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9 奥出雲町\"/>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N16" i="4" s="1"/>
  <c r="AT6" i="5"/>
  <c r="AS6" i="5"/>
  <c r="AR6" i="5"/>
  <c r="AQ6" i="5"/>
  <c r="F16" i="4" s="1"/>
  <c r="AP6" i="5"/>
  <c r="AO6" i="5"/>
  <c r="AN6" i="5"/>
  <c r="AM6" i="5"/>
  <c r="H15" i="4" s="1"/>
  <c r="AL6" i="5"/>
  <c r="AK6" i="5"/>
  <c r="AJ6" i="5"/>
  <c r="AI6" i="5"/>
  <c r="J14" i="4" s="1"/>
  <c r="AH6" i="5"/>
  <c r="AG6" i="5"/>
  <c r="AF6" i="5"/>
  <c r="AE6" i="5"/>
  <c r="L13" i="4" s="1"/>
  <c r="AD6" i="5"/>
  <c r="AC6" i="5"/>
  <c r="AB6" i="5"/>
  <c r="AA6" i="5"/>
  <c r="N12" i="4" s="1"/>
  <c r="Z6" i="5"/>
  <c r="Y6" i="5"/>
  <c r="X6" i="5"/>
  <c r="W6" i="5"/>
  <c r="F12" i="4" s="1"/>
  <c r="V6" i="5"/>
  <c r="U6" i="5"/>
  <c r="T6" i="5"/>
  <c r="S6" i="5"/>
  <c r="R6" i="5"/>
  <c r="Q6" i="5"/>
  <c r="P6" i="5"/>
  <c r="O6" i="5"/>
  <c r="J5" i="4" s="1"/>
  <c r="N6" i="5"/>
  <c r="F5" i="4" s="1"/>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L16" i="4"/>
  <c r="J16" i="4"/>
  <c r="H16" i="4"/>
  <c r="N15" i="4"/>
  <c r="L15" i="4"/>
  <c r="J15" i="4"/>
  <c r="F15" i="4"/>
  <c r="N14" i="4"/>
  <c r="L14" i="4"/>
  <c r="H14" i="4"/>
  <c r="F14" i="4"/>
  <c r="N13" i="4"/>
  <c r="J13" i="4"/>
  <c r="H13" i="4"/>
  <c r="F13" i="4"/>
  <c r="L12" i="4"/>
  <c r="J12" i="4"/>
  <c r="H12" i="4"/>
  <c r="F9" i="4"/>
  <c r="N7" i="4"/>
  <c r="B7" i="4"/>
  <c r="N5" i="4"/>
  <c r="B5" i="4"/>
  <c r="N3" i="4"/>
  <c r="F3" i="4"/>
  <c r="B3" i="4"/>
  <c r="B1" i="4"/>
  <c r="FJ8" i="5" l="1"/>
  <c r="GP18" i="5"/>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ME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H11" i="4"/>
  <c r="KX10" i="5"/>
  <c r="JI10" i="5"/>
  <c r="HT10" i="5"/>
  <c r="GE10" i="5"/>
  <c r="EP10" i="5"/>
  <c r="DB10" i="5"/>
  <c r="BK10" i="5"/>
  <c r="ML10" i="5"/>
  <c r="MB10" i="5"/>
  <c r="KM10" i="5"/>
  <c r="IY10" i="5"/>
  <c r="HJ10" i="5"/>
  <c r="FU10" i="5"/>
  <c r="EF10" i="5"/>
  <c r="CQ10" i="5"/>
  <c r="AZ10" i="5"/>
  <c r="LR10" i="5"/>
  <c r="KC10" i="5"/>
  <c r="IN10" i="5"/>
  <c r="GZ10" i="5"/>
  <c r="FK10" i="5"/>
  <c r="DV10" i="5"/>
  <c r="CG10"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A10" i="5"/>
  <c r="KL10" i="5"/>
  <c r="IX10" i="5"/>
  <c r="HI10" i="5"/>
  <c r="FT10" i="5"/>
  <c r="EE10" i="5"/>
  <c r="CP10" i="5"/>
  <c r="AY10" i="5"/>
  <c r="F11" i="4"/>
  <c r="FX18" i="5"/>
  <c r="FT18" i="5"/>
  <c r="FV12" i="5"/>
  <c r="FW18" i="5"/>
  <c r="FU12" i="5"/>
  <c r="FV18" i="5"/>
  <c r="FX12" i="5"/>
  <c r="FT12" i="5"/>
  <c r="FU18" i="5"/>
  <c r="FW12" i="5"/>
</calcChain>
</file>

<file path=xl/sharedStrings.xml><?xml version="1.0" encoding="utf-8"?>
<sst xmlns="http://schemas.openxmlformats.org/spreadsheetml/2006/main" count="883" uniqueCount="182">
  <si>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</si>
  <si>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</si>
  <si>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</si>
  <si>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</si>
  <si>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</si>
  <si>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</si>
  <si>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</si>
  <si>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</si>
  <si>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仁多発電事業特別会計における電気事業によって生じた利益は、将来の設備更新に充てるため奥出雲町仁多発電事業基金に積み立てることを基本としている。なお、予算に計上した積立を行ったあと、決算において剰余金が生じた場合は、地方自治法第233条の2但し書に基づき、同基金に積立を行っている。また、農業用小水力発電事業特別会計においては、施設整備にあたり、H27年度からの繰越明許を行っているが、既収入特定財源として繰り越した一般会計からの繰入金が決算において剰余となったため、これを前年度繰越金として受け入れ、一般会計に戻入する。
H28年度剰余金額：30,212千円
・うち30,111千円(下記基金に積立)
　基金名称：奥出雲町仁多発電事業基金
　基金目的：発電用設備に関する修繕、償還金への充当、仁多発電事業特別会計への財源補填
・うち101千円(下記会計に前年度繰越金として処理)
　会計名：農業用小水力発電事業特別会計</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</si>
  <si>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</si>
  <si>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</si>
  <si>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</si>
  <si>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</si>
  <si>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</si>
  <si>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</si>
  <si>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</si>
  <si>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</si>
  <si>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</si>
  <si>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</si>
  <si>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</si>
  <si>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</si>
  <si>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</si>
  <si>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</si>
  <si>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</si>
  <si>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</si>
  <si>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</si>
  <si>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</si>
  <si>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</si>
  <si>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</si>
  <si>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</si>
  <si>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</si>
  <si>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</si>
  <si>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</si>
  <si>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</si>
  <si>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</si>
  <si>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</si>
  <si>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</si>
  <si>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</si>
  <si>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</si>
  <si>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</si>
  <si>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</si>
  <si>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</si>
  <si>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</si>
  <si>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</si>
  <si>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</si>
  <si>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</si>
  <si>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</si>
  <si>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</si>
  <si>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</si>
  <si>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</si>
  <si>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</si>
  <si>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</si>
  <si>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</si>
  <si>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</si>
  <si>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</si>
  <si>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</si>
  <si>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</si>
  <si>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</si>
  <si>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</si>
  <si>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</si>
  <si>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</si>
  <si>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</si>
  <si>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</si>
  <si>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</si>
  <si>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</si>
  <si>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</si>
  <si>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</si>
  <si>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</si>
  <si>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</si>
  <si>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</si>
  <si>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</si>
  <si>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</si>
  <si>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</si>
  <si>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</si>
  <si>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</si>
  <si>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</si>
  <si>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</si>
  <si>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</si>
  <si>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</si>
  <si>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</si>
  <si>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</si>
  <si>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</si>
  <si>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</si>
  <si>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</si>
  <si>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</si>
  <si>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</si>
  <si>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</si>
  <si>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</si>
  <si>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</si>
  <si>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</si>
  <si>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</si>
  <si>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</si>
  <si>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</si>
  <si>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</si>
  <si>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</si>
  <si>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</si>
  <si>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</si>
  <si>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</si>
  <si>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</si>
  <si>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</si>
  <si>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</si>
  <si>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</si>
  <si>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</si>
  <si>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</si>
  <si>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</si>
  <si>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</si>
  <si>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</si>
  <si>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</si>
  <si>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</si>
  <si>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</si>
  <si>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</si>
  <si>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</si>
  <si>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</si>
  <si>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</si>
  <si>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</si>
  <si>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</si>
  <si>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</si>
  <si>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323438</t>
  </si>
  <si>
    <t>47</t>
  </si>
  <si>
    <t>04</t>
  </si>
  <si>
    <t>0</t>
  </si>
  <si>
    <t>000</t>
  </si>
  <si>
    <t>島根県　奥出雲町</t>
  </si>
  <si>
    <t>法非適用</t>
  </si>
  <si>
    <t>電気事業</t>
  </si>
  <si>
    <t/>
  </si>
  <si>
    <t>該当数値なし</t>
  </si>
  <si>
    <t>-</t>
  </si>
  <si>
    <t>平成47年7月30日　仁多発電所</t>
  </si>
  <si>
    <t>平成47年7月20日　仁多発電所</t>
  </si>
  <si>
    <t>無</t>
  </si>
  <si>
    <t>中国電力㈱、奥出雲電力㈱</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</si>
  <si>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</si>
  <si>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</si>
  <si>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</si>
  <si>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</si>
  <si>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</si>
  <si>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</si>
  <si>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</si>
  <si>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</si>
  <si>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</si>
  <si>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</si>
  <si>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</si>
  <si>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</si>
  <si>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</si>
  <si>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</si>
  <si>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</si>
  <si>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</si>
  <si>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</si>
  <si>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</si>
  <si>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</si>
  <si>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</si>
  <si>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</si>
  <si>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</si>
  <si>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</si>
  <si>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</si>
  <si>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</si>
  <si>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</si>
  <si>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</si>
  <si>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</si>
  <si>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</si>
  <si>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</si>
  <si>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</si>
  <si>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</si>
  <si>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</si>
  <si>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</si>
  <si>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</si>
  <si>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</si>
  <si>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</si>
  <si>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</si>
  <si>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</si>
  <si>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</si>
  <si>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</si>
  <si>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</si>
  <si>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</si>
  <si>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</si>
  <si>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</si>
  <si>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</si>
  <si>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</si>
  <si>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水力発電事業については改築に多額の企業債借入を行っているが、いずれの発電
所もFIT認定を受けているため、FIT期間中の借入金完済、及び修繕積立を行いな
がら、安定した経営が見込める状況にある。また、発電所の使用水量と河川流量
の関係から、総じて高い設備利用率を維持できる見込みであり、大規模な渇水が
複数年度において発生しなければ、収支計画に沿った安定した経営が維持できる
と思われる。FIT期間終了後においては、FIT前の売電単価で売電できれば営業費
用は賄える試算をしており、主要機器の修繕については、FIT期間中の修繕積立
において対応することで、引き続き安定経営を行うことを見込んでいるが、今後
の経営については、H32年度を目途に策定予定の経営戦略のなかで再度整理を行
う予定としている。</t>
    <phoneticPr fontId="3"/>
  </si>
  <si>
    <t>経営の状況については、仁多発電所大規模改築工事のため運転を停止した平成26年度において営業収支比率が一時的に100%未満となったが、それ以外の年度においては収益的収支比率、営業収支比率とも概ね良好である。特に仁多発電所大規模改築を終えた平成27年8月からは、FIT制度の認定単価による売電により収入が増額し、安定した経営が引き続き見込める状況にある。
供給原価については、大規模改築着手の平成26年度より増加傾向にあるが、これは平成26年度から行った仁多発電所の改築が同規模のリプレイスであるため年間発電量は従前とほぼ同様であるのに対し、改築に要した借入金の償還が始まったためである。平成28年度は、仁多発電所が通年稼働となったことから年間発電電力量がH27年度を上回り、供給原価も一時的に対前年比で減少したが、今後、三沢発電所の改築、阿井発電の新設も控えており、供給原価は増加傾向に進むと思われる。</t>
    <rPh sb="0" eb="2">
      <t>ケイエイ</t>
    </rPh>
    <rPh sb="104" eb="106">
      <t>ニタ</t>
    </rPh>
    <rPh sb="106" eb="108">
      <t>ハツデン</t>
    </rPh>
    <rPh sb="108" eb="109">
      <t>ショ</t>
    </rPh>
    <rPh sb="124" eb="125">
      <t>ガツ</t>
    </rPh>
    <rPh sb="292" eb="294">
      <t>ヘイセイ</t>
    </rPh>
    <rPh sb="296" eb="298">
      <t>ネンド</t>
    </rPh>
    <rPh sb="300" eb="302">
      <t>ニタ</t>
    </rPh>
    <rPh sb="302" eb="304">
      <t>ハツデン</t>
    </rPh>
    <rPh sb="304" eb="305">
      <t>ショ</t>
    </rPh>
    <rPh sb="306" eb="308">
      <t>ツウネン</t>
    </rPh>
    <rPh sb="308" eb="310">
      <t>カドウ</t>
    </rPh>
    <rPh sb="318" eb="320">
      <t>ネンカン</t>
    </rPh>
    <rPh sb="320" eb="322">
      <t>ハツデン</t>
    </rPh>
    <rPh sb="322" eb="324">
      <t>デンリョク</t>
    </rPh>
    <rPh sb="324" eb="325">
      <t>リョウ</t>
    </rPh>
    <rPh sb="329" eb="331">
      <t>ネンド</t>
    </rPh>
    <rPh sb="332" eb="334">
      <t>ウワマワ</t>
    </rPh>
    <rPh sb="336" eb="338">
      <t>キョウキュウ</t>
    </rPh>
    <rPh sb="338" eb="340">
      <t>ゲンカ</t>
    </rPh>
    <rPh sb="341" eb="344">
      <t>イチジテキ</t>
    </rPh>
    <rPh sb="345" eb="346">
      <t>タイ</t>
    </rPh>
    <rPh sb="346" eb="348">
      <t>ゼンネン</t>
    </rPh>
    <rPh sb="348" eb="349">
      <t>ヒ</t>
    </rPh>
    <rPh sb="350" eb="352">
      <t>ゲンショウ</t>
    </rPh>
    <phoneticPr fontId="3"/>
  </si>
  <si>
    <t>設備利用率については、仁多発電所の使用水量と河川流量の関係から、ほぼ常時稼働の発電所のため高い設備利用率となっているが、平成26年度の夏から平成27年の夏まで大規模改築により運転を停止したため、平成26年度及び平成27年度においては平年より低い利用率となった。仁多発電所については、平成28年度以降通年稼働となったため、今後は高い設備利用率で推移すると見込まれる。また、今後、三沢発電所の改築、及び阿井発電所の新築により両施設が稼働することで、水力発電全体（3施設合計）の設備利用率は低下すると思われる（三沢発電所においては、改築により使用水量と河川流量の関係から設備利用率は約7割程度の予定）が、いずれも計画値での運転であるため経営リスクに繋がる案件ではなく、大規模な渇水が発生しなければ計画値での安定した運転が見込まれる。また、改築を終えた仁多発電所において電力会社の運用変更に伴う計量器等交換が発生し、修繕費としての支出があった。
保有する全ての発電所がFIT認定を受けており、全ての発電所の改築後(平成29年度以降)においては、FIT収入割合が100%となる。このため、FIT適用期間においては安定した収入が見込めるものの、FIT適用終了後(H47～)は、収入が大きく変動するリスクを抱えている。
企業債の借入により大規模改築を行ったため、企業債残高対料金収入比率は、平均値より大きく高い傾向にあり、今後も改築終了年度(阿井発電所は平成28年、三沢発電所は平成29年)において増加傾向になると思われる。いずれもFIT制度による固定価格買取期間において企業債を完済する収支計画を立てており、渇水による発電量の大幅な減少が発生しなければ経年と共に数値は低下すると見込まれる。</t>
    <rPh sb="366" eb="368">
      <t>カイチク</t>
    </rPh>
    <rPh sb="369" eb="370">
      <t>オ</t>
    </rPh>
    <rPh sb="372" eb="374">
      <t>ニタ</t>
    </rPh>
    <rPh sb="374" eb="376">
      <t>ハツデン</t>
    </rPh>
    <rPh sb="376" eb="377">
      <t>ショ</t>
    </rPh>
    <rPh sb="381" eb="383">
      <t>デンリョク</t>
    </rPh>
    <rPh sb="383" eb="385">
      <t>ガイシャ</t>
    </rPh>
    <rPh sb="386" eb="388">
      <t>ウンヨウ</t>
    </rPh>
    <rPh sb="388" eb="390">
      <t>ヘンコウ</t>
    </rPh>
    <rPh sb="391" eb="392">
      <t>トモナ</t>
    </rPh>
    <rPh sb="393" eb="396">
      <t>ケイリョウキ</t>
    </rPh>
    <rPh sb="396" eb="397">
      <t>トウ</t>
    </rPh>
    <rPh sb="397" eb="399">
      <t>コウカン</t>
    </rPh>
    <rPh sb="400" eb="402">
      <t>ハッセイ</t>
    </rPh>
    <rPh sb="404" eb="406">
      <t>シュウゼン</t>
    </rPh>
    <rPh sb="406" eb="407">
      <t>ヒ</t>
    </rPh>
    <rPh sb="411" eb="413">
      <t>シシュツ</t>
    </rPh>
    <rPh sb="453" eb="455">
      <t>ヘイセイ</t>
    </rPh>
    <rPh sb="457" eb="459">
      <t>ネンド</t>
    </rPh>
    <rPh sb="459" eb="461">
      <t>イコウ</t>
    </rPh>
    <rPh sb="614" eb="616">
      <t>アイ</t>
    </rPh>
    <rPh sb="616" eb="618">
      <t>ハツデン</t>
    </rPh>
    <rPh sb="618" eb="619">
      <t>ショ</t>
    </rPh>
    <rPh sb="620" eb="622">
      <t>ヘイセイ</t>
    </rPh>
    <rPh sb="624" eb="625">
      <t>ネン</t>
    </rPh>
    <rPh sb="626" eb="628">
      <t>ミサワ</t>
    </rPh>
    <rPh sb="628" eb="630">
      <t>ハツデン</t>
    </rPh>
    <rPh sb="630" eb="631">
      <t>ショ</t>
    </rPh>
    <rPh sb="632" eb="634">
      <t>ヘイセイ</t>
    </rPh>
    <rPh sb="636" eb="637">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</si>
</sst>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114.7</c:v>
                </c:pt>
                <c:pt idx="1">
                  <c:v>111.8</c:v>
                </c:pt>
                <c:pt idx="2">
                  <c:v>110.4</c:v>
                </c:pt>
                <c:pt idx="3">
                  <c:v>139.9</c:v>
                </c:pt>
                <c:pt idx="4">
                  <c:v>180.4</c:v>
                </c:pt>
              </c:numCache>
            </c:numRef>
          </c:val>
          <c:extLst>
            <c:ext xmlns:c16="http://schemas.microsoft.com/office/drawing/2014/chart" uri="{C3380CC4-5D6E-409C-BE32-E72D297353CC}">
              <c16:uniqueId val="{00000000-4102-4CD6-8A64-B5DD94262ED4}"/>
            </c:ext>
          </c:extLst>
        </c:ser>
        <c:dLbls>
          <c:showLegendKey val="0"/>
          <c:showVal val="0"/>
          <c:showCatName val="0"/>
          <c:showSerName val="0"/>
          <c:showPercent val="0"/>
          <c:showBubbleSize val="0"/>
        </c:dLbls>
        <c:gapWidth val="180"/>
        <c:overlap val="-90"/>
        <c:axId val="122332288"/>
        <c:axId val="12233344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179.6</c:v>
                </c:pt>
                <c:pt idx="1">
                  <c:v>164.1</c:v>
                </c:pt>
                <c:pt idx="2">
                  <c:v>124.4</c:v>
                </c:pt>
                <c:pt idx="3">
                  <c:v>118.8</c:v>
                </c:pt>
                <c:pt idx="4">
                  <c:v>88.8</c:v>
                </c:pt>
              </c:numCache>
            </c:numRef>
          </c:val>
          <c:smooth val="0"/>
          <c:extLst>
            <c:ext xmlns:c16="http://schemas.microsoft.com/office/drawing/2014/chart" uri="{C3380CC4-5D6E-409C-BE32-E72D297353CC}">
              <c16:uniqueId val="{00000001-4102-4CD6-8A64-B5DD94262ED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102-4CD6-8A64-B5DD94262ED4}"/>
            </c:ext>
          </c:extLst>
        </c:ser>
        <c:dLbls>
          <c:showLegendKey val="0"/>
          <c:showVal val="0"/>
          <c:showCatName val="0"/>
          <c:showSerName val="0"/>
          <c:showPercent val="0"/>
          <c:showBubbleSize val="0"/>
        </c:dLbls>
        <c:marker val="1"/>
        <c:smooth val="0"/>
        <c:axId val="122332288"/>
        <c:axId val="122333440"/>
      </c:lineChart>
      <c:catAx>
        <c:axId val="122332288"/>
        <c:scaling>
          <c:orientation val="minMax"/>
        </c:scaling>
        <c:delete val="0"/>
        <c:axPos val="b"/>
        <c:numFmt formatCode="ge" sourceLinked="1"/>
        <c:majorTickMark val="none"/>
        <c:minorTickMark val="none"/>
        <c:tickLblPos val="none"/>
        <c:crossAx val="122333440"/>
        <c:crosses val="autoZero"/>
        <c:auto val="0"/>
        <c:lblAlgn val="ctr"/>
        <c:lblOffset val="100"/>
        <c:noMultiLvlLbl val="1"/>
      </c:catAx>
      <c:valAx>
        <c:axId val="122333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2332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0</c:v>
                </c:pt>
                <c:pt idx="1">
                  <c:v>0</c:v>
                </c:pt>
                <c:pt idx="2">
                  <c:v>43.1</c:v>
                </c:pt>
                <c:pt idx="3">
                  <c:v>86.2</c:v>
                </c:pt>
                <c:pt idx="4">
                  <c:v>94.5</c:v>
                </c:pt>
              </c:numCache>
            </c:numRef>
          </c:val>
          <c:extLst>
            <c:ext xmlns:c16="http://schemas.microsoft.com/office/drawing/2014/chart" uri="{C3380CC4-5D6E-409C-BE32-E72D297353CC}">
              <c16:uniqueId val="{00000000-19FB-4C50-B830-3E8565138206}"/>
            </c:ext>
          </c:extLst>
        </c:ser>
        <c:dLbls>
          <c:showLegendKey val="0"/>
          <c:showVal val="0"/>
          <c:showCatName val="0"/>
          <c:showSerName val="0"/>
          <c:showPercent val="0"/>
          <c:showBubbleSize val="0"/>
        </c:dLbls>
        <c:gapWidth val="180"/>
        <c:overlap val="-90"/>
        <c:axId val="124458112"/>
        <c:axId val="124460032"/>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22.1</c:v>
                </c:pt>
                <c:pt idx="1">
                  <c:v>56.1</c:v>
                </c:pt>
                <c:pt idx="2">
                  <c:v>70.2</c:v>
                </c:pt>
                <c:pt idx="3">
                  <c:v>73.099999999999994</c:v>
                </c:pt>
                <c:pt idx="4">
                  <c:v>74.8</c:v>
                </c:pt>
              </c:numCache>
            </c:numRef>
          </c:val>
          <c:smooth val="0"/>
          <c:extLst>
            <c:ext xmlns:c16="http://schemas.microsoft.com/office/drawing/2014/chart" uri="{C3380CC4-5D6E-409C-BE32-E72D297353CC}">
              <c16:uniqueId val="{00000001-19FB-4C50-B830-3E8565138206}"/>
            </c:ext>
          </c:extLst>
        </c:ser>
        <c:dLbls>
          <c:showLegendKey val="0"/>
          <c:showVal val="0"/>
          <c:showCatName val="0"/>
          <c:showSerName val="0"/>
          <c:showPercent val="0"/>
          <c:showBubbleSize val="0"/>
        </c:dLbls>
        <c:marker val="1"/>
        <c:smooth val="0"/>
        <c:axId val="124458112"/>
        <c:axId val="124460032"/>
      </c:lineChart>
      <c:catAx>
        <c:axId val="124458112"/>
        <c:scaling>
          <c:orientation val="minMax"/>
        </c:scaling>
        <c:delete val="0"/>
        <c:axPos val="b"/>
        <c:numFmt formatCode="ge" sourceLinked="1"/>
        <c:majorTickMark val="none"/>
        <c:minorTickMark val="none"/>
        <c:tickLblPos val="none"/>
        <c:crossAx val="124460032"/>
        <c:crosses val="autoZero"/>
        <c:auto val="0"/>
        <c:lblAlgn val="ctr"/>
        <c:lblOffset val="100"/>
        <c:noMultiLvlLbl val="1"/>
      </c:catAx>
      <c:valAx>
        <c:axId val="124460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458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97.2</c:v>
                </c:pt>
                <c:pt idx="1">
                  <c:v>94</c:v>
                </c:pt>
                <c:pt idx="2">
                  <c:v>49.5</c:v>
                </c:pt>
                <c:pt idx="3">
                  <c:v>72.7</c:v>
                </c:pt>
                <c:pt idx="4">
                  <c:v>79.5</c:v>
                </c:pt>
              </c:numCache>
            </c:numRef>
          </c:val>
          <c:extLst>
            <c:ext xmlns:c16="http://schemas.microsoft.com/office/drawing/2014/chart" uri="{C3380CC4-5D6E-409C-BE32-E72D297353CC}">
              <c16:uniqueId val="{00000000-3580-45E2-9823-AA742D834C11}"/>
            </c:ext>
          </c:extLst>
        </c:ser>
        <c:dLbls>
          <c:showLegendKey val="0"/>
          <c:showVal val="0"/>
          <c:showCatName val="0"/>
          <c:showSerName val="0"/>
          <c:showPercent val="0"/>
          <c:showBubbleSize val="0"/>
        </c:dLbls>
        <c:gapWidth val="180"/>
        <c:overlap val="-90"/>
        <c:axId val="124476800"/>
        <c:axId val="124495360"/>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67.5</c:v>
                </c:pt>
                <c:pt idx="1">
                  <c:v>64</c:v>
                </c:pt>
                <c:pt idx="2">
                  <c:v>56.1</c:v>
                </c:pt>
                <c:pt idx="3">
                  <c:v>61.8</c:v>
                </c:pt>
                <c:pt idx="4">
                  <c:v>61.6</c:v>
                </c:pt>
              </c:numCache>
            </c:numRef>
          </c:val>
          <c:smooth val="0"/>
          <c:extLst>
            <c:ext xmlns:c16="http://schemas.microsoft.com/office/drawing/2014/chart" uri="{C3380CC4-5D6E-409C-BE32-E72D297353CC}">
              <c16:uniqueId val="{00000001-3580-45E2-9823-AA742D834C11}"/>
            </c:ext>
          </c:extLst>
        </c:ser>
        <c:dLbls>
          <c:showLegendKey val="0"/>
          <c:showVal val="0"/>
          <c:showCatName val="0"/>
          <c:showSerName val="0"/>
          <c:showPercent val="0"/>
          <c:showBubbleSize val="0"/>
        </c:dLbls>
        <c:marker val="1"/>
        <c:smooth val="0"/>
        <c:axId val="124476800"/>
        <c:axId val="124495360"/>
      </c:lineChart>
      <c:catAx>
        <c:axId val="124476800"/>
        <c:scaling>
          <c:orientation val="minMax"/>
        </c:scaling>
        <c:delete val="0"/>
        <c:axPos val="b"/>
        <c:numFmt formatCode="ge" sourceLinked="1"/>
        <c:majorTickMark val="none"/>
        <c:minorTickMark val="none"/>
        <c:tickLblPos val="none"/>
        <c:crossAx val="124495360"/>
        <c:crosses val="autoZero"/>
        <c:auto val="0"/>
        <c:lblAlgn val="ctr"/>
        <c:lblOffset val="100"/>
        <c:noMultiLvlLbl val="1"/>
      </c:catAx>
      <c:valAx>
        <c:axId val="12449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476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0</c:v>
                </c:pt>
                <c:pt idx="1">
                  <c:v>0</c:v>
                </c:pt>
                <c:pt idx="2">
                  <c:v>0</c:v>
                </c:pt>
                <c:pt idx="3">
                  <c:v>0</c:v>
                </c:pt>
                <c:pt idx="4">
                  <c:v>3.6</c:v>
                </c:pt>
              </c:numCache>
            </c:numRef>
          </c:val>
          <c:extLst>
            <c:ext xmlns:c16="http://schemas.microsoft.com/office/drawing/2014/chart" uri="{C3380CC4-5D6E-409C-BE32-E72D297353CC}">
              <c16:uniqueId val="{00000000-5B34-46B9-B9A1-8DACB05990E4}"/>
            </c:ext>
          </c:extLst>
        </c:ser>
        <c:dLbls>
          <c:showLegendKey val="0"/>
          <c:showVal val="0"/>
          <c:showCatName val="0"/>
          <c:showSerName val="0"/>
          <c:showPercent val="0"/>
          <c:showBubbleSize val="0"/>
        </c:dLbls>
        <c:gapWidth val="180"/>
        <c:overlap val="-90"/>
        <c:axId val="124532608"/>
        <c:axId val="12453888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29.2</c:v>
                </c:pt>
                <c:pt idx="1">
                  <c:v>22.1</c:v>
                </c:pt>
                <c:pt idx="2">
                  <c:v>16.7</c:v>
                </c:pt>
                <c:pt idx="3">
                  <c:v>8.6999999999999993</c:v>
                </c:pt>
                <c:pt idx="4">
                  <c:v>5.7</c:v>
                </c:pt>
              </c:numCache>
            </c:numRef>
          </c:val>
          <c:smooth val="0"/>
          <c:extLst>
            <c:ext xmlns:c16="http://schemas.microsoft.com/office/drawing/2014/chart" uri="{C3380CC4-5D6E-409C-BE32-E72D297353CC}">
              <c16:uniqueId val="{00000001-5B34-46B9-B9A1-8DACB05990E4}"/>
            </c:ext>
          </c:extLst>
        </c:ser>
        <c:dLbls>
          <c:showLegendKey val="0"/>
          <c:showVal val="0"/>
          <c:showCatName val="0"/>
          <c:showSerName val="0"/>
          <c:showPercent val="0"/>
          <c:showBubbleSize val="0"/>
        </c:dLbls>
        <c:marker val="1"/>
        <c:smooth val="0"/>
        <c:axId val="124532608"/>
        <c:axId val="124538880"/>
      </c:lineChart>
      <c:catAx>
        <c:axId val="124532608"/>
        <c:scaling>
          <c:orientation val="minMax"/>
        </c:scaling>
        <c:delete val="0"/>
        <c:axPos val="b"/>
        <c:numFmt formatCode="ge" sourceLinked="1"/>
        <c:majorTickMark val="none"/>
        <c:minorTickMark val="none"/>
        <c:tickLblPos val="none"/>
        <c:crossAx val="124538880"/>
        <c:crosses val="autoZero"/>
        <c:auto val="0"/>
        <c:lblAlgn val="ctr"/>
        <c:lblOffset val="100"/>
        <c:noMultiLvlLbl val="1"/>
      </c:catAx>
      <c:valAx>
        <c:axId val="124538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532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0</c:v>
                </c:pt>
                <c:pt idx="1">
                  <c:v>365.7</c:v>
                </c:pt>
                <c:pt idx="2">
                  <c:v>1783.5</c:v>
                </c:pt>
                <c:pt idx="3">
                  <c:v>1058.5999999999999</c:v>
                </c:pt>
                <c:pt idx="4">
                  <c:v>1155.3</c:v>
                </c:pt>
              </c:numCache>
            </c:numRef>
          </c:val>
          <c:extLst>
            <c:ext xmlns:c16="http://schemas.microsoft.com/office/drawing/2014/chart" uri="{C3380CC4-5D6E-409C-BE32-E72D297353CC}">
              <c16:uniqueId val="{00000000-FA72-4C01-9831-4EED85103CC3}"/>
            </c:ext>
          </c:extLst>
        </c:ser>
        <c:dLbls>
          <c:showLegendKey val="0"/>
          <c:showVal val="0"/>
          <c:showCatName val="0"/>
          <c:showSerName val="0"/>
          <c:showPercent val="0"/>
          <c:showBubbleSize val="0"/>
        </c:dLbls>
        <c:gapWidth val="180"/>
        <c:overlap val="-90"/>
        <c:axId val="124563840"/>
        <c:axId val="124565760"/>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362.4</c:v>
                </c:pt>
                <c:pt idx="1">
                  <c:v>279.2</c:v>
                </c:pt>
                <c:pt idx="2">
                  <c:v>333.7</c:v>
                </c:pt>
                <c:pt idx="3">
                  <c:v>351.4</c:v>
                </c:pt>
                <c:pt idx="4">
                  <c:v>390.3</c:v>
                </c:pt>
              </c:numCache>
            </c:numRef>
          </c:val>
          <c:smooth val="0"/>
          <c:extLst>
            <c:ext xmlns:c16="http://schemas.microsoft.com/office/drawing/2014/chart" uri="{C3380CC4-5D6E-409C-BE32-E72D297353CC}">
              <c16:uniqueId val="{00000001-FA72-4C01-9831-4EED85103CC3}"/>
            </c:ext>
          </c:extLst>
        </c:ser>
        <c:dLbls>
          <c:showLegendKey val="0"/>
          <c:showVal val="0"/>
          <c:showCatName val="0"/>
          <c:showSerName val="0"/>
          <c:showPercent val="0"/>
          <c:showBubbleSize val="0"/>
        </c:dLbls>
        <c:marker val="1"/>
        <c:smooth val="0"/>
        <c:axId val="124563840"/>
        <c:axId val="124565760"/>
      </c:lineChart>
      <c:catAx>
        <c:axId val="124563840"/>
        <c:scaling>
          <c:orientation val="minMax"/>
        </c:scaling>
        <c:delete val="0"/>
        <c:axPos val="b"/>
        <c:numFmt formatCode="ge" sourceLinked="1"/>
        <c:majorTickMark val="none"/>
        <c:minorTickMark val="none"/>
        <c:tickLblPos val="none"/>
        <c:crossAx val="124565760"/>
        <c:crosses val="autoZero"/>
        <c:auto val="0"/>
        <c:lblAlgn val="ctr"/>
        <c:lblOffset val="100"/>
        <c:noMultiLvlLbl val="1"/>
      </c:catAx>
      <c:valAx>
        <c:axId val="124565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45638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A7-4802-B0C9-3FA66A7B0291}"/>
            </c:ext>
          </c:extLst>
        </c:ser>
        <c:dLbls>
          <c:showLegendKey val="0"/>
          <c:showVal val="0"/>
          <c:showCatName val="0"/>
          <c:showSerName val="0"/>
          <c:showPercent val="0"/>
          <c:showBubbleSize val="0"/>
        </c:dLbls>
        <c:gapWidth val="180"/>
        <c:overlap val="-90"/>
        <c:axId val="126290560"/>
        <c:axId val="12631321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A7-4802-B0C9-3FA66A7B0291}"/>
            </c:ext>
          </c:extLst>
        </c:ser>
        <c:dLbls>
          <c:showLegendKey val="0"/>
          <c:showVal val="0"/>
          <c:showCatName val="0"/>
          <c:showSerName val="0"/>
          <c:showPercent val="0"/>
          <c:showBubbleSize val="0"/>
        </c:dLbls>
        <c:marker val="1"/>
        <c:smooth val="0"/>
        <c:axId val="126290560"/>
        <c:axId val="126313216"/>
      </c:lineChart>
      <c:catAx>
        <c:axId val="126290560"/>
        <c:scaling>
          <c:orientation val="minMax"/>
        </c:scaling>
        <c:delete val="0"/>
        <c:axPos val="b"/>
        <c:numFmt formatCode="ge" sourceLinked="1"/>
        <c:majorTickMark val="none"/>
        <c:minorTickMark val="none"/>
        <c:tickLblPos val="none"/>
        <c:crossAx val="126313216"/>
        <c:crosses val="autoZero"/>
        <c:auto val="0"/>
        <c:lblAlgn val="ctr"/>
        <c:lblOffset val="100"/>
        <c:noMultiLvlLbl val="1"/>
      </c:catAx>
      <c:valAx>
        <c:axId val="12631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290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0</c:v>
                </c:pt>
                <c:pt idx="1">
                  <c:v>0</c:v>
                </c:pt>
                <c:pt idx="2">
                  <c:v>43.1</c:v>
                </c:pt>
                <c:pt idx="3">
                  <c:v>86.2</c:v>
                </c:pt>
                <c:pt idx="4">
                  <c:v>94.5</c:v>
                </c:pt>
              </c:numCache>
            </c:numRef>
          </c:val>
          <c:extLst>
            <c:ext xmlns:c16="http://schemas.microsoft.com/office/drawing/2014/chart" uri="{C3380CC4-5D6E-409C-BE32-E72D297353CC}">
              <c16:uniqueId val="{00000000-3DA5-415B-AB57-5C5BB7AD7B9E}"/>
            </c:ext>
          </c:extLst>
        </c:ser>
        <c:dLbls>
          <c:showLegendKey val="0"/>
          <c:showVal val="0"/>
          <c:showCatName val="0"/>
          <c:showSerName val="0"/>
          <c:showPercent val="0"/>
          <c:showBubbleSize val="0"/>
        </c:dLbls>
        <c:gapWidth val="180"/>
        <c:overlap val="-90"/>
        <c:axId val="126334080"/>
        <c:axId val="126336000"/>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37.700000000000003</c:v>
                </c:pt>
                <c:pt idx="1">
                  <c:v>56.2</c:v>
                </c:pt>
                <c:pt idx="2">
                  <c:v>58.4</c:v>
                </c:pt>
                <c:pt idx="3">
                  <c:v>80.599999999999994</c:v>
                </c:pt>
                <c:pt idx="4">
                  <c:v>85.6</c:v>
                </c:pt>
              </c:numCache>
            </c:numRef>
          </c:val>
          <c:smooth val="0"/>
          <c:extLst>
            <c:ext xmlns:c16="http://schemas.microsoft.com/office/drawing/2014/chart" uri="{C3380CC4-5D6E-409C-BE32-E72D297353CC}">
              <c16:uniqueId val="{00000001-3DA5-415B-AB57-5C5BB7AD7B9E}"/>
            </c:ext>
          </c:extLst>
        </c:ser>
        <c:dLbls>
          <c:showLegendKey val="0"/>
          <c:showVal val="0"/>
          <c:showCatName val="0"/>
          <c:showSerName val="0"/>
          <c:showPercent val="0"/>
          <c:showBubbleSize val="0"/>
        </c:dLbls>
        <c:marker val="1"/>
        <c:smooth val="0"/>
        <c:axId val="126334080"/>
        <c:axId val="126336000"/>
      </c:lineChart>
      <c:catAx>
        <c:axId val="126334080"/>
        <c:scaling>
          <c:orientation val="minMax"/>
        </c:scaling>
        <c:delete val="0"/>
        <c:axPos val="b"/>
        <c:numFmt formatCode="ge" sourceLinked="1"/>
        <c:majorTickMark val="none"/>
        <c:minorTickMark val="none"/>
        <c:tickLblPos val="none"/>
        <c:crossAx val="126336000"/>
        <c:crosses val="autoZero"/>
        <c:auto val="0"/>
        <c:lblAlgn val="ctr"/>
        <c:lblOffset val="100"/>
        <c:noMultiLvlLbl val="1"/>
      </c:catAx>
      <c:valAx>
        <c:axId val="126336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334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CB-4DD3-AE86-0D19BACCCD02}"/>
            </c:ext>
          </c:extLst>
        </c:ser>
        <c:dLbls>
          <c:showLegendKey val="0"/>
          <c:showVal val="0"/>
          <c:showCatName val="0"/>
          <c:showSerName val="0"/>
          <c:showPercent val="0"/>
          <c:showBubbleSize val="0"/>
        </c:dLbls>
        <c:gapWidth val="180"/>
        <c:overlap val="-90"/>
        <c:axId val="126369152"/>
        <c:axId val="12637542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CB-4DD3-AE86-0D19BACCCD02}"/>
            </c:ext>
          </c:extLst>
        </c:ser>
        <c:dLbls>
          <c:showLegendKey val="0"/>
          <c:showVal val="0"/>
          <c:showCatName val="0"/>
          <c:showSerName val="0"/>
          <c:showPercent val="0"/>
          <c:showBubbleSize val="0"/>
        </c:dLbls>
        <c:marker val="1"/>
        <c:smooth val="0"/>
        <c:axId val="126369152"/>
        <c:axId val="126375424"/>
      </c:lineChart>
      <c:catAx>
        <c:axId val="126369152"/>
        <c:scaling>
          <c:orientation val="minMax"/>
        </c:scaling>
        <c:delete val="0"/>
        <c:axPos val="b"/>
        <c:numFmt formatCode="ge" sourceLinked="1"/>
        <c:majorTickMark val="none"/>
        <c:minorTickMark val="none"/>
        <c:tickLblPos val="none"/>
        <c:crossAx val="126375424"/>
        <c:crosses val="autoZero"/>
        <c:auto val="0"/>
        <c:lblAlgn val="ctr"/>
        <c:lblOffset val="100"/>
        <c:noMultiLvlLbl val="1"/>
      </c:catAx>
      <c:valAx>
        <c:axId val="12637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36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71-497B-8E92-66C55C6522D6}"/>
            </c:ext>
          </c:extLst>
        </c:ser>
        <c:dLbls>
          <c:showLegendKey val="0"/>
          <c:showVal val="0"/>
          <c:showCatName val="0"/>
          <c:showSerName val="0"/>
          <c:showPercent val="0"/>
          <c:showBubbleSize val="0"/>
        </c:dLbls>
        <c:gapWidth val="180"/>
        <c:overlap val="-90"/>
        <c:axId val="126396288"/>
        <c:axId val="126877696"/>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71-497B-8E92-66C55C6522D6}"/>
            </c:ext>
          </c:extLst>
        </c:ser>
        <c:dLbls>
          <c:showLegendKey val="0"/>
          <c:showVal val="0"/>
          <c:showCatName val="0"/>
          <c:showSerName val="0"/>
          <c:showPercent val="0"/>
          <c:showBubbleSize val="0"/>
        </c:dLbls>
        <c:marker val="1"/>
        <c:smooth val="0"/>
        <c:axId val="126396288"/>
        <c:axId val="126877696"/>
      </c:lineChart>
      <c:catAx>
        <c:axId val="126396288"/>
        <c:scaling>
          <c:orientation val="minMax"/>
        </c:scaling>
        <c:delete val="0"/>
        <c:axPos val="b"/>
        <c:numFmt formatCode="ge" sourceLinked="1"/>
        <c:majorTickMark val="none"/>
        <c:minorTickMark val="none"/>
        <c:tickLblPos val="none"/>
        <c:crossAx val="126877696"/>
        <c:crosses val="autoZero"/>
        <c:auto val="0"/>
        <c:lblAlgn val="ctr"/>
        <c:lblOffset val="100"/>
        <c:noMultiLvlLbl val="1"/>
      </c:catAx>
      <c:valAx>
        <c:axId val="126877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39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98-47EB-BF90-75667A764D3D}"/>
            </c:ext>
          </c:extLst>
        </c:ser>
        <c:dLbls>
          <c:showLegendKey val="0"/>
          <c:showVal val="0"/>
          <c:showCatName val="0"/>
          <c:showSerName val="0"/>
          <c:showPercent val="0"/>
          <c:showBubbleSize val="0"/>
        </c:dLbls>
        <c:gapWidth val="180"/>
        <c:overlap val="-90"/>
        <c:axId val="126919424"/>
        <c:axId val="126921344"/>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98-47EB-BF90-75667A764D3D}"/>
            </c:ext>
          </c:extLst>
        </c:ser>
        <c:dLbls>
          <c:showLegendKey val="0"/>
          <c:showVal val="0"/>
          <c:showCatName val="0"/>
          <c:showSerName val="0"/>
          <c:showPercent val="0"/>
          <c:showBubbleSize val="0"/>
        </c:dLbls>
        <c:marker val="1"/>
        <c:smooth val="0"/>
        <c:axId val="126919424"/>
        <c:axId val="126921344"/>
      </c:lineChart>
      <c:catAx>
        <c:axId val="126919424"/>
        <c:scaling>
          <c:orientation val="minMax"/>
        </c:scaling>
        <c:delete val="0"/>
        <c:axPos val="b"/>
        <c:numFmt formatCode="ge" sourceLinked="1"/>
        <c:majorTickMark val="none"/>
        <c:minorTickMark val="none"/>
        <c:tickLblPos val="none"/>
        <c:crossAx val="126921344"/>
        <c:crosses val="autoZero"/>
        <c:auto val="0"/>
        <c:lblAlgn val="ctr"/>
        <c:lblOffset val="100"/>
        <c:noMultiLvlLbl val="1"/>
      </c:catAx>
      <c:valAx>
        <c:axId val="126921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919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43-40A0-A71A-A15E197C7B7E}"/>
            </c:ext>
          </c:extLst>
        </c:ser>
        <c:dLbls>
          <c:showLegendKey val="0"/>
          <c:showVal val="0"/>
          <c:showCatName val="0"/>
          <c:showSerName val="0"/>
          <c:showPercent val="0"/>
          <c:showBubbleSize val="0"/>
        </c:dLbls>
        <c:gapWidth val="180"/>
        <c:overlap val="-90"/>
        <c:axId val="126934400"/>
        <c:axId val="126944768"/>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43-40A0-A71A-A15E197C7B7E}"/>
            </c:ext>
          </c:extLst>
        </c:ser>
        <c:dLbls>
          <c:showLegendKey val="0"/>
          <c:showVal val="0"/>
          <c:showCatName val="0"/>
          <c:showSerName val="0"/>
          <c:showPercent val="0"/>
          <c:showBubbleSize val="0"/>
        </c:dLbls>
        <c:marker val="1"/>
        <c:smooth val="0"/>
        <c:axId val="126934400"/>
        <c:axId val="126944768"/>
      </c:lineChart>
      <c:catAx>
        <c:axId val="126934400"/>
        <c:scaling>
          <c:orientation val="minMax"/>
        </c:scaling>
        <c:delete val="0"/>
        <c:axPos val="b"/>
        <c:numFmt formatCode="ge" sourceLinked="1"/>
        <c:majorTickMark val="none"/>
        <c:minorTickMark val="none"/>
        <c:tickLblPos val="none"/>
        <c:crossAx val="126944768"/>
        <c:crosses val="autoZero"/>
        <c:auto val="0"/>
        <c:lblAlgn val="ctr"/>
        <c:lblOffset val="100"/>
        <c:noMultiLvlLbl val="1"/>
      </c:catAx>
      <c:valAx>
        <c:axId val="126944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934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114.6</c:v>
                </c:pt>
                <c:pt idx="1">
                  <c:v>111.7</c:v>
                </c:pt>
                <c:pt idx="2">
                  <c:v>93.6</c:v>
                </c:pt>
                <c:pt idx="3">
                  <c:v>267.3</c:v>
                </c:pt>
                <c:pt idx="4">
                  <c:v>338.3</c:v>
                </c:pt>
              </c:numCache>
            </c:numRef>
          </c:val>
          <c:extLst>
            <c:ext xmlns:c16="http://schemas.microsoft.com/office/drawing/2014/chart" uri="{C3380CC4-5D6E-409C-BE32-E72D297353CC}">
              <c16:uniqueId val="{00000000-C23B-4DD1-A9B2-8590B23E2A52}"/>
            </c:ext>
          </c:extLst>
        </c:ser>
        <c:dLbls>
          <c:showLegendKey val="0"/>
          <c:showVal val="0"/>
          <c:showCatName val="0"/>
          <c:showSerName val="0"/>
          <c:showPercent val="0"/>
          <c:showBubbleSize val="0"/>
        </c:dLbls>
        <c:gapWidth val="180"/>
        <c:overlap val="-90"/>
        <c:axId val="324780800"/>
        <c:axId val="32478233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296.2</c:v>
                </c:pt>
                <c:pt idx="1">
                  <c:v>366.9</c:v>
                </c:pt>
                <c:pt idx="2">
                  <c:v>324.60000000000002</c:v>
                </c:pt>
                <c:pt idx="3">
                  <c:v>255.4</c:v>
                </c:pt>
                <c:pt idx="4">
                  <c:v>269.8</c:v>
                </c:pt>
              </c:numCache>
            </c:numRef>
          </c:val>
          <c:smooth val="0"/>
          <c:extLst>
            <c:ext xmlns:c16="http://schemas.microsoft.com/office/drawing/2014/chart" uri="{C3380CC4-5D6E-409C-BE32-E72D297353CC}">
              <c16:uniqueId val="{00000001-C23B-4DD1-A9B2-8590B23E2A5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23B-4DD1-A9B2-8590B23E2A52}"/>
            </c:ext>
          </c:extLst>
        </c:ser>
        <c:dLbls>
          <c:showLegendKey val="0"/>
          <c:showVal val="0"/>
          <c:showCatName val="0"/>
          <c:showSerName val="0"/>
          <c:showPercent val="0"/>
          <c:showBubbleSize val="0"/>
        </c:dLbls>
        <c:marker val="1"/>
        <c:smooth val="0"/>
        <c:axId val="324780800"/>
        <c:axId val="324782336"/>
      </c:lineChart>
      <c:catAx>
        <c:axId val="324780800"/>
        <c:scaling>
          <c:orientation val="minMax"/>
        </c:scaling>
        <c:delete val="0"/>
        <c:axPos val="b"/>
        <c:numFmt formatCode="ge" sourceLinked="1"/>
        <c:majorTickMark val="none"/>
        <c:minorTickMark val="none"/>
        <c:tickLblPos val="none"/>
        <c:crossAx val="324782336"/>
        <c:crosses val="autoZero"/>
        <c:auto val="0"/>
        <c:lblAlgn val="ctr"/>
        <c:lblOffset val="100"/>
        <c:noMultiLvlLbl val="1"/>
      </c:catAx>
      <c:valAx>
        <c:axId val="324782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24780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C9-456E-90E1-4CAFC9CBC125}"/>
            </c:ext>
          </c:extLst>
        </c:ser>
        <c:dLbls>
          <c:showLegendKey val="0"/>
          <c:showVal val="0"/>
          <c:showCatName val="0"/>
          <c:showSerName val="0"/>
          <c:showPercent val="0"/>
          <c:showBubbleSize val="0"/>
        </c:dLbls>
        <c:gapWidth val="180"/>
        <c:overlap val="-90"/>
        <c:axId val="126961536"/>
        <c:axId val="126980096"/>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C9-456E-90E1-4CAFC9CBC125}"/>
            </c:ext>
          </c:extLst>
        </c:ser>
        <c:dLbls>
          <c:showLegendKey val="0"/>
          <c:showVal val="0"/>
          <c:showCatName val="0"/>
          <c:showSerName val="0"/>
          <c:showPercent val="0"/>
          <c:showBubbleSize val="0"/>
        </c:dLbls>
        <c:marker val="1"/>
        <c:smooth val="0"/>
        <c:axId val="126961536"/>
        <c:axId val="126980096"/>
      </c:lineChart>
      <c:catAx>
        <c:axId val="126961536"/>
        <c:scaling>
          <c:orientation val="minMax"/>
        </c:scaling>
        <c:delete val="0"/>
        <c:axPos val="b"/>
        <c:numFmt formatCode="ge" sourceLinked="1"/>
        <c:majorTickMark val="none"/>
        <c:minorTickMark val="none"/>
        <c:tickLblPos val="none"/>
        <c:crossAx val="126980096"/>
        <c:crosses val="autoZero"/>
        <c:auto val="0"/>
        <c:lblAlgn val="ctr"/>
        <c:lblOffset val="100"/>
        <c:noMultiLvlLbl val="1"/>
      </c:catAx>
      <c:valAx>
        <c:axId val="12698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69615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5-4D60-8B14-149A075418E6}"/>
            </c:ext>
          </c:extLst>
        </c:ser>
        <c:dLbls>
          <c:showLegendKey val="0"/>
          <c:showVal val="0"/>
          <c:showCatName val="0"/>
          <c:showSerName val="0"/>
          <c:showPercent val="0"/>
          <c:showBubbleSize val="0"/>
        </c:dLbls>
        <c:gapWidth val="180"/>
        <c:overlap val="-90"/>
        <c:axId val="127017728"/>
        <c:axId val="12701964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5-4D60-8B14-149A075418E6}"/>
            </c:ext>
          </c:extLst>
        </c:ser>
        <c:dLbls>
          <c:showLegendKey val="0"/>
          <c:showVal val="0"/>
          <c:showCatName val="0"/>
          <c:showSerName val="0"/>
          <c:showPercent val="0"/>
          <c:showBubbleSize val="0"/>
        </c:dLbls>
        <c:marker val="1"/>
        <c:smooth val="0"/>
        <c:axId val="127017728"/>
        <c:axId val="127019648"/>
      </c:lineChart>
      <c:catAx>
        <c:axId val="127017728"/>
        <c:scaling>
          <c:orientation val="minMax"/>
        </c:scaling>
        <c:delete val="0"/>
        <c:axPos val="b"/>
        <c:numFmt formatCode="ge" sourceLinked="1"/>
        <c:majorTickMark val="none"/>
        <c:minorTickMark val="none"/>
        <c:tickLblPos val="none"/>
        <c:crossAx val="127019648"/>
        <c:crosses val="autoZero"/>
        <c:auto val="0"/>
        <c:lblAlgn val="ctr"/>
        <c:lblOffset val="100"/>
        <c:noMultiLvlLbl val="1"/>
      </c:catAx>
      <c:valAx>
        <c:axId val="12701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017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DB-4EAB-855E-2EDD6E5C11A9}"/>
            </c:ext>
          </c:extLst>
        </c:ser>
        <c:dLbls>
          <c:showLegendKey val="0"/>
          <c:showVal val="0"/>
          <c:showCatName val="0"/>
          <c:showSerName val="0"/>
          <c:showPercent val="0"/>
          <c:showBubbleSize val="0"/>
        </c:dLbls>
        <c:gapWidth val="180"/>
        <c:overlap val="-90"/>
        <c:axId val="127044608"/>
        <c:axId val="12704678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DB-4EAB-855E-2EDD6E5C11A9}"/>
            </c:ext>
          </c:extLst>
        </c:ser>
        <c:dLbls>
          <c:showLegendKey val="0"/>
          <c:showVal val="0"/>
          <c:showCatName val="0"/>
          <c:showSerName val="0"/>
          <c:showPercent val="0"/>
          <c:showBubbleSize val="0"/>
        </c:dLbls>
        <c:marker val="1"/>
        <c:smooth val="0"/>
        <c:axId val="127044608"/>
        <c:axId val="127046784"/>
      </c:lineChart>
      <c:catAx>
        <c:axId val="127044608"/>
        <c:scaling>
          <c:orientation val="minMax"/>
        </c:scaling>
        <c:delete val="0"/>
        <c:axPos val="b"/>
        <c:numFmt formatCode="ge" sourceLinked="1"/>
        <c:majorTickMark val="none"/>
        <c:minorTickMark val="none"/>
        <c:tickLblPos val="none"/>
        <c:crossAx val="127046784"/>
        <c:crosses val="autoZero"/>
        <c:auto val="0"/>
        <c:lblAlgn val="ctr"/>
        <c:lblOffset val="100"/>
        <c:noMultiLvlLbl val="1"/>
      </c:catAx>
      <c:valAx>
        <c:axId val="127046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044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AF-4634-83D4-4CEF7AAC968D}"/>
            </c:ext>
          </c:extLst>
        </c:ser>
        <c:dLbls>
          <c:showLegendKey val="0"/>
          <c:showVal val="0"/>
          <c:showCatName val="0"/>
          <c:showSerName val="0"/>
          <c:showPercent val="0"/>
          <c:showBubbleSize val="0"/>
        </c:dLbls>
        <c:gapWidth val="180"/>
        <c:overlap val="-90"/>
        <c:axId val="127079552"/>
        <c:axId val="127081472"/>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AF-4634-83D4-4CEF7AAC968D}"/>
            </c:ext>
          </c:extLst>
        </c:ser>
        <c:dLbls>
          <c:showLegendKey val="0"/>
          <c:showVal val="0"/>
          <c:showCatName val="0"/>
          <c:showSerName val="0"/>
          <c:showPercent val="0"/>
          <c:showBubbleSize val="0"/>
        </c:dLbls>
        <c:marker val="1"/>
        <c:smooth val="0"/>
        <c:axId val="127079552"/>
        <c:axId val="127081472"/>
      </c:lineChart>
      <c:catAx>
        <c:axId val="127079552"/>
        <c:scaling>
          <c:orientation val="minMax"/>
        </c:scaling>
        <c:delete val="0"/>
        <c:axPos val="b"/>
        <c:numFmt formatCode="ge" sourceLinked="1"/>
        <c:majorTickMark val="none"/>
        <c:minorTickMark val="none"/>
        <c:tickLblPos val="none"/>
        <c:crossAx val="127081472"/>
        <c:crosses val="autoZero"/>
        <c:auto val="0"/>
        <c:lblAlgn val="ctr"/>
        <c:lblOffset val="100"/>
        <c:noMultiLvlLbl val="1"/>
      </c:catAx>
      <c:valAx>
        <c:axId val="12708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07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1EC-4571-BB4B-D3576C4A62F8}"/>
            </c:ext>
          </c:extLst>
        </c:ser>
        <c:dLbls>
          <c:showLegendKey val="0"/>
          <c:showVal val="0"/>
          <c:showCatName val="0"/>
          <c:showSerName val="0"/>
          <c:showPercent val="0"/>
          <c:showBubbleSize val="0"/>
        </c:dLbls>
        <c:gapWidth val="180"/>
        <c:overlap val="-90"/>
        <c:axId val="127114624"/>
        <c:axId val="1271168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EC-4571-BB4B-D3576C4A62F8}"/>
            </c:ext>
          </c:extLst>
        </c:ser>
        <c:dLbls>
          <c:showLegendKey val="0"/>
          <c:showVal val="0"/>
          <c:showCatName val="0"/>
          <c:showSerName val="0"/>
          <c:showPercent val="0"/>
          <c:showBubbleSize val="0"/>
        </c:dLbls>
        <c:marker val="1"/>
        <c:smooth val="0"/>
        <c:axId val="127114624"/>
        <c:axId val="127116800"/>
      </c:lineChart>
      <c:catAx>
        <c:axId val="127114624"/>
        <c:scaling>
          <c:orientation val="minMax"/>
        </c:scaling>
        <c:delete val="0"/>
        <c:axPos val="b"/>
        <c:numFmt formatCode="ge" sourceLinked="1"/>
        <c:majorTickMark val="none"/>
        <c:minorTickMark val="none"/>
        <c:tickLblPos val="none"/>
        <c:crossAx val="127116800"/>
        <c:crosses val="autoZero"/>
        <c:auto val="0"/>
        <c:lblAlgn val="ctr"/>
        <c:lblOffset val="100"/>
        <c:noMultiLvlLbl val="1"/>
      </c:catAx>
      <c:valAx>
        <c:axId val="127116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1146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92-42FE-9B5D-F59C3556FFE0}"/>
            </c:ext>
          </c:extLst>
        </c:ser>
        <c:dLbls>
          <c:showLegendKey val="0"/>
          <c:showVal val="0"/>
          <c:showCatName val="0"/>
          <c:showSerName val="0"/>
          <c:showPercent val="0"/>
          <c:showBubbleSize val="0"/>
        </c:dLbls>
        <c:gapWidth val="180"/>
        <c:overlap val="-90"/>
        <c:axId val="127551360"/>
        <c:axId val="12755763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92-42FE-9B5D-F59C3556FFE0}"/>
            </c:ext>
          </c:extLst>
        </c:ser>
        <c:dLbls>
          <c:showLegendKey val="0"/>
          <c:showVal val="0"/>
          <c:showCatName val="0"/>
          <c:showSerName val="0"/>
          <c:showPercent val="0"/>
          <c:showBubbleSize val="0"/>
        </c:dLbls>
        <c:marker val="1"/>
        <c:smooth val="0"/>
        <c:axId val="127551360"/>
        <c:axId val="127557632"/>
      </c:lineChart>
      <c:catAx>
        <c:axId val="127551360"/>
        <c:scaling>
          <c:orientation val="minMax"/>
        </c:scaling>
        <c:delete val="0"/>
        <c:axPos val="b"/>
        <c:numFmt formatCode="ge" sourceLinked="1"/>
        <c:majorTickMark val="none"/>
        <c:minorTickMark val="none"/>
        <c:tickLblPos val="none"/>
        <c:crossAx val="127557632"/>
        <c:crosses val="autoZero"/>
        <c:auto val="0"/>
        <c:lblAlgn val="ctr"/>
        <c:lblOffset val="100"/>
        <c:noMultiLvlLbl val="1"/>
      </c:catAx>
      <c:valAx>
        <c:axId val="1275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55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F-46FD-BF86-6E34E984D6DA}"/>
            </c:ext>
          </c:extLst>
        </c:ser>
        <c:dLbls>
          <c:showLegendKey val="0"/>
          <c:showVal val="0"/>
          <c:showCatName val="0"/>
          <c:showSerName val="0"/>
          <c:showPercent val="0"/>
          <c:showBubbleSize val="0"/>
        </c:dLbls>
        <c:gapWidth val="180"/>
        <c:overlap val="-90"/>
        <c:axId val="127574400"/>
        <c:axId val="127576320"/>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F-46FD-BF86-6E34E984D6DA}"/>
            </c:ext>
          </c:extLst>
        </c:ser>
        <c:dLbls>
          <c:showLegendKey val="0"/>
          <c:showVal val="0"/>
          <c:showCatName val="0"/>
          <c:showSerName val="0"/>
          <c:showPercent val="0"/>
          <c:showBubbleSize val="0"/>
        </c:dLbls>
        <c:marker val="1"/>
        <c:smooth val="0"/>
        <c:axId val="127574400"/>
        <c:axId val="127576320"/>
      </c:lineChart>
      <c:catAx>
        <c:axId val="127574400"/>
        <c:scaling>
          <c:orientation val="minMax"/>
        </c:scaling>
        <c:delete val="0"/>
        <c:axPos val="b"/>
        <c:numFmt formatCode="ge" sourceLinked="1"/>
        <c:majorTickMark val="none"/>
        <c:minorTickMark val="none"/>
        <c:tickLblPos val="none"/>
        <c:crossAx val="127576320"/>
        <c:crosses val="autoZero"/>
        <c:auto val="0"/>
        <c:lblAlgn val="ctr"/>
        <c:lblOffset val="100"/>
        <c:noMultiLvlLbl val="1"/>
      </c:catAx>
      <c:valAx>
        <c:axId val="127576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574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CE-4BB8-A5F0-68BB6D92576D}"/>
            </c:ext>
          </c:extLst>
        </c:ser>
        <c:dLbls>
          <c:showLegendKey val="0"/>
          <c:showVal val="0"/>
          <c:showCatName val="0"/>
          <c:showSerName val="0"/>
          <c:showPercent val="0"/>
          <c:showBubbleSize val="0"/>
        </c:dLbls>
        <c:gapWidth val="180"/>
        <c:overlap val="-90"/>
        <c:axId val="127875712"/>
        <c:axId val="127881984"/>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CE-4BB8-A5F0-68BB6D92576D}"/>
            </c:ext>
          </c:extLst>
        </c:ser>
        <c:dLbls>
          <c:showLegendKey val="0"/>
          <c:showVal val="0"/>
          <c:showCatName val="0"/>
          <c:showSerName val="0"/>
          <c:showPercent val="0"/>
          <c:showBubbleSize val="0"/>
        </c:dLbls>
        <c:marker val="1"/>
        <c:smooth val="0"/>
        <c:axId val="127875712"/>
        <c:axId val="127881984"/>
      </c:lineChart>
      <c:catAx>
        <c:axId val="127875712"/>
        <c:scaling>
          <c:orientation val="minMax"/>
        </c:scaling>
        <c:delete val="0"/>
        <c:axPos val="b"/>
        <c:numFmt formatCode="ge" sourceLinked="1"/>
        <c:majorTickMark val="none"/>
        <c:minorTickMark val="none"/>
        <c:tickLblPos val="none"/>
        <c:crossAx val="127881984"/>
        <c:crosses val="autoZero"/>
        <c:auto val="0"/>
        <c:lblAlgn val="ctr"/>
        <c:lblOffset val="100"/>
        <c:noMultiLvlLbl val="1"/>
      </c:catAx>
      <c:valAx>
        <c:axId val="12788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87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F4-4210-8A35-0CD9D5741088}"/>
            </c:ext>
          </c:extLst>
        </c:ser>
        <c:dLbls>
          <c:showLegendKey val="0"/>
          <c:showVal val="0"/>
          <c:showCatName val="0"/>
          <c:showSerName val="0"/>
          <c:showPercent val="0"/>
          <c:showBubbleSize val="0"/>
        </c:dLbls>
        <c:gapWidth val="180"/>
        <c:overlap val="-90"/>
        <c:axId val="127914752"/>
        <c:axId val="127916672"/>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F4-4210-8A35-0CD9D5741088}"/>
            </c:ext>
          </c:extLst>
        </c:ser>
        <c:dLbls>
          <c:showLegendKey val="0"/>
          <c:showVal val="0"/>
          <c:showCatName val="0"/>
          <c:showSerName val="0"/>
          <c:showPercent val="0"/>
          <c:showBubbleSize val="0"/>
        </c:dLbls>
        <c:marker val="1"/>
        <c:smooth val="0"/>
        <c:axId val="127914752"/>
        <c:axId val="127916672"/>
      </c:lineChart>
      <c:catAx>
        <c:axId val="127914752"/>
        <c:scaling>
          <c:orientation val="minMax"/>
        </c:scaling>
        <c:delete val="0"/>
        <c:axPos val="b"/>
        <c:numFmt formatCode="ge" sourceLinked="1"/>
        <c:majorTickMark val="none"/>
        <c:minorTickMark val="none"/>
        <c:tickLblPos val="none"/>
        <c:crossAx val="127916672"/>
        <c:crosses val="autoZero"/>
        <c:auto val="0"/>
        <c:lblAlgn val="ctr"/>
        <c:lblOffset val="100"/>
        <c:noMultiLvlLbl val="1"/>
      </c:catAx>
      <c:valAx>
        <c:axId val="127916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91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13-4B36-9E66-7CC424CA0906}"/>
            </c:ext>
          </c:extLst>
        </c:ser>
        <c:dLbls>
          <c:showLegendKey val="0"/>
          <c:showVal val="0"/>
          <c:showCatName val="0"/>
          <c:showSerName val="0"/>
          <c:showPercent val="0"/>
          <c:showBubbleSize val="0"/>
        </c:dLbls>
        <c:gapWidth val="180"/>
        <c:overlap val="-90"/>
        <c:axId val="127601664"/>
        <c:axId val="127620224"/>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3-4B36-9E66-7CC424CA0906}"/>
            </c:ext>
          </c:extLst>
        </c:ser>
        <c:dLbls>
          <c:showLegendKey val="0"/>
          <c:showVal val="0"/>
          <c:showCatName val="0"/>
          <c:showSerName val="0"/>
          <c:showPercent val="0"/>
          <c:showBubbleSize val="0"/>
        </c:dLbls>
        <c:marker val="1"/>
        <c:smooth val="0"/>
        <c:axId val="127601664"/>
        <c:axId val="127620224"/>
      </c:lineChart>
      <c:catAx>
        <c:axId val="127601664"/>
        <c:scaling>
          <c:orientation val="minMax"/>
        </c:scaling>
        <c:delete val="0"/>
        <c:axPos val="b"/>
        <c:numFmt formatCode="ge" sourceLinked="1"/>
        <c:majorTickMark val="none"/>
        <c:minorTickMark val="none"/>
        <c:tickLblPos val="none"/>
        <c:crossAx val="127620224"/>
        <c:crosses val="autoZero"/>
        <c:auto val="0"/>
        <c:lblAlgn val="ctr"/>
        <c:lblOffset val="100"/>
        <c:noMultiLvlLbl val="1"/>
      </c:catAx>
      <c:valAx>
        <c:axId val="127620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60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A-4DB5-A9D2-8AFA093C239F}"/>
            </c:ext>
          </c:extLst>
        </c:ser>
        <c:dLbls>
          <c:showLegendKey val="0"/>
          <c:showVal val="0"/>
          <c:showCatName val="0"/>
          <c:showSerName val="0"/>
          <c:showPercent val="0"/>
          <c:showBubbleSize val="0"/>
        </c:dLbls>
        <c:gapWidth val="180"/>
        <c:overlap val="-90"/>
        <c:axId val="123355904"/>
        <c:axId val="12335744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A-4DB5-A9D2-8AFA093C239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A6A-4DB5-A9D2-8AFA093C239F}"/>
            </c:ext>
          </c:extLst>
        </c:ser>
        <c:dLbls>
          <c:showLegendKey val="0"/>
          <c:showVal val="0"/>
          <c:showCatName val="0"/>
          <c:showSerName val="0"/>
          <c:showPercent val="0"/>
          <c:showBubbleSize val="0"/>
        </c:dLbls>
        <c:marker val="1"/>
        <c:smooth val="0"/>
        <c:axId val="123355904"/>
        <c:axId val="123357440"/>
      </c:lineChart>
      <c:catAx>
        <c:axId val="123355904"/>
        <c:scaling>
          <c:orientation val="minMax"/>
        </c:scaling>
        <c:delete val="0"/>
        <c:axPos val="b"/>
        <c:numFmt formatCode="ge" sourceLinked="1"/>
        <c:majorTickMark val="none"/>
        <c:minorTickMark val="none"/>
        <c:tickLblPos val="none"/>
        <c:crossAx val="123357440"/>
        <c:crosses val="autoZero"/>
        <c:auto val="0"/>
        <c:lblAlgn val="ctr"/>
        <c:lblOffset val="100"/>
        <c:noMultiLvlLbl val="1"/>
      </c:catAx>
      <c:valAx>
        <c:axId val="1233574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355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35-4263-B918-13FEEDD39CC7}"/>
            </c:ext>
          </c:extLst>
        </c:ser>
        <c:dLbls>
          <c:showLegendKey val="0"/>
          <c:showVal val="0"/>
          <c:showCatName val="0"/>
          <c:showSerName val="0"/>
          <c:showPercent val="0"/>
          <c:showBubbleSize val="0"/>
        </c:dLbls>
        <c:gapWidth val="180"/>
        <c:overlap val="-90"/>
        <c:axId val="127641088"/>
        <c:axId val="127643008"/>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35-4263-B918-13FEEDD39CC7}"/>
            </c:ext>
          </c:extLst>
        </c:ser>
        <c:dLbls>
          <c:showLegendKey val="0"/>
          <c:showVal val="0"/>
          <c:showCatName val="0"/>
          <c:showSerName val="0"/>
          <c:showPercent val="0"/>
          <c:showBubbleSize val="0"/>
        </c:dLbls>
        <c:marker val="1"/>
        <c:smooth val="0"/>
        <c:axId val="127641088"/>
        <c:axId val="127643008"/>
      </c:lineChart>
      <c:catAx>
        <c:axId val="127641088"/>
        <c:scaling>
          <c:orientation val="minMax"/>
        </c:scaling>
        <c:delete val="0"/>
        <c:axPos val="b"/>
        <c:numFmt formatCode="ge" sourceLinked="1"/>
        <c:majorTickMark val="none"/>
        <c:minorTickMark val="none"/>
        <c:tickLblPos val="none"/>
        <c:crossAx val="127643008"/>
        <c:crosses val="autoZero"/>
        <c:auto val="0"/>
        <c:lblAlgn val="ctr"/>
        <c:lblOffset val="100"/>
        <c:noMultiLvlLbl val="1"/>
      </c:catAx>
      <c:valAx>
        <c:axId val="127643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7641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7596.2</c:v>
                </c:pt>
                <c:pt idx="1">
                  <c:v>8005.2</c:v>
                </c:pt>
                <c:pt idx="2">
                  <c:v>11661.4</c:v>
                </c:pt>
                <c:pt idx="3">
                  <c:v>22257.3</c:v>
                </c:pt>
                <c:pt idx="4">
                  <c:v>21297.599999999999</c:v>
                </c:pt>
              </c:numCache>
            </c:numRef>
          </c:val>
          <c:extLst>
            <c:ext xmlns:c16="http://schemas.microsoft.com/office/drawing/2014/chart" uri="{C3380CC4-5D6E-409C-BE32-E72D297353CC}">
              <c16:uniqueId val="{00000000-55F0-40DE-89A8-5DB4F59C0E40}"/>
            </c:ext>
          </c:extLst>
        </c:ser>
        <c:dLbls>
          <c:showLegendKey val="0"/>
          <c:showVal val="0"/>
          <c:showCatName val="0"/>
          <c:showSerName val="0"/>
          <c:showPercent val="0"/>
          <c:showBubbleSize val="0"/>
        </c:dLbls>
        <c:gapWidth val="180"/>
        <c:overlap val="-90"/>
        <c:axId val="123386496"/>
        <c:axId val="123392768"/>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7095.7</c:v>
                </c:pt>
                <c:pt idx="1">
                  <c:v>11717.4</c:v>
                </c:pt>
                <c:pt idx="2">
                  <c:v>17642.5</c:v>
                </c:pt>
                <c:pt idx="3">
                  <c:v>18815.8</c:v>
                </c:pt>
                <c:pt idx="4">
                  <c:v>22847.9</c:v>
                </c:pt>
              </c:numCache>
            </c:numRef>
          </c:val>
          <c:smooth val="0"/>
          <c:extLst>
            <c:ext xmlns:c16="http://schemas.microsoft.com/office/drawing/2014/chart" uri="{C3380CC4-5D6E-409C-BE32-E72D297353CC}">
              <c16:uniqueId val="{00000001-55F0-40DE-89A8-5DB4F59C0E40}"/>
            </c:ext>
          </c:extLst>
        </c:ser>
        <c:dLbls>
          <c:showLegendKey val="0"/>
          <c:showVal val="0"/>
          <c:showCatName val="0"/>
          <c:showSerName val="0"/>
          <c:showPercent val="0"/>
          <c:showBubbleSize val="0"/>
        </c:dLbls>
        <c:marker val="1"/>
        <c:smooth val="0"/>
        <c:axId val="123386496"/>
        <c:axId val="123392768"/>
      </c:lineChart>
      <c:catAx>
        <c:axId val="123386496"/>
        <c:scaling>
          <c:orientation val="minMax"/>
        </c:scaling>
        <c:delete val="0"/>
        <c:axPos val="b"/>
        <c:numFmt formatCode="ge" sourceLinked="1"/>
        <c:majorTickMark val="none"/>
        <c:minorTickMark val="none"/>
        <c:tickLblPos val="none"/>
        <c:crossAx val="123392768"/>
        <c:crosses val="autoZero"/>
        <c:auto val="0"/>
        <c:lblAlgn val="ctr"/>
        <c:lblOffset val="100"/>
        <c:noMultiLvlLbl val="1"/>
      </c:catAx>
      <c:valAx>
        <c:axId val="12339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386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1757</c:v>
                </c:pt>
                <c:pt idx="1">
                  <c:v>1435</c:v>
                </c:pt>
                <c:pt idx="2">
                  <c:v>1685</c:v>
                </c:pt>
                <c:pt idx="3">
                  <c:v>35730</c:v>
                </c:pt>
                <c:pt idx="4">
                  <c:v>54296</c:v>
                </c:pt>
              </c:numCache>
            </c:numRef>
          </c:val>
          <c:extLst>
            <c:ext xmlns:c16="http://schemas.microsoft.com/office/drawing/2014/chart" uri="{C3380CC4-5D6E-409C-BE32-E72D297353CC}">
              <c16:uniqueId val="{00000000-D546-4208-875C-58851B1DD820}"/>
            </c:ext>
          </c:extLst>
        </c:ser>
        <c:dLbls>
          <c:showLegendKey val="0"/>
          <c:showVal val="0"/>
          <c:showCatName val="0"/>
          <c:showSerName val="0"/>
          <c:showPercent val="0"/>
          <c:showBubbleSize val="0"/>
        </c:dLbls>
        <c:gapWidth val="180"/>
        <c:overlap val="-90"/>
        <c:axId val="123233408"/>
        <c:axId val="123235328"/>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120361</c:v>
                </c:pt>
                <c:pt idx="1">
                  <c:v>108538</c:v>
                </c:pt>
                <c:pt idx="2">
                  <c:v>58539</c:v>
                </c:pt>
                <c:pt idx="3">
                  <c:v>37685</c:v>
                </c:pt>
                <c:pt idx="4">
                  <c:v>2390</c:v>
                </c:pt>
              </c:numCache>
            </c:numRef>
          </c:val>
          <c:smooth val="0"/>
          <c:extLst>
            <c:ext xmlns:c16="http://schemas.microsoft.com/office/drawing/2014/chart" uri="{C3380CC4-5D6E-409C-BE32-E72D297353CC}">
              <c16:uniqueId val="{00000001-D546-4208-875C-58851B1DD820}"/>
            </c:ext>
          </c:extLst>
        </c:ser>
        <c:dLbls>
          <c:showLegendKey val="0"/>
          <c:showVal val="0"/>
          <c:showCatName val="0"/>
          <c:showSerName val="0"/>
          <c:showPercent val="0"/>
          <c:showBubbleSize val="0"/>
        </c:dLbls>
        <c:marker val="1"/>
        <c:smooth val="0"/>
        <c:axId val="123233408"/>
        <c:axId val="123235328"/>
      </c:lineChart>
      <c:catAx>
        <c:axId val="123233408"/>
        <c:scaling>
          <c:orientation val="minMax"/>
        </c:scaling>
        <c:delete val="0"/>
        <c:axPos val="b"/>
        <c:numFmt formatCode="ge" sourceLinked="1"/>
        <c:majorTickMark val="none"/>
        <c:minorTickMark val="none"/>
        <c:tickLblPos val="none"/>
        <c:crossAx val="123235328"/>
        <c:crosses val="autoZero"/>
        <c:auto val="0"/>
        <c:lblAlgn val="ctr"/>
        <c:lblOffset val="100"/>
        <c:noMultiLvlLbl val="1"/>
      </c:catAx>
      <c:valAx>
        <c:axId val="12323532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23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97.2</c:v>
                </c:pt>
                <c:pt idx="1">
                  <c:v>94</c:v>
                </c:pt>
                <c:pt idx="2">
                  <c:v>49.5</c:v>
                </c:pt>
                <c:pt idx="3">
                  <c:v>72.7</c:v>
                </c:pt>
                <c:pt idx="4">
                  <c:v>79.5</c:v>
                </c:pt>
              </c:numCache>
            </c:numRef>
          </c:val>
          <c:extLst>
            <c:ext xmlns:c16="http://schemas.microsoft.com/office/drawing/2014/chart" uri="{C3380CC4-5D6E-409C-BE32-E72D297353CC}">
              <c16:uniqueId val="{00000000-2726-4943-947B-76C8176AA7E5}"/>
            </c:ext>
          </c:extLst>
        </c:ser>
        <c:dLbls>
          <c:showLegendKey val="0"/>
          <c:showVal val="0"/>
          <c:showCatName val="0"/>
          <c:showSerName val="0"/>
          <c:showPercent val="0"/>
          <c:showBubbleSize val="0"/>
        </c:dLbls>
        <c:gapWidth val="180"/>
        <c:overlap val="-90"/>
        <c:axId val="123256192"/>
        <c:axId val="123471360"/>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42.7</c:v>
                </c:pt>
                <c:pt idx="1">
                  <c:v>38.5</c:v>
                </c:pt>
                <c:pt idx="2">
                  <c:v>37.700000000000003</c:v>
                </c:pt>
                <c:pt idx="3">
                  <c:v>33.9</c:v>
                </c:pt>
                <c:pt idx="4">
                  <c:v>37.9</c:v>
                </c:pt>
              </c:numCache>
            </c:numRef>
          </c:val>
          <c:smooth val="0"/>
          <c:extLst>
            <c:ext xmlns:c16="http://schemas.microsoft.com/office/drawing/2014/chart" uri="{C3380CC4-5D6E-409C-BE32-E72D297353CC}">
              <c16:uniqueId val="{00000001-2726-4943-947B-76C8176AA7E5}"/>
            </c:ext>
          </c:extLst>
        </c:ser>
        <c:dLbls>
          <c:showLegendKey val="0"/>
          <c:showVal val="0"/>
          <c:showCatName val="0"/>
          <c:showSerName val="0"/>
          <c:showPercent val="0"/>
          <c:showBubbleSize val="0"/>
        </c:dLbls>
        <c:marker val="1"/>
        <c:smooth val="0"/>
        <c:axId val="123256192"/>
        <c:axId val="123471360"/>
      </c:lineChart>
      <c:catAx>
        <c:axId val="123256192"/>
        <c:scaling>
          <c:orientation val="minMax"/>
        </c:scaling>
        <c:delete val="0"/>
        <c:axPos val="b"/>
        <c:numFmt formatCode="ge" sourceLinked="1"/>
        <c:majorTickMark val="none"/>
        <c:minorTickMark val="none"/>
        <c:tickLblPos val="none"/>
        <c:crossAx val="123471360"/>
        <c:crosses val="autoZero"/>
        <c:auto val="0"/>
        <c:lblAlgn val="ctr"/>
        <c:lblOffset val="100"/>
        <c:noMultiLvlLbl val="1"/>
      </c:catAx>
      <c:valAx>
        <c:axId val="123471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256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0</c:v>
                </c:pt>
                <c:pt idx="1">
                  <c:v>0</c:v>
                </c:pt>
                <c:pt idx="2">
                  <c:v>0</c:v>
                </c:pt>
                <c:pt idx="3">
                  <c:v>0</c:v>
                </c:pt>
                <c:pt idx="4">
                  <c:v>3.6</c:v>
                </c:pt>
              </c:numCache>
            </c:numRef>
          </c:val>
          <c:extLst>
            <c:ext xmlns:c16="http://schemas.microsoft.com/office/drawing/2014/chart" uri="{C3380CC4-5D6E-409C-BE32-E72D297353CC}">
              <c16:uniqueId val="{00000000-EF3F-47FA-894A-4BFC3056A1BA}"/>
            </c:ext>
          </c:extLst>
        </c:ser>
        <c:dLbls>
          <c:showLegendKey val="0"/>
          <c:showVal val="0"/>
          <c:showCatName val="0"/>
          <c:showSerName val="0"/>
          <c:showPercent val="0"/>
          <c:showBubbleSize val="0"/>
        </c:dLbls>
        <c:gapWidth val="180"/>
        <c:overlap val="-90"/>
        <c:axId val="123504512"/>
        <c:axId val="123510784"/>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23.7</c:v>
                </c:pt>
                <c:pt idx="1">
                  <c:v>21.6</c:v>
                </c:pt>
                <c:pt idx="2">
                  <c:v>13.7</c:v>
                </c:pt>
                <c:pt idx="3">
                  <c:v>16.3</c:v>
                </c:pt>
                <c:pt idx="4">
                  <c:v>14.2</c:v>
                </c:pt>
              </c:numCache>
            </c:numRef>
          </c:val>
          <c:smooth val="0"/>
          <c:extLst>
            <c:ext xmlns:c16="http://schemas.microsoft.com/office/drawing/2014/chart" uri="{C3380CC4-5D6E-409C-BE32-E72D297353CC}">
              <c16:uniqueId val="{00000001-EF3F-47FA-894A-4BFC3056A1BA}"/>
            </c:ext>
          </c:extLst>
        </c:ser>
        <c:dLbls>
          <c:showLegendKey val="0"/>
          <c:showVal val="0"/>
          <c:showCatName val="0"/>
          <c:showSerName val="0"/>
          <c:showPercent val="0"/>
          <c:showBubbleSize val="0"/>
        </c:dLbls>
        <c:marker val="1"/>
        <c:smooth val="0"/>
        <c:axId val="123504512"/>
        <c:axId val="123510784"/>
      </c:lineChart>
      <c:catAx>
        <c:axId val="123504512"/>
        <c:scaling>
          <c:orientation val="minMax"/>
        </c:scaling>
        <c:delete val="0"/>
        <c:axPos val="b"/>
        <c:numFmt formatCode="ge" sourceLinked="1"/>
        <c:majorTickMark val="none"/>
        <c:minorTickMark val="none"/>
        <c:tickLblPos val="none"/>
        <c:crossAx val="123510784"/>
        <c:crosses val="autoZero"/>
        <c:auto val="0"/>
        <c:lblAlgn val="ctr"/>
        <c:lblOffset val="100"/>
        <c:noMultiLvlLbl val="1"/>
      </c:catAx>
      <c:valAx>
        <c:axId val="123510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3504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0</c:v>
                </c:pt>
                <c:pt idx="1">
                  <c:v>365.7</c:v>
                </c:pt>
                <c:pt idx="2">
                  <c:v>1783.5</c:v>
                </c:pt>
                <c:pt idx="3">
                  <c:v>1058.5999999999999</c:v>
                </c:pt>
                <c:pt idx="4">
                  <c:v>1155.3</c:v>
                </c:pt>
              </c:numCache>
            </c:numRef>
          </c:val>
          <c:extLst>
            <c:ext xmlns:c16="http://schemas.microsoft.com/office/drawing/2014/chart" uri="{C3380CC4-5D6E-409C-BE32-E72D297353CC}">
              <c16:uniqueId val="{00000000-C695-4174-9C5D-1214D985ABFC}"/>
            </c:ext>
          </c:extLst>
        </c:ser>
        <c:dLbls>
          <c:showLegendKey val="0"/>
          <c:showVal val="0"/>
          <c:showCatName val="0"/>
          <c:showSerName val="0"/>
          <c:showPercent val="0"/>
          <c:showBubbleSize val="0"/>
        </c:dLbls>
        <c:gapWidth val="180"/>
        <c:overlap val="-90"/>
        <c:axId val="124391808"/>
        <c:axId val="124393728"/>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126.1</c:v>
                </c:pt>
                <c:pt idx="1">
                  <c:v>102.3</c:v>
                </c:pt>
                <c:pt idx="2">
                  <c:v>98.2</c:v>
                </c:pt>
                <c:pt idx="3">
                  <c:v>100.3</c:v>
                </c:pt>
                <c:pt idx="4">
                  <c:v>98.3</c:v>
                </c:pt>
              </c:numCache>
            </c:numRef>
          </c:val>
          <c:smooth val="0"/>
          <c:extLst>
            <c:ext xmlns:c16="http://schemas.microsoft.com/office/drawing/2014/chart" uri="{C3380CC4-5D6E-409C-BE32-E72D297353CC}">
              <c16:uniqueId val="{00000001-C695-4174-9C5D-1214D985ABFC}"/>
            </c:ext>
          </c:extLst>
        </c:ser>
        <c:dLbls>
          <c:showLegendKey val="0"/>
          <c:showVal val="0"/>
          <c:showCatName val="0"/>
          <c:showSerName val="0"/>
          <c:showPercent val="0"/>
          <c:showBubbleSize val="0"/>
        </c:dLbls>
        <c:marker val="1"/>
        <c:smooth val="0"/>
        <c:axId val="124391808"/>
        <c:axId val="124393728"/>
      </c:lineChart>
      <c:catAx>
        <c:axId val="124391808"/>
        <c:scaling>
          <c:orientation val="minMax"/>
        </c:scaling>
        <c:delete val="0"/>
        <c:axPos val="b"/>
        <c:numFmt formatCode="ge" sourceLinked="1"/>
        <c:majorTickMark val="none"/>
        <c:minorTickMark val="none"/>
        <c:tickLblPos val="none"/>
        <c:crossAx val="124393728"/>
        <c:crosses val="autoZero"/>
        <c:auto val="0"/>
        <c:lblAlgn val="ctr"/>
        <c:lblOffset val="100"/>
        <c:noMultiLvlLbl val="1"/>
      </c:catAx>
      <c:valAx>
        <c:axId val="124393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391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5FB-4F07-8B4E-2309693D6C47}"/>
            </c:ext>
          </c:extLst>
        </c:ser>
        <c:dLbls>
          <c:showLegendKey val="0"/>
          <c:showVal val="0"/>
          <c:showCatName val="0"/>
          <c:showSerName val="0"/>
          <c:showPercent val="0"/>
          <c:showBubbleSize val="0"/>
        </c:dLbls>
        <c:gapWidth val="180"/>
        <c:overlap val="-90"/>
        <c:axId val="124410496"/>
        <c:axId val="12441676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FB-4F07-8B4E-2309693D6C47}"/>
            </c:ext>
          </c:extLst>
        </c:ser>
        <c:dLbls>
          <c:showLegendKey val="0"/>
          <c:showVal val="0"/>
          <c:showCatName val="0"/>
          <c:showSerName val="0"/>
          <c:showPercent val="0"/>
          <c:showBubbleSize val="0"/>
        </c:dLbls>
        <c:marker val="1"/>
        <c:smooth val="0"/>
        <c:axId val="124410496"/>
        <c:axId val="124416768"/>
      </c:lineChart>
      <c:catAx>
        <c:axId val="124410496"/>
        <c:scaling>
          <c:orientation val="minMax"/>
        </c:scaling>
        <c:delete val="0"/>
        <c:axPos val="b"/>
        <c:numFmt formatCode="ge" sourceLinked="1"/>
        <c:majorTickMark val="none"/>
        <c:minorTickMark val="none"/>
        <c:tickLblPos val="none"/>
        <c:crossAx val="124416768"/>
        <c:crosses val="autoZero"/>
        <c:auto val="0"/>
        <c:lblAlgn val="ctr"/>
        <c:lblOffset val="100"/>
        <c:noMultiLvlLbl val="1"/>
      </c:catAx>
      <c:valAx>
        <c:axId val="124416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2441049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793280"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168236" y="11690640"/>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6912315"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36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36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36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36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36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36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36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36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36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37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37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37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37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37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37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37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377"/>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378"/>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37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38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381"/>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382"/>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383"/>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384"/>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38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386"/>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387"/>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388"/>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389"/>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39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391"/>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392"/>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393"/>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394"/>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395"/>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396"/>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397"/>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398"/>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399"/>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400"/>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401"/>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402"/>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403"/>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404"/>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405"/>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406"/>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40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40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M121" sqref="AM121"/>
    </sheetView>
  </sheetViews>
  <sheetFormatPr defaultColWidth="9" defaultRowHeight="13.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奥出雲町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x14ac:dyDescent="0.15">
      <c r="A3" s="1"/>
      <c r="B3" s="128" t="str">
        <f>データ!I6</f>
        <v>法非適用</v>
      </c>
      <c r="C3" s="129"/>
      <c r="D3" s="129"/>
      <c r="E3" s="129"/>
      <c r="F3" s="129" t="str">
        <f>データ!J6</f>
        <v>電気事業</v>
      </c>
      <c r="G3" s="129"/>
      <c r="H3" s="129"/>
      <c r="I3" s="129"/>
      <c r="J3" s="130"/>
      <c r="K3" s="130"/>
      <c r="L3" s="130"/>
      <c r="M3" s="130"/>
      <c r="N3" s="131" t="str">
        <f>データ!L6</f>
        <v>該当数値なし</v>
      </c>
      <c r="O3" s="131"/>
      <c r="P3" s="131"/>
      <c r="Q3" s="132"/>
      <c r="R3" s="1"/>
      <c r="S3" s="133" t="s">
        <v>8</v>
      </c>
      <c r="T3" s="134"/>
      <c r="U3" s="134"/>
      <c r="V3" s="134"/>
      <c r="W3" s="134"/>
      <c r="X3" s="134"/>
      <c r="Y3" s="134"/>
      <c r="Z3" s="134"/>
      <c r="AA3" s="134"/>
      <c r="AB3" s="134"/>
      <c r="AC3" s="134"/>
      <c r="AD3" s="134"/>
      <c r="AE3" s="134"/>
      <c r="AF3" s="134"/>
      <c r="AG3" s="134"/>
      <c r="AH3" s="135"/>
      <c r="AI3" s="1"/>
      <c r="AJ3" s="1"/>
      <c r="AK3" s="119" t="s">
        <v>180</v>
      </c>
      <c r="AL3" s="120"/>
      <c r="AM3" s="120"/>
      <c r="AN3" s="120"/>
      <c r="AO3" s="120"/>
      <c r="AP3" s="120"/>
      <c r="AQ3" s="121"/>
    </row>
    <row r="4" spans="1:43" ht="23.1" customHeight="1" x14ac:dyDescent="0.15">
      <c r="A4" s="1"/>
      <c r="B4" s="125" t="s">
        <v>9</v>
      </c>
      <c r="C4" s="126"/>
      <c r="D4" s="126"/>
      <c r="E4" s="126"/>
      <c r="F4" s="126" t="s">
        <v>10</v>
      </c>
      <c r="G4" s="126"/>
      <c r="H4" s="126"/>
      <c r="I4" s="126"/>
      <c r="J4" s="126" t="s">
        <v>11</v>
      </c>
      <c r="K4" s="126"/>
      <c r="L4" s="126"/>
      <c r="M4" s="126"/>
      <c r="N4" s="126" t="s">
        <v>12</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x14ac:dyDescent="0.15">
      <c r="A5" s="1"/>
      <c r="B5" s="142">
        <f>データ!M6</f>
        <v>2</v>
      </c>
      <c r="C5" s="143"/>
      <c r="D5" s="143"/>
      <c r="E5" s="143"/>
      <c r="F5" s="144" t="str">
        <f>データ!N6</f>
        <v>-</v>
      </c>
      <c r="G5" s="144"/>
      <c r="H5" s="144"/>
      <c r="I5" s="144"/>
      <c r="J5" s="144" t="str">
        <f>データ!O6</f>
        <v>-</v>
      </c>
      <c r="K5" s="144"/>
      <c r="L5" s="144"/>
      <c r="M5" s="144"/>
      <c r="N5" s="144" t="str">
        <f>データ!P6</f>
        <v>-</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x14ac:dyDescent="0.15">
      <c r="A6" s="1"/>
      <c r="B6" s="125" t="s">
        <v>13</v>
      </c>
      <c r="C6" s="126"/>
      <c r="D6" s="126"/>
      <c r="E6" s="126"/>
      <c r="F6" s="126" t="s">
        <v>14</v>
      </c>
      <c r="G6" s="126"/>
      <c r="H6" s="126"/>
      <c r="I6" s="126"/>
      <c r="J6" s="126" t="s">
        <v>15</v>
      </c>
      <c r="K6" s="126"/>
      <c r="L6" s="126"/>
      <c r="M6" s="126"/>
      <c r="N6" s="126" t="s">
        <v>16</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x14ac:dyDescent="0.15">
      <c r="A7" s="1"/>
      <c r="B7" s="146" t="str">
        <f>データ!Q6</f>
        <v>-</v>
      </c>
      <c r="C7" s="144"/>
      <c r="D7" s="144"/>
      <c r="E7" s="144"/>
      <c r="F7" s="147" t="s">
        <v>128</v>
      </c>
      <c r="G7" s="148"/>
      <c r="H7" s="148"/>
      <c r="I7" s="148"/>
      <c r="J7" s="149" t="s">
        <v>129</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x14ac:dyDescent="0.15">
      <c r="A8" s="1"/>
      <c r="B8" s="125" t="s">
        <v>17</v>
      </c>
      <c r="C8" s="126"/>
      <c r="D8" s="126"/>
      <c r="E8" s="126"/>
      <c r="F8" s="126" t="s">
        <v>18</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x14ac:dyDescent="0.2">
      <c r="A9" s="1"/>
      <c r="B9" s="154" t="s">
        <v>131</v>
      </c>
      <c r="C9" s="155"/>
      <c r="D9" s="155"/>
      <c r="E9" s="155"/>
      <c r="F9" s="156">
        <f>データ!V6</f>
        <v>25.1</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x14ac:dyDescent="0.2">
      <c r="A10" s="1"/>
      <c r="B10" s="6" t="s">
        <v>19</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x14ac:dyDescent="0.15">
      <c r="A11" s="1"/>
      <c r="B11" s="113" t="s">
        <v>20</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x14ac:dyDescent="0.15">
      <c r="A12" s="1"/>
      <c r="B12" s="125" t="s">
        <v>22</v>
      </c>
      <c r="C12" s="126"/>
      <c r="D12" s="126"/>
      <c r="E12" s="126"/>
      <c r="F12" s="163">
        <f>データ!W6</f>
        <v>1575</v>
      </c>
      <c r="G12" s="164"/>
      <c r="H12" s="163">
        <f>データ!X6</f>
        <v>1524</v>
      </c>
      <c r="I12" s="164"/>
      <c r="J12" s="163">
        <f>データ!Y6</f>
        <v>1193</v>
      </c>
      <c r="K12" s="164"/>
      <c r="L12" s="163">
        <f>データ!Z6</f>
        <v>1838</v>
      </c>
      <c r="M12" s="164"/>
      <c r="N12" s="152">
        <f>データ!AA6</f>
        <v>2006</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x14ac:dyDescent="0.15">
      <c r="A13" s="1"/>
      <c r="B13" s="165" t="s">
        <v>23</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x14ac:dyDescent="0.15">
      <c r="A14" s="1"/>
      <c r="B14" s="165" t="s">
        <v>24</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x14ac:dyDescent="0.15">
      <c r="A15" s="1"/>
      <c r="B15" s="170" t="s">
        <v>25</v>
      </c>
      <c r="C15" s="171"/>
      <c r="D15" s="171"/>
      <c r="E15" s="172"/>
      <c r="F15" s="173" t="str">
        <f>データ!AL6</f>
        <v>-</v>
      </c>
      <c r="G15" s="173"/>
      <c r="H15" s="173" t="str">
        <f>データ!AM6</f>
        <v>-</v>
      </c>
      <c r="I15" s="173"/>
      <c r="J15" s="173" t="str">
        <f>データ!AN6</f>
        <v>-</v>
      </c>
      <c r="K15" s="173"/>
      <c r="L15" s="173" t="str">
        <f>データ!AO6</f>
        <v>-</v>
      </c>
      <c r="M15" s="173"/>
      <c r="N15" s="174" t="str">
        <f>データ!AP6</f>
        <v>-</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x14ac:dyDescent="0.2">
      <c r="A16" s="1"/>
      <c r="B16" s="176" t="s">
        <v>26</v>
      </c>
      <c r="C16" s="177"/>
      <c r="D16" s="177"/>
      <c r="E16" s="178"/>
      <c r="F16" s="179">
        <f>データ!AQ6</f>
        <v>1575</v>
      </c>
      <c r="G16" s="179"/>
      <c r="H16" s="179">
        <f>データ!AR6</f>
        <v>1524</v>
      </c>
      <c r="I16" s="179"/>
      <c r="J16" s="179">
        <f>データ!AS6</f>
        <v>1193</v>
      </c>
      <c r="K16" s="179"/>
      <c r="L16" s="179">
        <f>データ!AT6</f>
        <v>1838</v>
      </c>
      <c r="M16" s="179"/>
      <c r="N16" s="168">
        <f>データ!AU6</f>
        <v>2006</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x14ac:dyDescent="0.2">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x14ac:dyDescent="0.15">
      <c r="A18" s="1"/>
      <c r="B18" s="180"/>
      <c r="C18" s="181"/>
      <c r="D18" s="181"/>
      <c r="E18" s="181"/>
      <c r="F18" s="114" t="s">
        <v>27</v>
      </c>
      <c r="G18" s="114"/>
      <c r="H18" s="114"/>
      <c r="I18" s="114" t="s">
        <v>28</v>
      </c>
      <c r="J18" s="114"/>
      <c r="K18" s="114"/>
      <c r="L18" s="114" t="s">
        <v>26</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x14ac:dyDescent="0.2">
      <c r="A19" s="1"/>
      <c r="B19" s="176" t="s">
        <v>29</v>
      </c>
      <c r="C19" s="177"/>
      <c r="D19" s="177"/>
      <c r="E19" s="178"/>
      <c r="F19" s="182">
        <f>データ!AV6</f>
        <v>3269</v>
      </c>
      <c r="G19" s="182"/>
      <c r="H19" s="182"/>
      <c r="I19" s="182">
        <f>データ!AW6</f>
        <v>56091</v>
      </c>
      <c r="J19" s="182"/>
      <c r="K19" s="182"/>
      <c r="L19" s="182">
        <f>データ!AX6</f>
        <v>59360</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x14ac:dyDescent="0.15">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x14ac:dyDescent="0.15">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32</v>
      </c>
      <c r="AL39" s="185"/>
      <c r="AM39" s="185"/>
      <c r="AN39" s="185"/>
      <c r="AO39" s="185"/>
      <c r="AP39" s="185"/>
      <c r="AQ39" s="186"/>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181</v>
      </c>
      <c r="AL40" s="120"/>
      <c r="AM40" s="120"/>
      <c r="AN40" s="120"/>
      <c r="AO40" s="120"/>
      <c r="AP40" s="120"/>
      <c r="AQ40" s="121"/>
    </row>
    <row r="41" spans="1:43" ht="29.45" customHeight="1" x14ac:dyDescent="0.15">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x14ac:dyDescent="0.15">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35</v>
      </c>
      <c r="AL97" s="185"/>
      <c r="AM97" s="185"/>
      <c r="AN97" s="185"/>
      <c r="AO97" s="185"/>
      <c r="AP97" s="185"/>
      <c r="AQ97" s="186"/>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179</v>
      </c>
      <c r="AL99" s="193"/>
      <c r="AM99" s="193"/>
      <c r="AN99" s="193"/>
      <c r="AO99" s="193"/>
      <c r="AP99" s="193"/>
      <c r="AQ99" s="194"/>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x14ac:dyDescent="0.15">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x14ac:dyDescent="0.1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x14ac:dyDescent="0.15">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x14ac:dyDescent="0.15">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x14ac:dyDescent="0.15">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x14ac:dyDescent="0.15">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40.5" x14ac:dyDescent="0.15">
      <c r="A6" s="50" t="s">
        <v>115</v>
      </c>
      <c r="B6" s="68" t="str">
        <f>B7</f>
        <v>2016</v>
      </c>
      <c r="C6" s="68" t="str">
        <f t="shared" ref="C6:AX6" si="6">C7</f>
        <v>323438</v>
      </c>
      <c r="D6" s="68" t="str">
        <f t="shared" si="6"/>
        <v>47</v>
      </c>
      <c r="E6" s="68" t="str">
        <f t="shared" si="6"/>
        <v>04</v>
      </c>
      <c r="F6" s="68" t="str">
        <f t="shared" si="6"/>
        <v>0</v>
      </c>
      <c r="G6" s="68" t="str">
        <f t="shared" si="6"/>
        <v>000</v>
      </c>
      <c r="H6" s="68" t="str">
        <f t="shared" si="6"/>
        <v>島根県　奥出雲町</v>
      </c>
      <c r="I6" s="68" t="str">
        <f t="shared" si="6"/>
        <v>法非適用</v>
      </c>
      <c r="J6" s="68" t="str">
        <f t="shared" si="6"/>
        <v>電気事業</v>
      </c>
      <c r="K6" s="68" t="str">
        <f t="shared" si="6"/>
        <v/>
      </c>
      <c r="L6" s="69" t="str">
        <f t="shared" si="6"/>
        <v>該当数値なし</v>
      </c>
      <c r="M6" s="70">
        <f t="shared" si="6"/>
        <v>2</v>
      </c>
      <c r="N6" s="70" t="str">
        <f t="shared" si="6"/>
        <v>-</v>
      </c>
      <c r="O6" s="70" t="str">
        <f t="shared" si="6"/>
        <v>-</v>
      </c>
      <c r="P6" s="70" t="str">
        <f t="shared" si="6"/>
        <v>-</v>
      </c>
      <c r="Q6" s="70" t="str">
        <f t="shared" si="6"/>
        <v>-</v>
      </c>
      <c r="R6" s="71" t="str">
        <f>R7</f>
        <v>平成47年7月30日　仁多発電所</v>
      </c>
      <c r="S6" s="72" t="str">
        <f t="shared" si="6"/>
        <v>平成47年7月20日　仁多発電所</v>
      </c>
      <c r="T6" s="68" t="str">
        <f t="shared" si="6"/>
        <v>無</v>
      </c>
      <c r="U6" s="72" t="str">
        <f t="shared" si="6"/>
        <v>中国電力㈱、奥出雲電力㈱</v>
      </c>
      <c r="V6" s="69">
        <f t="shared" si="6"/>
        <v>25.1</v>
      </c>
      <c r="W6" s="70">
        <f>W7</f>
        <v>1575</v>
      </c>
      <c r="X6" s="70">
        <f t="shared" si="6"/>
        <v>1524</v>
      </c>
      <c r="Y6" s="70">
        <f t="shared" si="6"/>
        <v>1193</v>
      </c>
      <c r="Z6" s="70">
        <f t="shared" si="6"/>
        <v>1838</v>
      </c>
      <c r="AA6" s="70">
        <f t="shared" si="6"/>
        <v>2006</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f t="shared" si="6"/>
        <v>1575</v>
      </c>
      <c r="AR6" s="70">
        <f t="shared" si="6"/>
        <v>1524</v>
      </c>
      <c r="AS6" s="70">
        <f t="shared" si="6"/>
        <v>1193</v>
      </c>
      <c r="AT6" s="70">
        <f t="shared" si="6"/>
        <v>1838</v>
      </c>
      <c r="AU6" s="70">
        <f t="shared" si="6"/>
        <v>2006</v>
      </c>
      <c r="AV6" s="70">
        <f t="shared" si="6"/>
        <v>3269</v>
      </c>
      <c r="AW6" s="70">
        <f t="shared" si="6"/>
        <v>56091</v>
      </c>
      <c r="AX6" s="70">
        <f t="shared" si="6"/>
        <v>59360</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40.5" x14ac:dyDescent="0.15">
      <c r="A7" s="50"/>
      <c r="B7" s="78" t="s">
        <v>116</v>
      </c>
      <c r="C7" s="78" t="s">
        <v>117</v>
      </c>
      <c r="D7" s="78" t="s">
        <v>118</v>
      </c>
      <c r="E7" s="78" t="s">
        <v>119</v>
      </c>
      <c r="F7" s="78" t="s">
        <v>120</v>
      </c>
      <c r="G7" s="78" t="s">
        <v>121</v>
      </c>
      <c r="H7" s="78" t="s">
        <v>122</v>
      </c>
      <c r="I7" s="78" t="s">
        <v>123</v>
      </c>
      <c r="J7" s="78" t="s">
        <v>124</v>
      </c>
      <c r="K7" s="78" t="s">
        <v>125</v>
      </c>
      <c r="L7" s="79" t="s">
        <v>126</v>
      </c>
      <c r="M7" s="80">
        <v>2</v>
      </c>
      <c r="N7" s="80" t="s">
        <v>127</v>
      </c>
      <c r="O7" s="81" t="s">
        <v>127</v>
      </c>
      <c r="P7" s="81" t="s">
        <v>127</v>
      </c>
      <c r="Q7" s="81" t="s">
        <v>127</v>
      </c>
      <c r="R7" s="82" t="s">
        <v>128</v>
      </c>
      <c r="S7" s="82" t="s">
        <v>129</v>
      </c>
      <c r="T7" s="83" t="s">
        <v>130</v>
      </c>
      <c r="U7" s="82" t="s">
        <v>131</v>
      </c>
      <c r="V7" s="79">
        <v>25.1</v>
      </c>
      <c r="W7" s="81">
        <v>1575</v>
      </c>
      <c r="X7" s="81">
        <v>1524</v>
      </c>
      <c r="Y7" s="81">
        <v>1193</v>
      </c>
      <c r="Z7" s="81">
        <v>1838</v>
      </c>
      <c r="AA7" s="81">
        <v>2006</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t="s">
        <v>127</v>
      </c>
      <c r="AP7" s="81" t="s">
        <v>127</v>
      </c>
      <c r="AQ7" s="81">
        <v>1575</v>
      </c>
      <c r="AR7" s="81">
        <v>1524</v>
      </c>
      <c r="AS7" s="81">
        <v>1193</v>
      </c>
      <c r="AT7" s="81">
        <v>1838</v>
      </c>
      <c r="AU7" s="81">
        <v>2006</v>
      </c>
      <c r="AV7" s="81">
        <v>3269</v>
      </c>
      <c r="AW7" s="81">
        <v>56091</v>
      </c>
      <c r="AX7" s="81">
        <v>59360</v>
      </c>
      <c r="AY7" s="84">
        <v>114.7</v>
      </c>
      <c r="AZ7" s="84">
        <v>111.8</v>
      </c>
      <c r="BA7" s="84">
        <v>110.4</v>
      </c>
      <c r="BB7" s="84">
        <v>139.9</v>
      </c>
      <c r="BC7" s="84">
        <v>180.4</v>
      </c>
      <c r="BD7" s="84">
        <v>179.6</v>
      </c>
      <c r="BE7" s="84">
        <v>164.1</v>
      </c>
      <c r="BF7" s="84">
        <v>124.4</v>
      </c>
      <c r="BG7" s="84">
        <v>118.8</v>
      </c>
      <c r="BH7" s="84">
        <v>88.8</v>
      </c>
      <c r="BI7" s="84">
        <v>100</v>
      </c>
      <c r="BJ7" s="84">
        <v>114.6</v>
      </c>
      <c r="BK7" s="84">
        <v>111.7</v>
      </c>
      <c r="BL7" s="84">
        <v>93.6</v>
      </c>
      <c r="BM7" s="84">
        <v>267.3</v>
      </c>
      <c r="BN7" s="84">
        <v>338.3</v>
      </c>
      <c r="BO7" s="84">
        <v>296.2</v>
      </c>
      <c r="BP7" s="84">
        <v>366.9</v>
      </c>
      <c r="BQ7" s="84">
        <v>324.60000000000002</v>
      </c>
      <c r="BR7" s="84">
        <v>255.4</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v>7596.2</v>
      </c>
      <c r="CG7" s="84">
        <v>8005.2</v>
      </c>
      <c r="CH7" s="84">
        <v>11661.4</v>
      </c>
      <c r="CI7" s="84">
        <v>22257.3</v>
      </c>
      <c r="CJ7" s="84">
        <v>21297.599999999999</v>
      </c>
      <c r="CK7" s="84">
        <v>7095.7</v>
      </c>
      <c r="CL7" s="84">
        <v>11717.4</v>
      </c>
      <c r="CM7" s="84">
        <v>17642.5</v>
      </c>
      <c r="CN7" s="84">
        <v>18815.8</v>
      </c>
      <c r="CO7" s="84">
        <v>22847.9</v>
      </c>
      <c r="CP7" s="81">
        <v>1757</v>
      </c>
      <c r="CQ7" s="81">
        <v>1435</v>
      </c>
      <c r="CR7" s="81">
        <v>1685</v>
      </c>
      <c r="CS7" s="81">
        <v>35730</v>
      </c>
      <c r="CT7" s="81">
        <v>54296</v>
      </c>
      <c r="CU7" s="81">
        <v>120361</v>
      </c>
      <c r="CV7" s="81">
        <v>108538</v>
      </c>
      <c r="CW7" s="81">
        <v>58539</v>
      </c>
      <c r="CX7" s="81">
        <v>37685</v>
      </c>
      <c r="CY7" s="81">
        <v>2390</v>
      </c>
      <c r="CZ7" s="81">
        <v>288</v>
      </c>
      <c r="DA7" s="84">
        <v>97.2</v>
      </c>
      <c r="DB7" s="84">
        <v>94</v>
      </c>
      <c r="DC7" s="84">
        <v>49.5</v>
      </c>
      <c r="DD7" s="84">
        <v>72.7</v>
      </c>
      <c r="DE7" s="84">
        <v>79.5</v>
      </c>
      <c r="DF7" s="84">
        <v>42.7</v>
      </c>
      <c r="DG7" s="84">
        <v>38.5</v>
      </c>
      <c r="DH7" s="84">
        <v>37.700000000000003</v>
      </c>
      <c r="DI7" s="84">
        <v>33.9</v>
      </c>
      <c r="DJ7" s="84">
        <v>37.9</v>
      </c>
      <c r="DK7" s="84">
        <v>0</v>
      </c>
      <c r="DL7" s="84">
        <v>0</v>
      </c>
      <c r="DM7" s="84">
        <v>0</v>
      </c>
      <c r="DN7" s="84">
        <v>0</v>
      </c>
      <c r="DO7" s="84">
        <v>3.6</v>
      </c>
      <c r="DP7" s="84">
        <v>23.7</v>
      </c>
      <c r="DQ7" s="84">
        <v>21.6</v>
      </c>
      <c r="DR7" s="84">
        <v>13.7</v>
      </c>
      <c r="DS7" s="84">
        <v>16.3</v>
      </c>
      <c r="DT7" s="84">
        <v>14.2</v>
      </c>
      <c r="DU7" s="84">
        <v>0</v>
      </c>
      <c r="DV7" s="84">
        <v>365.7</v>
      </c>
      <c r="DW7" s="84">
        <v>1783.5</v>
      </c>
      <c r="DX7" s="84">
        <v>1058.5999999999999</v>
      </c>
      <c r="DY7" s="84">
        <v>1155.3</v>
      </c>
      <c r="DZ7" s="84">
        <v>126.1</v>
      </c>
      <c r="EA7" s="84">
        <v>102.3</v>
      </c>
      <c r="EB7" s="84">
        <v>98.2</v>
      </c>
      <c r="EC7" s="84">
        <v>100.3</v>
      </c>
      <c r="ED7" s="84">
        <v>98.3</v>
      </c>
      <c r="EE7" s="84" t="s">
        <v>127</v>
      </c>
      <c r="EF7" s="84" t="s">
        <v>127</v>
      </c>
      <c r="EG7" s="84" t="s">
        <v>127</v>
      </c>
      <c r="EH7" s="84" t="s">
        <v>127</v>
      </c>
      <c r="EI7" s="84" t="s">
        <v>127</v>
      </c>
      <c r="EJ7" s="84" t="s">
        <v>127</v>
      </c>
      <c r="EK7" s="84" t="s">
        <v>127</v>
      </c>
      <c r="EL7" s="84" t="s">
        <v>127</v>
      </c>
      <c r="EM7" s="84" t="s">
        <v>127</v>
      </c>
      <c r="EN7" s="84" t="s">
        <v>127</v>
      </c>
      <c r="EO7" s="84">
        <v>0</v>
      </c>
      <c r="EP7" s="84">
        <v>0</v>
      </c>
      <c r="EQ7" s="84">
        <v>43.1</v>
      </c>
      <c r="ER7" s="84">
        <v>86.2</v>
      </c>
      <c r="ES7" s="84">
        <v>94.5</v>
      </c>
      <c r="ET7" s="84">
        <v>22.1</v>
      </c>
      <c r="EU7" s="84">
        <v>56.1</v>
      </c>
      <c r="EV7" s="84">
        <v>70.2</v>
      </c>
      <c r="EW7" s="84">
        <v>73.099999999999994</v>
      </c>
      <c r="EX7" s="84">
        <v>74.8</v>
      </c>
      <c r="EY7" s="81">
        <v>288</v>
      </c>
      <c r="EZ7" s="84">
        <v>97.2</v>
      </c>
      <c r="FA7" s="84">
        <v>94</v>
      </c>
      <c r="FB7" s="84">
        <v>49.5</v>
      </c>
      <c r="FC7" s="84">
        <v>72.7</v>
      </c>
      <c r="FD7" s="84">
        <v>79.5</v>
      </c>
      <c r="FE7" s="84">
        <v>67.5</v>
      </c>
      <c r="FF7" s="84">
        <v>64</v>
      </c>
      <c r="FG7" s="84">
        <v>56.1</v>
      </c>
      <c r="FH7" s="84">
        <v>61.8</v>
      </c>
      <c r="FI7" s="84">
        <v>61.6</v>
      </c>
      <c r="FJ7" s="84">
        <v>0</v>
      </c>
      <c r="FK7" s="84">
        <v>0</v>
      </c>
      <c r="FL7" s="84">
        <v>0</v>
      </c>
      <c r="FM7" s="84">
        <v>0</v>
      </c>
      <c r="FN7" s="84">
        <v>3.6</v>
      </c>
      <c r="FO7" s="84">
        <v>29.2</v>
      </c>
      <c r="FP7" s="84">
        <v>22.1</v>
      </c>
      <c r="FQ7" s="84">
        <v>16.7</v>
      </c>
      <c r="FR7" s="84">
        <v>8.6999999999999993</v>
      </c>
      <c r="FS7" s="84">
        <v>5.7</v>
      </c>
      <c r="FT7" s="84">
        <v>0</v>
      </c>
      <c r="FU7" s="84">
        <v>365.7</v>
      </c>
      <c r="FV7" s="84">
        <v>1783.5</v>
      </c>
      <c r="FW7" s="84">
        <v>1058.5999999999999</v>
      </c>
      <c r="FX7" s="84">
        <v>1155.3</v>
      </c>
      <c r="FY7" s="84">
        <v>362.4</v>
      </c>
      <c r="FZ7" s="84">
        <v>279.2</v>
      </c>
      <c r="GA7" s="84">
        <v>333.7</v>
      </c>
      <c r="GB7" s="84">
        <v>351.4</v>
      </c>
      <c r="GC7" s="84">
        <v>390.3</v>
      </c>
      <c r="GD7" s="84" t="s">
        <v>127</v>
      </c>
      <c r="GE7" s="84" t="s">
        <v>127</v>
      </c>
      <c r="GF7" s="84" t="s">
        <v>127</v>
      </c>
      <c r="GG7" s="84" t="s">
        <v>127</v>
      </c>
      <c r="GH7" s="84" t="s">
        <v>127</v>
      </c>
      <c r="GI7" s="84" t="s">
        <v>127</v>
      </c>
      <c r="GJ7" s="84" t="s">
        <v>127</v>
      </c>
      <c r="GK7" s="84" t="s">
        <v>127</v>
      </c>
      <c r="GL7" s="84" t="s">
        <v>127</v>
      </c>
      <c r="GM7" s="84" t="s">
        <v>127</v>
      </c>
      <c r="GN7" s="84">
        <v>0</v>
      </c>
      <c r="GO7" s="84">
        <v>0</v>
      </c>
      <c r="GP7" s="84">
        <v>43.1</v>
      </c>
      <c r="GQ7" s="84">
        <v>86.2</v>
      </c>
      <c r="GR7" s="84">
        <v>94.5</v>
      </c>
      <c r="GS7" s="84">
        <v>37.700000000000003</v>
      </c>
      <c r="GT7" s="84">
        <v>56.2</v>
      </c>
      <c r="GU7" s="84">
        <v>58.4</v>
      </c>
      <c r="GV7" s="84">
        <v>80.599999999999994</v>
      </c>
      <c r="GW7" s="84">
        <v>85.6</v>
      </c>
      <c r="GX7" s="81" t="s">
        <v>127</v>
      </c>
      <c r="GY7" s="84" t="s">
        <v>127</v>
      </c>
      <c r="GZ7" s="84" t="s">
        <v>127</v>
      </c>
      <c r="HA7" s="84" t="s">
        <v>127</v>
      </c>
      <c r="HB7" s="84" t="s">
        <v>127</v>
      </c>
      <c r="HC7" s="84" t="s">
        <v>127</v>
      </c>
      <c r="HD7" s="84">
        <v>51.6</v>
      </c>
      <c r="HE7" s="84">
        <v>49.8</v>
      </c>
      <c r="HF7" s="84">
        <v>50.3</v>
      </c>
      <c r="HG7" s="84">
        <v>47.9</v>
      </c>
      <c r="HH7" s="84">
        <v>54</v>
      </c>
      <c r="HI7" s="84" t="s">
        <v>127</v>
      </c>
      <c r="HJ7" s="84" t="s">
        <v>127</v>
      </c>
      <c r="HK7" s="84" t="s">
        <v>127</v>
      </c>
      <c r="HL7" s="84" t="s">
        <v>127</v>
      </c>
      <c r="HM7" s="84" t="s">
        <v>127</v>
      </c>
      <c r="HN7" s="84">
        <v>8.5</v>
      </c>
      <c r="HO7" s="84">
        <v>11.5</v>
      </c>
      <c r="HP7" s="84">
        <v>5.2</v>
      </c>
      <c r="HQ7" s="84">
        <v>13</v>
      </c>
      <c r="HR7" s="84">
        <v>8.9</v>
      </c>
      <c r="HS7" s="84" t="s">
        <v>127</v>
      </c>
      <c r="HT7" s="84" t="s">
        <v>127</v>
      </c>
      <c r="HU7" s="84" t="s">
        <v>127</v>
      </c>
      <c r="HV7" s="84" t="s">
        <v>127</v>
      </c>
      <c r="HW7" s="84" t="s">
        <v>127</v>
      </c>
      <c r="HX7" s="84">
        <v>58.5</v>
      </c>
      <c r="HY7" s="84">
        <v>34.5</v>
      </c>
      <c r="HZ7" s="84">
        <v>26.3</v>
      </c>
      <c r="IA7" s="84">
        <v>24.5</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v>7.1</v>
      </c>
      <c r="IS7" s="84">
        <v>40.700000000000003</v>
      </c>
      <c r="IT7" s="84">
        <v>52.3</v>
      </c>
      <c r="IU7" s="84">
        <v>52.8</v>
      </c>
      <c r="IV7" s="84">
        <v>51.2</v>
      </c>
      <c r="IW7" s="81" t="s">
        <v>127</v>
      </c>
      <c r="IX7" s="84" t="s">
        <v>127</v>
      </c>
      <c r="IY7" s="84" t="s">
        <v>127</v>
      </c>
      <c r="IZ7" s="84" t="s">
        <v>127</v>
      </c>
      <c r="JA7" s="84" t="s">
        <v>127</v>
      </c>
      <c r="JB7" s="84" t="s">
        <v>127</v>
      </c>
      <c r="JC7" s="84">
        <v>19.2</v>
      </c>
      <c r="JD7" s="84">
        <v>19.600000000000001</v>
      </c>
      <c r="JE7" s="84">
        <v>18.5</v>
      </c>
      <c r="JF7" s="84">
        <v>16.100000000000001</v>
      </c>
      <c r="JG7" s="84">
        <v>19.600000000000001</v>
      </c>
      <c r="JH7" s="84" t="s">
        <v>127</v>
      </c>
      <c r="JI7" s="84" t="s">
        <v>127</v>
      </c>
      <c r="JJ7" s="84" t="s">
        <v>127</v>
      </c>
      <c r="JK7" s="84" t="s">
        <v>127</v>
      </c>
      <c r="JL7" s="84" t="s">
        <v>127</v>
      </c>
      <c r="JM7" s="84">
        <v>44.6</v>
      </c>
      <c r="JN7" s="84">
        <v>42.6</v>
      </c>
      <c r="JO7" s="84">
        <v>43.7</v>
      </c>
      <c r="JP7" s="84">
        <v>45.4</v>
      </c>
      <c r="JQ7" s="84">
        <v>48.2</v>
      </c>
      <c r="JR7" s="84" t="s">
        <v>127</v>
      </c>
      <c r="JS7" s="84" t="s">
        <v>127</v>
      </c>
      <c r="JT7" s="84" t="s">
        <v>127</v>
      </c>
      <c r="JU7" s="84" t="s">
        <v>127</v>
      </c>
      <c r="JV7" s="84" t="s">
        <v>127</v>
      </c>
      <c r="JW7" s="84">
        <v>282.2</v>
      </c>
      <c r="JX7" s="84">
        <v>178.4</v>
      </c>
      <c r="JY7" s="84">
        <v>146.19999999999999</v>
      </c>
      <c r="JZ7" s="84">
        <v>137.1</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v>52.7</v>
      </c>
      <c r="KR7" s="84">
        <v>86.6</v>
      </c>
      <c r="KS7" s="84">
        <v>98.4</v>
      </c>
      <c r="KT7" s="84">
        <v>98.4</v>
      </c>
      <c r="KU7" s="84">
        <v>99.1</v>
      </c>
      <c r="KV7" s="81" t="s">
        <v>127</v>
      </c>
      <c r="KW7" s="84" t="s">
        <v>127</v>
      </c>
      <c r="KX7" s="84" t="s">
        <v>127</v>
      </c>
      <c r="KY7" s="84" t="s">
        <v>127</v>
      </c>
      <c r="KZ7" s="84" t="s">
        <v>127</v>
      </c>
      <c r="LA7" s="84" t="s">
        <v>127</v>
      </c>
      <c r="LB7" s="84">
        <v>9.6</v>
      </c>
      <c r="LC7" s="84">
        <v>6.4</v>
      </c>
      <c r="LD7" s="84">
        <v>13.7</v>
      </c>
      <c r="LE7" s="84">
        <v>12</v>
      </c>
      <c r="LF7" s="84">
        <v>14.5</v>
      </c>
      <c r="LG7" s="84" t="s">
        <v>127</v>
      </c>
      <c r="LH7" s="84" t="s">
        <v>127</v>
      </c>
      <c r="LI7" s="84" t="s">
        <v>127</v>
      </c>
      <c r="LJ7" s="84" t="s">
        <v>127</v>
      </c>
      <c r="LK7" s="84" t="s">
        <v>127</v>
      </c>
      <c r="LL7" s="84">
        <v>0</v>
      </c>
      <c r="LM7" s="84">
        <v>0.2</v>
      </c>
      <c r="LN7" s="84">
        <v>2.9</v>
      </c>
      <c r="LO7" s="84">
        <v>0.6</v>
      </c>
      <c r="LP7" s="84">
        <v>0.3</v>
      </c>
      <c r="LQ7" s="84" t="s">
        <v>127</v>
      </c>
      <c r="LR7" s="84" t="s">
        <v>127</v>
      </c>
      <c r="LS7" s="84" t="s">
        <v>127</v>
      </c>
      <c r="LT7" s="84" t="s">
        <v>127</v>
      </c>
      <c r="LU7" s="84" t="s">
        <v>127</v>
      </c>
      <c r="LV7" s="84">
        <v>0</v>
      </c>
      <c r="LW7" s="84">
        <v>448</v>
      </c>
      <c r="LX7" s="84">
        <v>259</v>
      </c>
      <c r="LY7" s="84">
        <v>197.2</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v>100</v>
      </c>
      <c r="MQ7" s="84">
        <v>100</v>
      </c>
      <c r="MR7" s="84">
        <v>100</v>
      </c>
      <c r="MS7" s="84">
        <v>98.2</v>
      </c>
      <c r="MT7" s="84">
        <v>93.8</v>
      </c>
      <c r="MU7" s="84">
        <v>1</v>
      </c>
      <c r="MV7" s="84">
        <v>1</v>
      </c>
      <c r="MW7" s="84">
        <v>2</v>
      </c>
      <c r="MX7" s="84">
        <v>2</v>
      </c>
      <c r="MY7" s="84" t="s">
        <v>127</v>
      </c>
      <c r="MZ7" s="84" t="s">
        <v>127</v>
      </c>
      <c r="NA7" s="84" t="s">
        <v>127</v>
      </c>
      <c r="NB7" s="84" t="s">
        <v>127</v>
      </c>
      <c r="NC7" s="84" t="s">
        <v>127</v>
      </c>
      <c r="ND7" s="84" t="s">
        <v>127</v>
      </c>
      <c r="NE7" s="84" t="s">
        <v>127</v>
      </c>
      <c r="NF7" s="84" t="s">
        <v>127</v>
      </c>
      <c r="NG7" s="84" t="s">
        <v>127</v>
      </c>
      <c r="NH7" s="84" t="s">
        <v>127</v>
      </c>
      <c r="NI7" s="84" t="s">
        <v>127</v>
      </c>
      <c r="NJ7" s="84" t="s">
        <v>127</v>
      </c>
    </row>
    <row r="8" spans="1:374" x14ac:dyDescent="0.15">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132</v>
      </c>
      <c r="FB8" s="86"/>
      <c r="FC8" s="86"/>
      <c r="FD8" s="86"/>
      <c r="FE8" s="86"/>
      <c r="FF8" s="87"/>
      <c r="FG8" s="86"/>
      <c r="FH8" s="86"/>
      <c r="FI8" s="86" t="str">
        <f>FJ4</f>
        <v>修繕費比率（％）</v>
      </c>
      <c r="FJ8" s="86" t="b">
        <f>IF(SUM($M$6,$MU$7:$MX$7)=0,FALSE,TRUE)</f>
        <v>1</v>
      </c>
      <c r="FK8" s="88" t="s">
        <v>132</v>
      </c>
      <c r="FL8" s="86"/>
      <c r="FM8" s="86"/>
      <c r="FN8" s="86"/>
      <c r="FO8" s="86"/>
      <c r="FP8" s="86"/>
      <c r="FQ8" s="87"/>
      <c r="FR8" s="86"/>
      <c r="FS8" s="86" t="str">
        <f>FT4</f>
        <v>企業債残高対料金収入比率（％）</v>
      </c>
      <c r="FT8" s="86" t="b">
        <f>IF(SUM($M$6,$MU$7:$MX$7)=0,FALSE,TRUE)</f>
        <v>1</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1</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0</v>
      </c>
      <c r="KX8" s="88" t="s">
        <v>132</v>
      </c>
      <c r="KY8" s="86"/>
      <c r="KZ8" s="86"/>
      <c r="LA8" s="86"/>
      <c r="LB8" s="86"/>
      <c r="LC8" s="87"/>
      <c r="LD8" s="86"/>
      <c r="LE8" s="86"/>
      <c r="LF8" s="86" t="str">
        <f>LG4</f>
        <v>修繕費比率（％）</v>
      </c>
      <c r="LG8" s="86" t="b">
        <f>IF(SUM($P$7,$NG$7:$NJ$7)=0,FALSE,TRUE)</f>
        <v>0</v>
      </c>
      <c r="LH8" s="88" t="s">
        <v>132</v>
      </c>
      <c r="LI8" s="86"/>
      <c r="LJ8" s="86"/>
      <c r="LK8" s="86"/>
      <c r="LL8" s="86"/>
      <c r="LM8" s="86"/>
      <c r="LN8" s="87"/>
      <c r="LO8" s="86"/>
      <c r="LP8" s="86" t="str">
        <f>LQ4</f>
        <v>企業債残高対料金収入比率（％）</v>
      </c>
      <c r="LQ8" s="86" t="b">
        <f>IF(SUM($P$7,$NG$7:$NJ$7)=0,FALSE,TRUE)</f>
        <v>0</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0</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x14ac:dyDescent="0.15">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（最大出力合計288kW）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（最大出力合計288kW）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x14ac:dyDescent="0.15">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x14ac:dyDescent="0.15">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f>AY7</f>
        <v>114.7</v>
      </c>
      <c r="AZ11" s="96">
        <f>AZ7</f>
        <v>111.8</v>
      </c>
      <c r="BA11" s="96">
        <f>BA7</f>
        <v>110.4</v>
      </c>
      <c r="BB11" s="96">
        <f>BB7</f>
        <v>139.9</v>
      </c>
      <c r="BC11" s="96">
        <f>BC7</f>
        <v>180.4</v>
      </c>
      <c r="BD11" s="85"/>
      <c r="BE11" s="85"/>
      <c r="BF11" s="85"/>
      <c r="BG11" s="85"/>
      <c r="BH11" s="85"/>
      <c r="BI11" s="95" t="s">
        <v>141</v>
      </c>
      <c r="BJ11" s="96">
        <f>BJ7</f>
        <v>114.6</v>
      </c>
      <c r="BK11" s="96">
        <f>BK7</f>
        <v>111.7</v>
      </c>
      <c r="BL11" s="96">
        <f>BL7</f>
        <v>93.6</v>
      </c>
      <c r="BM11" s="96">
        <f>BM7</f>
        <v>267.3</v>
      </c>
      <c r="BN11" s="96">
        <f>BN7</f>
        <v>338.3</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142</v>
      </c>
      <c r="CF11" s="96">
        <f>CF7</f>
        <v>7596.2</v>
      </c>
      <c r="CG11" s="96">
        <f>CG7</f>
        <v>8005.2</v>
      </c>
      <c r="CH11" s="96">
        <f>CH7</f>
        <v>11661.4</v>
      </c>
      <c r="CI11" s="96">
        <f>CI7</f>
        <v>22257.3</v>
      </c>
      <c r="CJ11" s="96">
        <f>CJ7</f>
        <v>21297.599999999999</v>
      </c>
      <c r="CK11" s="85"/>
      <c r="CL11" s="85"/>
      <c r="CM11" s="85"/>
      <c r="CN11" s="85"/>
      <c r="CO11" s="95" t="s">
        <v>142</v>
      </c>
      <c r="CP11" s="97">
        <f>CP7</f>
        <v>1757</v>
      </c>
      <c r="CQ11" s="97">
        <f>CQ7</f>
        <v>1435</v>
      </c>
      <c r="CR11" s="97">
        <f>CR7</f>
        <v>1685</v>
      </c>
      <c r="CS11" s="97">
        <f>CS7</f>
        <v>35730</v>
      </c>
      <c r="CT11" s="97">
        <f>CT7</f>
        <v>54296</v>
      </c>
      <c r="CU11" s="85"/>
      <c r="CV11" s="85"/>
      <c r="CW11" s="85"/>
      <c r="CX11" s="85"/>
      <c r="CY11" s="85"/>
      <c r="CZ11" s="95" t="s">
        <v>141</v>
      </c>
      <c r="DA11" s="96">
        <f>DA7</f>
        <v>97.2</v>
      </c>
      <c r="DB11" s="96">
        <f>DB7</f>
        <v>94</v>
      </c>
      <c r="DC11" s="96">
        <f>DC7</f>
        <v>49.5</v>
      </c>
      <c r="DD11" s="96">
        <f>DD7</f>
        <v>72.7</v>
      </c>
      <c r="DE11" s="96">
        <f>DE7</f>
        <v>79.5</v>
      </c>
      <c r="DF11" s="85"/>
      <c r="DG11" s="85"/>
      <c r="DH11" s="85"/>
      <c r="DI11" s="85"/>
      <c r="DJ11" s="95" t="s">
        <v>142</v>
      </c>
      <c r="DK11" s="96">
        <f>DK7</f>
        <v>0</v>
      </c>
      <c r="DL11" s="96">
        <f>DL7</f>
        <v>0</v>
      </c>
      <c r="DM11" s="96">
        <f>DM7</f>
        <v>0</v>
      </c>
      <c r="DN11" s="96">
        <f>DN7</f>
        <v>0</v>
      </c>
      <c r="DO11" s="96">
        <f>DO7</f>
        <v>3.6</v>
      </c>
      <c r="DP11" s="85"/>
      <c r="DQ11" s="85"/>
      <c r="DR11" s="85"/>
      <c r="DS11" s="85"/>
      <c r="DT11" s="95" t="s">
        <v>141</v>
      </c>
      <c r="DU11" s="96">
        <f>DU7</f>
        <v>0</v>
      </c>
      <c r="DV11" s="96">
        <f>DV7</f>
        <v>365.7</v>
      </c>
      <c r="DW11" s="96">
        <f>DW7</f>
        <v>1783.5</v>
      </c>
      <c r="DX11" s="96">
        <f>DX7</f>
        <v>1058.5999999999999</v>
      </c>
      <c r="DY11" s="96">
        <f>DY7</f>
        <v>1155.3</v>
      </c>
      <c r="DZ11" s="85"/>
      <c r="EA11" s="85"/>
      <c r="EB11" s="85"/>
      <c r="EC11" s="85"/>
      <c r="ED11" s="95" t="s">
        <v>142</v>
      </c>
      <c r="EE11" s="96" t="str">
        <f>EE7</f>
        <v>-</v>
      </c>
      <c r="EF11" s="96" t="str">
        <f>EF7</f>
        <v>-</v>
      </c>
      <c r="EG11" s="96" t="str">
        <f>EG7</f>
        <v>-</v>
      </c>
      <c r="EH11" s="96" t="str">
        <f>EH7</f>
        <v>-</v>
      </c>
      <c r="EI11" s="96" t="str">
        <f>EI7</f>
        <v>-</v>
      </c>
      <c r="EJ11" s="85"/>
      <c r="EK11" s="85"/>
      <c r="EL11" s="85"/>
      <c r="EM11" s="85"/>
      <c r="EN11" s="95" t="s">
        <v>141</v>
      </c>
      <c r="EO11" s="96">
        <f>EO7</f>
        <v>0</v>
      </c>
      <c r="EP11" s="96">
        <f>EP7</f>
        <v>0</v>
      </c>
      <c r="EQ11" s="96">
        <f>EQ7</f>
        <v>43.1</v>
      </c>
      <c r="ER11" s="96">
        <f>ER7</f>
        <v>86.2</v>
      </c>
      <c r="ES11" s="96">
        <f>ES7</f>
        <v>94.5</v>
      </c>
      <c r="ET11" s="85"/>
      <c r="EU11" s="85"/>
      <c r="EV11" s="85"/>
      <c r="EW11" s="85"/>
      <c r="EX11" s="85"/>
      <c r="EY11" s="95" t="s">
        <v>141</v>
      </c>
      <c r="EZ11" s="96">
        <f>EZ7</f>
        <v>97.2</v>
      </c>
      <c r="FA11" s="96">
        <f>FA7</f>
        <v>94</v>
      </c>
      <c r="FB11" s="96">
        <f>FB7</f>
        <v>49.5</v>
      </c>
      <c r="FC11" s="96">
        <f>FC7</f>
        <v>72.7</v>
      </c>
      <c r="FD11" s="96">
        <f>FD7</f>
        <v>79.5</v>
      </c>
      <c r="FE11" s="85"/>
      <c r="FF11" s="85"/>
      <c r="FG11" s="85"/>
      <c r="FH11" s="85"/>
      <c r="FI11" s="95" t="s">
        <v>143</v>
      </c>
      <c r="FJ11" s="96">
        <f>FJ7</f>
        <v>0</v>
      </c>
      <c r="FK11" s="96">
        <f>FK7</f>
        <v>0</v>
      </c>
      <c r="FL11" s="96">
        <f>FL7</f>
        <v>0</v>
      </c>
      <c r="FM11" s="96">
        <f>FM7</f>
        <v>0</v>
      </c>
      <c r="FN11" s="96">
        <f>FN7</f>
        <v>3.6</v>
      </c>
      <c r="FO11" s="85"/>
      <c r="FP11" s="85"/>
      <c r="FQ11" s="85"/>
      <c r="FR11" s="85"/>
      <c r="FS11" s="95" t="s">
        <v>141</v>
      </c>
      <c r="FT11" s="96">
        <f>FT7</f>
        <v>0</v>
      </c>
      <c r="FU11" s="96">
        <f>FU7</f>
        <v>365.7</v>
      </c>
      <c r="FV11" s="96">
        <f>FV7</f>
        <v>1783.5</v>
      </c>
      <c r="FW11" s="96">
        <f>FW7</f>
        <v>1058.5999999999999</v>
      </c>
      <c r="FX11" s="96">
        <f>FX7</f>
        <v>1155.3</v>
      </c>
      <c r="FY11" s="85"/>
      <c r="FZ11" s="85"/>
      <c r="GA11" s="85"/>
      <c r="GB11" s="85"/>
      <c r="GC11" s="95" t="s">
        <v>144</v>
      </c>
      <c r="GD11" s="96" t="str">
        <f>GD7</f>
        <v>-</v>
      </c>
      <c r="GE11" s="96" t="str">
        <f>GE7</f>
        <v>-</v>
      </c>
      <c r="GF11" s="96" t="str">
        <f>GF7</f>
        <v>-</v>
      </c>
      <c r="GG11" s="96" t="str">
        <f>GG7</f>
        <v>-</v>
      </c>
      <c r="GH11" s="96" t="str">
        <f>GH7</f>
        <v>-</v>
      </c>
      <c r="GI11" s="85"/>
      <c r="GJ11" s="85"/>
      <c r="GK11" s="85"/>
      <c r="GL11" s="85"/>
      <c r="GM11" s="95" t="s">
        <v>141</v>
      </c>
      <c r="GN11" s="96">
        <f>GN7</f>
        <v>0</v>
      </c>
      <c r="GO11" s="96">
        <f>GO7</f>
        <v>0</v>
      </c>
      <c r="GP11" s="96">
        <f>GP7</f>
        <v>43.1</v>
      </c>
      <c r="GQ11" s="96">
        <f>GQ7</f>
        <v>86.2</v>
      </c>
      <c r="GR11" s="96">
        <f>GR7</f>
        <v>94.5</v>
      </c>
      <c r="GS11" s="85"/>
      <c r="GT11" s="85"/>
      <c r="GU11" s="85"/>
      <c r="GV11" s="85"/>
      <c r="GW11" s="85"/>
      <c r="GX11" s="95" t="s">
        <v>144</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141</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141</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t="str">
        <f>KX7</f>
        <v>-</v>
      </c>
      <c r="KY11" s="96" t="str">
        <f>KY7</f>
        <v>-</v>
      </c>
      <c r="KZ11" s="96" t="str">
        <f>KZ7</f>
        <v>-</v>
      </c>
      <c r="LA11" s="96" t="str">
        <f>LA7</f>
        <v>-</v>
      </c>
      <c r="LB11" s="85"/>
      <c r="LC11" s="85"/>
      <c r="LD11" s="85"/>
      <c r="LE11" s="85"/>
      <c r="LF11" s="95" t="s">
        <v>141</v>
      </c>
      <c r="LG11" s="96" t="str">
        <f>LG7</f>
        <v>-</v>
      </c>
      <c r="LH11" s="96" t="str">
        <f>LH7</f>
        <v>-</v>
      </c>
      <c r="LI11" s="96" t="str">
        <f>LI7</f>
        <v>-</v>
      </c>
      <c r="LJ11" s="96" t="str">
        <f>LJ7</f>
        <v>-</v>
      </c>
      <c r="LK11" s="96" t="str">
        <f>LK7</f>
        <v>-</v>
      </c>
      <c r="LL11" s="85"/>
      <c r="LM11" s="85"/>
      <c r="LN11" s="85"/>
      <c r="LO11" s="85"/>
      <c r="LP11" s="95" t="s">
        <v>141</v>
      </c>
      <c r="LQ11" s="96" t="str">
        <f>LQ7</f>
        <v>-</v>
      </c>
      <c r="LR11" s="96" t="str">
        <f>LR7</f>
        <v>-</v>
      </c>
      <c r="LS11" s="96" t="str">
        <f>LS7</f>
        <v>-</v>
      </c>
      <c r="LT11" s="96" t="str">
        <f>LT7</f>
        <v>-</v>
      </c>
      <c r="LU11" s="96" t="str">
        <f>LU7</f>
        <v>-</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x14ac:dyDescent="0.15">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f>BD7</f>
        <v>179.6</v>
      </c>
      <c r="AZ12" s="96">
        <f>BE7</f>
        <v>164.1</v>
      </c>
      <c r="BA12" s="96">
        <f>BF7</f>
        <v>124.4</v>
      </c>
      <c r="BB12" s="96">
        <f>BG7</f>
        <v>118.8</v>
      </c>
      <c r="BC12" s="96">
        <f>BH7</f>
        <v>88.8</v>
      </c>
      <c r="BD12" s="85"/>
      <c r="BE12" s="85"/>
      <c r="BF12" s="85"/>
      <c r="BG12" s="85"/>
      <c r="BH12" s="85"/>
      <c r="BI12" s="95" t="s">
        <v>145</v>
      </c>
      <c r="BJ12" s="96">
        <f>BO7</f>
        <v>296.2</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f>CK7</f>
        <v>7095.7</v>
      </c>
      <c r="CG12" s="96">
        <f>CL7</f>
        <v>11717.4</v>
      </c>
      <c r="CH12" s="96">
        <f>CM7</f>
        <v>17642.5</v>
      </c>
      <c r="CI12" s="96">
        <f>CN7</f>
        <v>18815.8</v>
      </c>
      <c r="CJ12" s="96">
        <f>CO7</f>
        <v>22847.9</v>
      </c>
      <c r="CK12" s="85"/>
      <c r="CL12" s="85"/>
      <c r="CM12" s="85"/>
      <c r="CN12" s="85"/>
      <c r="CO12" s="95" t="s">
        <v>145</v>
      </c>
      <c r="CP12" s="97">
        <f>CU7</f>
        <v>120361</v>
      </c>
      <c r="CQ12" s="97">
        <f>CV7</f>
        <v>108538</v>
      </c>
      <c r="CR12" s="97">
        <f>CW7</f>
        <v>58539</v>
      </c>
      <c r="CS12" s="97">
        <f>CX7</f>
        <v>37685</v>
      </c>
      <c r="CT12" s="97">
        <f>CY7</f>
        <v>2390</v>
      </c>
      <c r="CU12" s="85"/>
      <c r="CV12" s="85"/>
      <c r="CW12" s="85"/>
      <c r="CX12" s="85"/>
      <c r="CY12" s="85"/>
      <c r="CZ12" s="95" t="s">
        <v>146</v>
      </c>
      <c r="DA12" s="96">
        <f>DF7</f>
        <v>42.7</v>
      </c>
      <c r="DB12" s="96">
        <f>DG7</f>
        <v>38.5</v>
      </c>
      <c r="DC12" s="96">
        <f>DH7</f>
        <v>37.700000000000003</v>
      </c>
      <c r="DD12" s="96">
        <f>DI7</f>
        <v>33.9</v>
      </c>
      <c r="DE12" s="96">
        <f>DJ7</f>
        <v>37.9</v>
      </c>
      <c r="DF12" s="85"/>
      <c r="DG12" s="85"/>
      <c r="DH12" s="85"/>
      <c r="DI12" s="85"/>
      <c r="DJ12" s="95" t="s">
        <v>146</v>
      </c>
      <c r="DK12" s="96">
        <f>DP7</f>
        <v>23.7</v>
      </c>
      <c r="DL12" s="96">
        <f>DQ7</f>
        <v>21.6</v>
      </c>
      <c r="DM12" s="96">
        <f>DR7</f>
        <v>13.7</v>
      </c>
      <c r="DN12" s="96">
        <f>DS7</f>
        <v>16.3</v>
      </c>
      <c r="DO12" s="96">
        <f>DT7</f>
        <v>14.2</v>
      </c>
      <c r="DP12" s="85"/>
      <c r="DQ12" s="85"/>
      <c r="DR12" s="85"/>
      <c r="DS12" s="85"/>
      <c r="DT12" s="95" t="s">
        <v>146</v>
      </c>
      <c r="DU12" s="96">
        <f>DZ7</f>
        <v>126.1</v>
      </c>
      <c r="DV12" s="96">
        <f>EA7</f>
        <v>102.3</v>
      </c>
      <c r="DW12" s="96">
        <f>EB7</f>
        <v>98.2</v>
      </c>
      <c r="DX12" s="96">
        <f>EC7</f>
        <v>100.3</v>
      </c>
      <c r="DY12" s="96">
        <f>ED7</f>
        <v>98.3</v>
      </c>
      <c r="DZ12" s="85"/>
      <c r="EA12" s="85"/>
      <c r="EB12" s="85"/>
      <c r="EC12" s="85"/>
      <c r="ED12" s="95" t="s">
        <v>146</v>
      </c>
      <c r="EE12" s="96" t="str">
        <f>EJ7</f>
        <v>-</v>
      </c>
      <c r="EF12" s="96" t="str">
        <f>EK7</f>
        <v>-</v>
      </c>
      <c r="EG12" s="96" t="str">
        <f>EL7</f>
        <v>-</v>
      </c>
      <c r="EH12" s="96" t="str">
        <f>EM7</f>
        <v>-</v>
      </c>
      <c r="EI12" s="96" t="str">
        <f>EN7</f>
        <v>-</v>
      </c>
      <c r="EJ12" s="85"/>
      <c r="EK12" s="85"/>
      <c r="EL12" s="85"/>
      <c r="EM12" s="85"/>
      <c r="EN12" s="95" t="s">
        <v>146</v>
      </c>
      <c r="EO12" s="96">
        <f>ET7</f>
        <v>22.1</v>
      </c>
      <c r="EP12" s="96">
        <f>EU7</f>
        <v>56.1</v>
      </c>
      <c r="EQ12" s="96">
        <f>EV7</f>
        <v>70.2</v>
      </c>
      <c r="ER12" s="96">
        <f>EW7</f>
        <v>73.099999999999994</v>
      </c>
      <c r="ES12" s="96">
        <f>EX7</f>
        <v>74.8</v>
      </c>
      <c r="ET12" s="85"/>
      <c r="EU12" s="85"/>
      <c r="EV12" s="85"/>
      <c r="EW12" s="85"/>
      <c r="EX12" s="85"/>
      <c r="EY12" s="95" t="s">
        <v>146</v>
      </c>
      <c r="EZ12" s="96">
        <f>IF($EZ$8,FE7,"-")</f>
        <v>67.5</v>
      </c>
      <c r="FA12" s="96">
        <f>IF($EZ$8,FF7,"-")</f>
        <v>64</v>
      </c>
      <c r="FB12" s="96">
        <f>IF($EZ$8,FG7,"-")</f>
        <v>56.1</v>
      </c>
      <c r="FC12" s="96">
        <f>IF($EZ$8,FH7,"-")</f>
        <v>61.8</v>
      </c>
      <c r="FD12" s="96">
        <f>IF($EZ$8,FI7,"-")</f>
        <v>61.6</v>
      </c>
      <c r="FE12" s="85"/>
      <c r="FF12" s="85"/>
      <c r="FG12" s="85"/>
      <c r="FH12" s="85"/>
      <c r="FI12" s="95" t="s">
        <v>146</v>
      </c>
      <c r="FJ12" s="96">
        <f>IF($FJ$8,FO7,"-")</f>
        <v>29.2</v>
      </c>
      <c r="FK12" s="96">
        <f>IF($FJ$8,FP7,"-")</f>
        <v>22.1</v>
      </c>
      <c r="FL12" s="96">
        <f>IF($FJ$8,FQ7,"-")</f>
        <v>16.7</v>
      </c>
      <c r="FM12" s="96">
        <f>IF($FJ$8,FR7,"-")</f>
        <v>8.6999999999999993</v>
      </c>
      <c r="FN12" s="96">
        <f>IF($FJ$8,FS7,"-")</f>
        <v>5.7</v>
      </c>
      <c r="FO12" s="85"/>
      <c r="FP12" s="85"/>
      <c r="FQ12" s="85"/>
      <c r="FR12" s="85"/>
      <c r="FS12" s="95" t="s">
        <v>146</v>
      </c>
      <c r="FT12" s="96">
        <f>IF($FT$8,FY7,"-")</f>
        <v>362.4</v>
      </c>
      <c r="FU12" s="96">
        <f>IF($FT$8,FZ7,"-")</f>
        <v>279.2</v>
      </c>
      <c r="FV12" s="96">
        <f>IF($FT$8,GA7,"-")</f>
        <v>333.7</v>
      </c>
      <c r="FW12" s="96">
        <f>IF($FT$8,GB7,"-")</f>
        <v>351.4</v>
      </c>
      <c r="FX12" s="96">
        <f>IF($FT$8,GC7,"-")</f>
        <v>390.3</v>
      </c>
      <c r="FY12" s="85"/>
      <c r="FZ12" s="85"/>
      <c r="GA12" s="85"/>
      <c r="GB12" s="85"/>
      <c r="GC12" s="95" t="s">
        <v>146</v>
      </c>
      <c r="GD12" s="96" t="str">
        <f>IF($GD$8,GI7,"-")</f>
        <v>-</v>
      </c>
      <c r="GE12" s="96" t="str">
        <f>IF($GD$8,GJ7,"-")</f>
        <v>-</v>
      </c>
      <c r="GF12" s="96" t="str">
        <f>IF($GD$8,GK7,"-")</f>
        <v>-</v>
      </c>
      <c r="GG12" s="96" t="str">
        <f>IF($GD$8,GL7,"-")</f>
        <v>-</v>
      </c>
      <c r="GH12" s="96" t="str">
        <f>IF($GD$8,GM7,"-")</f>
        <v>-</v>
      </c>
      <c r="GI12" s="85"/>
      <c r="GJ12" s="85"/>
      <c r="GK12" s="85"/>
      <c r="GL12" s="85"/>
      <c r="GM12" s="95" t="s">
        <v>146</v>
      </c>
      <c r="GN12" s="96">
        <f>IF($GN$8,GS7,"-")</f>
        <v>37.700000000000003</v>
      </c>
      <c r="GO12" s="96">
        <f>IF($GN$8,GT7,"-")</f>
        <v>56.2</v>
      </c>
      <c r="GP12" s="96">
        <f>IF($GN$8,GU7,"-")</f>
        <v>58.4</v>
      </c>
      <c r="GQ12" s="96">
        <f>IF($GN$8,GV7,"-")</f>
        <v>80.599999999999994</v>
      </c>
      <c r="GR12" s="96">
        <f>IF($GN$8,GW7,"-")</f>
        <v>85.6</v>
      </c>
      <c r="GS12" s="85"/>
      <c r="GT12" s="85"/>
      <c r="GU12" s="85"/>
      <c r="GV12" s="85"/>
      <c r="GW12" s="85"/>
      <c r="GX12" s="95" t="s">
        <v>146</v>
      </c>
      <c r="GY12" s="96" t="str">
        <f>IF($GY$8,HD7,"-")</f>
        <v>-</v>
      </c>
      <c r="GZ12" s="96" t="str">
        <f>IF($GY$8,HE7,"-")</f>
        <v>-</v>
      </c>
      <c r="HA12" s="96" t="str">
        <f>IF($GY$8,HF7,"-")</f>
        <v>-</v>
      </c>
      <c r="HB12" s="96" t="str">
        <f>IF($GY$8,HG7,"-")</f>
        <v>-</v>
      </c>
      <c r="HC12" s="96" t="str">
        <f>IF($GY$8,HH7,"-")</f>
        <v>-</v>
      </c>
      <c r="HD12" s="85"/>
      <c r="HE12" s="85"/>
      <c r="HF12" s="85"/>
      <c r="HG12" s="85"/>
      <c r="HH12" s="95" t="s">
        <v>146</v>
      </c>
      <c r="HI12" s="96" t="str">
        <f>IF($HI$8,HN7,"-")</f>
        <v>-</v>
      </c>
      <c r="HJ12" s="96" t="str">
        <f>IF($HI$8,HO7,"-")</f>
        <v>-</v>
      </c>
      <c r="HK12" s="96" t="str">
        <f>IF($HI$8,HP7,"-")</f>
        <v>-</v>
      </c>
      <c r="HL12" s="96" t="str">
        <f>IF($HI$8,HQ7,"-")</f>
        <v>-</v>
      </c>
      <c r="HM12" s="96" t="str">
        <f>IF($HI$8,HR7,"-")</f>
        <v>-</v>
      </c>
      <c r="HN12" s="85"/>
      <c r="HO12" s="85"/>
      <c r="HP12" s="85"/>
      <c r="HQ12" s="85"/>
      <c r="HR12" s="95" t="s">
        <v>146</v>
      </c>
      <c r="HS12" s="96" t="str">
        <f>IF($HS$8,HX7,"-")</f>
        <v>-</v>
      </c>
      <c r="HT12" s="96" t="str">
        <f>IF($HS$8,HY7,"-")</f>
        <v>-</v>
      </c>
      <c r="HU12" s="96" t="str">
        <f>IF($HS$8,HZ7,"-")</f>
        <v>-</v>
      </c>
      <c r="HV12" s="96" t="str">
        <f>IF($HS$8,IA7,"-")</f>
        <v>-</v>
      </c>
      <c r="HW12" s="96" t="str">
        <f>IF($HS$8,IB7,"-")</f>
        <v>-</v>
      </c>
      <c r="HX12" s="85"/>
      <c r="HY12" s="85"/>
      <c r="HZ12" s="85"/>
      <c r="IA12" s="85"/>
      <c r="IB12" s="95" t="s">
        <v>146</v>
      </c>
      <c r="IC12" s="96" t="str">
        <f>IF($IC$8,IH7,"-")</f>
        <v>-</v>
      </c>
      <c r="ID12" s="96" t="str">
        <f>IF($IC$8,II7,"-")</f>
        <v>-</v>
      </c>
      <c r="IE12" s="96" t="str">
        <f>IF($IC$8,IJ7,"-")</f>
        <v>-</v>
      </c>
      <c r="IF12" s="96" t="str">
        <f>IF($IC$8,IK7,"-")</f>
        <v>-</v>
      </c>
      <c r="IG12" s="96" t="str">
        <f>IF($IC$8,IL7,"-")</f>
        <v>-</v>
      </c>
      <c r="IH12" s="85"/>
      <c r="II12" s="85"/>
      <c r="IJ12" s="85"/>
      <c r="IK12" s="85"/>
      <c r="IL12" s="95" t="s">
        <v>146</v>
      </c>
      <c r="IM12" s="96" t="str">
        <f>IF($IM$8,IR7,"-")</f>
        <v>-</v>
      </c>
      <c r="IN12" s="96" t="str">
        <f>IF($IM$8,IS7,"-")</f>
        <v>-</v>
      </c>
      <c r="IO12" s="96" t="str">
        <f>IF($IM$8,IT7,"-")</f>
        <v>-</v>
      </c>
      <c r="IP12" s="96" t="str">
        <f>IF($IM$8,IU7,"-")</f>
        <v>-</v>
      </c>
      <c r="IQ12" s="96" t="str">
        <f>IF($IM$8,IV7,"-")</f>
        <v>-</v>
      </c>
      <c r="IR12" s="85"/>
      <c r="IS12" s="85"/>
      <c r="IT12" s="85"/>
      <c r="IU12" s="85"/>
      <c r="IV12" s="85"/>
      <c r="IW12" s="95" t="s">
        <v>146</v>
      </c>
      <c r="IX12" s="96" t="str">
        <f>IF($IX$8,JC7,"-")</f>
        <v>-</v>
      </c>
      <c r="IY12" s="96" t="str">
        <f>IF($IX$8,JD7,"-")</f>
        <v>-</v>
      </c>
      <c r="IZ12" s="96" t="str">
        <f>IF($IX$8,JE7,"-")</f>
        <v>-</v>
      </c>
      <c r="JA12" s="96" t="str">
        <f>IF($IX$8,JF7,"-")</f>
        <v>-</v>
      </c>
      <c r="JB12" s="96" t="str">
        <f>IF($IX$8,JG7,"-")</f>
        <v>-</v>
      </c>
      <c r="JC12" s="85"/>
      <c r="JD12" s="85"/>
      <c r="JE12" s="85"/>
      <c r="JF12" s="85"/>
      <c r="JG12" s="95" t="s">
        <v>146</v>
      </c>
      <c r="JH12" s="96" t="str">
        <f>IF($JH$8,JM7,"-")</f>
        <v>-</v>
      </c>
      <c r="JI12" s="96" t="str">
        <f>IF($JH$8,JN7,"-")</f>
        <v>-</v>
      </c>
      <c r="JJ12" s="96" t="str">
        <f>IF($JH$8,JO7,"-")</f>
        <v>-</v>
      </c>
      <c r="JK12" s="96" t="str">
        <f>IF($JH$8,JP7,"-")</f>
        <v>-</v>
      </c>
      <c r="JL12" s="96" t="str">
        <f>IF($JH$8,JQ7,"-")</f>
        <v>-</v>
      </c>
      <c r="JM12" s="85"/>
      <c r="JN12" s="85"/>
      <c r="JO12" s="85"/>
      <c r="JP12" s="85"/>
      <c r="JQ12" s="95" t="s">
        <v>146</v>
      </c>
      <c r="JR12" s="96" t="str">
        <f>IF($JR$8,JW7,"-")</f>
        <v>-</v>
      </c>
      <c r="JS12" s="96" t="str">
        <f>IF($JR$8,JX7,"-")</f>
        <v>-</v>
      </c>
      <c r="JT12" s="96" t="str">
        <f>IF($JR$8,JY7,"-")</f>
        <v>-</v>
      </c>
      <c r="JU12" s="96" t="str">
        <f>IF($JR$8,JZ7,"-")</f>
        <v>-</v>
      </c>
      <c r="JV12" s="96" t="str">
        <f>IF($JR$8,KA7,"-")</f>
        <v>-</v>
      </c>
      <c r="JW12" s="85"/>
      <c r="JX12" s="85"/>
      <c r="JY12" s="85"/>
      <c r="JZ12" s="85"/>
      <c r="KA12" s="95" t="s">
        <v>146</v>
      </c>
      <c r="KB12" s="96" t="str">
        <f>IF($KB$8,KG7,"-")</f>
        <v>-</v>
      </c>
      <c r="KC12" s="96" t="str">
        <f>IF($KB$8,KH7,"-")</f>
        <v>-</v>
      </c>
      <c r="KD12" s="96" t="str">
        <f>IF($KB$8,KI7,"-")</f>
        <v>-</v>
      </c>
      <c r="KE12" s="96" t="str">
        <f>IF($KB$8,KJ7,"-")</f>
        <v>-</v>
      </c>
      <c r="KF12" s="96" t="str">
        <f>IF($KB$8,KK7,"-")</f>
        <v>-</v>
      </c>
      <c r="KG12" s="85"/>
      <c r="KH12" s="85"/>
      <c r="KI12" s="85"/>
      <c r="KJ12" s="85"/>
      <c r="KK12" s="95" t="s">
        <v>146</v>
      </c>
      <c r="KL12" s="96" t="str">
        <f>IF($KL$8,KQ7,"-")</f>
        <v>-</v>
      </c>
      <c r="KM12" s="96" t="str">
        <f>IF($KL$8,KR7,"-")</f>
        <v>-</v>
      </c>
      <c r="KN12" s="96" t="str">
        <f>IF($KL$8,KS7,"-")</f>
        <v>-</v>
      </c>
      <c r="KO12" s="96" t="str">
        <f>IF($KL$8,KT7,"-")</f>
        <v>-</v>
      </c>
      <c r="KP12" s="96" t="str">
        <f>IF($KL$8,KU7,"-")</f>
        <v>-</v>
      </c>
      <c r="KQ12" s="85"/>
      <c r="KR12" s="85"/>
      <c r="KS12" s="85"/>
      <c r="KT12" s="85"/>
      <c r="KU12" s="85"/>
      <c r="KV12" s="95" t="s">
        <v>146</v>
      </c>
      <c r="KW12" s="96" t="str">
        <f>IF($KW$8,LB7,"-")</f>
        <v>-</v>
      </c>
      <c r="KX12" s="96" t="str">
        <f>IF($KW$8,LC7,"-")</f>
        <v>-</v>
      </c>
      <c r="KY12" s="96" t="str">
        <f>IF($KW$8,LD7,"-")</f>
        <v>-</v>
      </c>
      <c r="KZ12" s="96" t="str">
        <f>IF($KW$8,LE7,"-")</f>
        <v>-</v>
      </c>
      <c r="LA12" s="96" t="str">
        <f>IF($KW$8,LF7,"-")</f>
        <v>-</v>
      </c>
      <c r="LB12" s="85"/>
      <c r="LC12" s="85"/>
      <c r="LD12" s="85"/>
      <c r="LE12" s="85"/>
      <c r="LF12" s="95" t="s">
        <v>146</v>
      </c>
      <c r="LG12" s="96" t="str">
        <f>IF($LG$8,LL7,"-")</f>
        <v>-</v>
      </c>
      <c r="LH12" s="96" t="str">
        <f>IF($LG$8,LM7,"-")</f>
        <v>-</v>
      </c>
      <c r="LI12" s="96" t="str">
        <f>IF($LG$8,LN7,"-")</f>
        <v>-</v>
      </c>
      <c r="LJ12" s="96" t="str">
        <f>IF($LG$8,LO7,"-")</f>
        <v>-</v>
      </c>
      <c r="LK12" s="96" t="str">
        <f>IF($LG$8,LP7,"-")</f>
        <v>-</v>
      </c>
      <c r="LL12" s="85"/>
      <c r="LM12" s="85"/>
      <c r="LN12" s="85"/>
      <c r="LO12" s="85"/>
      <c r="LP12" s="95" t="s">
        <v>146</v>
      </c>
      <c r="LQ12" s="96" t="str">
        <f>IF($LQ$8,LV7,"-")</f>
        <v>-</v>
      </c>
      <c r="LR12" s="96" t="str">
        <f>IF($LQ$8,LW7,"-")</f>
        <v>-</v>
      </c>
      <c r="LS12" s="96" t="str">
        <f>IF($LQ$8,LX7,"-")</f>
        <v>-</v>
      </c>
      <c r="LT12" s="96" t="str">
        <f>IF($LQ$8,LY7,"-")</f>
        <v>-</v>
      </c>
      <c r="LU12" s="96" t="str">
        <f>IF($LQ$8,LZ7,"-")</f>
        <v>-</v>
      </c>
      <c r="LV12" s="85"/>
      <c r="LW12" s="85"/>
      <c r="LX12" s="85"/>
      <c r="LY12" s="85"/>
      <c r="LZ12" s="95" t="s">
        <v>146</v>
      </c>
      <c r="MA12" s="96" t="str">
        <f>IF($MA$8,MF7,"-")</f>
        <v>-</v>
      </c>
      <c r="MB12" s="96" t="str">
        <f>IF($MA$8,MG7,"-")</f>
        <v>-</v>
      </c>
      <c r="MC12" s="96" t="str">
        <f>IF($MA$8,MH7,"-")</f>
        <v>-</v>
      </c>
      <c r="MD12" s="96" t="str">
        <f>IF($MA$8,MI7,"-")</f>
        <v>-</v>
      </c>
      <c r="ME12" s="96" t="str">
        <f>IF($MA$8,MJ7,"-")</f>
        <v>-</v>
      </c>
      <c r="MF12" s="85"/>
      <c r="MG12" s="85"/>
      <c r="MH12" s="85"/>
      <c r="MI12" s="85"/>
      <c r="MJ12" s="95" t="s">
        <v>146</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x14ac:dyDescent="0.15">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147</v>
      </c>
      <c r="AY13" s="96">
        <f>$BI$7</f>
        <v>100</v>
      </c>
      <c r="AZ13" s="96">
        <f>$BI$7</f>
        <v>100</v>
      </c>
      <c r="BA13" s="96">
        <f>$BI$7</f>
        <v>100</v>
      </c>
      <c r="BB13" s="96">
        <f>$BI$7</f>
        <v>100</v>
      </c>
      <c r="BC13" s="96">
        <f>$BI$7</f>
        <v>100</v>
      </c>
      <c r="BD13" s="85"/>
      <c r="BE13" s="85"/>
      <c r="BF13" s="85"/>
      <c r="BG13" s="85"/>
      <c r="BH13" s="85"/>
      <c r="BI13" s="95" t="s">
        <v>147</v>
      </c>
      <c r="BJ13" s="96">
        <f>$BT$7</f>
        <v>100</v>
      </c>
      <c r="BK13" s="96">
        <f>$BT$7</f>
        <v>100</v>
      </c>
      <c r="BL13" s="96">
        <f>$BT$7</f>
        <v>100</v>
      </c>
      <c r="BM13" s="96">
        <f>$BT$7</f>
        <v>100</v>
      </c>
      <c r="BN13" s="96">
        <f>$BT$7</f>
        <v>100</v>
      </c>
      <c r="BO13" s="85"/>
      <c r="BP13" s="85"/>
      <c r="BQ13" s="85"/>
      <c r="BR13" s="85"/>
      <c r="BS13" s="85"/>
      <c r="BT13" s="95" t="s">
        <v>147</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x14ac:dyDescent="0.15">
      <c r="A14" s="98"/>
      <c r="B14" s="99" t="s">
        <v>148</v>
      </c>
      <c r="C14" s="100"/>
      <c r="D14" s="101"/>
      <c r="E14" s="100"/>
      <c r="F14" s="199" t="s">
        <v>149</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x14ac:dyDescent="0.15">
      <c r="A15" s="98">
        <v>1</v>
      </c>
      <c r="B15" s="198" t="s">
        <v>150</v>
      </c>
      <c r="C15" s="198"/>
      <c r="D15" s="101"/>
      <c r="E15" s="98">
        <v>1</v>
      </c>
      <c r="F15" s="198" t="s">
        <v>151</v>
      </c>
      <c r="G15" s="198"/>
      <c r="H15" s="103" t="s">
        <v>152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153</v>
      </c>
      <c r="AY15" s="104"/>
      <c r="AZ15" s="104"/>
      <c r="BA15" s="104"/>
      <c r="BB15" s="104"/>
      <c r="BC15" s="104"/>
      <c r="BD15" s="101"/>
      <c r="BE15" s="101"/>
      <c r="BF15" s="101"/>
      <c r="BG15" s="101"/>
      <c r="BH15" s="101"/>
      <c r="BI15" s="102" t="s">
        <v>153</v>
      </c>
      <c r="BJ15" s="104"/>
      <c r="BK15" s="104"/>
      <c r="BL15" s="104"/>
      <c r="BM15" s="104"/>
      <c r="BN15" s="104"/>
      <c r="BO15" s="101"/>
      <c r="BP15" s="101"/>
      <c r="BQ15" s="101"/>
      <c r="BR15" s="101"/>
      <c r="BS15" s="101"/>
      <c r="BT15" s="102" t="s">
        <v>153</v>
      </c>
      <c r="BU15" s="104"/>
      <c r="BV15" s="104"/>
      <c r="BW15" s="104"/>
      <c r="BX15" s="104"/>
      <c r="BY15" s="104"/>
      <c r="BZ15" s="101"/>
      <c r="CA15" s="101"/>
      <c r="CB15" s="101"/>
      <c r="CC15" s="101"/>
      <c r="CD15" s="101"/>
      <c r="CE15" s="102" t="s">
        <v>153</v>
      </c>
      <c r="CF15" s="104"/>
      <c r="CG15" s="104"/>
      <c r="CH15" s="104"/>
      <c r="CI15" s="104"/>
      <c r="CJ15" s="104"/>
      <c r="CK15" s="101"/>
      <c r="CL15" s="101"/>
      <c r="CM15" s="101"/>
      <c r="CN15" s="101"/>
      <c r="CO15" s="102" t="s">
        <v>153</v>
      </c>
      <c r="CP15" s="104"/>
      <c r="CQ15" s="104"/>
      <c r="CR15" s="104"/>
      <c r="CS15" s="104"/>
      <c r="CT15" s="104"/>
      <c r="CU15" s="101"/>
      <c r="CV15" s="101"/>
      <c r="CW15" s="101"/>
      <c r="CX15" s="101"/>
      <c r="CY15" s="101"/>
      <c r="CZ15" s="102" t="s">
        <v>153</v>
      </c>
      <c r="DA15" s="104"/>
      <c r="DB15" s="104"/>
      <c r="DC15" s="104"/>
      <c r="DD15" s="104"/>
      <c r="DE15" s="104"/>
      <c r="DF15" s="101"/>
      <c r="DG15" s="101"/>
      <c r="DH15" s="101"/>
      <c r="DI15" s="101"/>
      <c r="DJ15" s="102" t="s">
        <v>153</v>
      </c>
      <c r="DK15" s="104"/>
      <c r="DL15" s="104"/>
      <c r="DM15" s="104"/>
      <c r="DN15" s="104"/>
      <c r="DO15" s="104"/>
      <c r="DP15" s="101"/>
      <c r="DQ15" s="101"/>
      <c r="DR15" s="101"/>
      <c r="DS15" s="101"/>
      <c r="DT15" s="102" t="s">
        <v>153</v>
      </c>
      <c r="DU15" s="104"/>
      <c r="DV15" s="104"/>
      <c r="DW15" s="104"/>
      <c r="DX15" s="104"/>
      <c r="DY15" s="104"/>
      <c r="DZ15" s="101"/>
      <c r="EA15" s="101"/>
      <c r="EB15" s="101"/>
      <c r="EC15" s="101"/>
      <c r="ED15" s="102" t="s">
        <v>153</v>
      </c>
      <c r="EE15" s="104"/>
      <c r="EF15" s="104"/>
      <c r="EG15" s="104"/>
      <c r="EH15" s="104"/>
      <c r="EI15" s="104"/>
      <c r="EJ15" s="101"/>
      <c r="EK15" s="101"/>
      <c r="EL15" s="101"/>
      <c r="EM15" s="101"/>
      <c r="EN15" s="102" t="s">
        <v>153</v>
      </c>
      <c r="EO15" s="104"/>
      <c r="EP15" s="104"/>
      <c r="EQ15" s="104"/>
      <c r="ER15" s="104"/>
      <c r="ES15" s="104"/>
      <c r="ET15" s="101"/>
      <c r="EU15" s="101"/>
      <c r="EV15" s="101"/>
      <c r="EW15" s="101"/>
      <c r="EX15" s="101"/>
      <c r="EY15" s="102" t="s">
        <v>153</v>
      </c>
      <c r="EZ15" s="104"/>
      <c r="FA15" s="104"/>
      <c r="FB15" s="104"/>
      <c r="FC15" s="104"/>
      <c r="FD15" s="104"/>
      <c r="FE15" s="101"/>
      <c r="FF15" s="101"/>
      <c r="FG15" s="101"/>
      <c r="FH15" s="101"/>
      <c r="FI15" s="102" t="s">
        <v>153</v>
      </c>
      <c r="FJ15" s="104"/>
      <c r="FK15" s="104"/>
      <c r="FL15" s="104"/>
      <c r="FM15" s="104"/>
      <c r="FN15" s="104"/>
      <c r="FO15" s="101"/>
      <c r="FP15" s="101"/>
      <c r="FQ15" s="101"/>
      <c r="FR15" s="101"/>
      <c r="FS15" s="102" t="s">
        <v>153</v>
      </c>
      <c r="FT15" s="104"/>
      <c r="FU15" s="104"/>
      <c r="FV15" s="104"/>
      <c r="FW15" s="104"/>
      <c r="FX15" s="104"/>
      <c r="FY15" s="101"/>
      <c r="FZ15" s="101"/>
      <c r="GA15" s="101"/>
      <c r="GB15" s="101"/>
      <c r="GC15" s="102" t="s">
        <v>153</v>
      </c>
      <c r="GD15" s="104"/>
      <c r="GE15" s="104"/>
      <c r="GF15" s="104"/>
      <c r="GG15" s="104"/>
      <c r="GH15" s="104"/>
      <c r="GI15" s="101"/>
      <c r="GJ15" s="101"/>
      <c r="GK15" s="101"/>
      <c r="GL15" s="101"/>
      <c r="GM15" s="102" t="s">
        <v>153</v>
      </c>
      <c r="GN15" s="104"/>
      <c r="GO15" s="104"/>
      <c r="GP15" s="104"/>
      <c r="GQ15" s="104"/>
      <c r="GR15" s="104"/>
      <c r="GS15" s="101"/>
      <c r="GT15" s="101"/>
      <c r="GU15" s="101"/>
      <c r="GV15" s="101"/>
      <c r="GW15" s="101"/>
      <c r="GX15" s="102" t="s">
        <v>153</v>
      </c>
      <c r="GY15" s="104"/>
      <c r="GZ15" s="104"/>
      <c r="HA15" s="104"/>
      <c r="HB15" s="104"/>
      <c r="HC15" s="104"/>
      <c r="HD15" s="101"/>
      <c r="HE15" s="101"/>
      <c r="HF15" s="101"/>
      <c r="HG15" s="101"/>
      <c r="HH15" s="102" t="s">
        <v>153</v>
      </c>
      <c r="HI15" s="104"/>
      <c r="HJ15" s="104"/>
      <c r="HK15" s="104"/>
      <c r="HL15" s="104"/>
      <c r="HM15" s="104"/>
      <c r="HN15" s="101"/>
      <c r="HO15" s="101"/>
      <c r="HP15" s="101"/>
      <c r="HQ15" s="101"/>
      <c r="HR15" s="102" t="s">
        <v>153</v>
      </c>
      <c r="HS15" s="104"/>
      <c r="HT15" s="104"/>
      <c r="HU15" s="104"/>
      <c r="HV15" s="104"/>
      <c r="HW15" s="104"/>
      <c r="HX15" s="101"/>
      <c r="HY15" s="101"/>
      <c r="HZ15" s="101"/>
      <c r="IA15" s="101"/>
      <c r="IB15" s="102" t="s">
        <v>153</v>
      </c>
      <c r="IC15" s="104"/>
      <c r="ID15" s="104"/>
      <c r="IE15" s="104"/>
      <c r="IF15" s="104"/>
      <c r="IG15" s="104"/>
      <c r="IH15" s="101"/>
      <c r="II15" s="101"/>
      <c r="IJ15" s="101"/>
      <c r="IK15" s="101"/>
      <c r="IL15" s="102" t="s">
        <v>153</v>
      </c>
      <c r="IM15" s="104"/>
      <c r="IN15" s="104"/>
      <c r="IO15" s="104"/>
      <c r="IP15" s="104"/>
      <c r="IQ15" s="104"/>
      <c r="IR15" s="101"/>
      <c r="IS15" s="101"/>
      <c r="IT15" s="101"/>
      <c r="IU15" s="101"/>
      <c r="IV15" s="101"/>
      <c r="IW15" s="102" t="s">
        <v>153</v>
      </c>
      <c r="IX15" s="104"/>
      <c r="IY15" s="104"/>
      <c r="IZ15" s="104"/>
      <c r="JA15" s="104"/>
      <c r="JB15" s="104"/>
      <c r="JC15" s="101"/>
      <c r="JD15" s="101"/>
      <c r="JE15" s="101"/>
      <c r="JF15" s="101"/>
      <c r="JG15" s="102" t="s">
        <v>153</v>
      </c>
      <c r="JH15" s="104"/>
      <c r="JI15" s="104"/>
      <c r="JJ15" s="104"/>
      <c r="JK15" s="104"/>
      <c r="JL15" s="104"/>
      <c r="JM15" s="101"/>
      <c r="JN15" s="101"/>
      <c r="JO15" s="101"/>
      <c r="JP15" s="101"/>
      <c r="JQ15" s="102" t="s">
        <v>153</v>
      </c>
      <c r="JR15" s="104"/>
      <c r="JS15" s="104"/>
      <c r="JT15" s="104"/>
      <c r="JU15" s="104"/>
      <c r="JV15" s="104"/>
      <c r="JW15" s="101"/>
      <c r="JX15" s="101"/>
      <c r="JY15" s="101"/>
      <c r="JZ15" s="101"/>
      <c r="KA15" s="102" t="s">
        <v>153</v>
      </c>
      <c r="KB15" s="104"/>
      <c r="KC15" s="104"/>
      <c r="KD15" s="104"/>
      <c r="KE15" s="104"/>
      <c r="KF15" s="104"/>
      <c r="KG15" s="101"/>
      <c r="KH15" s="101"/>
      <c r="KI15" s="101"/>
      <c r="KJ15" s="101"/>
      <c r="KK15" s="102" t="s">
        <v>153</v>
      </c>
      <c r="KL15" s="104"/>
      <c r="KM15" s="104"/>
      <c r="KN15" s="104"/>
      <c r="KO15" s="104"/>
      <c r="KP15" s="104"/>
      <c r="KQ15" s="101"/>
      <c r="KR15" s="101"/>
      <c r="KS15" s="101"/>
      <c r="KT15" s="101"/>
      <c r="KU15" s="101"/>
      <c r="KV15" s="102" t="s">
        <v>153</v>
      </c>
      <c r="KW15" s="104"/>
      <c r="KX15" s="104"/>
      <c r="KY15" s="104"/>
      <c r="KZ15" s="104"/>
      <c r="LA15" s="104"/>
      <c r="LB15" s="101"/>
      <c r="LC15" s="101"/>
      <c r="LD15" s="101"/>
      <c r="LE15" s="101"/>
      <c r="LF15" s="102" t="s">
        <v>153</v>
      </c>
      <c r="LG15" s="104"/>
      <c r="LH15" s="104"/>
      <c r="LI15" s="104"/>
      <c r="LJ15" s="104"/>
      <c r="LK15" s="104"/>
      <c r="LL15" s="101"/>
      <c r="LM15" s="101"/>
      <c r="LN15" s="101"/>
      <c r="LO15" s="101"/>
      <c r="LP15" s="102" t="s">
        <v>153</v>
      </c>
      <c r="LQ15" s="104"/>
      <c r="LR15" s="104"/>
      <c r="LS15" s="104"/>
      <c r="LT15" s="104"/>
      <c r="LU15" s="104"/>
      <c r="LV15" s="101"/>
      <c r="LW15" s="101"/>
      <c r="LX15" s="101"/>
      <c r="LY15" s="101"/>
      <c r="LZ15" s="102" t="s">
        <v>153</v>
      </c>
      <c r="MA15" s="104"/>
      <c r="MB15" s="104"/>
      <c r="MC15" s="104"/>
      <c r="MD15" s="104"/>
      <c r="ME15" s="104"/>
      <c r="MF15" s="101"/>
      <c r="MG15" s="101"/>
      <c r="MH15" s="101"/>
      <c r="MI15" s="101"/>
      <c r="MJ15" s="102" t="s">
        <v>153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x14ac:dyDescent="0.15">
      <c r="A16" s="98">
        <f>A15+1</f>
        <v>2</v>
      </c>
      <c r="B16" s="198" t="s">
        <v>154</v>
      </c>
      <c r="C16" s="198"/>
      <c r="D16" s="101"/>
      <c r="E16" s="98">
        <f>E15+1</f>
        <v>2</v>
      </c>
      <c r="F16" s="198" t="s">
        <v>155</v>
      </c>
      <c r="G16" s="198"/>
      <c r="H16" s="103" t="s">
        <v>156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x14ac:dyDescent="0.15">
      <c r="A17" s="98">
        <f t="shared" ref="A17:A34" si="7">A16+1</f>
        <v>3</v>
      </c>
      <c r="B17" s="198" t="s">
        <v>157</v>
      </c>
      <c r="C17" s="198"/>
      <c r="D17" s="101"/>
      <c r="E17" s="98">
        <f t="shared" ref="E17" si="8">E16+1</f>
        <v>3</v>
      </c>
      <c r="F17" s="198" t="s">
        <v>17</v>
      </c>
      <c r="G17" s="198"/>
      <c r="H17" s="103" t="s">
        <v>158</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159</v>
      </c>
      <c r="AY17" s="107">
        <f>IF(AY7="-",NA(),AY7)</f>
        <v>114.7</v>
      </c>
      <c r="AZ17" s="107">
        <f t="shared" ref="AZ17:BC17" si="9">IF(AZ7="-",NA(),AZ7)</f>
        <v>111.8</v>
      </c>
      <c r="BA17" s="107">
        <f t="shared" si="9"/>
        <v>110.4</v>
      </c>
      <c r="BB17" s="107">
        <f t="shared" si="9"/>
        <v>139.9</v>
      </c>
      <c r="BC17" s="107">
        <f t="shared" si="9"/>
        <v>180.4</v>
      </c>
      <c r="BD17" s="101"/>
      <c r="BE17" s="101"/>
      <c r="BF17" s="101"/>
      <c r="BG17" s="101"/>
      <c r="BH17" s="101"/>
      <c r="BI17" s="106" t="s">
        <v>159</v>
      </c>
      <c r="BJ17" s="107">
        <f>IF(BJ7="-",NA(),BJ7)</f>
        <v>114.6</v>
      </c>
      <c r="BK17" s="107">
        <f t="shared" ref="BK17:BN17" si="10">IF(BK7="-",NA(),BK7)</f>
        <v>111.7</v>
      </c>
      <c r="BL17" s="107">
        <f t="shared" si="10"/>
        <v>93.6</v>
      </c>
      <c r="BM17" s="107">
        <f t="shared" si="10"/>
        <v>267.3</v>
      </c>
      <c r="BN17" s="107">
        <f t="shared" si="10"/>
        <v>338.3</v>
      </c>
      <c r="BO17" s="101"/>
      <c r="BP17" s="101"/>
      <c r="BQ17" s="101"/>
      <c r="BR17" s="101"/>
      <c r="BS17" s="101"/>
      <c r="BT17" s="106" t="s">
        <v>159</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159</v>
      </c>
      <c r="CF17" s="107">
        <f>IF(CF7="-",NA(),CF7)</f>
        <v>7596.2</v>
      </c>
      <c r="CG17" s="107">
        <f t="shared" ref="CG17:CJ17" si="12">IF(CG7="-",NA(),CG7)</f>
        <v>8005.2</v>
      </c>
      <c r="CH17" s="107">
        <f t="shared" si="12"/>
        <v>11661.4</v>
      </c>
      <c r="CI17" s="107">
        <f t="shared" si="12"/>
        <v>22257.3</v>
      </c>
      <c r="CJ17" s="107">
        <f t="shared" si="12"/>
        <v>21297.599999999999</v>
      </c>
      <c r="CK17" s="101"/>
      <c r="CL17" s="101"/>
      <c r="CM17" s="101"/>
      <c r="CN17" s="101"/>
      <c r="CO17" s="106" t="s">
        <v>159</v>
      </c>
      <c r="CP17" s="108">
        <f>IF(CP7="-",NA(),CP7)</f>
        <v>1757</v>
      </c>
      <c r="CQ17" s="108">
        <f t="shared" ref="CQ17:CT17" si="13">IF(CQ7="-",NA(),CQ7)</f>
        <v>1435</v>
      </c>
      <c r="CR17" s="108">
        <f t="shared" si="13"/>
        <v>1685</v>
      </c>
      <c r="CS17" s="108">
        <f t="shared" si="13"/>
        <v>35730</v>
      </c>
      <c r="CT17" s="108">
        <f t="shared" si="13"/>
        <v>54296</v>
      </c>
      <c r="CU17" s="101"/>
      <c r="CV17" s="101"/>
      <c r="CW17" s="101"/>
      <c r="CX17" s="101"/>
      <c r="CY17" s="101"/>
      <c r="CZ17" s="106" t="s">
        <v>159</v>
      </c>
      <c r="DA17" s="107">
        <f>IF(DA7="-",NA(),DA7)</f>
        <v>97.2</v>
      </c>
      <c r="DB17" s="107">
        <f t="shared" ref="DB17:DE17" si="14">IF(DB7="-",NA(),DB7)</f>
        <v>94</v>
      </c>
      <c r="DC17" s="107">
        <f t="shared" si="14"/>
        <v>49.5</v>
      </c>
      <c r="DD17" s="107">
        <f t="shared" si="14"/>
        <v>72.7</v>
      </c>
      <c r="DE17" s="107">
        <f t="shared" si="14"/>
        <v>79.5</v>
      </c>
      <c r="DF17" s="101"/>
      <c r="DG17" s="101"/>
      <c r="DH17" s="101"/>
      <c r="DI17" s="101"/>
      <c r="DJ17" s="106" t="s">
        <v>159</v>
      </c>
      <c r="DK17" s="107">
        <f>IF(DK7="-",NA(),DK7)</f>
        <v>0</v>
      </c>
      <c r="DL17" s="107">
        <f t="shared" ref="DL17:DO17" si="15">IF(DL7="-",NA(),DL7)</f>
        <v>0</v>
      </c>
      <c r="DM17" s="107">
        <f t="shared" si="15"/>
        <v>0</v>
      </c>
      <c r="DN17" s="107">
        <f t="shared" si="15"/>
        <v>0</v>
      </c>
      <c r="DO17" s="107">
        <f t="shared" si="15"/>
        <v>3.6</v>
      </c>
      <c r="DP17" s="101"/>
      <c r="DQ17" s="101"/>
      <c r="DR17" s="101"/>
      <c r="DS17" s="101"/>
      <c r="DT17" s="106" t="s">
        <v>159</v>
      </c>
      <c r="DU17" s="107">
        <f>IF(DU7="-",NA(),DU7)</f>
        <v>0</v>
      </c>
      <c r="DV17" s="107">
        <f t="shared" ref="DV17:DY17" si="16">IF(DV7="-",NA(),DV7)</f>
        <v>365.7</v>
      </c>
      <c r="DW17" s="107">
        <f t="shared" si="16"/>
        <v>1783.5</v>
      </c>
      <c r="DX17" s="107">
        <f t="shared" si="16"/>
        <v>1058.5999999999999</v>
      </c>
      <c r="DY17" s="107">
        <f t="shared" si="16"/>
        <v>1155.3</v>
      </c>
      <c r="DZ17" s="101"/>
      <c r="EA17" s="101"/>
      <c r="EB17" s="101"/>
      <c r="EC17" s="101"/>
      <c r="ED17" s="106" t="s">
        <v>159</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159</v>
      </c>
      <c r="EO17" s="107">
        <f>IF(EO7="-",NA(),EO7)</f>
        <v>0</v>
      </c>
      <c r="EP17" s="107">
        <f t="shared" ref="EP17:ES17" si="18">IF(EP7="-",NA(),EP7)</f>
        <v>0</v>
      </c>
      <c r="EQ17" s="107">
        <f t="shared" si="18"/>
        <v>43.1</v>
      </c>
      <c r="ER17" s="107">
        <f t="shared" si="18"/>
        <v>86.2</v>
      </c>
      <c r="ES17" s="107">
        <f t="shared" si="18"/>
        <v>94.5</v>
      </c>
      <c r="ET17" s="101"/>
      <c r="EU17" s="101"/>
      <c r="EV17" s="101"/>
      <c r="EW17" s="101"/>
      <c r="EX17" s="101"/>
      <c r="EY17" s="106" t="s">
        <v>159</v>
      </c>
      <c r="EZ17" s="107">
        <f>IF(EZ7="-",NA(),EZ7)</f>
        <v>97.2</v>
      </c>
      <c r="FA17" s="107">
        <f t="shared" ref="FA17:FD17" si="19">IF(FA7="-",NA(),FA7)</f>
        <v>94</v>
      </c>
      <c r="FB17" s="107">
        <f t="shared" si="19"/>
        <v>49.5</v>
      </c>
      <c r="FC17" s="107">
        <f t="shared" si="19"/>
        <v>72.7</v>
      </c>
      <c r="FD17" s="107">
        <f t="shared" si="19"/>
        <v>79.5</v>
      </c>
      <c r="FE17" s="101"/>
      <c r="FF17" s="101"/>
      <c r="FG17" s="101"/>
      <c r="FH17" s="101"/>
      <c r="FI17" s="106" t="s">
        <v>159</v>
      </c>
      <c r="FJ17" s="107">
        <f>IF(FJ7="-",NA(),FJ7)</f>
        <v>0</v>
      </c>
      <c r="FK17" s="107">
        <f t="shared" ref="FK17:FN17" si="20">IF(FK7="-",NA(),FK7)</f>
        <v>0</v>
      </c>
      <c r="FL17" s="107">
        <f t="shared" si="20"/>
        <v>0</v>
      </c>
      <c r="FM17" s="107">
        <f t="shared" si="20"/>
        <v>0</v>
      </c>
      <c r="FN17" s="107">
        <f t="shared" si="20"/>
        <v>3.6</v>
      </c>
      <c r="FO17" s="101"/>
      <c r="FP17" s="101"/>
      <c r="FQ17" s="101"/>
      <c r="FR17" s="101"/>
      <c r="FS17" s="106" t="s">
        <v>159</v>
      </c>
      <c r="FT17" s="107">
        <f>IF(FT7="-",NA(),FT7)</f>
        <v>0</v>
      </c>
      <c r="FU17" s="107">
        <f t="shared" ref="FU17:FX17" si="21">IF(FU7="-",NA(),FU7)</f>
        <v>365.7</v>
      </c>
      <c r="FV17" s="107">
        <f t="shared" si="21"/>
        <v>1783.5</v>
      </c>
      <c r="FW17" s="107">
        <f t="shared" si="21"/>
        <v>1058.5999999999999</v>
      </c>
      <c r="FX17" s="107">
        <f t="shared" si="21"/>
        <v>1155.3</v>
      </c>
      <c r="FY17" s="101"/>
      <c r="FZ17" s="101"/>
      <c r="GA17" s="101"/>
      <c r="GB17" s="101"/>
      <c r="GC17" s="106" t="s">
        <v>159</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159</v>
      </c>
      <c r="GN17" s="107">
        <f>IF(GN7="-",NA(),GN7)</f>
        <v>0</v>
      </c>
      <c r="GO17" s="107">
        <f t="shared" ref="GO17:GR17" si="23">IF(GO7="-",NA(),GO7)</f>
        <v>0</v>
      </c>
      <c r="GP17" s="107">
        <f t="shared" si="23"/>
        <v>43.1</v>
      </c>
      <c r="GQ17" s="107">
        <f t="shared" si="23"/>
        <v>86.2</v>
      </c>
      <c r="GR17" s="107">
        <f t="shared" si="23"/>
        <v>94.5</v>
      </c>
      <c r="GS17" s="101"/>
      <c r="GT17" s="101"/>
      <c r="GU17" s="101"/>
      <c r="GV17" s="101"/>
      <c r="GW17" s="101"/>
      <c r="GX17" s="106" t="s">
        <v>159</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159</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159</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159</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159</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159</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159</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159</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159</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159</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159</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159</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159</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159</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159</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x14ac:dyDescent="0.15">
      <c r="A18" s="98">
        <f t="shared" si="7"/>
        <v>4</v>
      </c>
      <c r="B18" s="198" t="s">
        <v>160</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161</v>
      </c>
      <c r="AY18" s="107">
        <f>IF(BD7="-",NA(),BD7)</f>
        <v>179.6</v>
      </c>
      <c r="AZ18" s="107">
        <f t="shared" ref="AZ18:BC18" si="39">IF(BE7="-",NA(),BE7)</f>
        <v>164.1</v>
      </c>
      <c r="BA18" s="107">
        <f t="shared" si="39"/>
        <v>124.4</v>
      </c>
      <c r="BB18" s="107">
        <f t="shared" si="39"/>
        <v>118.8</v>
      </c>
      <c r="BC18" s="107">
        <f t="shared" si="39"/>
        <v>88.8</v>
      </c>
      <c r="BD18" s="101"/>
      <c r="BE18" s="101"/>
      <c r="BF18" s="101"/>
      <c r="BG18" s="101"/>
      <c r="BH18" s="101"/>
      <c r="BI18" s="106" t="s">
        <v>161</v>
      </c>
      <c r="BJ18" s="107">
        <f>IF(BO7="-",NA(),BO7)</f>
        <v>296.2</v>
      </c>
      <c r="BK18" s="107">
        <f t="shared" ref="BK18:BN18" si="40">IF(BP7="-",NA(),BP7)</f>
        <v>366.9</v>
      </c>
      <c r="BL18" s="107">
        <f t="shared" si="40"/>
        <v>324.60000000000002</v>
      </c>
      <c r="BM18" s="107">
        <f t="shared" si="40"/>
        <v>255.4</v>
      </c>
      <c r="BN18" s="107">
        <f t="shared" si="40"/>
        <v>269.8</v>
      </c>
      <c r="BO18" s="101"/>
      <c r="BP18" s="101"/>
      <c r="BQ18" s="101"/>
      <c r="BR18" s="101"/>
      <c r="BS18" s="101"/>
      <c r="BT18" s="106" t="s">
        <v>161</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161</v>
      </c>
      <c r="CF18" s="107">
        <f>IF(CK7="-",NA(),CK7)</f>
        <v>7095.7</v>
      </c>
      <c r="CG18" s="107">
        <f t="shared" ref="CG18:CJ18" si="42">IF(CL7="-",NA(),CL7)</f>
        <v>11717.4</v>
      </c>
      <c r="CH18" s="107">
        <f t="shared" si="42"/>
        <v>17642.5</v>
      </c>
      <c r="CI18" s="107">
        <f t="shared" si="42"/>
        <v>18815.8</v>
      </c>
      <c r="CJ18" s="107">
        <f t="shared" si="42"/>
        <v>22847.9</v>
      </c>
      <c r="CK18" s="101"/>
      <c r="CL18" s="101"/>
      <c r="CM18" s="101"/>
      <c r="CN18" s="101"/>
      <c r="CO18" s="106" t="s">
        <v>161</v>
      </c>
      <c r="CP18" s="108">
        <f>IF(CU7="-",NA(),CU7)</f>
        <v>120361</v>
      </c>
      <c r="CQ18" s="108">
        <f t="shared" ref="CQ18:CT18" si="43">IF(CV7="-",NA(),CV7)</f>
        <v>108538</v>
      </c>
      <c r="CR18" s="108">
        <f t="shared" si="43"/>
        <v>58539</v>
      </c>
      <c r="CS18" s="108">
        <f t="shared" si="43"/>
        <v>37685</v>
      </c>
      <c r="CT18" s="108">
        <f t="shared" si="43"/>
        <v>2390</v>
      </c>
      <c r="CU18" s="101"/>
      <c r="CV18" s="101"/>
      <c r="CW18" s="101"/>
      <c r="CX18" s="101"/>
      <c r="CY18" s="101"/>
      <c r="CZ18" s="106" t="s">
        <v>161</v>
      </c>
      <c r="DA18" s="107">
        <f>IF(DF7="-",NA(),DF7)</f>
        <v>42.7</v>
      </c>
      <c r="DB18" s="107">
        <f t="shared" ref="DB18:DE18" si="44">IF(DG7="-",NA(),DG7)</f>
        <v>38.5</v>
      </c>
      <c r="DC18" s="107">
        <f t="shared" si="44"/>
        <v>37.700000000000003</v>
      </c>
      <c r="DD18" s="107">
        <f t="shared" si="44"/>
        <v>33.9</v>
      </c>
      <c r="DE18" s="107">
        <f t="shared" si="44"/>
        <v>37.9</v>
      </c>
      <c r="DF18" s="101"/>
      <c r="DG18" s="101"/>
      <c r="DH18" s="101"/>
      <c r="DI18" s="101"/>
      <c r="DJ18" s="106" t="s">
        <v>161</v>
      </c>
      <c r="DK18" s="107">
        <f>IF(DP7="-",NA(),DP7)</f>
        <v>23.7</v>
      </c>
      <c r="DL18" s="107">
        <f t="shared" ref="DL18:DO18" si="45">IF(DQ7="-",NA(),DQ7)</f>
        <v>21.6</v>
      </c>
      <c r="DM18" s="107">
        <f t="shared" si="45"/>
        <v>13.7</v>
      </c>
      <c r="DN18" s="107">
        <f t="shared" si="45"/>
        <v>16.3</v>
      </c>
      <c r="DO18" s="107">
        <f t="shared" si="45"/>
        <v>14.2</v>
      </c>
      <c r="DP18" s="101"/>
      <c r="DQ18" s="101"/>
      <c r="DR18" s="101"/>
      <c r="DS18" s="101"/>
      <c r="DT18" s="106" t="s">
        <v>161</v>
      </c>
      <c r="DU18" s="107">
        <f>IF(DZ7="-",NA(),DZ7)</f>
        <v>126.1</v>
      </c>
      <c r="DV18" s="107">
        <f t="shared" ref="DV18:DY18" si="46">IF(EA7="-",NA(),EA7)</f>
        <v>102.3</v>
      </c>
      <c r="DW18" s="107">
        <f t="shared" si="46"/>
        <v>98.2</v>
      </c>
      <c r="DX18" s="107">
        <f t="shared" si="46"/>
        <v>100.3</v>
      </c>
      <c r="DY18" s="107">
        <f t="shared" si="46"/>
        <v>98.3</v>
      </c>
      <c r="DZ18" s="101"/>
      <c r="EA18" s="101"/>
      <c r="EB18" s="101"/>
      <c r="EC18" s="101"/>
      <c r="ED18" s="106" t="s">
        <v>161</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161</v>
      </c>
      <c r="EO18" s="107">
        <f>IF(ET7="-",NA(),ET7)</f>
        <v>22.1</v>
      </c>
      <c r="EP18" s="107">
        <f t="shared" ref="EP18:ES18" si="48">IF(EU7="-",NA(),EU7)</f>
        <v>56.1</v>
      </c>
      <c r="EQ18" s="107">
        <f t="shared" si="48"/>
        <v>70.2</v>
      </c>
      <c r="ER18" s="107">
        <f t="shared" si="48"/>
        <v>73.099999999999994</v>
      </c>
      <c r="ES18" s="107">
        <f t="shared" si="48"/>
        <v>74.8</v>
      </c>
      <c r="ET18" s="101"/>
      <c r="EU18" s="101"/>
      <c r="EV18" s="101"/>
      <c r="EW18" s="101"/>
      <c r="EX18" s="101"/>
      <c r="EY18" s="106" t="s">
        <v>161</v>
      </c>
      <c r="EZ18" s="107">
        <f>IF(OR(NOT($EZ$8),FE7="-"),NA(),FE7)</f>
        <v>67.5</v>
      </c>
      <c r="FA18" s="107">
        <f>IF(OR(NOT($EZ$8),FF7="-"),NA(),FF7)</f>
        <v>64</v>
      </c>
      <c r="FB18" s="107">
        <f>IF(OR(NOT($EZ$8),FG7="-"),NA(),FG7)</f>
        <v>56.1</v>
      </c>
      <c r="FC18" s="107">
        <f>IF(OR(NOT($EZ$8),FH7="-"),NA(),FH7)</f>
        <v>61.8</v>
      </c>
      <c r="FD18" s="107">
        <f>IF(OR(NOT($EZ$8),FI7="-"),NA(),FI7)</f>
        <v>61.6</v>
      </c>
      <c r="FE18" s="101"/>
      <c r="FF18" s="101"/>
      <c r="FG18" s="101"/>
      <c r="FH18" s="101"/>
      <c r="FI18" s="106" t="s">
        <v>161</v>
      </c>
      <c r="FJ18" s="107">
        <f>IF(OR(NOT($FJ$8),FO7="-"),NA(),FO7)</f>
        <v>29.2</v>
      </c>
      <c r="FK18" s="107">
        <f>IF(OR(NOT($FJ$8),FP7="-"),NA(),FP7)</f>
        <v>22.1</v>
      </c>
      <c r="FL18" s="107">
        <f>IF(OR(NOT($FJ$8),FQ7="-"),NA(),FQ7)</f>
        <v>16.7</v>
      </c>
      <c r="FM18" s="107">
        <f>IF(OR(NOT($FJ$8),FR7="-"),NA(),FR7)</f>
        <v>8.6999999999999993</v>
      </c>
      <c r="FN18" s="107">
        <f>IF(OR(NOT($FJ$8),FS7="-"),NA(),FS7)</f>
        <v>5.7</v>
      </c>
      <c r="FO18" s="101"/>
      <c r="FP18" s="101"/>
      <c r="FQ18" s="101"/>
      <c r="FR18" s="101"/>
      <c r="FS18" s="106" t="s">
        <v>161</v>
      </c>
      <c r="FT18" s="107">
        <f>IF(OR(NOT($FT$8),FY7="-"),NA(),FY7)</f>
        <v>362.4</v>
      </c>
      <c r="FU18" s="107">
        <f>IF(OR(NOT($FT$8),FZ7="-"),NA(),FZ7)</f>
        <v>279.2</v>
      </c>
      <c r="FV18" s="107">
        <f>IF(OR(NOT($FT$8),GA7="-"),NA(),GA7)</f>
        <v>333.7</v>
      </c>
      <c r="FW18" s="107">
        <f>IF(OR(NOT($FT$8),GB7="-"),NA(),GB7)</f>
        <v>351.4</v>
      </c>
      <c r="FX18" s="107">
        <f>IF(OR(NOT($FT$8),GC7="-"),NA(),GC7)</f>
        <v>390.3</v>
      </c>
      <c r="FY18" s="101"/>
      <c r="FZ18" s="101"/>
      <c r="GA18" s="101"/>
      <c r="GB18" s="101"/>
      <c r="GC18" s="106" t="s">
        <v>161</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161</v>
      </c>
      <c r="GN18" s="107">
        <f>IF(OR(NOT($GN$8),GS7="-"),NA(),GS7)</f>
        <v>37.700000000000003</v>
      </c>
      <c r="GO18" s="107">
        <f>IF(OR(NOT($GN$8),GT7="-"),NA(),GT7)</f>
        <v>56.2</v>
      </c>
      <c r="GP18" s="107">
        <f>IF(OR(NOT($GN$8),GU7="-"),NA(),GU7)</f>
        <v>58.4</v>
      </c>
      <c r="GQ18" s="107">
        <f>IF(OR(NOT($GN$8),GV7="-"),NA(),GV7)</f>
        <v>80.599999999999994</v>
      </c>
      <c r="GR18" s="107">
        <f>IF(OR(NOT($GN$8),GW7="-"),NA(),GW7)</f>
        <v>85.6</v>
      </c>
      <c r="GS18" s="101"/>
      <c r="GT18" s="101"/>
      <c r="GU18" s="101"/>
      <c r="GV18" s="101"/>
      <c r="GW18" s="101"/>
      <c r="GX18" s="106" t="s">
        <v>161</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161</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161</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161</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161</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161</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161</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161</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161</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161</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161</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161</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161</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161</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161</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x14ac:dyDescent="0.15">
      <c r="A19" s="98">
        <f t="shared" si="7"/>
        <v>5</v>
      </c>
      <c r="B19" s="198" t="s">
        <v>162</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147</v>
      </c>
      <c r="AY19" s="107">
        <f>$BI$7</f>
        <v>100</v>
      </c>
      <c r="AZ19" s="107">
        <f t="shared" ref="AZ19:BC19" si="49">$BI$7</f>
        <v>100</v>
      </c>
      <c r="BA19" s="107">
        <f t="shared" si="49"/>
        <v>100</v>
      </c>
      <c r="BB19" s="107">
        <f t="shared" si="49"/>
        <v>100</v>
      </c>
      <c r="BC19" s="107">
        <f t="shared" si="49"/>
        <v>100</v>
      </c>
      <c r="BD19" s="101"/>
      <c r="BE19" s="101"/>
      <c r="BF19" s="101"/>
      <c r="BG19" s="101"/>
      <c r="BH19" s="101"/>
      <c r="BI19" s="109" t="s">
        <v>147</v>
      </c>
      <c r="BJ19" s="107">
        <f>$BT$7</f>
        <v>100</v>
      </c>
      <c r="BK19" s="107">
        <f>$BT$7</f>
        <v>100</v>
      </c>
      <c r="BL19" s="107">
        <f>$BT$7</f>
        <v>100</v>
      </c>
      <c r="BM19" s="107">
        <f>$BT$7</f>
        <v>100</v>
      </c>
      <c r="BN19" s="107">
        <f>$BT$7</f>
        <v>100</v>
      </c>
      <c r="BO19" s="101"/>
      <c r="BP19" s="101"/>
      <c r="BQ19" s="101"/>
      <c r="BR19" s="101"/>
      <c r="BS19" s="101"/>
      <c r="BT19" s="109" t="s">
        <v>147</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x14ac:dyDescent="0.15">
      <c r="A20" s="98">
        <f t="shared" si="7"/>
        <v>6</v>
      </c>
      <c r="B20" s="198" t="s">
        <v>163</v>
      </c>
      <c r="C20" s="198"/>
      <c r="D20" s="101"/>
    </row>
    <row r="21" spans="1:374" x14ac:dyDescent="0.15">
      <c r="A21" s="98">
        <f t="shared" si="7"/>
        <v>7</v>
      </c>
      <c r="B21" s="198" t="s">
        <v>164</v>
      </c>
      <c r="C21" s="198"/>
      <c r="D21" s="101"/>
    </row>
    <row r="22" spans="1:374" x14ac:dyDescent="0.15">
      <c r="A22" s="98">
        <f t="shared" si="7"/>
        <v>8</v>
      </c>
      <c r="B22" s="198" t="s">
        <v>165</v>
      </c>
      <c r="C22" s="198"/>
      <c r="D22" s="101"/>
      <c r="E22" s="200" t="s">
        <v>166</v>
      </c>
      <c r="F22" s="201"/>
      <c r="G22" s="201"/>
      <c r="H22" s="201"/>
      <c r="I22" s="202"/>
    </row>
    <row r="23" spans="1:374" x14ac:dyDescent="0.15">
      <c r="A23" s="98">
        <f t="shared" si="7"/>
        <v>9</v>
      </c>
      <c r="B23" s="198" t="s">
        <v>167</v>
      </c>
      <c r="C23" s="198"/>
      <c r="D23" s="101"/>
      <c r="E23" s="203"/>
      <c r="F23" s="204"/>
      <c r="G23" s="204"/>
      <c r="H23" s="204"/>
      <c r="I23" s="205"/>
    </row>
    <row r="24" spans="1:374" x14ac:dyDescent="0.15">
      <c r="A24" s="98">
        <f t="shared" si="7"/>
        <v>10</v>
      </c>
      <c r="B24" s="198" t="s">
        <v>168</v>
      </c>
      <c r="C24" s="198"/>
      <c r="D24" s="101"/>
      <c r="E24" s="203"/>
      <c r="F24" s="204"/>
      <c r="G24" s="204"/>
      <c r="H24" s="204"/>
      <c r="I24" s="205"/>
    </row>
    <row r="25" spans="1:374" x14ac:dyDescent="0.15">
      <c r="A25" s="98">
        <f t="shared" si="7"/>
        <v>11</v>
      </c>
      <c r="B25" s="198" t="s">
        <v>169</v>
      </c>
      <c r="C25" s="198"/>
      <c r="D25" s="101"/>
      <c r="E25" s="203"/>
      <c r="F25" s="204"/>
      <c r="G25" s="204"/>
      <c r="H25" s="204"/>
      <c r="I25" s="205"/>
    </row>
    <row r="26" spans="1:374" x14ac:dyDescent="0.15">
      <c r="A26" s="98">
        <f t="shared" si="7"/>
        <v>12</v>
      </c>
      <c r="B26" s="198" t="s">
        <v>170</v>
      </c>
      <c r="C26" s="198"/>
      <c r="D26" s="101"/>
      <c r="E26" s="203"/>
      <c r="F26" s="204"/>
      <c r="G26" s="204"/>
      <c r="H26" s="204"/>
      <c r="I26" s="205"/>
    </row>
    <row r="27" spans="1:374" x14ac:dyDescent="0.15">
      <c r="A27" s="98">
        <f t="shared" si="7"/>
        <v>13</v>
      </c>
      <c r="B27" s="198" t="s">
        <v>171</v>
      </c>
      <c r="C27" s="198"/>
      <c r="D27" s="101"/>
      <c r="E27" s="203"/>
      <c r="F27" s="204"/>
      <c r="G27" s="204"/>
      <c r="H27" s="204"/>
      <c r="I27" s="205"/>
    </row>
    <row r="28" spans="1:374" x14ac:dyDescent="0.15">
      <c r="A28" s="98">
        <f t="shared" si="7"/>
        <v>14</v>
      </c>
      <c r="B28" s="198" t="s">
        <v>172</v>
      </c>
      <c r="C28" s="198"/>
      <c r="D28" s="101"/>
      <c r="E28" s="203"/>
      <c r="F28" s="204"/>
      <c r="G28" s="204"/>
      <c r="H28" s="204"/>
      <c r="I28" s="205"/>
    </row>
    <row r="29" spans="1:374" x14ac:dyDescent="0.15">
      <c r="A29" s="98">
        <f t="shared" si="7"/>
        <v>15</v>
      </c>
      <c r="B29" s="198" t="s">
        <v>173</v>
      </c>
      <c r="C29" s="198"/>
      <c r="D29" s="101"/>
      <c r="E29" s="203"/>
      <c r="F29" s="204"/>
      <c r="G29" s="204"/>
      <c r="H29" s="204"/>
      <c r="I29" s="205"/>
    </row>
    <row r="30" spans="1:374" x14ac:dyDescent="0.15">
      <c r="A30" s="98">
        <f t="shared" si="7"/>
        <v>16</v>
      </c>
      <c r="B30" s="198" t="s">
        <v>174</v>
      </c>
      <c r="C30" s="198"/>
      <c r="D30" s="101"/>
      <c r="E30" s="203"/>
      <c r="F30" s="204"/>
      <c r="G30" s="204"/>
      <c r="H30" s="204"/>
      <c r="I30" s="205"/>
    </row>
    <row r="31" spans="1:374" x14ac:dyDescent="0.15">
      <c r="A31" s="98">
        <f t="shared" si="7"/>
        <v>17</v>
      </c>
      <c r="B31" s="198" t="s">
        <v>175</v>
      </c>
      <c r="C31" s="198"/>
      <c r="D31" s="101"/>
      <c r="E31" s="203"/>
      <c r="F31" s="204"/>
      <c r="G31" s="204"/>
      <c r="H31" s="204"/>
      <c r="I31" s="205"/>
    </row>
    <row r="32" spans="1:374" x14ac:dyDescent="0.15">
      <c r="A32" s="98">
        <f t="shared" si="7"/>
        <v>18</v>
      </c>
      <c r="B32" s="198" t="s">
        <v>176</v>
      </c>
      <c r="C32" s="198"/>
      <c r="D32" s="101"/>
      <c r="E32" s="203"/>
      <c r="F32" s="204"/>
      <c r="G32" s="204"/>
      <c r="H32" s="204"/>
      <c r="I32" s="205"/>
    </row>
    <row r="33" spans="1:16" x14ac:dyDescent="0.15">
      <c r="A33" s="98">
        <f t="shared" si="7"/>
        <v>19</v>
      </c>
      <c r="B33" s="198" t="s">
        <v>177</v>
      </c>
      <c r="C33" s="198"/>
      <c r="D33" s="101"/>
      <c r="E33" s="203"/>
      <c r="F33" s="204"/>
      <c r="G33" s="204"/>
      <c r="H33" s="204"/>
      <c r="I33" s="205"/>
    </row>
    <row r="34" spans="1:16" x14ac:dyDescent="0.15">
      <c r="A34" s="98">
        <f t="shared" si="7"/>
        <v>20</v>
      </c>
      <c r="B34" s="198" t="s">
        <v>178</v>
      </c>
      <c r="C34" s="198"/>
      <c r="D34" s="101"/>
      <c r="E34" s="203"/>
      <c r="F34" s="204"/>
      <c r="G34" s="204"/>
      <c r="H34" s="204"/>
      <c r="I34" s="205"/>
    </row>
    <row r="35" spans="1:16" ht="25.5" customHeight="1" x14ac:dyDescent="0.15">
      <c r="E35" s="206"/>
      <c r="F35" s="207"/>
      <c r="G35" s="207"/>
      <c r="H35" s="207"/>
      <c r="I35" s="208"/>
    </row>
    <row r="37" spans="1:16" x14ac:dyDescent="0.15">
      <c r="L37" s="200" t="s">
        <v>166</v>
      </c>
      <c r="M37" s="201"/>
      <c r="N37" s="201"/>
      <c r="O37" s="201"/>
      <c r="P37" s="202"/>
    </row>
    <row r="38" spans="1:16" x14ac:dyDescent="0.15">
      <c r="L38" s="203"/>
      <c r="M38" s="204"/>
      <c r="N38" s="204"/>
      <c r="O38" s="204"/>
      <c r="P38" s="205"/>
    </row>
    <row r="39" spans="1:16" x14ac:dyDescent="0.15">
      <c r="L39" s="203"/>
      <c r="M39" s="204"/>
      <c r="N39" s="204"/>
      <c r="O39" s="204"/>
      <c r="P39" s="205"/>
    </row>
    <row r="40" spans="1:16" x14ac:dyDescent="0.15">
      <c r="L40" s="203"/>
      <c r="M40" s="204"/>
      <c r="N40" s="204"/>
      <c r="O40" s="204"/>
      <c r="P40" s="205"/>
    </row>
    <row r="41" spans="1:16" x14ac:dyDescent="0.15">
      <c r="L41" s="203"/>
      <c r="M41" s="204"/>
      <c r="N41" s="204"/>
      <c r="O41" s="204"/>
      <c r="P41" s="205"/>
    </row>
    <row r="42" spans="1:16" x14ac:dyDescent="0.15">
      <c r="L42" s="203"/>
      <c r="M42" s="204"/>
      <c r="N42" s="204"/>
      <c r="O42" s="204"/>
      <c r="P42" s="205"/>
    </row>
    <row r="43" spans="1:16" x14ac:dyDescent="0.15">
      <c r="L43" s="203"/>
      <c r="M43" s="204"/>
      <c r="N43" s="204"/>
      <c r="O43" s="204"/>
      <c r="P43" s="205"/>
    </row>
    <row r="44" spans="1:16" x14ac:dyDescent="0.15">
      <c r="L44" s="203"/>
      <c r="M44" s="204"/>
      <c r="N44" s="204"/>
      <c r="O44" s="204"/>
      <c r="P44" s="205"/>
    </row>
    <row r="45" spans="1:16" x14ac:dyDescent="0.15">
      <c r="L45" s="203"/>
      <c r="M45" s="204"/>
      <c r="N45" s="204"/>
      <c r="O45" s="204"/>
      <c r="P45" s="205"/>
    </row>
    <row r="46" spans="1:16" x14ac:dyDescent="0.15">
      <c r="L46" s="203"/>
      <c r="M46" s="204"/>
      <c r="N46" s="204"/>
      <c r="O46" s="204"/>
      <c r="P46" s="205"/>
    </row>
    <row r="47" spans="1:16" x14ac:dyDescent="0.15">
      <c r="L47" s="203"/>
      <c r="M47" s="204"/>
      <c r="N47" s="204"/>
      <c r="O47" s="204"/>
      <c r="P47" s="205"/>
    </row>
    <row r="48" spans="1:16" x14ac:dyDescent="0.15">
      <c r="L48" s="203"/>
      <c r="M48" s="204"/>
      <c r="N48" s="204"/>
      <c r="O48" s="204"/>
      <c r="P48" s="205"/>
    </row>
    <row r="49" spans="12:16" x14ac:dyDescent="0.15">
      <c r="L49" s="203"/>
      <c r="M49" s="204"/>
      <c r="N49" s="204"/>
      <c r="O49" s="204"/>
      <c r="P49" s="205"/>
    </row>
    <row r="50" spans="12:16" ht="26.25" customHeight="1" x14ac:dyDescent="0.15">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2018-02-15T02:45:13Z</cp:lastPrinted>
  <dcterms:modified xsi:type="dcterms:W3CDTF">2018-02-15T02:45:15Z</dcterms:modified>
</cp:coreProperties>
</file>