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pbAA013rzOQQ9fX4hjbhjIj5kwMaPCDjONgCVOEBFxCvvXsQrRNYo2tXtmXGuaxvmj0CZ5Dgic9XJSXef8JNQ==" workbookSaltValue="ERQkCkETROSXTomVQJRhog==" workbookSpinCount="100000" lockStructure="1"/>
  <bookViews>
    <workbookView xWindow="14505" yWindow="-15" windowWidth="14310" windowHeight="125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<sst xmlns="http://schemas.openxmlformats.org/spreadsheetml/2006/main" count="239" uniqueCount="124">
  <si>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</si>
  <si>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</si>
  <si>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</si>
  <si>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</si>
  <si>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</si>
  <si>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</si>
  <si>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</si>
  <si>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</si>
  <si>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</si>
  <si>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</si>
  <si>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</si>
  <si>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</si>
  <si>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</si>
  <si>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</si>
  <si>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</si>
  <si>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</si>
  <si>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</si>
  <si>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</si>
  <si>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</si>
  <si>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</si>
  <si>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</si>
  <si>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</si>
  <si>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</si>
  <si>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</si>
  <si>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</si>
  <si>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</si>
  <si>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</si>
  <si>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</si>
  <si>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</si>
  <si>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</si>
  <si>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</si>
  <si>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</si>
  <si>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</si>
  <si>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</si>
  <si>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</si>
  <si>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</si>
  <si>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</si>
  <si>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</si>
  <si>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</si>
  <si>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</si>
  <si>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</si>
  <si>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</si>
  <si>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</si>
  <si>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</si>
  <si>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</si>
  <si>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</si>
  <si>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</si>
  <si>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</si>
  <si>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</si>
  <si>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</si>
  <si>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</si>
  <si>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</si>
  <si>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</si>
  <si>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</si>
  <si>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</si>
  <si>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</si>
  <si>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</si>
  <si>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</si>
  <si>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</si>
  <si>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</si>
  <si>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</si>
  <si>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</si>
  <si>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</si>
  <si>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</si>
  <si>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</si>
  <si>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</si>
  <si>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</si>
  <si>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</si>
  <si>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</si>
  <si>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</si>
  <si>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</si>
  <si>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</si>
  <si>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</si>
  <si>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</si>
  <si>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</si>
  <si>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</si>
  <si>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</si>
  <si>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</si>
  <si>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</si>
  <si>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</si>
  <si>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</si>
  <si>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</si>
  <si>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</si>
  <si>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</si>
  <si>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</si>
  <si>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</si>
  <si>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</si>
  <si>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</si>
  <si>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</si>
  <si>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</si>
  <si>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</si>
  <si>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</si>
  <si>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</si>
  <si>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</si>
  <si>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</si>
  <si>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</si>
  <si>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</si>
  <si>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</si>
  <si>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</si>
  <si>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</si>
  <si>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</si>
  <si>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</si>
  <si>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</si>
  <si>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</si>
  <si>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</si>
  <si>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</si>
  <si>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</si>
  <si>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</si>
  <si>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</si>
  <si>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</si>
  <si>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</si>
  <si>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</si>
  <si>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</si>
  <si>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</si>
  <si>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</si>
  <si>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</si>
  <si>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</si>
  <si>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</si>
  <si>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</si>
  <si>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</si>
  <si>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</si>
  <si>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平成28年度末現在、供用開始から7年を経過している。現在のところ、法定耐用年数50年を経過した管渠はないため、更新の必要性は低い。</t>
    <phoneticPr fontId="4"/>
  </si>
  <si>
    <t>　当市の下水道事業は、供用開始後7年経った現在でも整備途中であることから、類似団体平均より悪い指標が多く見られる。改善傾向にあるものの、特に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</si>
  <si>
    <r>
      <t xml:space="preserve">①収益的収支比率
　地方債償還金の伸びよりも総収益の伸びが小さいため100％を下回っており、年々悪化している。
</t>
    </r>
    <r>
      <rPr>
        <sz val="11"/>
        <rFont val="ＭＳ ゴシック"/>
        <family val="3"/>
        <charset val="128"/>
      </rPr>
      <t>④企業債残高対事業規模比率
　企業債残高は増加しているが、営業収益はそれ以上に増加しているため、改善傾向にある。
⑤経</t>
    </r>
    <r>
      <rPr>
        <sz val="11"/>
        <color theme="1"/>
        <rFont val="ＭＳ ゴシック"/>
        <family val="3"/>
        <charset val="128"/>
      </rPr>
      <t>費回収率
　企業債償還の増加に伴って汚水処理費は増加しているが、使用料収入はそれ以上に増加しているため、改善傾向にある。
⑥汚水処理原価
　汚水処理費の伸びよりも年間有収水量の伸びが大きいため、改善傾向にある。
⑦施設利用率
　接続人口の増加に伴う処理水量の増加で、概ね改善の傾向が見られる。
⑧水洗化率
　水洗便所設置済人口の増加により、改善傾向にある。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</si>
</sst>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991168"/>
        <c:axId val="1219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0.16</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121991168"/>
        <c:axId val="121992320"/>
      </c:lineChart>
      <c:dateAx>
        <c:axId val="121991168"/>
        <c:scaling>
          <c:orientation val="minMax"/>
        </c:scaling>
        <c:delete val="1"/>
        <c:axPos val="b"/>
        <c:numFmt formatCode="ge" sourceLinked="1"/>
        <c:majorTickMark val="none"/>
        <c:minorTickMark val="none"/>
        <c:tickLblPos val="none"/>
        <c:crossAx val="121992320"/>
        <c:crosses val="autoZero"/>
        <c:auto val="1"/>
        <c:lblOffset val="100"/>
        <c:baseTimeUnit val="years"/>
      </c:dateAx>
      <c:valAx>
        <c:axId val="121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10.79</c:v>
                </c:pt>
                <c:pt idx="1">
                  <c:v>14.42</c:v>
                </c:pt>
                <c:pt idx="2">
                  <c:v>19.440000000000001</c:v>
                </c:pt>
                <c:pt idx="3">
                  <c:v>19.440000000000001</c:v>
                </c:pt>
                <c:pt idx="4">
                  <c:v>24.84</c:v>
                </c:pt>
              </c:numCache>
            </c:numRef>
          </c:val>
        </c:ser>
        <c:dLbls>
          <c:showLegendKey val="0"/>
          <c:showVal val="0"/>
          <c:showCatName val="0"/>
          <c:showSerName val="0"/>
          <c:showPercent val="0"/>
          <c:showBubbleSize val="0"/>
        </c:dLbls>
        <c:gapWidth val="150"/>
        <c:axId val="126463360"/>
        <c:axId val="1264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41.63</c:v>
                </c:pt>
                <c:pt idx="3">
                  <c:v>39.869999999999997</c:v>
                </c:pt>
                <c:pt idx="4">
                  <c:v>41.28</c:v>
                </c:pt>
              </c:numCache>
            </c:numRef>
          </c:val>
          <c:smooth val="0"/>
        </c:ser>
        <c:dLbls>
          <c:showLegendKey val="0"/>
          <c:showVal val="0"/>
          <c:showCatName val="0"/>
          <c:showSerName val="0"/>
          <c:showPercent val="0"/>
          <c:showBubbleSize val="0"/>
        </c:dLbls>
        <c:marker val="1"/>
        <c:smooth val="0"/>
        <c:axId val="126463360"/>
        <c:axId val="126486016"/>
      </c:lineChart>
      <c:dateAx>
        <c:axId val="126463360"/>
        <c:scaling>
          <c:orientation val="minMax"/>
        </c:scaling>
        <c:delete val="1"/>
        <c:axPos val="b"/>
        <c:numFmt formatCode="ge" sourceLinked="1"/>
        <c:majorTickMark val="none"/>
        <c:minorTickMark val="none"/>
        <c:tickLblPos val="none"/>
        <c:crossAx val="126486016"/>
        <c:crosses val="autoZero"/>
        <c:auto val="1"/>
        <c:lblOffset val="100"/>
        <c:baseTimeUnit val="years"/>
      </c:dateAx>
      <c:valAx>
        <c:axId val="126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40.299999999999997</c:v>
                </c:pt>
                <c:pt idx="1">
                  <c:v>42.96</c:v>
                </c:pt>
                <c:pt idx="2">
                  <c:v>46.22</c:v>
                </c:pt>
                <c:pt idx="3">
                  <c:v>47.18</c:v>
                </c:pt>
                <c:pt idx="4">
                  <c:v>50.2</c:v>
                </c:pt>
              </c:numCache>
            </c:numRef>
          </c:val>
        </c:ser>
        <c:dLbls>
          <c:showLegendKey val="0"/>
          <c:showVal val="0"/>
          <c:showCatName val="0"/>
          <c:showSerName val="0"/>
          <c:showPercent val="0"/>
          <c:showBubbleSize val="0"/>
        </c:dLbls>
        <c:gapWidth val="150"/>
        <c:axId val="126495744"/>
        <c:axId val="1265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66.33</c:v>
                </c:pt>
                <c:pt idx="3">
                  <c:v>61.37</c:v>
                </c:pt>
                <c:pt idx="4">
                  <c:v>61.3</c:v>
                </c:pt>
              </c:numCache>
            </c:numRef>
          </c:val>
          <c:smooth val="0"/>
        </c:ser>
        <c:dLbls>
          <c:showLegendKey val="0"/>
          <c:showVal val="0"/>
          <c:showCatName val="0"/>
          <c:showSerName val="0"/>
          <c:showPercent val="0"/>
          <c:showBubbleSize val="0"/>
        </c:dLbls>
        <c:marker val="1"/>
        <c:smooth val="0"/>
        <c:axId val="126495744"/>
        <c:axId val="126518400"/>
      </c:lineChart>
      <c:dateAx>
        <c:axId val="126495744"/>
        <c:scaling>
          <c:orientation val="minMax"/>
        </c:scaling>
        <c:delete val="1"/>
        <c:axPos val="b"/>
        <c:numFmt formatCode="ge" sourceLinked="1"/>
        <c:majorTickMark val="none"/>
        <c:minorTickMark val="none"/>
        <c:tickLblPos val="none"/>
        <c:crossAx val="126518400"/>
        <c:crosses val="autoZero"/>
        <c:auto val="1"/>
        <c:lblOffset val="100"/>
        <c:baseTimeUnit val="years"/>
      </c:dateAx>
      <c:valAx>
        <c:axId val="1265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79.61</c:v>
                </c:pt>
                <c:pt idx="1">
                  <c:v>76.13</c:v>
                </c:pt>
                <c:pt idx="2">
                  <c:v>74.7</c:v>
                </c:pt>
                <c:pt idx="3">
                  <c:v>74.28</c:v>
                </c:pt>
                <c:pt idx="4">
                  <c:v>72.86</c:v>
                </c:pt>
              </c:numCache>
            </c:numRef>
          </c:val>
        </c:ser>
        <c:dLbls>
          <c:showLegendKey val="0"/>
          <c:showVal val="0"/>
          <c:showCatName val="0"/>
          <c:showSerName val="0"/>
          <c:showPercent val="0"/>
          <c:showBubbleSize val="0"/>
        </c:dLbls>
        <c:gapWidth val="150"/>
        <c:axId val="121838208"/>
        <c:axId val="1220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38208"/>
        <c:axId val="122032896"/>
      </c:lineChart>
      <c:dateAx>
        <c:axId val="121838208"/>
        <c:scaling>
          <c:orientation val="minMax"/>
        </c:scaling>
        <c:delete val="1"/>
        <c:axPos val="b"/>
        <c:numFmt formatCode="ge" sourceLinked="1"/>
        <c:majorTickMark val="none"/>
        <c:minorTickMark val="none"/>
        <c:tickLblPos val="none"/>
        <c:crossAx val="122032896"/>
        <c:crosses val="autoZero"/>
        <c:auto val="1"/>
        <c:lblOffset val="100"/>
        <c:baseTimeUnit val="years"/>
      </c:dateAx>
      <c:valAx>
        <c:axId val="1220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33280"/>
        <c:axId val="1240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33280"/>
        <c:axId val="124047744"/>
      </c:lineChart>
      <c:dateAx>
        <c:axId val="124033280"/>
        <c:scaling>
          <c:orientation val="minMax"/>
        </c:scaling>
        <c:delete val="1"/>
        <c:axPos val="b"/>
        <c:numFmt formatCode="ge" sourceLinked="1"/>
        <c:majorTickMark val="none"/>
        <c:minorTickMark val="none"/>
        <c:tickLblPos val="none"/>
        <c:crossAx val="124047744"/>
        <c:crosses val="autoZero"/>
        <c:auto val="1"/>
        <c:lblOffset val="100"/>
        <c:baseTimeUnit val="years"/>
      </c:dateAx>
      <c:valAx>
        <c:axId val="1240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73856"/>
        <c:axId val="124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73856"/>
        <c:axId val="124088320"/>
      </c:lineChart>
      <c:dateAx>
        <c:axId val="124073856"/>
        <c:scaling>
          <c:orientation val="minMax"/>
        </c:scaling>
        <c:delete val="1"/>
        <c:axPos val="b"/>
        <c:numFmt formatCode="ge" sourceLinked="1"/>
        <c:majorTickMark val="none"/>
        <c:minorTickMark val="none"/>
        <c:tickLblPos val="none"/>
        <c:crossAx val="124088320"/>
        <c:crosses val="autoZero"/>
        <c:auto val="1"/>
        <c:lblOffset val="100"/>
        <c:baseTimeUnit val="years"/>
      </c:dateAx>
      <c:valAx>
        <c:axId val="124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08160"/>
        <c:axId val="1241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08160"/>
        <c:axId val="124130816"/>
      </c:lineChart>
      <c:dateAx>
        <c:axId val="124108160"/>
        <c:scaling>
          <c:orientation val="minMax"/>
        </c:scaling>
        <c:delete val="1"/>
        <c:axPos val="b"/>
        <c:numFmt formatCode="ge" sourceLinked="1"/>
        <c:majorTickMark val="none"/>
        <c:minorTickMark val="none"/>
        <c:tickLblPos val="none"/>
        <c:crossAx val="124130816"/>
        <c:crosses val="autoZero"/>
        <c:auto val="1"/>
        <c:lblOffset val="100"/>
        <c:baseTimeUnit val="years"/>
      </c:dateAx>
      <c:valAx>
        <c:axId val="1241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61408"/>
        <c:axId val="124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61408"/>
        <c:axId val="124171776"/>
      </c:lineChart>
      <c:dateAx>
        <c:axId val="124161408"/>
        <c:scaling>
          <c:orientation val="minMax"/>
        </c:scaling>
        <c:delete val="1"/>
        <c:axPos val="b"/>
        <c:numFmt formatCode="ge" sourceLinked="1"/>
        <c:majorTickMark val="none"/>
        <c:minorTickMark val="none"/>
        <c:tickLblPos val="none"/>
        <c:crossAx val="124171776"/>
        <c:crosses val="autoZero"/>
        <c:auto val="1"/>
        <c:lblOffset val="100"/>
        <c:baseTimeUnit val="years"/>
      </c:dateAx>
      <c:valAx>
        <c:axId val="1241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5563.67</c:v>
                </c:pt>
                <c:pt idx="1">
                  <c:v>5035.34</c:v>
                </c:pt>
                <c:pt idx="2">
                  <c:v>4135.8100000000004</c:v>
                </c:pt>
                <c:pt idx="3">
                  <c:v>3500.84</c:v>
                </c:pt>
                <c:pt idx="4">
                  <c:v>3260.76</c:v>
                </c:pt>
              </c:numCache>
            </c:numRef>
          </c:val>
        </c:ser>
        <c:dLbls>
          <c:showLegendKey val="0"/>
          <c:showVal val="0"/>
          <c:showCatName val="0"/>
          <c:showSerName val="0"/>
          <c:showPercent val="0"/>
          <c:showBubbleSize val="0"/>
        </c:dLbls>
        <c:gapWidth val="150"/>
        <c:axId val="126692352"/>
        <c:axId val="1266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1315.67</c:v>
                </c:pt>
                <c:pt idx="3">
                  <c:v>1824.34</c:v>
                </c:pt>
                <c:pt idx="4">
                  <c:v>1604.64</c:v>
                </c:pt>
              </c:numCache>
            </c:numRef>
          </c:val>
          <c:smooth val="0"/>
        </c:ser>
        <c:dLbls>
          <c:showLegendKey val="0"/>
          <c:showVal val="0"/>
          <c:showCatName val="0"/>
          <c:showSerName val="0"/>
          <c:showPercent val="0"/>
          <c:showBubbleSize val="0"/>
        </c:dLbls>
        <c:marker val="1"/>
        <c:smooth val="0"/>
        <c:axId val="126692352"/>
        <c:axId val="126698624"/>
      </c:lineChart>
      <c:dateAx>
        <c:axId val="126692352"/>
        <c:scaling>
          <c:orientation val="minMax"/>
        </c:scaling>
        <c:delete val="1"/>
        <c:axPos val="b"/>
        <c:numFmt formatCode="ge" sourceLinked="1"/>
        <c:majorTickMark val="none"/>
        <c:minorTickMark val="none"/>
        <c:tickLblPos val="none"/>
        <c:crossAx val="126698624"/>
        <c:crosses val="autoZero"/>
        <c:auto val="1"/>
        <c:lblOffset val="100"/>
        <c:baseTimeUnit val="years"/>
      </c:dateAx>
      <c:valAx>
        <c:axId val="1266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19.600000000000001</c:v>
                </c:pt>
                <c:pt idx="1">
                  <c:v>20.37</c:v>
                </c:pt>
                <c:pt idx="2">
                  <c:v>22.32</c:v>
                </c:pt>
                <c:pt idx="3">
                  <c:v>26.46</c:v>
                </c:pt>
                <c:pt idx="4">
                  <c:v>27.59</c:v>
                </c:pt>
              </c:numCache>
            </c:numRef>
          </c:val>
        </c:ser>
        <c:dLbls>
          <c:showLegendKey val="0"/>
          <c:showVal val="0"/>
          <c:showCatName val="0"/>
          <c:showSerName val="0"/>
          <c:showPercent val="0"/>
          <c:showBubbleSize val="0"/>
        </c:dLbls>
        <c:gapWidth val="150"/>
        <c:axId val="126716160"/>
        <c:axId val="126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60.78</c:v>
                </c:pt>
                <c:pt idx="3">
                  <c:v>54.16</c:v>
                </c:pt>
                <c:pt idx="4">
                  <c:v>60.01</c:v>
                </c:pt>
              </c:numCache>
            </c:numRef>
          </c:val>
          <c:smooth val="0"/>
        </c:ser>
        <c:dLbls>
          <c:showLegendKey val="0"/>
          <c:showVal val="0"/>
          <c:showCatName val="0"/>
          <c:showSerName val="0"/>
          <c:showPercent val="0"/>
          <c:showBubbleSize val="0"/>
        </c:dLbls>
        <c:marker val="1"/>
        <c:smooth val="0"/>
        <c:axId val="126716160"/>
        <c:axId val="126738816"/>
      </c:lineChart>
      <c:dateAx>
        <c:axId val="126716160"/>
        <c:scaling>
          <c:orientation val="minMax"/>
        </c:scaling>
        <c:delete val="1"/>
        <c:axPos val="b"/>
        <c:numFmt formatCode="ge" sourceLinked="1"/>
        <c:majorTickMark val="none"/>
        <c:minorTickMark val="none"/>
        <c:tickLblPos val="none"/>
        <c:crossAx val="126738816"/>
        <c:crosses val="autoZero"/>
        <c:auto val="1"/>
        <c:lblOffset val="100"/>
        <c:baseTimeUnit val="years"/>
      </c:dateAx>
      <c:valAx>
        <c:axId val="126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906.41</c:v>
                </c:pt>
                <c:pt idx="1">
                  <c:v>882.13</c:v>
                </c:pt>
                <c:pt idx="2">
                  <c:v>892.84</c:v>
                </c:pt>
                <c:pt idx="3">
                  <c:v>794.05</c:v>
                </c:pt>
                <c:pt idx="4">
                  <c:v>701.93</c:v>
                </c:pt>
              </c:numCache>
            </c:numRef>
          </c:val>
        </c:ser>
        <c:dLbls>
          <c:showLegendKey val="0"/>
          <c:showVal val="0"/>
          <c:showCatName val="0"/>
          <c:showSerName val="0"/>
          <c:showPercent val="0"/>
          <c:showBubbleSize val="0"/>
        </c:dLbls>
        <c:gapWidth val="150"/>
        <c:axId val="126436864"/>
        <c:axId val="1264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276.26</c:v>
                </c:pt>
                <c:pt idx="3">
                  <c:v>307.56</c:v>
                </c:pt>
                <c:pt idx="4">
                  <c:v>277.67</c:v>
                </c:pt>
              </c:numCache>
            </c:numRef>
          </c:val>
          <c:smooth val="0"/>
        </c:ser>
        <c:dLbls>
          <c:showLegendKey val="0"/>
          <c:showVal val="0"/>
          <c:showCatName val="0"/>
          <c:showSerName val="0"/>
          <c:showPercent val="0"/>
          <c:showBubbleSize val="0"/>
        </c:dLbls>
        <c:marker val="1"/>
        <c:smooth val="0"/>
        <c:axId val="126436864"/>
        <c:axId val="126438784"/>
      </c:lineChart>
      <c:dateAx>
        <c:axId val="126436864"/>
        <c:scaling>
          <c:orientation val="minMax"/>
        </c:scaling>
        <c:delete val="1"/>
        <c:axPos val="b"/>
        <c:numFmt formatCode="ge" sourceLinked="1"/>
        <c:majorTickMark val="none"/>
        <c:minorTickMark val="none"/>
        <c:tickLblPos val="none"/>
        <c:crossAx val="126438784"/>
        <c:crosses val="autoZero"/>
        <c:auto val="1"/>
        <c:lblOffset val="100"/>
        <c:baseTimeUnit val="years"/>
      </c:dateAx>
      <c:valAx>
        <c:axId val="1264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5"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大田市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c r="AE8" s="49"/>
      <c r="AF8" s="49"/>
      <c r="AG8" s="49"/>
      <c r="AH8" s="49"/>
      <c r="AI8" s="49"/>
      <c r="AJ8" s="49"/>
      <c r="AK8" s="4"/>
      <c r="AL8" s="50">
        <f>データ!S6</f>
        <v>36100</v>
      </c>
      <c r="AM8" s="50"/>
      <c r="AN8" s="50"/>
      <c r="AO8" s="50"/>
      <c r="AP8" s="50"/>
      <c r="AQ8" s="50"/>
      <c r="AR8" s="50"/>
      <c r="AS8" s="50"/>
      <c r="AT8" s="45">
        <f>データ!T6</f>
        <v>435.71</v>
      </c>
      <c r="AU8" s="45"/>
      <c r="AV8" s="45"/>
      <c r="AW8" s="45"/>
      <c r="AX8" s="45"/>
      <c r="AY8" s="45"/>
      <c r="AZ8" s="45"/>
      <c r="BA8" s="45"/>
      <c r="BB8" s="45">
        <f>データ!U6</f>
        <v>82.85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11.81</v>
      </c>
      <c r="Q10" s="45"/>
      <c r="R10" s="45"/>
      <c r="S10" s="45"/>
      <c r="T10" s="45"/>
      <c r="U10" s="45"/>
      <c r="V10" s="45"/>
      <c r="W10" s="45">
        <f>データ!Q6</f>
        <v>97.5</v>
      </c>
      <c r="X10" s="45"/>
      <c r="Y10" s="45"/>
      <c r="Z10" s="45"/>
      <c r="AA10" s="45"/>
      <c r="AB10" s="45"/>
      <c r="AC10" s="45"/>
      <c r="AD10" s="50">
        <f>データ!R6</f>
        <v>3240</v>
      </c>
      <c r="AE10" s="50"/>
      <c r="AF10" s="50"/>
      <c r="AG10" s="50"/>
      <c r="AH10" s="50"/>
      <c r="AI10" s="50"/>
      <c r="AJ10" s="50"/>
      <c r="AK10" s="2"/>
      <c r="AL10" s="50">
        <f>データ!V6</f>
        <v>4233</v>
      </c>
      <c r="AM10" s="50"/>
      <c r="AN10" s="50"/>
      <c r="AO10" s="50"/>
      <c r="AP10" s="50"/>
      <c r="AQ10" s="50"/>
      <c r="AR10" s="50"/>
      <c r="AS10" s="50"/>
      <c r="AT10" s="45">
        <f>データ!W6</f>
        <v>1.75</v>
      </c>
      <c r="AU10" s="45"/>
      <c r="AV10" s="45"/>
      <c r="AW10" s="45"/>
      <c r="AX10" s="45"/>
      <c r="AY10" s="45"/>
      <c r="AZ10" s="45"/>
      <c r="BA10" s="45"/>
      <c r="BB10" s="45">
        <f>データ!X6</f>
        <v>2418.86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u9MyTojfLktPUAg+S81l605RAawGfnpIYSeo7e2FqW+r34NKxMTrMn+VmCfNA+PyU0ZRDe6c6cfZaETLEhPCqw==" saltValue="HRDYsKqV3Jz3FHIbHK6b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322059</v>
      </c>
      <c r="D6" s="33">
        <f t="shared" si="3"/>
        <v>47</v>
      </c>
      <c r="E6" s="33">
        <f t="shared" si="3"/>
        <v>17</v>
      </c>
      <c r="F6" s="33">
        <f t="shared" si="3"/>
        <v>1</v>
      </c>
      <c r="G6" s="33">
        <f t="shared" si="3"/>
        <v>0</v>
      </c>
      <c r="H6" s="33" t="str">
        <f t="shared" si="3"/>
        <v>島根県　大田市</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11.81</v>
      </c>
      <c r="Q6" s="34">
        <f t="shared" si="3"/>
        <v>97.5</v>
      </c>
      <c r="R6" s="34">
        <f t="shared" si="3"/>
        <v>3240</v>
      </c>
      <c r="S6" s="34">
        <f t="shared" si="3"/>
        <v>36100</v>
      </c>
      <c r="T6" s="34">
        <f t="shared" si="3"/>
        <v>435.71</v>
      </c>
      <c r="U6" s="34">
        <f t="shared" si="3"/>
        <v>82.85</v>
      </c>
      <c r="V6" s="34">
        <f t="shared" si="3"/>
        <v>4233</v>
      </c>
      <c r="W6" s="34">
        <f t="shared" si="3"/>
        <v>1.75</v>
      </c>
      <c r="X6" s="34">
        <f t="shared" si="3"/>
        <v>2418.86</v>
      </c>
      <c r="Y6" s="35">
        <f>IF(Y7="",NA(),Y7)</f>
        <v>79.61</v>
      </c>
      <c r="Z6" s="35">
        <f t="shared" ref="Z6:AH6" si="4">IF(Z7="",NA(),Z7)</f>
        <v>76.13</v>
      </c>
      <c r="AA6" s="35">
        <f t="shared" si="4"/>
        <v>74.7</v>
      </c>
      <c r="AB6" s="35">
        <f t="shared" si="4"/>
        <v>74.28</v>
      </c>
      <c r="AC6" s="35">
        <f t="shared" si="4"/>
        <v>72.86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5563.67</v>
      </c>
      <c r="BG6" s="35">
        <f t="shared" ref="BG6:BO6" si="7">IF(BG7="",NA(),BG7)</f>
        <v>5035.34</v>
      </c>
      <c r="BH6" s="35">
        <f t="shared" si="7"/>
        <v>4135.8100000000004</v>
      </c>
      <c r="BI6" s="35">
        <f t="shared" si="7"/>
        <v>3500.84</v>
      </c>
      <c r="BJ6" s="35">
        <f t="shared" si="7"/>
        <v>3260.76</v>
      </c>
      <c r="BK6" s="35">
        <f t="shared" si="7"/>
        <v>1791.46</v>
      </c>
      <c r="BL6" s="35">
        <f t="shared" si="7"/>
        <v>1826.49</v>
      </c>
      <c r="BM6" s="35">
        <f t="shared" si="7"/>
        <v>1315.67</v>
      </c>
      <c r="BN6" s="35">
        <f t="shared" si="7"/>
        <v>1824.34</v>
      </c>
      <c r="BO6" s="35">
        <f t="shared" si="7"/>
        <v>1604.64</v>
      </c>
      <c r="BP6" s="34" t="str">
        <f>IF(BP7="","",IF(BP7="-","【-】","【"&amp;SUBSTITUTE(TEXT(BP7,"#,##0.00"),"-","△")&amp;"】"))</f>
        <v>【728.30】</v>
      </c>
      <c r="BQ6" s="35">
        <f>IF(BQ7="",NA(),BQ7)</f>
        <v>19.600000000000001</v>
      </c>
      <c r="BR6" s="35">
        <f t="shared" ref="BR6:BZ6" si="8">IF(BR7="",NA(),BR7)</f>
        <v>20.37</v>
      </c>
      <c r="BS6" s="35">
        <f t="shared" si="8"/>
        <v>22.32</v>
      </c>
      <c r="BT6" s="35">
        <f t="shared" si="8"/>
        <v>26.46</v>
      </c>
      <c r="BU6" s="35">
        <f t="shared" si="8"/>
        <v>27.59</v>
      </c>
      <c r="BV6" s="35">
        <f t="shared" si="8"/>
        <v>51.28</v>
      </c>
      <c r="BW6" s="35">
        <f t="shared" si="8"/>
        <v>48</v>
      </c>
      <c r="BX6" s="35">
        <f t="shared" si="8"/>
        <v>60.78</v>
      </c>
      <c r="BY6" s="35">
        <f t="shared" si="8"/>
        <v>54.16</v>
      </c>
      <c r="BZ6" s="35">
        <f t="shared" si="8"/>
        <v>60.01</v>
      </c>
      <c r="CA6" s="34" t="str">
        <f>IF(CA7="","",IF(CA7="-","【-】","【"&amp;SUBSTITUTE(TEXT(CA7,"#,##0.00"),"-","△")&amp;"】"))</f>
        <v>【100.04】</v>
      </c>
      <c r="CB6" s="35">
        <f>IF(CB7="",NA(),CB7)</f>
        <v>906.41</v>
      </c>
      <c r="CC6" s="35">
        <f t="shared" ref="CC6:CK6" si="9">IF(CC7="",NA(),CC7)</f>
        <v>882.13</v>
      </c>
      <c r="CD6" s="35">
        <f t="shared" si="9"/>
        <v>892.84</v>
      </c>
      <c r="CE6" s="35">
        <f t="shared" si="9"/>
        <v>794.05</v>
      </c>
      <c r="CF6" s="35">
        <f t="shared" si="9"/>
        <v>701.93</v>
      </c>
      <c r="CG6" s="35">
        <f t="shared" si="9"/>
        <v>311.81</v>
      </c>
      <c r="CH6" s="35">
        <f t="shared" si="9"/>
        <v>334.37</v>
      </c>
      <c r="CI6" s="35">
        <f t="shared" si="9"/>
        <v>276.26</v>
      </c>
      <c r="CJ6" s="35">
        <f t="shared" si="9"/>
        <v>307.56</v>
      </c>
      <c r="CK6" s="35">
        <f t="shared" si="9"/>
        <v>277.67</v>
      </c>
      <c r="CL6" s="34" t="str">
        <f>IF(CL7="","",IF(CL7="-","【-】","【"&amp;SUBSTITUTE(TEXT(CL7,"#,##0.00"),"-","△")&amp;"】"))</f>
        <v>【137.82】</v>
      </c>
      <c r="CM6" s="35">
        <f>IF(CM7="",NA(),CM7)</f>
        <v>10.79</v>
      </c>
      <c r="CN6" s="35">
        <f t="shared" ref="CN6:CV6" si="10">IF(CN7="",NA(),CN7)</f>
        <v>14.42</v>
      </c>
      <c r="CO6" s="35">
        <f t="shared" si="10"/>
        <v>19.440000000000001</v>
      </c>
      <c r="CP6" s="35">
        <f t="shared" si="10"/>
        <v>19.440000000000001</v>
      </c>
      <c r="CQ6" s="35">
        <f t="shared" si="10"/>
        <v>24.84</v>
      </c>
      <c r="CR6" s="35">
        <f t="shared" si="10"/>
        <v>41.95</v>
      </c>
      <c r="CS6" s="35">
        <f t="shared" si="10"/>
        <v>40.71</v>
      </c>
      <c r="CT6" s="35">
        <f t="shared" si="10"/>
        <v>41.63</v>
      </c>
      <c r="CU6" s="35">
        <f t="shared" si="10"/>
        <v>39.869999999999997</v>
      </c>
      <c r="CV6" s="35">
        <f t="shared" si="10"/>
        <v>41.28</v>
      </c>
      <c r="CW6" s="34" t="str">
        <f>IF(CW7="","",IF(CW7="-","【-】","【"&amp;SUBSTITUTE(TEXT(CW7,"#,##0.00"),"-","△")&amp;"】"))</f>
        <v>【60.09】</v>
      </c>
      <c r="CX6" s="35">
        <f>IF(CX7="",NA(),CX7)</f>
        <v>40.299999999999997</v>
      </c>
      <c r="CY6" s="35">
        <f t="shared" ref="CY6:DG6" si="11">IF(CY7="",NA(),CY7)</f>
        <v>42.96</v>
      </c>
      <c r="CZ6" s="35">
        <f t="shared" si="11"/>
        <v>46.22</v>
      </c>
      <c r="DA6" s="35">
        <f t="shared" si="11"/>
        <v>47.18</v>
      </c>
      <c r="DB6" s="35">
        <f t="shared" si="11"/>
        <v>50.2</v>
      </c>
      <c r="DC6" s="35">
        <f t="shared" si="11"/>
        <v>64.459999999999994</v>
      </c>
      <c r="DD6" s="35">
        <f t="shared" si="11"/>
        <v>63.45</v>
      </c>
      <c r="DE6" s="35">
        <f t="shared" si="11"/>
        <v>66.33</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0.16</v>
      </c>
      <c r="EM6" s="35">
        <f t="shared" si="14"/>
        <v>0.2</v>
      </c>
      <c r="EN6" s="35">
        <f t="shared" si="14"/>
        <v>0.19</v>
      </c>
      <c r="EO6" s="34" t="str">
        <f>IF(EO7="","",IF(EO7="-","【-】","【"&amp;SUBSTITUTE(TEXT(EO7,"#,##0.00"),"-","△")&amp;"】"))</f>
        <v>【0.27】</v>
      </c>
    </row>
    <row r="7" spans="1:145" s="36" customFormat="1">
      <c r="A7" s="28"/>
      <c r="B7" s="37">
        <v>2016</v>
      </c>
      <c r="C7" s="37">
        <v>322059</v>
      </c>
      <c r="D7" s="37">
        <v>47</v>
      </c>
      <c r="E7" s="37">
        <v>17</v>
      </c>
      <c r="F7" s="37">
        <v>1</v>
      </c>
      <c r="G7" s="37">
        <v>0</v>
      </c>
      <c r="H7" s="37" t="s">
        <v>109</v>
      </c>
      <c r="I7" s="37" t="s">
        <v>110</v>
      </c>
      <c r="J7" s="37" t="s">
        <v>111</v>
      </c>
      <c r="K7" s="37" t="s">
        <v>112</v>
      </c>
      <c r="L7" s="37" t="s">
        <v>113</v>
      </c>
      <c r="M7" s="37"/>
      <c r="N7" s="38" t="s">
        <v>114</v>
      </c>
      <c r="O7" s="38" t="s">
        <v>115</v>
      </c>
      <c r="P7" s="38">
        <v>11.81</v>
      </c>
      <c r="Q7" s="38">
        <v>97.5</v>
      </c>
      <c r="R7" s="38">
        <v>3240</v>
      </c>
      <c r="S7" s="38">
        <v>36100</v>
      </c>
      <c r="T7" s="38">
        <v>435.71</v>
      </c>
      <c r="U7" s="38">
        <v>82.85</v>
      </c>
      <c r="V7" s="38">
        <v>4233</v>
      </c>
      <c r="W7" s="38">
        <v>1.75</v>
      </c>
      <c r="X7" s="38">
        <v>2418.86</v>
      </c>
      <c r="Y7" s="38">
        <v>79.61</v>
      </c>
      <c r="Z7" s="38">
        <v>76.13</v>
      </c>
      <c r="AA7" s="38">
        <v>74.7</v>
      </c>
      <c r="AB7" s="38">
        <v>74.28</v>
      </c>
      <c r="AC7" s="38">
        <v>72.86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5563.67</v>
      </c>
      <c r="BG7" s="38">
        <v>5035.34</v>
      </c>
      <c r="BH7" s="38">
        <v>4135.8100000000004</v>
      </c>
      <c r="BI7" s="38">
        <v>3500.84</v>
      </c>
      <c r="BJ7" s="38">
        <v>3260.76</v>
      </c>
      <c r="BK7" s="38">
        <v>1791.46</v>
      </c>
      <c r="BL7" s="38">
        <v>1826.49</v>
      </c>
      <c r="BM7" s="38">
        <v>1315.67</v>
      </c>
      <c r="BN7" s="38">
        <v>1824.34</v>
      </c>
      <c r="BO7" s="38">
        <v>1604.64</v>
      </c>
      <c r="BP7" s="38">
        <v>728.3</v>
      </c>
      <c r="BQ7" s="38">
        <v>19.600000000000001</v>
      </c>
      <c r="BR7" s="38">
        <v>20.37</v>
      </c>
      <c r="BS7" s="38">
        <v>22.32</v>
      </c>
      <c r="BT7" s="38">
        <v>26.46</v>
      </c>
      <c r="BU7" s="38">
        <v>27.59</v>
      </c>
      <c r="BV7" s="38">
        <v>51.28</v>
      </c>
      <c r="BW7" s="38">
        <v>48</v>
      </c>
      <c r="BX7" s="38">
        <v>60.78</v>
      </c>
      <c r="BY7" s="38">
        <v>54.16</v>
      </c>
      <c r="BZ7" s="38">
        <v>60.01</v>
      </c>
      <c r="CA7" s="38">
        <v>100.04</v>
      </c>
      <c r="CB7" s="38">
        <v>906.41</v>
      </c>
      <c r="CC7" s="38">
        <v>882.13</v>
      </c>
      <c r="CD7" s="38">
        <v>892.84</v>
      </c>
      <c r="CE7" s="38">
        <v>794.05</v>
      </c>
      <c r="CF7" s="38">
        <v>701.93</v>
      </c>
      <c r="CG7" s="38">
        <v>311.81</v>
      </c>
      <c r="CH7" s="38">
        <v>334.37</v>
      </c>
      <c r="CI7" s="38">
        <v>276.26</v>
      </c>
      <c r="CJ7" s="38">
        <v>307.56</v>
      </c>
      <c r="CK7" s="38">
        <v>277.67</v>
      </c>
      <c r="CL7" s="38">
        <v>137.82</v>
      </c>
      <c r="CM7" s="38">
        <v>10.79</v>
      </c>
      <c r="CN7" s="38">
        <v>14.42</v>
      </c>
      <c r="CO7" s="38">
        <v>19.440000000000001</v>
      </c>
      <c r="CP7" s="38">
        <v>19.440000000000001</v>
      </c>
      <c r="CQ7" s="38">
        <v>24.84</v>
      </c>
      <c r="CR7" s="38">
        <v>41.95</v>
      </c>
      <c r="CS7" s="38">
        <v>40.71</v>
      </c>
      <c r="CT7" s="38">
        <v>41.63</v>
      </c>
      <c r="CU7" s="38">
        <v>39.869999999999997</v>
      </c>
      <c r="CV7" s="38">
        <v>41.28</v>
      </c>
      <c r="CW7" s="38">
        <v>60.09</v>
      </c>
      <c r="CX7" s="38">
        <v>40.299999999999997</v>
      </c>
      <c r="CY7" s="38">
        <v>42.96</v>
      </c>
      <c r="CZ7" s="38">
        <v>46.22</v>
      </c>
      <c r="DA7" s="38">
        <v>47.18</v>
      </c>
      <c r="DB7" s="38">
        <v>50.2</v>
      </c>
      <c r="DC7" s="38">
        <v>64.459999999999994</v>
      </c>
      <c r="DD7" s="38">
        <v>63.45</v>
      </c>
      <c r="DE7" s="38">
        <v>66.33</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0.16</v>
      </c>
      <c r="EM7" s="38">
        <v>0.2</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o-suikanri03</cp:lastModifiedBy>
  <dcterms:created xsi:type="dcterms:W3CDTF">2017-12-25T02:11:26Z</dcterms:created>
  <dcterms:modified xsi:type="dcterms:W3CDTF">2018-02-08T00:40:52Z</dcterms:modified>
</cp:coreProperties>
</file>