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v\庁内共有\1_課（室）共有【整理前】\100_上下水道局\99_上下水道局共有\③　下水道関係\02-0　決算\決算\経営比較分析表（総務省）\H28\H28 経営比較分析表（提出様式）\"/>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AL8" i="4" s="1"/>
  <c r="R6" i="5"/>
  <c r="Q6" i="5"/>
  <c r="W10" i="4" s="1"/>
  <c r="P6" i="5"/>
  <c r="P10" i="4" s="1"/>
  <c r="O6" i="5"/>
  <c r="I10" i="4" s="1"/>
  <c r="N6" i="5"/>
  <c r="M6" i="5"/>
  <c r="L6" i="5"/>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AD10" i="4"/>
  <c r="B10" i="4"/>
  <c r="W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<sst xmlns="http://schemas.openxmlformats.org/spreadsheetml/2006/main" count="240" uniqueCount="126">
  <si>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</si>
  <si>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</si>
  <si>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</si>
  <si>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</si>
  <si>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</si>
  <si>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</si>
  <si>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</si>
  <si>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</si>
  <si>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</si>
  <si>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</si>
  <si>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</si>
  <si>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</si>
  <si>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</si>
  <si>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</si>
  <si>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</si>
  <si>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</si>
  <si>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</si>
  <si>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</si>
  <si>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</si>
  <si>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</si>
  <si>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</si>
  <si>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</si>
  <si>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</si>
  <si>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</si>
  <si>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</si>
  <si>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</si>
  <si>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</si>
  <si>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</si>
  <si>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</si>
  <si>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</si>
  <si>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</si>
  <si>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</si>
  <si>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</si>
  <si>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</si>
  <si>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</si>
  <si>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</si>
  <si>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</si>
  <si>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</si>
  <si>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</si>
  <si>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</si>
  <si>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</si>
  <si>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</si>
  <si>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</si>
  <si>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</si>
  <si>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</si>
  <si>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</si>
  <si>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</si>
  <si>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</si>
  <si>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</si>
  <si>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</si>
  <si>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</si>
  <si>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</si>
  <si>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</si>
  <si>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</si>
  <si>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</si>
  <si>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</si>
  <si>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</si>
  <si>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</si>
  <si>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</si>
  <si>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</si>
  <si>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</si>
  <si>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</si>
  <si>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</si>
  <si>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</si>
  <si>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</si>
  <si>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</si>
  <si>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</si>
  <si>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</si>
  <si>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</si>
  <si>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</si>
  <si>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</si>
  <si>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</si>
  <si>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</si>
  <si>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</si>
  <si>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</si>
  <si>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</si>
  <si>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</si>
  <si>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</si>
  <si>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</si>
  <si>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</si>
  <si>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</si>
  <si>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</si>
  <si>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</si>
  <si>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</si>
  <si>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</si>
  <si>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</si>
  <si>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</si>
  <si>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</si>
  <si>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</si>
  <si>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</si>
  <si>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</si>
  <si>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</si>
  <si>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</si>
  <si>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</si>
  <si>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</si>
  <si>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</si>
  <si>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</si>
  <si>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</si>
  <si>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</si>
  <si>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</si>
  <si>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</si>
  <si>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</si>
  <si>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</si>
  <si>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</si>
  <si>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</si>
  <si>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</si>
  <si>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</si>
  <si>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</si>
  <si>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</si>
  <si>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</si>
  <si>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出雲市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</si>
  <si>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</si>
  <si>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</si>
  <si>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</si>
  <si>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</si>
  <si>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</si>
  <si>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</si>
  <si>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</si>
  <si>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</si>
  <si>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</si>
  <si>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</si>
  <si>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</si>
  <si>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特定環境保全公共下水道の3施設のうち、供用開始後25年以上を経過し、老朽化が進んでいる汚水処理施設1施設及び管路施設について平成25年度から長寿命化事業を実施している。
　また中継ポンプ等、その他の機器類については老朽化の状況に応じ更新及び修繕を行っている。
　今後はストックマネジメント計画の策定等により、管渠、機器について計画的な更新、長寿命化を図っていく予定である。</t>
    <rPh sb="44" eb="46">
      <t>オスイ</t>
    </rPh>
    <rPh sb="46" eb="48">
      <t>ショリ</t>
    </rPh>
    <rPh sb="51" eb="53">
      <t>シセツ</t>
    </rPh>
    <rPh sb="53" eb="54">
      <t>オヨ</t>
    </rPh>
    <rPh sb="55" eb="57">
      <t>カンロ</t>
    </rPh>
    <rPh sb="57" eb="59">
      <t>シセツ</t>
    </rPh>
    <rPh sb="89" eb="91">
      <t>チュウケイ</t>
    </rPh>
    <rPh sb="94" eb="95">
      <t>トウ</t>
    </rPh>
    <rPh sb="98" eb="99">
      <t>タ</t>
    </rPh>
    <rPh sb="108" eb="111">
      <t>ロウキュウカ</t>
    </rPh>
    <rPh sb="112" eb="114">
      <t>ジョウキョウ</t>
    </rPh>
    <rPh sb="115" eb="116">
      <t>オウ</t>
    </rPh>
    <rPh sb="119" eb="120">
      <t>オヨ</t>
    </rPh>
    <phoneticPr fontId="4"/>
  </si>
  <si>
    <t>　本事業は新設事業は終了し、維持管理主体の事業運営となっており、現在実施中の長寿命化事業後の施設更新は現在予定されていない。
　また、水洗化率は94.12％と高く、今後の新規接続等による収入増が見込めない状況にあることから、経費の削減を含め、より効率的な運営をめざしていく必要がある。
　また、本事業は平成31年度に集落排水事業等と共に企業会計に移行する予定である。
移行後は、経営戦略の更新を早期に行い、財政状況や経営状況の的確な把握に努め、経営改善に生かす予定である。</t>
    <rPh sb="82" eb="84">
      <t>コンゴ</t>
    </rPh>
    <rPh sb="147" eb="148">
      <t>ホン</t>
    </rPh>
    <phoneticPr fontId="4"/>
  </si>
  <si>
    <t>　特定環境保全公共下水道事業は、公共下水道事業と同一会計で事業を行っており、使用料収入等の自主財源で維持管理経費及び資本費の一部を賄うほか、一般会計繰入金、資本費平準化債等の借入によって実質収支を均衡としている。
　①収益的収支比率は、算定上で算入外となる資本費に充当された財源（資本費平準化債等）の増加の影響により、平成27年度から2.89ポイント低下している。
　使用料収入は新設事業が終了していることから近年横ばいで推移しており、今後の大きな増額要因は見込めない状況である。
　④企業債残高対事業規模比率は、市債残高が減少傾向にあるため、類似団体平均を下回っている。
　⑤経費回収率、⑥汚水処理原価は、汚水処理費における資本費負担の増加により、数値はいずれも悪化している。
　⑦施設利用率、⑧水洗化率は、いずれも類似団体平均を上回っているが、新設事業が終了していることから、今後については大きな向上は見込めない状況である。</t>
    <rPh sb="1" eb="3">
      <t>トクテイ</t>
    </rPh>
    <rPh sb="128" eb="130">
      <t>シホン</t>
    </rPh>
    <rPh sb="130" eb="131">
      <t>ヒ</t>
    </rPh>
    <rPh sb="132" eb="134">
      <t>ジュウトウ</t>
    </rPh>
    <rPh sb="137" eb="139">
      <t>ザイゲン</t>
    </rPh>
    <rPh sb="140" eb="142">
      <t>シホン</t>
    </rPh>
    <rPh sb="142" eb="143">
      <t>ヒ</t>
    </rPh>
    <rPh sb="143" eb="146">
      <t>ヘイジュンカ</t>
    </rPh>
    <rPh sb="146" eb="147">
      <t>サイ</t>
    </rPh>
    <rPh sb="147" eb="148">
      <t>トウ</t>
    </rPh>
    <rPh sb="184" eb="186">
      <t>シヨウ</t>
    </rPh>
    <rPh sb="205" eb="207">
      <t>キンネン</t>
    </rPh>
    <rPh sb="211" eb="213">
      <t>スイイ</t>
    </rPh>
    <rPh sb="218" eb="220">
      <t>コンゴ</t>
    </rPh>
    <rPh sb="304" eb="306">
      <t>オスイ</t>
    </rPh>
    <rPh sb="306" eb="308">
      <t>ショリ</t>
    </rPh>
    <rPh sb="308" eb="309">
      <t>ヒ</t>
    </rPh>
    <rPh sb="316" eb="318">
      <t>フタン</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</si>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</sst>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quot;-&quot;">
                  <c:v>0.04</c:v>
                </c:pt>
                <c:pt idx="3">
                  <c:v>0</c:v>
                </c:pt>
                <c:pt idx="4">
                  <c:v>0</c:v>
                </c:pt>
              </c:numCache>
            </c:numRef>
          </c:val>
        </c:ser>
        <c:dLbls>
          <c:showLegendKey val="0"/>
          <c:showVal val="0"/>
          <c:showCatName val="0"/>
          <c:showSerName val="0"/>
          <c:showPercent val="0"/>
          <c:showBubbleSize val="0"/>
        </c:dLbls>
        <c:gapWidth val="150"/>
        <c:axId val="116775392"/>
        <c:axId val="18465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116775392"/>
        <c:axId val="184652976"/>
      </c:lineChart>
      <c:dateAx>
        <c:axId val="116775392"/>
        <c:scaling>
          <c:orientation val="minMax"/>
        </c:scaling>
        <c:delete val="1"/>
        <c:axPos val="b"/>
        <c:numFmt formatCode="ge" sourceLinked="1"/>
        <c:majorTickMark val="none"/>
        <c:minorTickMark val="none"/>
        <c:tickLblPos val="none"/>
        <c:crossAx val="184652976"/>
        <c:crosses val="autoZero"/>
        <c:auto val="1"/>
        <c:lblOffset val="100"/>
        <c:baseTimeUnit val="years"/>
      </c:dateAx>
      <c:valAx>
        <c:axId val="18465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77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47.12</c:v>
                </c:pt>
                <c:pt idx="1">
                  <c:v>47.33</c:v>
                </c:pt>
                <c:pt idx="2">
                  <c:v>47.19</c:v>
                </c:pt>
                <c:pt idx="3">
                  <c:v>46.99</c:v>
                </c:pt>
                <c:pt idx="4">
                  <c:v>47.12</c:v>
                </c:pt>
              </c:numCache>
            </c:numRef>
          </c:val>
        </c:ser>
        <c:dLbls>
          <c:showLegendKey val="0"/>
          <c:showVal val="0"/>
          <c:showCatName val="0"/>
          <c:showSerName val="0"/>
          <c:showPercent val="0"/>
          <c:showBubbleSize val="0"/>
        </c:dLbls>
        <c:gapWidth val="150"/>
        <c:axId val="186094296"/>
        <c:axId val="18609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186094296"/>
        <c:axId val="186094688"/>
      </c:lineChart>
      <c:dateAx>
        <c:axId val="186094296"/>
        <c:scaling>
          <c:orientation val="minMax"/>
        </c:scaling>
        <c:delete val="1"/>
        <c:axPos val="b"/>
        <c:numFmt formatCode="ge" sourceLinked="1"/>
        <c:majorTickMark val="none"/>
        <c:minorTickMark val="none"/>
        <c:tickLblPos val="none"/>
        <c:crossAx val="186094688"/>
        <c:crosses val="autoZero"/>
        <c:auto val="1"/>
        <c:lblOffset val="100"/>
        <c:baseTimeUnit val="years"/>
      </c:dateAx>
      <c:valAx>
        <c:axId val="18609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094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90.42</c:v>
                </c:pt>
                <c:pt idx="1">
                  <c:v>92.39</c:v>
                </c:pt>
                <c:pt idx="2">
                  <c:v>93.34</c:v>
                </c:pt>
                <c:pt idx="3">
                  <c:v>94.18</c:v>
                </c:pt>
                <c:pt idx="4">
                  <c:v>94.12</c:v>
                </c:pt>
              </c:numCache>
            </c:numRef>
          </c:val>
        </c:ser>
        <c:dLbls>
          <c:showLegendKey val="0"/>
          <c:showVal val="0"/>
          <c:showCatName val="0"/>
          <c:showSerName val="0"/>
          <c:showPercent val="0"/>
          <c:showBubbleSize val="0"/>
        </c:dLbls>
        <c:gapWidth val="150"/>
        <c:axId val="186095864"/>
        <c:axId val="18609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186095864"/>
        <c:axId val="186096256"/>
      </c:lineChart>
      <c:dateAx>
        <c:axId val="186095864"/>
        <c:scaling>
          <c:orientation val="minMax"/>
        </c:scaling>
        <c:delete val="1"/>
        <c:axPos val="b"/>
        <c:numFmt formatCode="ge" sourceLinked="1"/>
        <c:majorTickMark val="none"/>
        <c:minorTickMark val="none"/>
        <c:tickLblPos val="none"/>
        <c:crossAx val="186096256"/>
        <c:crosses val="autoZero"/>
        <c:auto val="1"/>
        <c:lblOffset val="100"/>
        <c:baseTimeUnit val="years"/>
      </c:dateAx>
      <c:valAx>
        <c:axId val="18609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095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69.45</c:v>
                </c:pt>
                <c:pt idx="1">
                  <c:v>67.47</c:v>
                </c:pt>
                <c:pt idx="2">
                  <c:v>65.260000000000005</c:v>
                </c:pt>
                <c:pt idx="3">
                  <c:v>62.5</c:v>
                </c:pt>
                <c:pt idx="4">
                  <c:v>59.61</c:v>
                </c:pt>
              </c:numCache>
            </c:numRef>
          </c:val>
        </c:ser>
        <c:dLbls>
          <c:showLegendKey val="0"/>
          <c:showVal val="0"/>
          <c:showCatName val="0"/>
          <c:showSerName val="0"/>
          <c:showPercent val="0"/>
          <c:showBubbleSize val="0"/>
        </c:dLbls>
        <c:gapWidth val="150"/>
        <c:axId val="185794088"/>
        <c:axId val="185304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5794088"/>
        <c:axId val="185304296"/>
      </c:lineChart>
      <c:dateAx>
        <c:axId val="185794088"/>
        <c:scaling>
          <c:orientation val="minMax"/>
        </c:scaling>
        <c:delete val="1"/>
        <c:axPos val="b"/>
        <c:numFmt formatCode="ge" sourceLinked="1"/>
        <c:majorTickMark val="none"/>
        <c:minorTickMark val="none"/>
        <c:tickLblPos val="none"/>
        <c:crossAx val="185304296"/>
        <c:crosses val="autoZero"/>
        <c:auto val="1"/>
        <c:lblOffset val="100"/>
        <c:baseTimeUnit val="years"/>
      </c:dateAx>
      <c:valAx>
        <c:axId val="185304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794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4895272"/>
        <c:axId val="18532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895272"/>
        <c:axId val="185328960"/>
      </c:lineChart>
      <c:dateAx>
        <c:axId val="184895272"/>
        <c:scaling>
          <c:orientation val="minMax"/>
        </c:scaling>
        <c:delete val="1"/>
        <c:axPos val="b"/>
        <c:numFmt formatCode="ge" sourceLinked="1"/>
        <c:majorTickMark val="none"/>
        <c:minorTickMark val="none"/>
        <c:tickLblPos val="none"/>
        <c:crossAx val="185328960"/>
        <c:crosses val="autoZero"/>
        <c:auto val="1"/>
        <c:lblOffset val="100"/>
        <c:baseTimeUnit val="years"/>
      </c:dateAx>
      <c:valAx>
        <c:axId val="18532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895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5313704"/>
        <c:axId val="18545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5313704"/>
        <c:axId val="185451424"/>
      </c:lineChart>
      <c:dateAx>
        <c:axId val="185313704"/>
        <c:scaling>
          <c:orientation val="minMax"/>
        </c:scaling>
        <c:delete val="1"/>
        <c:axPos val="b"/>
        <c:numFmt formatCode="ge" sourceLinked="1"/>
        <c:majorTickMark val="none"/>
        <c:minorTickMark val="none"/>
        <c:tickLblPos val="none"/>
        <c:crossAx val="185451424"/>
        <c:crosses val="autoZero"/>
        <c:auto val="1"/>
        <c:lblOffset val="100"/>
        <c:baseTimeUnit val="years"/>
      </c:dateAx>
      <c:valAx>
        <c:axId val="18545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313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5452616"/>
        <c:axId val="18545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5452616"/>
        <c:axId val="185453008"/>
      </c:lineChart>
      <c:dateAx>
        <c:axId val="185452616"/>
        <c:scaling>
          <c:orientation val="minMax"/>
        </c:scaling>
        <c:delete val="1"/>
        <c:axPos val="b"/>
        <c:numFmt formatCode="ge" sourceLinked="1"/>
        <c:majorTickMark val="none"/>
        <c:minorTickMark val="none"/>
        <c:tickLblPos val="none"/>
        <c:crossAx val="185453008"/>
        <c:crosses val="autoZero"/>
        <c:auto val="1"/>
        <c:lblOffset val="100"/>
        <c:baseTimeUnit val="years"/>
      </c:dateAx>
      <c:valAx>
        <c:axId val="18545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452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5454184"/>
        <c:axId val="18545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5454184"/>
        <c:axId val="185454576"/>
      </c:lineChart>
      <c:dateAx>
        <c:axId val="185454184"/>
        <c:scaling>
          <c:orientation val="minMax"/>
        </c:scaling>
        <c:delete val="1"/>
        <c:axPos val="b"/>
        <c:numFmt formatCode="ge" sourceLinked="1"/>
        <c:majorTickMark val="none"/>
        <c:minorTickMark val="none"/>
        <c:tickLblPos val="none"/>
        <c:crossAx val="185454576"/>
        <c:crosses val="autoZero"/>
        <c:auto val="1"/>
        <c:lblOffset val="100"/>
        <c:baseTimeUnit val="years"/>
      </c:dateAx>
      <c:valAx>
        <c:axId val="18545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454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716.4</c:v>
                </c:pt>
                <c:pt idx="1">
                  <c:v>800.66</c:v>
                </c:pt>
                <c:pt idx="2">
                  <c:v>579.79999999999995</c:v>
                </c:pt>
                <c:pt idx="3">
                  <c:v>712.89</c:v>
                </c:pt>
                <c:pt idx="4">
                  <c:v>1110.82</c:v>
                </c:pt>
              </c:numCache>
            </c:numRef>
          </c:val>
        </c:ser>
        <c:dLbls>
          <c:showLegendKey val="0"/>
          <c:showVal val="0"/>
          <c:showCatName val="0"/>
          <c:showSerName val="0"/>
          <c:showPercent val="0"/>
          <c:showBubbleSize val="0"/>
        </c:dLbls>
        <c:gapWidth val="150"/>
        <c:axId val="185648968"/>
        <c:axId val="18564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185648968"/>
        <c:axId val="185649360"/>
      </c:lineChart>
      <c:dateAx>
        <c:axId val="185648968"/>
        <c:scaling>
          <c:orientation val="minMax"/>
        </c:scaling>
        <c:delete val="1"/>
        <c:axPos val="b"/>
        <c:numFmt formatCode="ge" sourceLinked="1"/>
        <c:majorTickMark val="none"/>
        <c:minorTickMark val="none"/>
        <c:tickLblPos val="none"/>
        <c:crossAx val="185649360"/>
        <c:crosses val="autoZero"/>
        <c:auto val="1"/>
        <c:lblOffset val="100"/>
        <c:baseTimeUnit val="years"/>
      </c:dateAx>
      <c:valAx>
        <c:axId val="18564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648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99.15</c:v>
                </c:pt>
                <c:pt idx="1">
                  <c:v>97.92</c:v>
                </c:pt>
                <c:pt idx="2">
                  <c:v>97.95</c:v>
                </c:pt>
                <c:pt idx="3">
                  <c:v>95.61</c:v>
                </c:pt>
                <c:pt idx="4">
                  <c:v>84.78</c:v>
                </c:pt>
              </c:numCache>
            </c:numRef>
          </c:val>
        </c:ser>
        <c:dLbls>
          <c:showLegendKey val="0"/>
          <c:showVal val="0"/>
          <c:showCatName val="0"/>
          <c:showSerName val="0"/>
          <c:showPercent val="0"/>
          <c:showBubbleSize val="0"/>
        </c:dLbls>
        <c:gapWidth val="150"/>
        <c:axId val="185650536"/>
        <c:axId val="18565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185650536"/>
        <c:axId val="185650928"/>
      </c:lineChart>
      <c:dateAx>
        <c:axId val="185650536"/>
        <c:scaling>
          <c:orientation val="minMax"/>
        </c:scaling>
        <c:delete val="1"/>
        <c:axPos val="b"/>
        <c:numFmt formatCode="ge" sourceLinked="1"/>
        <c:majorTickMark val="none"/>
        <c:minorTickMark val="none"/>
        <c:tickLblPos val="none"/>
        <c:crossAx val="185650928"/>
        <c:crosses val="autoZero"/>
        <c:auto val="1"/>
        <c:lblOffset val="100"/>
        <c:baseTimeUnit val="years"/>
      </c:dateAx>
      <c:valAx>
        <c:axId val="18565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650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193.23</c:v>
                </c:pt>
                <c:pt idx="1">
                  <c:v>197.73</c:v>
                </c:pt>
                <c:pt idx="2">
                  <c:v>203.44</c:v>
                </c:pt>
                <c:pt idx="3">
                  <c:v>208.64</c:v>
                </c:pt>
                <c:pt idx="4">
                  <c:v>235.59</c:v>
                </c:pt>
              </c:numCache>
            </c:numRef>
          </c:val>
        </c:ser>
        <c:dLbls>
          <c:showLegendKey val="0"/>
          <c:showVal val="0"/>
          <c:showCatName val="0"/>
          <c:showSerName val="0"/>
          <c:showPercent val="0"/>
          <c:showBubbleSize val="0"/>
        </c:dLbls>
        <c:gapWidth val="150"/>
        <c:axId val="185652104"/>
        <c:axId val="18565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185652104"/>
        <c:axId val="185652496"/>
      </c:lineChart>
      <c:dateAx>
        <c:axId val="185652104"/>
        <c:scaling>
          <c:orientation val="minMax"/>
        </c:scaling>
        <c:delete val="1"/>
        <c:axPos val="b"/>
        <c:numFmt formatCode="ge" sourceLinked="1"/>
        <c:majorTickMark val="none"/>
        <c:minorTickMark val="none"/>
        <c:tickLblPos val="none"/>
        <c:crossAx val="185652496"/>
        <c:crosses val="autoZero"/>
        <c:auto val="1"/>
        <c:lblOffset val="100"/>
        <c:baseTimeUnit val="years"/>
      </c:dateAx>
      <c:valAx>
        <c:axId val="18565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652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島根県　出雲市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125</v>
      </c>
      <c r="AE8" s="73"/>
      <c r="AF8" s="73"/>
      <c r="AG8" s="73"/>
      <c r="AH8" s="73"/>
      <c r="AI8" s="73"/>
      <c r="AJ8" s="73"/>
      <c r="AK8" s="4"/>
      <c r="AL8" s="67">
        <f>データ!S6</f>
        <v>174948</v>
      </c>
      <c r="AM8" s="67"/>
      <c r="AN8" s="67"/>
      <c r="AO8" s="67"/>
      <c r="AP8" s="67"/>
      <c r="AQ8" s="67"/>
      <c r="AR8" s="67"/>
      <c r="AS8" s="67"/>
      <c r="AT8" s="66">
        <f>データ!T6</f>
        <v>624.36</v>
      </c>
      <c r="AU8" s="66"/>
      <c r="AV8" s="66"/>
      <c r="AW8" s="66"/>
      <c r="AX8" s="66"/>
      <c r="AY8" s="66"/>
      <c r="AZ8" s="66"/>
      <c r="BA8" s="66"/>
      <c r="BB8" s="66">
        <f>データ!U6</f>
        <v>280.2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1.3</v>
      </c>
      <c r="Q10" s="66"/>
      <c r="R10" s="66"/>
      <c r="S10" s="66"/>
      <c r="T10" s="66"/>
      <c r="U10" s="66"/>
      <c r="V10" s="66"/>
      <c r="W10" s="66">
        <f>データ!Q6</f>
        <v>100</v>
      </c>
      <c r="X10" s="66"/>
      <c r="Y10" s="66"/>
      <c r="Z10" s="66"/>
      <c r="AA10" s="66"/>
      <c r="AB10" s="66"/>
      <c r="AC10" s="66"/>
      <c r="AD10" s="67">
        <f>データ!R6</f>
        <v>3291</v>
      </c>
      <c r="AE10" s="67"/>
      <c r="AF10" s="67"/>
      <c r="AG10" s="67"/>
      <c r="AH10" s="67"/>
      <c r="AI10" s="67"/>
      <c r="AJ10" s="67"/>
      <c r="AK10" s="2"/>
      <c r="AL10" s="67">
        <f>データ!V6</f>
        <v>2280</v>
      </c>
      <c r="AM10" s="67"/>
      <c r="AN10" s="67"/>
      <c r="AO10" s="67"/>
      <c r="AP10" s="67"/>
      <c r="AQ10" s="67"/>
      <c r="AR10" s="67"/>
      <c r="AS10" s="67"/>
      <c r="AT10" s="66">
        <f>データ!W6</f>
        <v>0.95</v>
      </c>
      <c r="AU10" s="66"/>
      <c r="AV10" s="66"/>
      <c r="AW10" s="66"/>
      <c r="AX10" s="66"/>
      <c r="AY10" s="66"/>
      <c r="AZ10" s="66"/>
      <c r="BA10" s="66"/>
      <c r="BB10" s="66">
        <f>データ!X6</f>
        <v>2400</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322032</v>
      </c>
      <c r="D6" s="33">
        <f t="shared" si="3"/>
        <v>47</v>
      </c>
      <c r="E6" s="33">
        <f t="shared" si="3"/>
        <v>17</v>
      </c>
      <c r="F6" s="33">
        <f t="shared" si="3"/>
        <v>4</v>
      </c>
      <c r="G6" s="33">
        <f t="shared" si="3"/>
        <v>0</v>
      </c>
      <c r="H6" s="33" t="str">
        <f t="shared" si="3"/>
        <v>島根県　出雲市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1.3</v>
      </c>
      <c r="Q6" s="34">
        <f t="shared" si="3"/>
        <v>100</v>
      </c>
      <c r="R6" s="34">
        <f t="shared" si="3"/>
        <v>3291</v>
      </c>
      <c r="S6" s="34">
        <f t="shared" si="3"/>
        <v>174948</v>
      </c>
      <c r="T6" s="34">
        <f t="shared" si="3"/>
        <v>624.36</v>
      </c>
      <c r="U6" s="34">
        <f t="shared" si="3"/>
        <v>280.2</v>
      </c>
      <c r="V6" s="34">
        <f t="shared" si="3"/>
        <v>2280</v>
      </c>
      <c r="W6" s="34">
        <f t="shared" si="3"/>
        <v>0.95</v>
      </c>
      <c r="X6" s="34">
        <f t="shared" si="3"/>
        <v>2400</v>
      </c>
      <c r="Y6" s="35">
        <f>IF(Y7="",NA(),Y7)</f>
        <v>69.45</v>
      </c>
      <c r="Z6" s="35">
        <f t="shared" ref="Z6:AH6" si="4">IF(Z7="",NA(),Z7)</f>
        <v>67.47</v>
      </c>
      <c r="AA6" s="35">
        <f t="shared" si="4"/>
        <v>65.260000000000005</v>
      </c>
      <c r="AB6" s="35">
        <f t="shared" si="4"/>
        <v>62.5</v>
      </c>
      <c r="AC6" s="35">
        <f t="shared" si="4"/>
        <v>59.61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716.4</v>
      </c>
      <c r="BG6" s="35">
        <f t="shared" ref="BG6:BO6" si="7">IF(BG7="",NA(),BG7)</f>
        <v>800.66</v>
      </c>
      <c r="BH6" s="35">
        <f t="shared" si="7"/>
        <v>579.79999999999995</v>
      </c>
      <c r="BI6" s="35">
        <f t="shared" si="7"/>
        <v>712.89</v>
      </c>
      <c r="BJ6" s="35">
        <f t="shared" si="7"/>
        <v>1110.82</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99.15</v>
      </c>
      <c r="BR6" s="35">
        <f t="shared" ref="BR6:BZ6" si="8">IF(BR7="",NA(),BR7)</f>
        <v>97.92</v>
      </c>
      <c r="BS6" s="35">
        <f t="shared" si="8"/>
        <v>97.95</v>
      </c>
      <c r="BT6" s="35">
        <f t="shared" si="8"/>
        <v>95.61</v>
      </c>
      <c r="BU6" s="35">
        <f t="shared" si="8"/>
        <v>84.78</v>
      </c>
      <c r="BV6" s="35">
        <f t="shared" si="8"/>
        <v>62.83</v>
      </c>
      <c r="BW6" s="35">
        <f t="shared" si="8"/>
        <v>64.63</v>
      </c>
      <c r="BX6" s="35">
        <f t="shared" si="8"/>
        <v>66.56</v>
      </c>
      <c r="BY6" s="35">
        <f t="shared" si="8"/>
        <v>66.22</v>
      </c>
      <c r="BZ6" s="35">
        <f t="shared" si="8"/>
        <v>69.87</v>
      </c>
      <c r="CA6" s="34" t="str">
        <f>IF(CA7="","",IF(CA7="-","【-】","【"&amp;SUBSTITUTE(TEXT(CA7,"#,##0.00"),"-","△")&amp;"】"))</f>
        <v>【69.80】</v>
      </c>
      <c r="CB6" s="35">
        <f>IF(CB7="",NA(),CB7)</f>
        <v>193.23</v>
      </c>
      <c r="CC6" s="35">
        <f t="shared" ref="CC6:CK6" si="9">IF(CC7="",NA(),CC7)</f>
        <v>197.73</v>
      </c>
      <c r="CD6" s="35">
        <f t="shared" si="9"/>
        <v>203.44</v>
      </c>
      <c r="CE6" s="35">
        <f t="shared" si="9"/>
        <v>208.64</v>
      </c>
      <c r="CF6" s="35">
        <f t="shared" si="9"/>
        <v>235.59</v>
      </c>
      <c r="CG6" s="35">
        <f t="shared" si="9"/>
        <v>250.43</v>
      </c>
      <c r="CH6" s="35">
        <f t="shared" si="9"/>
        <v>245.75</v>
      </c>
      <c r="CI6" s="35">
        <f t="shared" si="9"/>
        <v>244.29</v>
      </c>
      <c r="CJ6" s="35">
        <f t="shared" si="9"/>
        <v>246.72</v>
      </c>
      <c r="CK6" s="35">
        <f t="shared" si="9"/>
        <v>234.96</v>
      </c>
      <c r="CL6" s="34" t="str">
        <f>IF(CL7="","",IF(CL7="-","【-】","【"&amp;SUBSTITUTE(TEXT(CL7,"#,##0.00"),"-","△")&amp;"】"))</f>
        <v>【232.54】</v>
      </c>
      <c r="CM6" s="35">
        <f>IF(CM7="",NA(),CM7)</f>
        <v>47.12</v>
      </c>
      <c r="CN6" s="35">
        <f t="shared" ref="CN6:CV6" si="10">IF(CN7="",NA(),CN7)</f>
        <v>47.33</v>
      </c>
      <c r="CO6" s="35">
        <f t="shared" si="10"/>
        <v>47.19</v>
      </c>
      <c r="CP6" s="35">
        <f t="shared" si="10"/>
        <v>46.99</v>
      </c>
      <c r="CQ6" s="35">
        <f t="shared" si="10"/>
        <v>47.12</v>
      </c>
      <c r="CR6" s="35">
        <f t="shared" si="10"/>
        <v>42.31</v>
      </c>
      <c r="CS6" s="35">
        <f t="shared" si="10"/>
        <v>43.65</v>
      </c>
      <c r="CT6" s="35">
        <f t="shared" si="10"/>
        <v>43.58</v>
      </c>
      <c r="CU6" s="35">
        <f t="shared" si="10"/>
        <v>41.35</v>
      </c>
      <c r="CV6" s="35">
        <f t="shared" si="10"/>
        <v>42.9</v>
      </c>
      <c r="CW6" s="34" t="str">
        <f>IF(CW7="","",IF(CW7="-","【-】","【"&amp;SUBSTITUTE(TEXT(CW7,"#,##0.00"),"-","△")&amp;"】"))</f>
        <v>【42.17】</v>
      </c>
      <c r="CX6" s="35">
        <f>IF(CX7="",NA(),CX7)</f>
        <v>90.42</v>
      </c>
      <c r="CY6" s="35">
        <f t="shared" ref="CY6:DG6" si="11">IF(CY7="",NA(),CY7)</f>
        <v>92.39</v>
      </c>
      <c r="CZ6" s="35">
        <f t="shared" si="11"/>
        <v>93.34</v>
      </c>
      <c r="DA6" s="35">
        <f t="shared" si="11"/>
        <v>94.18</v>
      </c>
      <c r="DB6" s="35">
        <f t="shared" si="11"/>
        <v>94.12</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0.04</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322032</v>
      </c>
      <c r="D7" s="37">
        <v>47</v>
      </c>
      <c r="E7" s="37">
        <v>17</v>
      </c>
      <c r="F7" s="37">
        <v>4</v>
      </c>
      <c r="G7" s="37">
        <v>0</v>
      </c>
      <c r="H7" s="37" t="s">
        <v>110</v>
      </c>
      <c r="I7" s="37" t="s">
        <v>111</v>
      </c>
      <c r="J7" s="37" t="s">
        <v>112</v>
      </c>
      <c r="K7" s="37" t="s">
        <v>113</v>
      </c>
      <c r="L7" s="37" t="s">
        <v>114</v>
      </c>
      <c r="M7" s="37"/>
      <c r="N7" s="38" t="s">
        <v>115</v>
      </c>
      <c r="O7" s="38" t="s">
        <v>116</v>
      </c>
      <c r="P7" s="38">
        <v>1.3</v>
      </c>
      <c r="Q7" s="38">
        <v>100</v>
      </c>
      <c r="R7" s="38">
        <v>3291</v>
      </c>
      <c r="S7" s="38">
        <v>174948</v>
      </c>
      <c r="T7" s="38">
        <v>624.36</v>
      </c>
      <c r="U7" s="38">
        <v>280.2</v>
      </c>
      <c r="V7" s="38">
        <v>2280</v>
      </c>
      <c r="W7" s="38">
        <v>0.95</v>
      </c>
      <c r="X7" s="38">
        <v>2400</v>
      </c>
      <c r="Y7" s="38">
        <v>69.45</v>
      </c>
      <c r="Z7" s="38">
        <v>67.47</v>
      </c>
      <c r="AA7" s="38">
        <v>65.260000000000005</v>
      </c>
      <c r="AB7" s="38">
        <v>62.5</v>
      </c>
      <c r="AC7" s="38">
        <v>59.61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716.4</v>
      </c>
      <c r="BG7" s="38">
        <v>800.66</v>
      </c>
      <c r="BH7" s="38">
        <v>579.79999999999995</v>
      </c>
      <c r="BI7" s="38">
        <v>712.89</v>
      </c>
      <c r="BJ7" s="38">
        <v>1110.82</v>
      </c>
      <c r="BK7" s="38">
        <v>1622.51</v>
      </c>
      <c r="BL7" s="38">
        <v>1569.13</v>
      </c>
      <c r="BM7" s="38">
        <v>1436</v>
      </c>
      <c r="BN7" s="38">
        <v>1434.89</v>
      </c>
      <c r="BO7" s="38">
        <v>1298.9100000000001</v>
      </c>
      <c r="BP7" s="38">
        <v>1348.09</v>
      </c>
      <c r="BQ7" s="38">
        <v>99.15</v>
      </c>
      <c r="BR7" s="38">
        <v>97.92</v>
      </c>
      <c r="BS7" s="38">
        <v>97.95</v>
      </c>
      <c r="BT7" s="38">
        <v>95.61</v>
      </c>
      <c r="BU7" s="38">
        <v>84.78</v>
      </c>
      <c r="BV7" s="38">
        <v>62.83</v>
      </c>
      <c r="BW7" s="38">
        <v>64.63</v>
      </c>
      <c r="BX7" s="38">
        <v>66.56</v>
      </c>
      <c r="BY7" s="38">
        <v>66.22</v>
      </c>
      <c r="BZ7" s="38">
        <v>69.87</v>
      </c>
      <c r="CA7" s="38">
        <v>69.8</v>
      </c>
      <c r="CB7" s="38">
        <v>193.23</v>
      </c>
      <c r="CC7" s="38">
        <v>197.73</v>
      </c>
      <c r="CD7" s="38">
        <v>203.44</v>
      </c>
      <c r="CE7" s="38">
        <v>208.64</v>
      </c>
      <c r="CF7" s="38">
        <v>235.59</v>
      </c>
      <c r="CG7" s="38">
        <v>250.43</v>
      </c>
      <c r="CH7" s="38">
        <v>245.75</v>
      </c>
      <c r="CI7" s="38">
        <v>244.29</v>
      </c>
      <c r="CJ7" s="38">
        <v>246.72</v>
      </c>
      <c r="CK7" s="38">
        <v>234.96</v>
      </c>
      <c r="CL7" s="38">
        <v>232.54</v>
      </c>
      <c r="CM7" s="38">
        <v>47.12</v>
      </c>
      <c r="CN7" s="38">
        <v>47.33</v>
      </c>
      <c r="CO7" s="38">
        <v>47.19</v>
      </c>
      <c r="CP7" s="38">
        <v>46.99</v>
      </c>
      <c r="CQ7" s="38">
        <v>47.12</v>
      </c>
      <c r="CR7" s="38">
        <v>42.31</v>
      </c>
      <c r="CS7" s="38">
        <v>43.65</v>
      </c>
      <c r="CT7" s="38">
        <v>43.58</v>
      </c>
      <c r="CU7" s="38">
        <v>41.35</v>
      </c>
      <c r="CV7" s="38">
        <v>42.9</v>
      </c>
      <c r="CW7" s="38">
        <v>42.17</v>
      </c>
      <c r="CX7" s="38">
        <v>90.42</v>
      </c>
      <c r="CY7" s="38">
        <v>92.39</v>
      </c>
      <c r="CZ7" s="38">
        <v>93.34</v>
      </c>
      <c r="DA7" s="38">
        <v>94.18</v>
      </c>
      <c r="DB7" s="38">
        <v>94.12</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0.04</v>
      </c>
      <c r="EH7" s="38">
        <v>0</v>
      </c>
      <c r="EI7" s="38">
        <v>0</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NJ031</cp:lastModifiedBy>
  <cp:lastPrinted>2018-02-01T02:57:40Z</cp:lastPrinted>
  <dcterms:created xsi:type="dcterms:W3CDTF">2017-12-25T02:21:33Z</dcterms:created>
  <dcterms:modified xsi:type="dcterms:W3CDTF">2018-02-01T02:57:44Z</dcterms:modified>
  <cp:category/>
</cp:coreProperties>
</file>