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vrfile\保存\01本庁\02保_行財政改革推進\H29年度\0305財産\05_市営駐車場\経営比較分析\調査票\"/>
    </mc:Choice>
  </mc:AlternateContent>
  <workbookProtection workbookPassword="B319" lockStructure="1"/>
  <bookViews>
    <workbookView xWindow="0" yWindow="0" windowWidth="28800" windowHeight="1218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BZ76" i="4"/>
  <c r="MA51" i="4"/>
  <c r="IT76" i="4"/>
  <c r="CS51" i="4"/>
  <c r="HJ30" i="4"/>
  <c r="CS30" i="4"/>
  <c r="C11" i="5"/>
  <c r="D11" i="5"/>
  <c r="E11" i="5"/>
  <c r="B11" i="5"/>
  <c r="BK76" i="4" l="1"/>
  <c r="LH51" i="4"/>
  <c r="IE76" i="4"/>
  <c r="BZ51" i="4"/>
  <c r="GQ30" i="4"/>
  <c r="BZ30" i="4"/>
  <c r="LT76" i="4"/>
  <c r="GQ51" i="4"/>
  <c r="LH30" i="4"/>
  <c r="HP76" i="4"/>
  <c r="FX30" i="4"/>
  <c r="BG30" i="4"/>
  <c r="AV76" i="4"/>
  <c r="KO51" i="4"/>
  <c r="LE76" i="4"/>
  <c r="KO30" i="4"/>
  <c r="BG51" i="4"/>
  <c r="FX51" i="4"/>
  <c r="KP76" i="4"/>
  <c r="HA76" i="4"/>
  <c r="AN51" i="4"/>
  <c r="FE30" i="4"/>
  <c r="AG76" i="4"/>
  <c r="FE51" i="4"/>
  <c r="AN30" i="4"/>
  <c r="JV51" i="4"/>
  <c r="JV30" i="4"/>
  <c r="KA76" i="4"/>
  <c r="EL51" i="4"/>
  <c r="JC30" i="4"/>
  <c r="GL76" i="4"/>
  <c r="U51" i="4"/>
  <c r="EL30" i="4"/>
  <c r="U30" i="4"/>
  <c r="R76" i="4"/>
  <c r="JC51" i="4"/>
</calcChain>
</file>

<file path=xl/sharedStrings.xml><?xml version="1.0" encoding="utf-8"?>
<sst xmlns="http://schemas.openxmlformats.org/spreadsheetml/2006/main" count="285" uniqueCount="134">
  <si>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</si>
  <si>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</si>
  <si>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</si>
  <si>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</si>
  <si>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</si>
  <si>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</si>
  <si>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</si>
  <si>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</si>
  <si>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</si>
  <si>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</si>
  <si>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</si>
  <si>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</si>
  <si>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</si>
  <si>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</si>
  <si>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</si>
  <si>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</si>
  <si>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</si>
  <si>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</si>
  <si>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</si>
  <si>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</si>
  <si>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</si>
  <si>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</si>
  <si>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</si>
  <si>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</si>
  <si>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</si>
  <si>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</si>
  <si>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</si>
  <si>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</si>
  <si>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</si>
  <si>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</si>
  <si>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</si>
  <si>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</si>
  <si>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</si>
  <si>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</si>
  <si>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</si>
  <si>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</si>
  <si>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</si>
  <si>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</si>
  <si>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</si>
  <si>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</si>
  <si>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</si>
  <si>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</si>
  <si>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</si>
  <si>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</si>
  <si>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</si>
  <si>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</si>
  <si>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</si>
  <si>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</si>
  <si>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</si>
  <si>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</si>
  <si>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</si>
  <si>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</si>
  <si>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</si>
  <si>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</si>
  <si>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</si>
  <si>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</si>
  <si>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</si>
  <si>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</si>
  <si>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</si>
  <si>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</si>
  <si>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</si>
  <si>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</si>
  <si>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</si>
  <si>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</si>
  <si>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</si>
  <si>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</si>
  <si>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</si>
  <si>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</si>
  <si>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</si>
  <si>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</si>
  <si>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</si>
  <si>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</si>
  <si>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</si>
  <si>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</si>
  <si>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</si>
  <si>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</si>
  <si>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</si>
  <si>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</si>
  <si>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</si>
  <si>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</si>
  <si>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</si>
  <si>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</si>
  <si>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</si>
  <si>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</si>
  <si>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</si>
  <si>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</si>
  <si>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</si>
  <si>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</si>
  <si>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</si>
  <si>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</si>
  <si>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</si>
  <si>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</si>
  <si>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</si>
  <si>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</si>
  <si>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</si>
  <si>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</si>
  <si>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</si>
  <si>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</si>
  <si>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</si>
  <si>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</si>
  <si>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</si>
  <si>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</si>
  <si>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</si>
  <si>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</si>
  <si>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</si>
  <si>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</si>
  <si>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</si>
  <si>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</si>
  <si>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</si>
  <si>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</si>
  <si>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</si>
  <si>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</si>
  <si>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</si>
  <si>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島根県　浜田市</t>
  </si>
  <si>
    <t>浜田市駅前駐車場</t>
  </si>
  <si>
    <t>法非適用</t>
  </si>
  <si>
    <t>駐車場整備事業</t>
  </si>
  <si>
    <t>-</t>
  </si>
  <si>
    <t>Ａ３Ｂ１</t>
  </si>
  <si>
    <t>該当数値なし</t>
  </si>
  <si>
    <t>届出駐車場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</si>
  <si>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</si>
  <si>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</si>
  <si>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</si>
  <si>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</si>
  <si>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</si>
  <si>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</si>
  <si>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</si>
  <si>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</si>
  <si>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</si>
  <si>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・本駐車場は、平成30年1月31日をもって廃止し、土地を民間事業者に売却している。</t>
    <rPh sb="1" eb="2">
      <t>ホン</t>
    </rPh>
    <rPh sb="2" eb="5">
      <t>チュウシャジョウ</t>
    </rPh>
    <rPh sb="7" eb="9">
      <t>ヘイセイ</t>
    </rPh>
    <rPh sb="11" eb="12">
      <t>ネン</t>
    </rPh>
    <rPh sb="13" eb="14">
      <t>ガツ</t>
    </rPh>
    <rPh sb="16" eb="17">
      <t>ニチ</t>
    </rPh>
    <rPh sb="21" eb="23">
      <t>ハイシ</t>
    </rPh>
    <rPh sb="25" eb="27">
      <t>トチ</t>
    </rPh>
    <rPh sb="28" eb="30">
      <t>ミンカン</t>
    </rPh>
    <rPh sb="30" eb="33">
      <t>ジギョウシャ</t>
    </rPh>
    <rPh sb="34" eb="36">
      <t>バイキャク</t>
    </rPh>
    <phoneticPr fontId="6"/>
  </si>
  <si>
    <t>・稼働率は384％程度で、前年度とほぼ同水準であり、類似施設の数値を大きく上回っている。本駐車場は駅に隣接しており、駅利用者や商店街利用者が利用するため、高い稼働率を保っているものと考えられる。</t>
    <rPh sb="1" eb="3">
      <t>カドウ</t>
    </rPh>
    <rPh sb="3" eb="4">
      <t>リツ</t>
    </rPh>
    <rPh sb="9" eb="11">
      <t>テイド</t>
    </rPh>
    <rPh sb="13" eb="16">
      <t>ゼンネンド</t>
    </rPh>
    <rPh sb="19" eb="22">
      <t>ドウスイジュン</t>
    </rPh>
    <rPh sb="26" eb="28">
      <t>ルイジ</t>
    </rPh>
    <rPh sb="28" eb="30">
      <t>シセツ</t>
    </rPh>
    <rPh sb="31" eb="33">
      <t>スウチ</t>
    </rPh>
    <rPh sb="34" eb="35">
      <t>オオ</t>
    </rPh>
    <rPh sb="37" eb="39">
      <t>ウワマワ</t>
    </rPh>
    <rPh sb="44" eb="45">
      <t>ホン</t>
    </rPh>
    <rPh sb="45" eb="48">
      <t>チュウシャジョウ</t>
    </rPh>
    <rPh sb="49" eb="50">
      <t>エキ</t>
    </rPh>
    <rPh sb="51" eb="53">
      <t>リンセツ</t>
    </rPh>
    <rPh sb="58" eb="59">
      <t>エキ</t>
    </rPh>
    <rPh sb="59" eb="62">
      <t>リヨウシャ</t>
    </rPh>
    <rPh sb="63" eb="66">
      <t>ショウテンガイ</t>
    </rPh>
    <rPh sb="66" eb="69">
      <t>リヨウシャ</t>
    </rPh>
    <rPh sb="70" eb="72">
      <t>リヨウ</t>
    </rPh>
    <rPh sb="77" eb="78">
      <t>タカ</t>
    </rPh>
    <rPh sb="79" eb="81">
      <t>カドウ</t>
    </rPh>
    <rPh sb="81" eb="82">
      <t>リツ</t>
    </rPh>
    <rPh sb="83" eb="84">
      <t>タモ</t>
    </rPh>
    <rPh sb="91" eb="92">
      <t>カンガ</t>
    </rPh>
    <phoneticPr fontId="6"/>
  </si>
  <si>
    <t>・「稼働率」が類似施設を大きく上回っていることに比べ、収益的収支比率についてはH27年度に類似施設を下回ったことから、平成26年度途中に行った使用料改定が使用料収入を減少させたと考える。
・本駐車場については、近隣に代替機能を有した民間駐車場の設置予定があることから、平成30年1月31日をもって廃止している。</t>
    <rPh sb="2" eb="4">
      <t>カドウ</t>
    </rPh>
    <rPh sb="4" eb="5">
      <t>リツ</t>
    </rPh>
    <rPh sb="7" eb="9">
      <t>ルイジ</t>
    </rPh>
    <rPh sb="9" eb="11">
      <t>シセツ</t>
    </rPh>
    <rPh sb="12" eb="13">
      <t>オオ</t>
    </rPh>
    <rPh sb="15" eb="17">
      <t>ウワマワ</t>
    </rPh>
    <rPh sb="24" eb="25">
      <t>クラ</t>
    </rPh>
    <rPh sb="27" eb="34">
      <t>シュウエキテキシュウシヒリツ</t>
    </rPh>
    <rPh sb="42" eb="44">
      <t>ネンド</t>
    </rPh>
    <rPh sb="45" eb="47">
      <t>ルイジ</t>
    </rPh>
    <rPh sb="47" eb="49">
      <t>シセツ</t>
    </rPh>
    <rPh sb="50" eb="52">
      <t>シタマワ</t>
    </rPh>
    <rPh sb="59" eb="61">
      <t>ヘイセイ</t>
    </rPh>
    <rPh sb="63" eb="65">
      <t>ネンド</t>
    </rPh>
    <rPh sb="65" eb="67">
      <t>トチュウ</t>
    </rPh>
    <rPh sb="68" eb="69">
      <t>オコナ</t>
    </rPh>
    <rPh sb="71" eb="74">
      <t>シヨウリョウ</t>
    </rPh>
    <rPh sb="74" eb="76">
      <t>カイテイ</t>
    </rPh>
    <rPh sb="77" eb="80">
      <t>シヨウリョウ</t>
    </rPh>
    <rPh sb="80" eb="82">
      <t>シュウニュウ</t>
    </rPh>
    <rPh sb="83" eb="85">
      <t>ゲンショウ</t>
    </rPh>
    <rPh sb="89" eb="90">
      <t>カンガ</t>
    </rPh>
    <rPh sb="95" eb="96">
      <t>ホン</t>
    </rPh>
    <rPh sb="96" eb="99">
      <t>チュウシャジョウ</t>
    </rPh>
    <rPh sb="105" eb="107">
      <t>キンリン</t>
    </rPh>
    <rPh sb="108" eb="110">
      <t>ダイガ</t>
    </rPh>
    <rPh sb="110" eb="112">
      <t>キノウ</t>
    </rPh>
    <rPh sb="113" eb="114">
      <t>ユウ</t>
    </rPh>
    <rPh sb="116" eb="118">
      <t>ミンカン</t>
    </rPh>
    <rPh sb="118" eb="121">
      <t>チュウシャジョウ</t>
    </rPh>
    <rPh sb="122" eb="124">
      <t>セッチ</t>
    </rPh>
    <rPh sb="124" eb="126">
      <t>ヨテイ</t>
    </rPh>
    <rPh sb="134" eb="136">
      <t>ヘイセイ</t>
    </rPh>
    <rPh sb="148" eb="150">
      <t>ハイシ</t>
    </rPh>
    <phoneticPr fontId="6"/>
  </si>
  <si>
    <t xml:space="preserve">・平成28年度は、駐車場機器一式を更新したことで例年よりも費用が大幅に増加したため、各指標とも数値が減少している。
・収益的収支比率は129％程度で、駐車場機器更新費用を除く通常の維持管理費は駐車場使用料収入で賄えている。ここ数年の推移としては、平成26年度に行った料金改定や平成27年度に新設された近隣の民間駐車場の影響を受け、H27年度に数値が大きく減少している。
</t>
    <rPh sb="50" eb="52">
      <t>ゲンショウ</t>
    </rPh>
    <rPh sb="113" eb="115">
      <t>スウネン</t>
    </rPh>
    <rPh sb="116" eb="118">
      <t>スイイ</t>
    </rPh>
    <rPh sb="123" eb="125">
      <t>ヘイセイ</t>
    </rPh>
    <rPh sb="127" eb="129">
      <t>ネンド</t>
    </rPh>
    <rPh sb="130" eb="131">
      <t>オコナ</t>
    </rPh>
    <rPh sb="133" eb="135">
      <t>リョウキン</t>
    </rPh>
    <rPh sb="135" eb="137">
      <t>カイテイ</t>
    </rPh>
    <rPh sb="138" eb="140">
      <t>ヘイセイ</t>
    </rPh>
    <rPh sb="142" eb="144">
      <t>ネンド</t>
    </rPh>
    <rPh sb="145" eb="147">
      <t>シンセツ</t>
    </rPh>
    <rPh sb="150" eb="152">
      <t>キンリン</t>
    </rPh>
    <rPh sb="153" eb="155">
      <t>ミンカン</t>
    </rPh>
    <rPh sb="155" eb="158">
      <t>チュウシャジョウ</t>
    </rPh>
    <rPh sb="159" eb="161">
      <t>エイキョウ</t>
    </rPh>
    <rPh sb="162" eb="163">
      <t>ウ</t>
    </rPh>
    <rPh sb="171" eb="173">
      <t>スウチ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</si>
</sst>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449.2</c:v>
                </c:pt>
                <c:pt idx="1">
                  <c:v>426.4</c:v>
                </c:pt>
                <c:pt idx="2">
                  <c:v>404.7</c:v>
                </c:pt>
                <c:pt idx="3">
                  <c:v>308.10000000000002</c:v>
                </c:pt>
                <c:pt idx="4">
                  <c:v>129.4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0565168"/>
        <c:axId val="-3305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0565168"/>
        <c:axId val="-330564080"/>
      </c:lineChart>
      <c:dateAx>
        <c:axId val="-330565168"/>
        <c:scaling>
          <c:orientation val="minMax"/>
        </c:scaling>
        <c:delete val="1"/>
        <c:axPos val="b"/>
        <c:numFmt formatCode="ge" sourceLinked="1"/>
        <c:majorTickMark val="none"/>
        <c:minorTickMark val="none"/>
        <c:tickLblPos val="none"/>
        <c:crossAx val="-330564080"/>
        <c:crosses val="autoZero"/>
        <c:auto val="1"/>
        <c:lblOffset val="100"/>
        <c:baseTimeUnit val="years"/>
      </c:dateAx>
      <c:valAx>
        <c:axId val="-33056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56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30561904"/>
        <c:axId val="-33056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30561904"/>
        <c:axId val="-330560816"/>
      </c:lineChart>
      <c:dateAx>
        <c:axId val="-330561904"/>
        <c:scaling>
          <c:orientation val="minMax"/>
        </c:scaling>
        <c:delete val="1"/>
        <c:axPos val="b"/>
        <c:numFmt formatCode="ge" sourceLinked="1"/>
        <c:majorTickMark val="none"/>
        <c:minorTickMark val="none"/>
        <c:tickLblPos val="none"/>
        <c:crossAx val="-330560816"/>
        <c:crosses val="autoZero"/>
        <c:auto val="1"/>
        <c:lblOffset val="100"/>
        <c:baseTimeUnit val="years"/>
      </c:dateAx>
      <c:valAx>
        <c:axId val="-33056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56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44039744"/>
        <c:axId val="-6440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44039744"/>
        <c:axId val="-644046816"/>
      </c:lineChart>
      <c:dateAx>
        <c:axId val="-644039744"/>
        <c:scaling>
          <c:orientation val="minMax"/>
        </c:scaling>
        <c:delete val="1"/>
        <c:axPos val="b"/>
        <c:numFmt formatCode="ge" sourceLinked="1"/>
        <c:majorTickMark val="none"/>
        <c:minorTickMark val="none"/>
        <c:tickLblPos val="none"/>
        <c:crossAx val="-644046816"/>
        <c:crosses val="autoZero"/>
        <c:auto val="1"/>
        <c:lblOffset val="100"/>
        <c:baseTimeUnit val="years"/>
      </c:dateAx>
      <c:valAx>
        <c:axId val="-64404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403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5636448"/>
        <c:axId val="-1456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5636448"/>
        <c:axId val="-145627200"/>
      </c:lineChart>
      <c:dateAx>
        <c:axId val="-145636448"/>
        <c:scaling>
          <c:orientation val="minMax"/>
        </c:scaling>
        <c:delete val="1"/>
        <c:axPos val="b"/>
        <c:numFmt formatCode="ge" sourceLinked="1"/>
        <c:majorTickMark val="none"/>
        <c:minorTickMark val="none"/>
        <c:tickLblPos val="none"/>
        <c:crossAx val="-145627200"/>
        <c:crosses val="autoZero"/>
        <c:auto val="1"/>
        <c:lblOffset val="100"/>
        <c:baseTimeUnit val="years"/>
      </c:dateAx>
      <c:valAx>
        <c:axId val="-14562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63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45641344"/>
        <c:axId val="-1456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45641344"/>
        <c:axId val="-145640256"/>
      </c:lineChart>
      <c:dateAx>
        <c:axId val="-145641344"/>
        <c:scaling>
          <c:orientation val="minMax"/>
        </c:scaling>
        <c:delete val="1"/>
        <c:axPos val="b"/>
        <c:numFmt formatCode="ge" sourceLinked="1"/>
        <c:majorTickMark val="none"/>
        <c:minorTickMark val="none"/>
        <c:tickLblPos val="none"/>
        <c:crossAx val="-145640256"/>
        <c:crosses val="autoZero"/>
        <c:auto val="1"/>
        <c:lblOffset val="100"/>
        <c:baseTimeUnit val="years"/>
      </c:dateAx>
      <c:valAx>
        <c:axId val="-14564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64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3596816"/>
        <c:axId val="-15359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3596816"/>
        <c:axId val="-153595728"/>
      </c:lineChart>
      <c:dateAx>
        <c:axId val="-153596816"/>
        <c:scaling>
          <c:orientation val="minMax"/>
        </c:scaling>
        <c:delete val="1"/>
        <c:axPos val="b"/>
        <c:numFmt formatCode="ge" sourceLinked="1"/>
        <c:majorTickMark val="none"/>
        <c:minorTickMark val="none"/>
        <c:tickLblPos val="none"/>
        <c:crossAx val="-153595728"/>
        <c:crosses val="autoZero"/>
        <c:auto val="1"/>
        <c:lblOffset val="100"/>
        <c:baseTimeUnit val="years"/>
      </c:dateAx>
      <c:valAx>
        <c:axId val="-15359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59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366.7</c:v>
                </c:pt>
                <c:pt idx="1">
                  <c:v>375.6</c:v>
                </c:pt>
                <c:pt idx="2">
                  <c:v>413.3</c:v>
                </c:pt>
                <c:pt idx="3">
                  <c:v>386.7</c:v>
                </c:pt>
                <c:pt idx="4">
                  <c:v>384.4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38301888"/>
        <c:axId val="-5383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38301888"/>
        <c:axId val="-538306784"/>
      </c:lineChart>
      <c:dateAx>
        <c:axId val="-538301888"/>
        <c:scaling>
          <c:orientation val="minMax"/>
        </c:scaling>
        <c:delete val="1"/>
        <c:axPos val="b"/>
        <c:numFmt formatCode="ge" sourceLinked="1"/>
        <c:majorTickMark val="none"/>
        <c:minorTickMark val="none"/>
        <c:tickLblPos val="none"/>
        <c:crossAx val="-538306784"/>
        <c:crosses val="autoZero"/>
        <c:auto val="1"/>
        <c:lblOffset val="100"/>
        <c:baseTimeUnit val="years"/>
      </c:dateAx>
      <c:valAx>
        <c:axId val="-53830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30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77.7</c:v>
                </c:pt>
                <c:pt idx="1">
                  <c:v>76.5</c:v>
                </c:pt>
                <c:pt idx="2">
                  <c:v>75.3</c:v>
                </c:pt>
                <c:pt idx="3">
                  <c:v>67.5</c:v>
                </c:pt>
                <c:pt idx="4">
                  <c:v>16.100000000000001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71332592"/>
        <c:axId val="-37132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71332592"/>
        <c:axId val="-371327152"/>
      </c:lineChart>
      <c:dateAx>
        <c:axId val="-371332592"/>
        <c:scaling>
          <c:orientation val="minMax"/>
        </c:scaling>
        <c:delete val="1"/>
        <c:axPos val="b"/>
        <c:numFmt formatCode="ge" sourceLinked="1"/>
        <c:majorTickMark val="none"/>
        <c:minorTickMark val="none"/>
        <c:tickLblPos val="none"/>
        <c:crossAx val="-371327152"/>
        <c:crosses val="autoZero"/>
        <c:auto val="1"/>
        <c:lblOffset val="100"/>
        <c:baseTimeUnit val="years"/>
      </c:dateAx>
      <c:valAx>
        <c:axId val="-37132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33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8666</c:v>
                </c:pt>
                <c:pt idx="1">
                  <c:v>9250</c:v>
                </c:pt>
                <c:pt idx="2">
                  <c:v>7647</c:v>
                </c:pt>
                <c:pt idx="3">
                  <c:v>5977</c:v>
                </c:pt>
                <c:pt idx="4">
                  <c:v>2119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30852496"/>
        <c:axId val="-33084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30852496"/>
        <c:axId val="-330843248"/>
      </c:lineChart>
      <c:dateAx>
        <c:axId val="-330852496"/>
        <c:scaling>
          <c:orientation val="minMax"/>
        </c:scaling>
        <c:delete val="1"/>
        <c:axPos val="b"/>
        <c:numFmt formatCode="ge" sourceLinked="1"/>
        <c:majorTickMark val="none"/>
        <c:minorTickMark val="none"/>
        <c:tickLblPos val="none"/>
        <c:crossAx val="-330843248"/>
        <c:crosses val="autoZero"/>
        <c:auto val="1"/>
        <c:lblOffset val="100"/>
        <c:baseTimeUnit val="years"/>
      </c:dateAx>
      <c:valAx>
        <c:axId val="-33084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085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1" zoomScaleNormal="100" zoomScaleSheetLayoutView="70" workbookViewId="0">
      <selection activeCell="ND15" sqref="ND15:NR30"/>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島根県浜田市　浜田市駅前駐車場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1490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45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449.2</v>
      </c>
      <c r="V31" s="111"/>
      <c r="W31" s="111"/>
      <c r="X31" s="111"/>
      <c r="Y31" s="111"/>
      <c r="Z31" s="111"/>
      <c r="AA31" s="111"/>
      <c r="AB31" s="111"/>
      <c r="AC31" s="111"/>
      <c r="AD31" s="111"/>
      <c r="AE31" s="111"/>
      <c r="AF31" s="111"/>
      <c r="AG31" s="111"/>
      <c r="AH31" s="111"/>
      <c r="AI31" s="111"/>
      <c r="AJ31" s="111"/>
      <c r="AK31" s="111"/>
      <c r="AL31" s="111"/>
      <c r="AM31" s="111"/>
      <c r="AN31" s="111">
        <f>データ!Z7</f>
        <v>426.4</v>
      </c>
      <c r="AO31" s="111"/>
      <c r="AP31" s="111"/>
      <c r="AQ31" s="111"/>
      <c r="AR31" s="111"/>
      <c r="AS31" s="111"/>
      <c r="AT31" s="111"/>
      <c r="AU31" s="111"/>
      <c r="AV31" s="111"/>
      <c r="AW31" s="111"/>
      <c r="AX31" s="111"/>
      <c r="AY31" s="111"/>
      <c r="AZ31" s="111"/>
      <c r="BA31" s="111"/>
      <c r="BB31" s="111"/>
      <c r="BC31" s="111"/>
      <c r="BD31" s="111"/>
      <c r="BE31" s="111"/>
      <c r="BF31" s="111"/>
      <c r="BG31" s="111">
        <f>データ!AA7</f>
        <v>404.7</v>
      </c>
      <c r="BH31" s="111"/>
      <c r="BI31" s="111"/>
      <c r="BJ31" s="111"/>
      <c r="BK31" s="111"/>
      <c r="BL31" s="111"/>
      <c r="BM31" s="111"/>
      <c r="BN31" s="111"/>
      <c r="BO31" s="111"/>
      <c r="BP31" s="111"/>
      <c r="BQ31" s="111"/>
      <c r="BR31" s="111"/>
      <c r="BS31" s="111"/>
      <c r="BT31" s="111"/>
      <c r="BU31" s="111"/>
      <c r="BV31" s="111"/>
      <c r="BW31" s="111"/>
      <c r="BX31" s="111"/>
      <c r="BY31" s="111"/>
      <c r="BZ31" s="111">
        <f>データ!AB7</f>
        <v>308.10000000000002</v>
      </c>
      <c r="CA31" s="111"/>
      <c r="CB31" s="111"/>
      <c r="CC31" s="111"/>
      <c r="CD31" s="111"/>
      <c r="CE31" s="111"/>
      <c r="CF31" s="111"/>
      <c r="CG31" s="111"/>
      <c r="CH31" s="111"/>
      <c r="CI31" s="111"/>
      <c r="CJ31" s="111"/>
      <c r="CK31" s="111"/>
      <c r="CL31" s="111"/>
      <c r="CM31" s="111"/>
      <c r="CN31" s="111"/>
      <c r="CO31" s="111"/>
      <c r="CP31" s="111"/>
      <c r="CQ31" s="111"/>
      <c r="CR31" s="111"/>
      <c r="CS31" s="111">
        <f>データ!AC7</f>
        <v>129.4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366.7</v>
      </c>
      <c r="JD31" s="82"/>
      <c r="JE31" s="82"/>
      <c r="JF31" s="82"/>
      <c r="JG31" s="82"/>
      <c r="JH31" s="82"/>
      <c r="JI31" s="82"/>
      <c r="JJ31" s="82"/>
      <c r="JK31" s="82"/>
      <c r="JL31" s="82"/>
      <c r="JM31" s="82"/>
      <c r="JN31" s="82"/>
      <c r="JO31" s="82"/>
      <c r="JP31" s="82"/>
      <c r="JQ31" s="82"/>
      <c r="JR31" s="82"/>
      <c r="JS31" s="82"/>
      <c r="JT31" s="82"/>
      <c r="JU31" s="83"/>
      <c r="JV31" s="81">
        <f>データ!DL7</f>
        <v>375.6</v>
      </c>
      <c r="JW31" s="82"/>
      <c r="JX31" s="82"/>
      <c r="JY31" s="82"/>
      <c r="JZ31" s="82"/>
      <c r="KA31" s="82"/>
      <c r="KB31" s="82"/>
      <c r="KC31" s="82"/>
      <c r="KD31" s="82"/>
      <c r="KE31" s="82"/>
      <c r="KF31" s="82"/>
      <c r="KG31" s="82"/>
      <c r="KH31" s="82"/>
      <c r="KI31" s="82"/>
      <c r="KJ31" s="82"/>
      <c r="KK31" s="82"/>
      <c r="KL31" s="82"/>
      <c r="KM31" s="82"/>
      <c r="KN31" s="83"/>
      <c r="KO31" s="81">
        <f>データ!DM7</f>
        <v>413.3</v>
      </c>
      <c r="KP31" s="82"/>
      <c r="KQ31" s="82"/>
      <c r="KR31" s="82"/>
      <c r="KS31" s="82"/>
      <c r="KT31" s="82"/>
      <c r="KU31" s="82"/>
      <c r="KV31" s="82"/>
      <c r="KW31" s="82"/>
      <c r="KX31" s="82"/>
      <c r="KY31" s="82"/>
      <c r="KZ31" s="82"/>
      <c r="LA31" s="82"/>
      <c r="LB31" s="82"/>
      <c r="LC31" s="82"/>
      <c r="LD31" s="82"/>
      <c r="LE31" s="82"/>
      <c r="LF31" s="82"/>
      <c r="LG31" s="83"/>
      <c r="LH31" s="81">
        <f>データ!DN7</f>
        <v>386.7</v>
      </c>
      <c r="LI31" s="82"/>
      <c r="LJ31" s="82"/>
      <c r="LK31" s="82"/>
      <c r="LL31" s="82"/>
      <c r="LM31" s="82"/>
      <c r="LN31" s="82"/>
      <c r="LO31" s="82"/>
      <c r="LP31" s="82"/>
      <c r="LQ31" s="82"/>
      <c r="LR31" s="82"/>
      <c r="LS31" s="82"/>
      <c r="LT31" s="82"/>
      <c r="LU31" s="82"/>
      <c r="LV31" s="82"/>
      <c r="LW31" s="82"/>
      <c r="LX31" s="82"/>
      <c r="LY31" s="82"/>
      <c r="LZ31" s="83"/>
      <c r="MA31" s="81">
        <f>データ!DO7</f>
        <v>384.4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77.7</v>
      </c>
      <c r="EM52" s="111"/>
      <c r="EN52" s="111"/>
      <c r="EO52" s="111"/>
      <c r="EP52" s="111"/>
      <c r="EQ52" s="111"/>
      <c r="ER52" s="111"/>
      <c r="ES52" s="111"/>
      <c r="ET52" s="111"/>
      <c r="EU52" s="111"/>
      <c r="EV52" s="111"/>
      <c r="EW52" s="111"/>
      <c r="EX52" s="111"/>
      <c r="EY52" s="111"/>
      <c r="EZ52" s="111"/>
      <c r="FA52" s="111"/>
      <c r="FB52" s="111"/>
      <c r="FC52" s="111"/>
      <c r="FD52" s="111"/>
      <c r="FE52" s="111">
        <f>データ!BG7</f>
        <v>76.5</v>
      </c>
      <c r="FF52" s="111"/>
      <c r="FG52" s="111"/>
      <c r="FH52" s="111"/>
      <c r="FI52" s="111"/>
      <c r="FJ52" s="111"/>
      <c r="FK52" s="111"/>
      <c r="FL52" s="111"/>
      <c r="FM52" s="111"/>
      <c r="FN52" s="111"/>
      <c r="FO52" s="111"/>
      <c r="FP52" s="111"/>
      <c r="FQ52" s="111"/>
      <c r="FR52" s="111"/>
      <c r="FS52" s="111"/>
      <c r="FT52" s="111"/>
      <c r="FU52" s="111"/>
      <c r="FV52" s="111"/>
      <c r="FW52" s="111"/>
      <c r="FX52" s="111">
        <f>データ!BH7</f>
        <v>75.3</v>
      </c>
      <c r="FY52" s="111"/>
      <c r="FZ52" s="111"/>
      <c r="GA52" s="111"/>
      <c r="GB52" s="111"/>
      <c r="GC52" s="111"/>
      <c r="GD52" s="111"/>
      <c r="GE52" s="111"/>
      <c r="GF52" s="111"/>
      <c r="GG52" s="111"/>
      <c r="GH52" s="111"/>
      <c r="GI52" s="111"/>
      <c r="GJ52" s="111"/>
      <c r="GK52" s="111"/>
      <c r="GL52" s="111"/>
      <c r="GM52" s="111"/>
      <c r="GN52" s="111"/>
      <c r="GO52" s="111"/>
      <c r="GP52" s="111"/>
      <c r="GQ52" s="111">
        <f>データ!BI7</f>
        <v>67.5</v>
      </c>
      <c r="GR52" s="111"/>
      <c r="GS52" s="111"/>
      <c r="GT52" s="111"/>
      <c r="GU52" s="111"/>
      <c r="GV52" s="111"/>
      <c r="GW52" s="111"/>
      <c r="GX52" s="111"/>
      <c r="GY52" s="111"/>
      <c r="GZ52" s="111"/>
      <c r="HA52" s="111"/>
      <c r="HB52" s="111"/>
      <c r="HC52" s="111"/>
      <c r="HD52" s="111"/>
      <c r="HE52" s="111"/>
      <c r="HF52" s="111"/>
      <c r="HG52" s="111"/>
      <c r="HH52" s="111"/>
      <c r="HI52" s="111"/>
      <c r="HJ52" s="111">
        <f>データ!BJ7</f>
        <v>16.100000000000001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8666</v>
      </c>
      <c r="JD52" s="110"/>
      <c r="JE52" s="110"/>
      <c r="JF52" s="110"/>
      <c r="JG52" s="110"/>
      <c r="JH52" s="110"/>
      <c r="JI52" s="110"/>
      <c r="JJ52" s="110"/>
      <c r="JK52" s="110"/>
      <c r="JL52" s="110"/>
      <c r="JM52" s="110"/>
      <c r="JN52" s="110"/>
      <c r="JO52" s="110"/>
      <c r="JP52" s="110"/>
      <c r="JQ52" s="110"/>
      <c r="JR52" s="110"/>
      <c r="JS52" s="110"/>
      <c r="JT52" s="110"/>
      <c r="JU52" s="110"/>
      <c r="JV52" s="110">
        <f>データ!BR7</f>
        <v>9250</v>
      </c>
      <c r="JW52" s="110"/>
      <c r="JX52" s="110"/>
      <c r="JY52" s="110"/>
      <c r="JZ52" s="110"/>
      <c r="KA52" s="110"/>
      <c r="KB52" s="110"/>
      <c r="KC52" s="110"/>
      <c r="KD52" s="110"/>
      <c r="KE52" s="110"/>
      <c r="KF52" s="110"/>
      <c r="KG52" s="110"/>
      <c r="KH52" s="110"/>
      <c r="KI52" s="110"/>
      <c r="KJ52" s="110"/>
      <c r="KK52" s="110"/>
      <c r="KL52" s="110"/>
      <c r="KM52" s="110"/>
      <c r="KN52" s="110"/>
      <c r="KO52" s="110">
        <f>データ!BS7</f>
        <v>7647</v>
      </c>
      <c r="KP52" s="110"/>
      <c r="KQ52" s="110"/>
      <c r="KR52" s="110"/>
      <c r="KS52" s="110"/>
      <c r="KT52" s="110"/>
      <c r="KU52" s="110"/>
      <c r="KV52" s="110"/>
      <c r="KW52" s="110"/>
      <c r="KX52" s="110"/>
      <c r="KY52" s="110"/>
      <c r="KZ52" s="110"/>
      <c r="LA52" s="110"/>
      <c r="LB52" s="110"/>
      <c r="LC52" s="110"/>
      <c r="LD52" s="110"/>
      <c r="LE52" s="110"/>
      <c r="LF52" s="110"/>
      <c r="LG52" s="110"/>
      <c r="LH52" s="110">
        <f>データ!BT7</f>
        <v>5977</v>
      </c>
      <c r="LI52" s="110"/>
      <c r="LJ52" s="110"/>
      <c r="LK52" s="110"/>
      <c r="LL52" s="110"/>
      <c r="LM52" s="110"/>
      <c r="LN52" s="110"/>
      <c r="LO52" s="110"/>
      <c r="LP52" s="110"/>
      <c r="LQ52" s="110"/>
      <c r="LR52" s="110"/>
      <c r="LS52" s="110"/>
      <c r="LT52" s="110"/>
      <c r="LU52" s="110"/>
      <c r="LV52" s="110"/>
      <c r="LW52" s="110"/>
      <c r="LX52" s="110"/>
      <c r="LY52" s="110"/>
      <c r="LZ52" s="110"/>
      <c r="MA52" s="110">
        <f>データ!BU7</f>
        <v>2119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298767</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322024</v>
      </c>
      <c r="D6" s="61">
        <f t="shared" si="1"/>
        <v>47</v>
      </c>
      <c r="E6" s="61">
        <f t="shared" si="1"/>
        <v>14</v>
      </c>
      <c r="F6" s="61">
        <f t="shared" si="1"/>
        <v>0</v>
      </c>
      <c r="G6" s="61">
        <f t="shared" si="1"/>
        <v>2</v>
      </c>
      <c r="H6" s="61" t="str">
        <f>SUBSTITUTE(H8,"　","")</f>
        <v>島根県浜田市</v>
      </c>
      <c r="I6" s="61" t="str">
        <f t="shared" si="1"/>
        <v>浜田市駅前駐車場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22</v>
      </c>
      <c r="S6" s="63" t="str">
        <f t="shared" si="1"/>
        <v>駅</v>
      </c>
      <c r="T6" s="63" t="str">
        <f t="shared" si="1"/>
        <v>無</v>
      </c>
      <c r="U6" s="64">
        <f t="shared" si="1"/>
        <v>1490</v>
      </c>
      <c r="V6" s="64">
        <f t="shared" si="1"/>
        <v>45</v>
      </c>
      <c r="W6" s="64">
        <f t="shared" si="1"/>
        <v>200</v>
      </c>
      <c r="X6" s="63" t="str">
        <f t="shared" si="1"/>
        <v>導入なし</v>
      </c>
      <c r="Y6" s="65">
        <f>IF(Y8="-",NA(),Y8)</f>
        <v>449.2</v>
      </c>
      <c r="Z6" s="65">
        <f t="shared" ref="Z6:AH6" si="2">IF(Z8="-",NA(),Z8)</f>
        <v>426.4</v>
      </c>
      <c r="AA6" s="65">
        <f t="shared" si="2"/>
        <v>404.7</v>
      </c>
      <c r="AB6" s="65">
        <f t="shared" si="2"/>
        <v>308.10000000000002</v>
      </c>
      <c r="AC6" s="65">
        <f t="shared" si="2"/>
        <v>129.4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77.7</v>
      </c>
      <c r="BG6" s="65">
        <f t="shared" ref="BG6:BO6" si="5">IF(BG8="-",NA(),BG8)</f>
        <v>76.5</v>
      </c>
      <c r="BH6" s="65">
        <f t="shared" si="5"/>
        <v>75.3</v>
      </c>
      <c r="BI6" s="65">
        <f t="shared" si="5"/>
        <v>67.5</v>
      </c>
      <c r="BJ6" s="65">
        <f t="shared" si="5"/>
        <v>16.100000000000001</v>
      </c>
      <c r="BK6" s="65">
        <f t="shared" si="5"/>
        <v>51.9</v>
      </c>
      <c r="BL6" s="65">
        <f t="shared" si="5"/>
        <v>59.2</v>
      </c>
      <c r="BM6" s="65">
        <f t="shared" si="5"/>
        <v>64.5</v>
      </c>
      <c r="BN6" s="65">
        <f t="shared" si="5"/>
        <v>60</v>
      </c>
      <c r="BO6" s="65">
        <f t="shared" si="5"/>
        <v>52.8</v>
      </c>
      <c r="BP6" s="62" t="str">
        <f>IF(BP8="-","",IF(BP8="-","【-】","【"&amp;SUBSTITUTE(TEXT(BP8,"#,##0.0"),"-","△")&amp;"】"))</f>
        <v>【45.2】</v>
      </c>
      <c r="BQ6" s="66">
        <f>IF(BQ8="-",NA(),BQ8)</f>
        <v>8666</v>
      </c>
      <c r="BR6" s="66">
        <f t="shared" ref="BR6:BZ6" si="6">IF(BR8="-",NA(),BR8)</f>
        <v>9250</v>
      </c>
      <c r="BS6" s="66">
        <f t="shared" si="6"/>
        <v>7647</v>
      </c>
      <c r="BT6" s="66">
        <f t="shared" si="6"/>
        <v>5977</v>
      </c>
      <c r="BU6" s="66">
        <f t="shared" si="6"/>
        <v>2119</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298767</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366.7</v>
      </c>
      <c r="DL6" s="65">
        <f t="shared" ref="DL6:DT6" si="9">IF(DL8="-",NA(),DL8)</f>
        <v>375.6</v>
      </c>
      <c r="DM6" s="65">
        <f t="shared" si="9"/>
        <v>413.3</v>
      </c>
      <c r="DN6" s="65">
        <f t="shared" si="9"/>
        <v>386.7</v>
      </c>
      <c r="DO6" s="65">
        <f t="shared" si="9"/>
        <v>384.4</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322024</v>
      </c>
      <c r="D7" s="61">
        <f t="shared" si="10"/>
        <v>47</v>
      </c>
      <c r="E7" s="61">
        <f t="shared" si="10"/>
        <v>14</v>
      </c>
      <c r="F7" s="61">
        <f t="shared" si="10"/>
        <v>0</v>
      </c>
      <c r="G7" s="61">
        <f t="shared" si="10"/>
        <v>2</v>
      </c>
      <c r="H7" s="61" t="str">
        <f t="shared" si="10"/>
        <v>島根県　浜田市</v>
      </c>
      <c r="I7" s="61" t="str">
        <f t="shared" si="10"/>
        <v>浜田市駅前駐車場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22</v>
      </c>
      <c r="S7" s="63" t="str">
        <f t="shared" si="10"/>
        <v>駅</v>
      </c>
      <c r="T7" s="63" t="str">
        <f t="shared" si="10"/>
        <v>無</v>
      </c>
      <c r="U7" s="64">
        <f t="shared" si="10"/>
        <v>1490</v>
      </c>
      <c r="V7" s="64">
        <f t="shared" si="10"/>
        <v>45</v>
      </c>
      <c r="W7" s="64">
        <f t="shared" si="10"/>
        <v>200</v>
      </c>
      <c r="X7" s="63" t="str">
        <f t="shared" si="10"/>
        <v>導入なし</v>
      </c>
      <c r="Y7" s="65">
        <f>Y8</f>
        <v>449.2</v>
      </c>
      <c r="Z7" s="65">
        <f t="shared" ref="Z7:AH7" si="11">Z8</f>
        <v>426.4</v>
      </c>
      <c r="AA7" s="65">
        <f t="shared" si="11"/>
        <v>404.7</v>
      </c>
      <c r="AB7" s="65">
        <f t="shared" si="11"/>
        <v>308.10000000000002</v>
      </c>
      <c r="AC7" s="65">
        <f t="shared" si="11"/>
        <v>129.4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77.7</v>
      </c>
      <c r="BG7" s="65">
        <f t="shared" ref="BG7:BO7" si="14">BG8</f>
        <v>76.5</v>
      </c>
      <c r="BH7" s="65">
        <f t="shared" si="14"/>
        <v>75.3</v>
      </c>
      <c r="BI7" s="65">
        <f t="shared" si="14"/>
        <v>67.5</v>
      </c>
      <c r="BJ7" s="65">
        <f t="shared" si="14"/>
        <v>16.100000000000001</v>
      </c>
      <c r="BK7" s="65">
        <f t="shared" si="14"/>
        <v>51.9</v>
      </c>
      <c r="BL7" s="65">
        <f t="shared" si="14"/>
        <v>59.2</v>
      </c>
      <c r="BM7" s="65">
        <f t="shared" si="14"/>
        <v>64.5</v>
      </c>
      <c r="BN7" s="65">
        <f t="shared" si="14"/>
        <v>60</v>
      </c>
      <c r="BO7" s="65">
        <f t="shared" si="14"/>
        <v>52.8</v>
      </c>
      <c r="BP7" s="62"/>
      <c r="BQ7" s="66">
        <f>BQ8</f>
        <v>8666</v>
      </c>
      <c r="BR7" s="66">
        <f t="shared" ref="BR7:BZ7" si="15">BR8</f>
        <v>9250</v>
      </c>
      <c r="BS7" s="66">
        <f t="shared" si="15"/>
        <v>7647</v>
      </c>
      <c r="BT7" s="66">
        <f t="shared" si="15"/>
        <v>5977</v>
      </c>
      <c r="BU7" s="66">
        <f t="shared" si="15"/>
        <v>2119</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298767</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366.7</v>
      </c>
      <c r="DL7" s="65">
        <f t="shared" ref="DL7:DT7" si="17">DL8</f>
        <v>375.6</v>
      </c>
      <c r="DM7" s="65">
        <f t="shared" si="17"/>
        <v>413.3</v>
      </c>
      <c r="DN7" s="65">
        <f t="shared" si="17"/>
        <v>386.7</v>
      </c>
      <c r="DO7" s="65">
        <f t="shared" si="17"/>
        <v>384.4</v>
      </c>
      <c r="DP7" s="65">
        <f t="shared" si="17"/>
        <v>230</v>
      </c>
      <c r="DQ7" s="65">
        <f t="shared" si="17"/>
        <v>244.3</v>
      </c>
      <c r="DR7" s="65">
        <f t="shared" si="17"/>
        <v>238.1</v>
      </c>
      <c r="DS7" s="65">
        <f t="shared" si="17"/>
        <v>261.8</v>
      </c>
      <c r="DT7" s="65">
        <f t="shared" si="17"/>
        <v>268.7</v>
      </c>
      <c r="DU7" s="62"/>
    </row>
    <row r="8" spans="1:125" s="67" customFormat="1">
      <c r="A8" s="50"/>
      <c r="B8" s="68">
        <v>2016</v>
      </c>
      <c r="C8" s="68">
        <v>322024</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22</v>
      </c>
      <c r="S8" s="70" t="s">
        <v>122</v>
      </c>
      <c r="T8" s="70" t="s">
        <v>123</v>
      </c>
      <c r="U8" s="71">
        <v>1490</v>
      </c>
      <c r="V8" s="71">
        <v>45</v>
      </c>
      <c r="W8" s="71">
        <v>200</v>
      </c>
      <c r="X8" s="70" t="s">
        <v>124</v>
      </c>
      <c r="Y8" s="72">
        <v>449.2</v>
      </c>
      <c r="Z8" s="72">
        <v>426.4</v>
      </c>
      <c r="AA8" s="72">
        <v>404.7</v>
      </c>
      <c r="AB8" s="72">
        <v>308.10000000000002</v>
      </c>
      <c r="AC8" s="72">
        <v>129.4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77.7</v>
      </c>
      <c r="BG8" s="72">
        <v>76.5</v>
      </c>
      <c r="BH8" s="72">
        <v>75.3</v>
      </c>
      <c r="BI8" s="72">
        <v>67.5</v>
      </c>
      <c r="BJ8" s="72">
        <v>16.100000000000001</v>
      </c>
      <c r="BK8" s="72">
        <v>51.9</v>
      </c>
      <c r="BL8" s="72">
        <v>59.2</v>
      </c>
      <c r="BM8" s="72">
        <v>64.5</v>
      </c>
      <c r="BN8" s="72">
        <v>60</v>
      </c>
      <c r="BO8" s="72">
        <v>52.8</v>
      </c>
      <c r="BP8" s="69">
        <v>45.2</v>
      </c>
      <c r="BQ8" s="73">
        <v>8666</v>
      </c>
      <c r="BR8" s="73">
        <v>9250</v>
      </c>
      <c r="BS8" s="73">
        <v>7647</v>
      </c>
      <c r="BT8" s="74">
        <v>5977</v>
      </c>
      <c r="BU8" s="74">
        <v>2119</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298767</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366.7</v>
      </c>
      <c r="DL8" s="72">
        <v>375.6</v>
      </c>
      <c r="DM8" s="72">
        <v>413.3</v>
      </c>
      <c r="DN8" s="72">
        <v>386.7</v>
      </c>
      <c r="DO8" s="72">
        <v>384.4</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上手 弘也</cp:lastModifiedBy>
  <dcterms:created xsi:type="dcterms:W3CDTF">2018-02-09T01:51:26Z</dcterms:created>
  <dcterms:modified xsi:type="dcterms:W3CDTF">2018-03-13T09:45:18Z</dcterms:modified>
  <cp:category/>
</cp:coreProperties>
</file>