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0.11\kyouyuu\ファイル共有\上下水道課\業務係\下水道業務\3.各種調査\財政係から\H28\公営企業に係る「経営比較分析表（下水道事業分）」の再配布について\19隠岐の島町\"/>
    </mc:Choice>
  </mc:AlternateContent>
  <workbookProtection workbookPassword="8649" lockStructure="1"/>
  <bookViews>
    <workbookView xWindow="0" yWindow="0" windowWidth="24000" windowHeight="990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<sst xmlns="http://schemas.openxmlformats.org/spreadsheetml/2006/main" count="221" uniqueCount="111">
  <si>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</si>
  <si>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</si>
  <si>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</si>
  <si>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</si>
  <si>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</si>
  <si>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</si>
  <si>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</si>
  <si>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</si>
  <si>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</si>
  <si>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</si>
  <si>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</si>
  <si>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</si>
  <si>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</si>
  <si>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</si>
  <si>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</si>
  <si>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</si>
  <si>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</si>
  <si>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</si>
  <si>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</si>
  <si>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</si>
  <si>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</si>
  <si>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</si>
  <si>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</si>
  <si>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</si>
  <si>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</si>
  <si>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</si>
  <si>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</si>
  <si>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</si>
  <si>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</si>
  <si>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</si>
  <si>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</si>
  <si>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</si>
  <si>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</si>
  <si>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</si>
  <si>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</si>
  <si>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</si>
  <si>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</si>
  <si>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</si>
  <si>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</si>
  <si>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</si>
  <si>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</si>
  <si>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</si>
  <si>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</si>
  <si>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</si>
  <si>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</si>
  <si>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</si>
  <si>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</si>
  <si>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</si>
  <si>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</si>
  <si>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</si>
  <si>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</si>
  <si>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</si>
  <si>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</si>
  <si>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</si>
  <si>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</si>
  <si>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</si>
  <si>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</si>
  <si>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</si>
  <si>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</si>
  <si>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</si>
  <si>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</si>
  <si>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</si>
  <si>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</si>
  <si>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</si>
  <si>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</si>
  <si>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</si>
  <si>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</si>
  <si>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</si>
  <si>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</si>
  <si>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</si>
  <si>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</si>
  <si>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</si>
  <si>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</si>
  <si>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</si>
  <si>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</si>
  <si>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</si>
  <si>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</si>
  <si>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</si>
  <si>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</si>
  <si>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</si>
  <si>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</si>
  <si>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</si>
  <si>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</si>
  <si>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</si>
  <si>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</si>
  <si>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</si>
  <si>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</si>
  <si>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</si>
  <si>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</si>
  <si>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</si>
  <si>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</si>
  <si>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</si>
  <si>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</si>
  <si>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</si>
  <si>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</si>
  <si>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</si>
  <si>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島根県　隠岐の島町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</si>
  <si>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</si>
  <si>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</si>
  <si>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</si>
  <si>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</si>
  <si>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</si>
  <si>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</si>
  <si>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</si>
  <si>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</si>
  <si>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</si>
  <si>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</si>
  <si>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</si>
  <si>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③平成8年度供用開始で、耐用年数内であり管渠改善は実施しない。</t>
    <rPh sb="1" eb="3">
      <t>ヘイセイ</t>
    </rPh>
    <rPh sb="4" eb="6">
      <t>ネンド</t>
    </rPh>
    <rPh sb="6" eb="8">
      <t>キョウヨウ</t>
    </rPh>
    <rPh sb="8" eb="10">
      <t>カイシ</t>
    </rPh>
    <rPh sb="12" eb="16">
      <t>タイヨウネンスウ</t>
    </rPh>
    <rPh sb="16" eb="17">
      <t>ナイ</t>
    </rPh>
    <rPh sb="20" eb="22">
      <t>カンキョ</t>
    </rPh>
    <rPh sb="22" eb="24">
      <t>カイゼン</t>
    </rPh>
    <rPh sb="25" eb="27">
      <t>ジッシ</t>
    </rPh>
    <phoneticPr fontId="4"/>
  </si>
  <si>
    <t>漁業集落排水事業は、施設整備済で企業債残高は減少している。各比率も類似団体と比較して良好である。今後、長寿命化計画により効率的な維持管理に努める。</t>
    <rPh sb="0" eb="4">
      <t>ギョギョウシュウラク</t>
    </rPh>
    <rPh sb="4" eb="6">
      <t>ハイスイ</t>
    </rPh>
    <rPh sb="6" eb="8">
      <t>ジギョウ</t>
    </rPh>
    <rPh sb="10" eb="12">
      <t>シセツ</t>
    </rPh>
    <rPh sb="12" eb="14">
      <t>セイビ</t>
    </rPh>
    <rPh sb="14" eb="15">
      <t>スミ</t>
    </rPh>
    <rPh sb="16" eb="19">
      <t>キギョウサイ</t>
    </rPh>
    <rPh sb="19" eb="21">
      <t>ザンダカ</t>
    </rPh>
    <rPh sb="22" eb="24">
      <t>ゲンショウ</t>
    </rPh>
    <rPh sb="29" eb="30">
      <t>カク</t>
    </rPh>
    <rPh sb="30" eb="32">
      <t>ヒリツ</t>
    </rPh>
    <rPh sb="33" eb="37">
      <t>ルイジダンタイ</t>
    </rPh>
    <rPh sb="38" eb="40">
      <t>ヒカク</t>
    </rPh>
    <rPh sb="42" eb="44">
      <t>リョウコウ</t>
    </rPh>
    <rPh sb="48" eb="50">
      <t>コンゴ</t>
    </rPh>
    <rPh sb="51" eb="55">
      <t>チョウジュミョウカ</t>
    </rPh>
    <rPh sb="55" eb="57">
      <t>ケイカク</t>
    </rPh>
    <rPh sb="60" eb="63">
      <t>コウリツテキ</t>
    </rPh>
    <rPh sb="64" eb="68">
      <t>イジカンリ</t>
    </rPh>
    <rPh sb="69" eb="70">
      <t>ツト</t>
    </rPh>
    <phoneticPr fontId="4"/>
  </si>
  <si>
    <t>①100％超で推移しているが、使用料以外の収入に依存している部分が大きい。
④類似団体に比較して低く減少傾向である。
⑤類似団体に比較してやや高い。
⑥類似団体同程度で推移している。
⑦類似団体に比較してやや高い。
⑧類似団体に比較して高い。
類似団体に比較して良好である。</t>
    <rPh sb="5" eb="6">
      <t>チョウ</t>
    </rPh>
    <rPh sb="7" eb="9">
      <t>スイイ</t>
    </rPh>
    <rPh sb="15" eb="18">
      <t>シヨウリョウ</t>
    </rPh>
    <rPh sb="18" eb="20">
      <t>イガイ</t>
    </rPh>
    <rPh sb="21" eb="23">
      <t>シュウニュウ</t>
    </rPh>
    <rPh sb="24" eb="26">
      <t>イゾン</t>
    </rPh>
    <rPh sb="30" eb="32">
      <t>ブブン</t>
    </rPh>
    <rPh sb="33" eb="34">
      <t>オオ</t>
    </rPh>
    <rPh sb="39" eb="43">
      <t>ルイジダンタイ</t>
    </rPh>
    <rPh sb="44" eb="46">
      <t>ヒカク</t>
    </rPh>
    <rPh sb="48" eb="49">
      <t>ヒク</t>
    </rPh>
    <rPh sb="50" eb="52">
      <t>ゲンショウ</t>
    </rPh>
    <rPh sb="52" eb="54">
      <t>ケイコウ</t>
    </rPh>
    <rPh sb="60" eb="64">
      <t>ルイジダンタイ</t>
    </rPh>
    <rPh sb="65" eb="67">
      <t>ヒカク</t>
    </rPh>
    <rPh sb="71" eb="72">
      <t>タカ</t>
    </rPh>
    <rPh sb="76" eb="80">
      <t>ルイジダンタイ</t>
    </rPh>
    <rPh sb="80" eb="83">
      <t>ドウテイド</t>
    </rPh>
    <rPh sb="84" eb="86">
      <t>スイイ</t>
    </rPh>
    <rPh sb="93" eb="97">
      <t>ルイジダンタイ</t>
    </rPh>
    <rPh sb="98" eb="100">
      <t>ヒカク</t>
    </rPh>
    <rPh sb="104" eb="105">
      <t>タカ</t>
    </rPh>
    <rPh sb="109" eb="113">
      <t>ルイジダンタイ</t>
    </rPh>
    <rPh sb="114" eb="116">
      <t>ヒカク</t>
    </rPh>
    <rPh sb="118" eb="119">
      <t>タカ</t>
    </rPh>
    <rPh sb="122" eb="126">
      <t>ルイジダンタイ</t>
    </rPh>
    <rPh sb="127" eb="129">
      <t>ヒカク</t>
    </rPh>
    <rPh sb="131" eb="133">
      <t>リョウコウ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</si>
</sst>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209584"/>
        <c:axId val="42420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 formatCode="#,##0.00;&quot;△&quot;#,##0.00;&quot;-&quot;">
                  <c:v>0.02</c:v>
                </c:pt>
                <c:pt idx="1">
                  <c:v>0</c:v>
                </c:pt>
                <c:pt idx="2" formatCode="#,##0.00;&quot;△&quot;#,##0.00;&quot;-&quot;">
                  <c:v>0.14000000000000001</c:v>
                </c:pt>
                <c:pt idx="3" formatCode="#,##0.00;&quot;△&quot;#,##0.00;&quot;-&quot;">
                  <c:v>0.05</c:v>
                </c:pt>
                <c:pt idx="4" formatCode="#,##0.00;&quot;△&quot;#,##0.00;&quot;-&quot;">
                  <c:v>0.18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209584"/>
        <c:axId val="424204880"/>
      </c:lineChart>
      <c:dateAx>
        <c:axId val="42420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204880"/>
        <c:crosses val="autoZero"/>
        <c:auto val="1"/>
        <c:lblOffset val="100"/>
        <c:baseTimeUnit val="years"/>
      </c:dateAx>
      <c:valAx>
        <c:axId val="42420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20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42.7</c:v>
                </c:pt>
                <c:pt idx="1">
                  <c:v>40.4</c:v>
                </c:pt>
                <c:pt idx="2">
                  <c:v>40.68</c:v>
                </c:pt>
                <c:pt idx="3">
                  <c:v>39.659999999999997</c:v>
                </c:pt>
                <c:pt idx="4">
                  <c:v>39.75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206840"/>
        <c:axId val="42420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37.130000000000003</c:v>
                </c:pt>
                <c:pt idx="1">
                  <c:v>38.24</c:v>
                </c:pt>
                <c:pt idx="2">
                  <c:v>39.42</c:v>
                </c:pt>
                <c:pt idx="3">
                  <c:v>39.68</c:v>
                </c:pt>
                <c:pt idx="4">
                  <c:v>35.64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206840"/>
        <c:axId val="424208016"/>
      </c:lineChart>
      <c:dateAx>
        <c:axId val="424206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208016"/>
        <c:crosses val="autoZero"/>
        <c:auto val="1"/>
        <c:lblOffset val="100"/>
        <c:baseTimeUnit val="years"/>
      </c:dateAx>
      <c:valAx>
        <c:axId val="42420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206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93.7</c:v>
                </c:pt>
                <c:pt idx="1">
                  <c:v>93.89</c:v>
                </c:pt>
                <c:pt idx="2">
                  <c:v>94.06</c:v>
                </c:pt>
                <c:pt idx="3">
                  <c:v>90.23</c:v>
                </c:pt>
                <c:pt idx="4">
                  <c:v>91.63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822848"/>
        <c:axId val="42482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81.8</c:v>
                </c:pt>
                <c:pt idx="1">
                  <c:v>81.84</c:v>
                </c:pt>
                <c:pt idx="2">
                  <c:v>82.97</c:v>
                </c:pt>
                <c:pt idx="3">
                  <c:v>83.95</c:v>
                </c:pt>
                <c:pt idx="4">
                  <c:v>82.92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822848"/>
        <c:axId val="424823632"/>
      </c:lineChart>
      <c:dateAx>
        <c:axId val="42482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823632"/>
        <c:crosses val="autoZero"/>
        <c:auto val="1"/>
        <c:lblOffset val="100"/>
        <c:baseTimeUnit val="years"/>
      </c:dateAx>
      <c:valAx>
        <c:axId val="42482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82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100.26</c:v>
                </c:pt>
                <c:pt idx="1">
                  <c:v>104.18</c:v>
                </c:pt>
                <c:pt idx="2">
                  <c:v>100.54</c:v>
                </c:pt>
                <c:pt idx="3">
                  <c:v>100</c:v>
                </c:pt>
                <c:pt idx="4">
                  <c:v>102.77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209192"/>
        <c:axId val="424204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209192"/>
        <c:axId val="424204488"/>
      </c:lineChart>
      <c:dateAx>
        <c:axId val="424209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204488"/>
        <c:crosses val="autoZero"/>
        <c:auto val="1"/>
        <c:lblOffset val="100"/>
        <c:baseTimeUnit val="years"/>
      </c:dateAx>
      <c:valAx>
        <c:axId val="424204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209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207624"/>
        <c:axId val="424203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207624"/>
        <c:axId val="424203704"/>
      </c:lineChart>
      <c:dateAx>
        <c:axId val="424207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203704"/>
        <c:crosses val="autoZero"/>
        <c:auto val="1"/>
        <c:lblOffset val="100"/>
        <c:baseTimeUnit val="years"/>
      </c:dateAx>
      <c:valAx>
        <c:axId val="424203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207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204096"/>
        <c:axId val="42420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204096"/>
        <c:axId val="424203312"/>
      </c:lineChart>
      <c:dateAx>
        <c:axId val="42420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203312"/>
        <c:crosses val="autoZero"/>
        <c:auto val="1"/>
        <c:lblOffset val="100"/>
        <c:baseTimeUnit val="years"/>
      </c:dateAx>
      <c:valAx>
        <c:axId val="42420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20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447728"/>
        <c:axId val="424445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7728"/>
        <c:axId val="424445768"/>
      </c:lineChart>
      <c:dateAx>
        <c:axId val="42444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445768"/>
        <c:crosses val="autoZero"/>
        <c:auto val="1"/>
        <c:lblOffset val="100"/>
        <c:baseTimeUnit val="years"/>
      </c:dateAx>
      <c:valAx>
        <c:axId val="424445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44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449296"/>
        <c:axId val="424448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9296"/>
        <c:axId val="424448120"/>
      </c:lineChart>
      <c:dateAx>
        <c:axId val="42444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448120"/>
        <c:crosses val="autoZero"/>
        <c:auto val="1"/>
        <c:lblOffset val="100"/>
        <c:baseTimeUnit val="years"/>
      </c:dateAx>
      <c:valAx>
        <c:axId val="424448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449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1568.7</c:v>
                </c:pt>
                <c:pt idx="1">
                  <c:v>1394.98</c:v>
                </c:pt>
                <c:pt idx="2">
                  <c:v>1087.4000000000001</c:v>
                </c:pt>
                <c:pt idx="3">
                  <c:v>772.38</c:v>
                </c:pt>
                <c:pt idx="4">
                  <c:v>597.30999999999995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446944"/>
        <c:axId val="424444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866.07</c:v>
                </c:pt>
                <c:pt idx="1">
                  <c:v>827.19</c:v>
                </c:pt>
                <c:pt idx="2">
                  <c:v>817.63</c:v>
                </c:pt>
                <c:pt idx="3">
                  <c:v>830.5</c:v>
                </c:pt>
                <c:pt idx="4">
                  <c:v>1029.24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6944"/>
        <c:axId val="424444200"/>
      </c:lineChart>
      <c:dateAx>
        <c:axId val="42444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444200"/>
        <c:crosses val="autoZero"/>
        <c:auto val="1"/>
        <c:lblOffset val="100"/>
        <c:baseTimeUnit val="years"/>
      </c:dateAx>
      <c:valAx>
        <c:axId val="424444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44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47.56</c:v>
                </c:pt>
                <c:pt idx="1">
                  <c:v>50.99</c:v>
                </c:pt>
                <c:pt idx="2">
                  <c:v>57.88</c:v>
                </c:pt>
                <c:pt idx="3">
                  <c:v>51.03</c:v>
                </c:pt>
                <c:pt idx="4">
                  <c:v>56.42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444592"/>
        <c:axId val="424449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43.46</c:v>
                </c:pt>
                <c:pt idx="1">
                  <c:v>45.01</c:v>
                </c:pt>
                <c:pt idx="2">
                  <c:v>46.31</c:v>
                </c:pt>
                <c:pt idx="3">
                  <c:v>43.66</c:v>
                </c:pt>
                <c:pt idx="4">
                  <c:v>43.13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4592"/>
        <c:axId val="424449688"/>
      </c:lineChart>
      <c:dateAx>
        <c:axId val="42444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449688"/>
        <c:crosses val="autoZero"/>
        <c:auto val="1"/>
        <c:lblOffset val="100"/>
        <c:baseTimeUnit val="years"/>
      </c:dateAx>
      <c:valAx>
        <c:axId val="424449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444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413.78</c:v>
                </c:pt>
                <c:pt idx="1">
                  <c:v>385.79</c:v>
                </c:pt>
                <c:pt idx="2">
                  <c:v>341.82</c:v>
                </c:pt>
                <c:pt idx="3">
                  <c:v>398.05</c:v>
                </c:pt>
                <c:pt idx="4">
                  <c:v>362.56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446552"/>
        <c:axId val="424450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359.48</c:v>
                </c:pt>
                <c:pt idx="1">
                  <c:v>350.91</c:v>
                </c:pt>
                <c:pt idx="2">
                  <c:v>349.08</c:v>
                </c:pt>
                <c:pt idx="3">
                  <c:v>382.09</c:v>
                </c:pt>
                <c:pt idx="4">
                  <c:v>392.03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6552"/>
        <c:axId val="424450472"/>
      </c:lineChart>
      <c:dateAx>
        <c:axId val="424446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450472"/>
        <c:crosses val="autoZero"/>
        <c:auto val="1"/>
        <c:lblOffset val="100"/>
        <c:baseTimeUnit val="years"/>
      </c:dateAx>
      <c:valAx>
        <c:axId val="424450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446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【1,052.66】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【424.58】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C1" zoomScale="70" zoomScaleNormal="7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島根県　隠岐の島町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漁業集落排水</v>
      </c>
      <c r="Q8" s="70"/>
      <c r="R8" s="70"/>
      <c r="S8" s="70"/>
      <c r="T8" s="70"/>
      <c r="U8" s="70"/>
      <c r="V8" s="70"/>
      <c r="W8" s="70" t="str">
        <f>データ!L6</f>
        <v>H2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14792</v>
      </c>
      <c r="AM8" s="64"/>
      <c r="AN8" s="64"/>
      <c r="AO8" s="64"/>
      <c r="AP8" s="64"/>
      <c r="AQ8" s="64"/>
      <c r="AR8" s="64"/>
      <c r="AS8" s="64"/>
      <c r="AT8" s="63">
        <f>データ!S6</f>
        <v>242.83</v>
      </c>
      <c r="AU8" s="63"/>
      <c r="AV8" s="63"/>
      <c r="AW8" s="63"/>
      <c r="AX8" s="63"/>
      <c r="AY8" s="63"/>
      <c r="AZ8" s="63"/>
      <c r="BA8" s="63"/>
      <c r="BB8" s="63">
        <f>データ!T6</f>
        <v>60.92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14.34</v>
      </c>
      <c r="Q10" s="63"/>
      <c r="R10" s="63"/>
      <c r="S10" s="63"/>
      <c r="T10" s="63"/>
      <c r="U10" s="63"/>
      <c r="V10" s="63"/>
      <c r="W10" s="63">
        <f>データ!P6</f>
        <v>104.04</v>
      </c>
      <c r="X10" s="63"/>
      <c r="Y10" s="63"/>
      <c r="Z10" s="63"/>
      <c r="AA10" s="63"/>
      <c r="AB10" s="63"/>
      <c r="AC10" s="63"/>
      <c r="AD10" s="64">
        <f>データ!Q6</f>
        <v>3781</v>
      </c>
      <c r="AE10" s="64"/>
      <c r="AF10" s="64"/>
      <c r="AG10" s="64"/>
      <c r="AH10" s="64"/>
      <c r="AI10" s="64"/>
      <c r="AJ10" s="64"/>
      <c r="AK10" s="2"/>
      <c r="AL10" s="64">
        <f>データ!U6</f>
        <v>2102</v>
      </c>
      <c r="AM10" s="64"/>
      <c r="AN10" s="64"/>
      <c r="AO10" s="64"/>
      <c r="AP10" s="64"/>
      <c r="AQ10" s="64"/>
      <c r="AR10" s="64"/>
      <c r="AS10" s="64"/>
      <c r="AT10" s="63">
        <f>データ!V6</f>
        <v>0.78</v>
      </c>
      <c r="AU10" s="63"/>
      <c r="AV10" s="63"/>
      <c r="AW10" s="63"/>
      <c r="AX10" s="63"/>
      <c r="AY10" s="63"/>
      <c r="AZ10" s="63"/>
      <c r="BA10" s="63"/>
      <c r="BB10" s="63">
        <f>データ!W6</f>
        <v>2694.87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325287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島根県　隠岐の島町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14.34</v>
      </c>
      <c r="P6" s="32">
        <f t="shared" si="3"/>
        <v>104.04</v>
      </c>
      <c r="Q6" s="32">
        <f t="shared" si="3"/>
        <v>3781</v>
      </c>
      <c r="R6" s="32">
        <f t="shared" si="3"/>
        <v>14792</v>
      </c>
      <c r="S6" s="32">
        <f t="shared" si="3"/>
        <v>242.83</v>
      </c>
      <c r="T6" s="32">
        <f t="shared" si="3"/>
        <v>60.92</v>
      </c>
      <c r="U6" s="32">
        <f t="shared" si="3"/>
        <v>2102</v>
      </c>
      <c r="V6" s="32">
        <f t="shared" si="3"/>
        <v>0.78</v>
      </c>
      <c r="W6" s="32">
        <f t="shared" si="3"/>
        <v>2694.87</v>
      </c>
      <c r="X6" s="33">
        <f>IF(X7="",NA(),X7)</f>
        <v>100.26</v>
      </c>
      <c r="Y6" s="33">
        <f t="shared" ref="Y6:AG6" si="4">IF(Y7="",NA(),Y7)</f>
        <v>104.18</v>
      </c>
      <c r="Z6" s="33">
        <f t="shared" si="4"/>
        <v>100.54</v>
      </c>
      <c r="AA6" s="33">
        <f t="shared" si="4"/>
        <v>100</v>
      </c>
      <c r="AB6" s="33">
        <f t="shared" si="4"/>
        <v>102.77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1568.7</v>
      </c>
      <c r="BF6" s="33">
        <f t="shared" ref="BF6:BN6" si="7">IF(BF7="",NA(),BF7)</f>
        <v>1394.98</v>
      </c>
      <c r="BG6" s="33">
        <f t="shared" si="7"/>
        <v>1087.4000000000001</v>
      </c>
      <c r="BH6" s="33">
        <f t="shared" si="7"/>
        <v>772.38</v>
      </c>
      <c r="BI6" s="33">
        <f t="shared" si="7"/>
        <v>597.30999999999995</v>
      </c>
      <c r="BJ6" s="33">
        <f t="shared" si="7"/>
        <v>866.07</v>
      </c>
      <c r="BK6" s="33">
        <f t="shared" si="7"/>
        <v>827.19</v>
      </c>
      <c r="BL6" s="33">
        <f t="shared" si="7"/>
        <v>817.63</v>
      </c>
      <c r="BM6" s="33">
        <f t="shared" si="7"/>
        <v>830.5</v>
      </c>
      <c r="BN6" s="33">
        <f t="shared" si="7"/>
        <v>1029.24</v>
      </c>
      <c r="BO6" s="32" t="str">
        <f>IF(BO7="","",IF(BO7="-","【-】","【"&amp;SUBSTITUTE(TEXT(BO7,"#,##0.00"),"-","△")&amp;"】"))</f>
        <v>【1,052.66】</v>
      </c>
      <c r="BP6" s="33">
        <f>IF(BP7="",NA(),BP7)</f>
        <v>47.56</v>
      </c>
      <c r="BQ6" s="33">
        <f t="shared" ref="BQ6:BY6" si="8">IF(BQ7="",NA(),BQ7)</f>
        <v>50.99</v>
      </c>
      <c r="BR6" s="33">
        <f t="shared" si="8"/>
        <v>57.88</v>
      </c>
      <c r="BS6" s="33">
        <f t="shared" si="8"/>
        <v>51.03</v>
      </c>
      <c r="BT6" s="33">
        <f t="shared" si="8"/>
        <v>56.42</v>
      </c>
      <c r="BU6" s="33">
        <f t="shared" si="8"/>
        <v>43.46</v>
      </c>
      <c r="BV6" s="33">
        <f t="shared" si="8"/>
        <v>45.01</v>
      </c>
      <c r="BW6" s="33">
        <f t="shared" si="8"/>
        <v>46.31</v>
      </c>
      <c r="BX6" s="33">
        <f t="shared" si="8"/>
        <v>43.66</v>
      </c>
      <c r="BY6" s="33">
        <f t="shared" si="8"/>
        <v>43.13</v>
      </c>
      <c r="BZ6" s="32" t="str">
        <f>IF(BZ7="","",IF(BZ7="-","【-】","【"&amp;SUBSTITUTE(TEXT(BZ7,"#,##0.00"),"-","△")&amp;"】"))</f>
        <v>【40.22】</v>
      </c>
      <c r="CA6" s="33">
        <f>IF(CA7="",NA(),CA7)</f>
        <v>413.78</v>
      </c>
      <c r="CB6" s="33">
        <f t="shared" ref="CB6:CJ6" si="9">IF(CB7="",NA(),CB7)</f>
        <v>385.79</v>
      </c>
      <c r="CC6" s="33">
        <f t="shared" si="9"/>
        <v>341.82</v>
      </c>
      <c r="CD6" s="33">
        <f t="shared" si="9"/>
        <v>398.05</v>
      </c>
      <c r="CE6" s="33">
        <f t="shared" si="9"/>
        <v>362.56</v>
      </c>
      <c r="CF6" s="33">
        <f t="shared" si="9"/>
        <v>359.48</v>
      </c>
      <c r="CG6" s="33">
        <f t="shared" si="9"/>
        <v>350.91</v>
      </c>
      <c r="CH6" s="33">
        <f t="shared" si="9"/>
        <v>349.08</v>
      </c>
      <c r="CI6" s="33">
        <f t="shared" si="9"/>
        <v>382.09</v>
      </c>
      <c r="CJ6" s="33">
        <f t="shared" si="9"/>
        <v>392.03</v>
      </c>
      <c r="CK6" s="32" t="str">
        <f>IF(CK7="","",IF(CK7="-","【-】","【"&amp;SUBSTITUTE(TEXT(CK7,"#,##0.00"),"-","△")&amp;"】"))</f>
        <v>【424.58】</v>
      </c>
      <c r="CL6" s="33">
        <f>IF(CL7="",NA(),CL7)</f>
        <v>42.7</v>
      </c>
      <c r="CM6" s="33">
        <f t="shared" ref="CM6:CU6" si="10">IF(CM7="",NA(),CM7)</f>
        <v>40.4</v>
      </c>
      <c r="CN6" s="33">
        <f t="shared" si="10"/>
        <v>40.68</v>
      </c>
      <c r="CO6" s="33">
        <f t="shared" si="10"/>
        <v>39.659999999999997</v>
      </c>
      <c r="CP6" s="33">
        <f t="shared" si="10"/>
        <v>39.75</v>
      </c>
      <c r="CQ6" s="33">
        <f t="shared" si="10"/>
        <v>37.130000000000003</v>
      </c>
      <c r="CR6" s="33">
        <f t="shared" si="10"/>
        <v>38.24</v>
      </c>
      <c r="CS6" s="33">
        <f t="shared" si="10"/>
        <v>39.42</v>
      </c>
      <c r="CT6" s="33">
        <f t="shared" si="10"/>
        <v>39.68</v>
      </c>
      <c r="CU6" s="33">
        <f t="shared" si="10"/>
        <v>35.64</v>
      </c>
      <c r="CV6" s="32" t="str">
        <f>IF(CV7="","",IF(CV7="-","【-】","【"&amp;SUBSTITUTE(TEXT(CV7,"#,##0.00"),"-","△")&amp;"】"))</f>
        <v>【33.90】</v>
      </c>
      <c r="CW6" s="33">
        <f>IF(CW7="",NA(),CW7)</f>
        <v>93.7</v>
      </c>
      <c r="CX6" s="33">
        <f t="shared" ref="CX6:DF6" si="11">IF(CX7="",NA(),CX7)</f>
        <v>93.89</v>
      </c>
      <c r="CY6" s="33">
        <f t="shared" si="11"/>
        <v>94.06</v>
      </c>
      <c r="CZ6" s="33">
        <f t="shared" si="11"/>
        <v>90.23</v>
      </c>
      <c r="DA6" s="33">
        <f t="shared" si="11"/>
        <v>91.63</v>
      </c>
      <c r="DB6" s="33">
        <f t="shared" si="11"/>
        <v>81.8</v>
      </c>
      <c r="DC6" s="33">
        <f t="shared" si="11"/>
        <v>81.84</v>
      </c>
      <c r="DD6" s="33">
        <f t="shared" si="11"/>
        <v>82.97</v>
      </c>
      <c r="DE6" s="33">
        <f t="shared" si="11"/>
        <v>83.95</v>
      </c>
      <c r="DF6" s="33">
        <f t="shared" si="11"/>
        <v>82.92</v>
      </c>
      <c r="DG6" s="32" t="str">
        <f>IF(DG7="","",IF(DG7="-","【-】","【"&amp;SUBSTITUTE(TEXT(DG7,"#,##0.00"),"-","△")&amp;"】"))</f>
        <v>【77.87】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2">
        <f t="shared" si="14"/>
        <v>0</v>
      </c>
      <c r="EK6" s="33">
        <f t="shared" si="14"/>
        <v>0.14000000000000001</v>
      </c>
      <c r="EL6" s="33">
        <f t="shared" si="14"/>
        <v>0.05</v>
      </c>
      <c r="EM6" s="33">
        <f t="shared" si="14"/>
        <v>0.18</v>
      </c>
      <c r="EN6" s="32" t="str">
        <f>IF(EN7="","",IF(EN7="-","【-】","【"&amp;SUBSTITUTE(TEXT(EN7,"#,##0.00"),"-","△")&amp;"】"))</f>
        <v>【0.13】</v>
      </c>
    </row>
    <row r="7" spans="1:144" s="34" customFormat="1">
      <c r="A7" s="26"/>
      <c r="B7" s="35">
        <v>2015</v>
      </c>
      <c r="C7" s="35">
        <v>325287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14.34</v>
      </c>
      <c r="P7" s="36">
        <v>104.04</v>
      </c>
      <c r="Q7" s="36">
        <v>3781</v>
      </c>
      <c r="R7" s="36">
        <v>14792</v>
      </c>
      <c r="S7" s="36">
        <v>242.83</v>
      </c>
      <c r="T7" s="36">
        <v>60.92</v>
      </c>
      <c r="U7" s="36">
        <v>2102</v>
      </c>
      <c r="V7" s="36">
        <v>0.78</v>
      </c>
      <c r="W7" s="36">
        <v>2694.87</v>
      </c>
      <c r="X7" s="36">
        <v>100.26</v>
      </c>
      <c r="Y7" s="36">
        <v>104.18</v>
      </c>
      <c r="Z7" s="36">
        <v>100.54</v>
      </c>
      <c r="AA7" s="36">
        <v>100</v>
      </c>
      <c r="AB7" s="36">
        <v>102.77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1568.7</v>
      </c>
      <c r="BF7" s="36">
        <v>1394.98</v>
      </c>
      <c r="BG7" s="36">
        <v>1087.4000000000001</v>
      </c>
      <c r="BH7" s="36">
        <v>772.38</v>
      </c>
      <c r="BI7" s="36">
        <v>597.30999999999995</v>
      </c>
      <c r="BJ7" s="36">
        <v>866.07</v>
      </c>
      <c r="BK7" s="36">
        <v>827.19</v>
      </c>
      <c r="BL7" s="36">
        <v>817.63</v>
      </c>
      <c r="BM7" s="36">
        <v>830.5</v>
      </c>
      <c r="BN7" s="36">
        <v>1029.24</v>
      </c>
      <c r="BO7" s="36">
        <v>1052.6600000000001</v>
      </c>
      <c r="BP7" s="36">
        <v>47.56</v>
      </c>
      <c r="BQ7" s="36">
        <v>50.99</v>
      </c>
      <c r="BR7" s="36">
        <v>57.88</v>
      </c>
      <c r="BS7" s="36">
        <v>51.03</v>
      </c>
      <c r="BT7" s="36">
        <v>56.42</v>
      </c>
      <c r="BU7" s="36">
        <v>43.46</v>
      </c>
      <c r="BV7" s="36">
        <v>45.01</v>
      </c>
      <c r="BW7" s="36">
        <v>46.31</v>
      </c>
      <c r="BX7" s="36">
        <v>43.66</v>
      </c>
      <c r="BY7" s="36">
        <v>43.13</v>
      </c>
      <c r="BZ7" s="36">
        <v>40.22</v>
      </c>
      <c r="CA7" s="36">
        <v>413.78</v>
      </c>
      <c r="CB7" s="36">
        <v>385.79</v>
      </c>
      <c r="CC7" s="36">
        <v>341.82</v>
      </c>
      <c r="CD7" s="36">
        <v>398.05</v>
      </c>
      <c r="CE7" s="36">
        <v>362.56</v>
      </c>
      <c r="CF7" s="36">
        <v>359.48</v>
      </c>
      <c r="CG7" s="36">
        <v>350.91</v>
      </c>
      <c r="CH7" s="36">
        <v>349.08</v>
      </c>
      <c r="CI7" s="36">
        <v>382.09</v>
      </c>
      <c r="CJ7" s="36">
        <v>392.03</v>
      </c>
      <c r="CK7" s="36">
        <v>424.58</v>
      </c>
      <c r="CL7" s="36">
        <v>42.7</v>
      </c>
      <c r="CM7" s="36">
        <v>40.4</v>
      </c>
      <c r="CN7" s="36">
        <v>40.68</v>
      </c>
      <c r="CO7" s="36">
        <v>39.659999999999997</v>
      </c>
      <c r="CP7" s="36">
        <v>39.75</v>
      </c>
      <c r="CQ7" s="36">
        <v>37.130000000000003</v>
      </c>
      <c r="CR7" s="36">
        <v>38.24</v>
      </c>
      <c r="CS7" s="36">
        <v>39.42</v>
      </c>
      <c r="CT7" s="36">
        <v>39.68</v>
      </c>
      <c r="CU7" s="36">
        <v>35.64</v>
      </c>
      <c r="CV7" s="36">
        <v>33.9</v>
      </c>
      <c r="CW7" s="36">
        <v>93.7</v>
      </c>
      <c r="CX7" s="36">
        <v>93.89</v>
      </c>
      <c r="CY7" s="36">
        <v>94.06</v>
      </c>
      <c r="CZ7" s="36">
        <v>90.23</v>
      </c>
      <c r="DA7" s="36">
        <v>91.63</v>
      </c>
      <c r="DB7" s="36">
        <v>81.8</v>
      </c>
      <c r="DC7" s="36">
        <v>81.84</v>
      </c>
      <c r="DD7" s="36">
        <v>82.97</v>
      </c>
      <c r="DE7" s="36">
        <v>83.95</v>
      </c>
      <c r="DF7" s="36">
        <v>82.92</v>
      </c>
      <c r="DG7" s="36">
        <v>77.87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</v>
      </c>
      <c r="EK7" s="36">
        <v>0.14000000000000001</v>
      </c>
      <c r="EL7" s="36">
        <v>0.05</v>
      </c>
      <c r="EM7" s="36">
        <v>0.18</v>
      </c>
      <c r="EN7" s="36">
        <v>0.13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Owner</cp:lastModifiedBy>
  <cp:lastPrinted>2017-02-13T05:18:46Z</cp:lastPrinted>
  <dcterms:created xsi:type="dcterms:W3CDTF">2017-02-08T03:18:27Z</dcterms:created>
  <dcterms:modified xsi:type="dcterms:W3CDTF">2017-02-13T05:23:16Z</dcterms:modified>
  <cp:category/>
</cp:coreProperties>
</file>