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0.11\kyouyuu\ファイル共有\上下水道課\業務係\下水道業務\3.各種調査\財政係から\H28\公営企業に係る「経営比較分析表（下水道事業分）」の再配布について\19隠岐の島町\"/>
    </mc:Choice>
  </mc:AlternateContent>
  <workbookProtection workbookPassword="8649" lockStructure="1"/>
  <bookViews>
    <workbookView xWindow="0" yWindow="0" windowWidth="20490" windowHeight="792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<sst xmlns="http://schemas.openxmlformats.org/spreadsheetml/2006/main" count="221" uniqueCount="111">
  <si>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</si>
  <si>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</si>
  <si>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</si>
  <si>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</si>
  <si>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</si>
  <si>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</si>
  <si>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</si>
  <si>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</si>
  <si>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</si>
  <si>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</si>
  <si>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</si>
  <si>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</si>
  <si>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</si>
  <si>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</si>
  <si>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</si>
  <si>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</si>
  <si>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</si>
  <si>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</si>
  <si>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</si>
  <si>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</si>
  <si>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</si>
  <si>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</si>
  <si>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</si>
  <si>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</si>
  <si>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</si>
  <si>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</si>
  <si>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</si>
  <si>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</si>
  <si>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</si>
  <si>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</si>
  <si>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</si>
  <si>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</si>
  <si>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</si>
  <si>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</si>
  <si>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</si>
  <si>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</si>
  <si>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</si>
  <si>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</si>
  <si>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</si>
  <si>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</si>
  <si>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</si>
  <si>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</si>
  <si>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</si>
  <si>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</si>
  <si>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</si>
  <si>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</si>
  <si>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</si>
  <si>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</si>
  <si>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</si>
  <si>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</si>
  <si>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</si>
  <si>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</si>
  <si>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</si>
  <si>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</si>
  <si>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</si>
  <si>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</si>
  <si>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</si>
  <si>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</si>
  <si>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</si>
  <si>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</si>
  <si>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</si>
  <si>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</si>
  <si>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</si>
  <si>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</si>
  <si>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</si>
  <si>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</si>
  <si>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</si>
  <si>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</si>
  <si>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</si>
  <si>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</si>
  <si>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</si>
  <si>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</si>
  <si>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</si>
  <si>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</si>
  <si>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</si>
  <si>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</si>
  <si>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</si>
  <si>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</si>
  <si>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</si>
  <si>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</si>
  <si>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</si>
  <si>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</si>
  <si>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</si>
  <si>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</si>
  <si>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</si>
  <si>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</si>
  <si>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</si>
  <si>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</si>
  <si>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</si>
  <si>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</si>
  <si>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</si>
  <si>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</si>
  <si>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</si>
  <si>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</si>
  <si>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</si>
  <si>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</si>
  <si>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</si>
  <si>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</si>
  <si>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</si>
  <si>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</si>
  <si>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</si>
  <si>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</si>
  <si>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</si>
  <si>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</si>
  <si>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</si>
  <si>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</si>
  <si>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</si>
  <si>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</si>
  <si>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③平成21年度からの供用開始で、新しい施設のため耐用年数内であり管渠改善は実施していない。</t>
    <rPh sb="1" eb="3">
      <t>ヘイセイ</t>
    </rPh>
    <rPh sb="5" eb="7">
      <t>ネンド</t>
    </rPh>
    <rPh sb="10" eb="12">
      <t>キョウヨウ</t>
    </rPh>
    <rPh sb="12" eb="14">
      <t>カイシ</t>
    </rPh>
    <rPh sb="16" eb="17">
      <t>アタラ</t>
    </rPh>
    <rPh sb="19" eb="21">
      <t>シセツ</t>
    </rPh>
    <rPh sb="24" eb="28">
      <t>タイヨウネンスウ</t>
    </rPh>
    <rPh sb="28" eb="29">
      <t>ナイ</t>
    </rPh>
    <rPh sb="32" eb="34">
      <t>カンキョ</t>
    </rPh>
    <rPh sb="34" eb="36">
      <t>カイゼン</t>
    </rPh>
    <rPh sb="37" eb="39">
      <t>ジッシ</t>
    </rPh>
    <phoneticPr fontId="4"/>
  </si>
  <si>
    <t>公共下水道事業は、管渠の整備中であり供用開始間もないため、各比率は類似団体に比較して悪く、使用料以外の収入に依存している部分が大きい。今後管渠整備が進み、供用区域の拡大に伴い改善する。</t>
    <rPh sb="0" eb="5">
      <t>コウキョウゲスイドウ</t>
    </rPh>
    <rPh sb="5" eb="7">
      <t>ジギョウ</t>
    </rPh>
    <rPh sb="9" eb="11">
      <t>カンキョ</t>
    </rPh>
    <rPh sb="12" eb="14">
      <t>セイビ</t>
    </rPh>
    <rPh sb="14" eb="15">
      <t>チュウ</t>
    </rPh>
    <rPh sb="18" eb="22">
      <t>キョウヨウカイシ</t>
    </rPh>
    <rPh sb="22" eb="23">
      <t>マ</t>
    </rPh>
    <rPh sb="29" eb="30">
      <t>カク</t>
    </rPh>
    <rPh sb="30" eb="32">
      <t>ヒリツ</t>
    </rPh>
    <rPh sb="33" eb="37">
      <t>ルイジダンタイ</t>
    </rPh>
    <rPh sb="38" eb="40">
      <t>ヒカク</t>
    </rPh>
    <rPh sb="42" eb="43">
      <t>ワル</t>
    </rPh>
    <rPh sb="45" eb="47">
      <t>シヨウ</t>
    </rPh>
    <rPh sb="47" eb="48">
      <t>リョウ</t>
    </rPh>
    <rPh sb="48" eb="50">
      <t>イガイ</t>
    </rPh>
    <rPh sb="51" eb="53">
      <t>シュウニュウ</t>
    </rPh>
    <rPh sb="54" eb="56">
      <t>イゾン</t>
    </rPh>
    <rPh sb="60" eb="62">
      <t>ブブン</t>
    </rPh>
    <rPh sb="63" eb="64">
      <t>オオ</t>
    </rPh>
    <rPh sb="67" eb="69">
      <t>コンゴ</t>
    </rPh>
    <rPh sb="69" eb="71">
      <t>カンキョ</t>
    </rPh>
    <rPh sb="71" eb="73">
      <t>セイビ</t>
    </rPh>
    <rPh sb="74" eb="75">
      <t>スス</t>
    </rPh>
    <rPh sb="77" eb="79">
      <t>キョウヨウ</t>
    </rPh>
    <rPh sb="79" eb="81">
      <t>クイキ</t>
    </rPh>
    <rPh sb="82" eb="84">
      <t>カクダイ</t>
    </rPh>
    <rPh sb="85" eb="86">
      <t>トモナ</t>
    </rPh>
    <rPh sb="87" eb="89">
      <t>カイゼン</t>
    </rPh>
    <phoneticPr fontId="4"/>
  </si>
  <si>
    <t>①100％前後で推移しているが、使用料以外の収入に依存している部分が大きい。
④類似団体に比較して高いが、改善傾向にある。
⑤類似団体に比較して低いが、改善傾向にある。
⑥類似団体に比較して高いが、改善傾向にある。
⑦類似団体に比較してやや低いが、改善傾向にある。
⑧類似団体に比較して低いが、改善傾向にある。
供用開始が平成21年度と新しく、また、現在も処理場・管渠の整備が進行中のため類似団体に比較して悪いが、改善傾向にある。</t>
    <rPh sb="5" eb="7">
      <t>ゼンゴ</t>
    </rPh>
    <rPh sb="8" eb="10">
      <t>スイイ</t>
    </rPh>
    <rPh sb="16" eb="19">
      <t>シヨウリョウ</t>
    </rPh>
    <rPh sb="19" eb="21">
      <t>イガイ</t>
    </rPh>
    <rPh sb="22" eb="24">
      <t>シュウニュウ</t>
    </rPh>
    <rPh sb="25" eb="27">
      <t>イゾン</t>
    </rPh>
    <rPh sb="31" eb="33">
      <t>ブブン</t>
    </rPh>
    <rPh sb="34" eb="35">
      <t>オオ</t>
    </rPh>
    <rPh sb="40" eb="44">
      <t>ルイジダンタイ</t>
    </rPh>
    <rPh sb="45" eb="47">
      <t>ヒカク</t>
    </rPh>
    <rPh sb="49" eb="50">
      <t>タカ</t>
    </rPh>
    <rPh sb="53" eb="57">
      <t>カイゼンケイコウ</t>
    </rPh>
    <rPh sb="63" eb="65">
      <t>ルイジ</t>
    </rPh>
    <rPh sb="65" eb="67">
      <t>ダンタイ</t>
    </rPh>
    <rPh sb="68" eb="70">
      <t>ヒカク</t>
    </rPh>
    <rPh sb="72" eb="73">
      <t>ヒク</t>
    </rPh>
    <rPh sb="76" eb="78">
      <t>カイゼン</t>
    </rPh>
    <rPh sb="78" eb="80">
      <t>ケイコウ</t>
    </rPh>
    <rPh sb="86" eb="90">
      <t>ルイジダンタイ</t>
    </rPh>
    <rPh sb="91" eb="93">
      <t>ヒカク</t>
    </rPh>
    <rPh sb="95" eb="96">
      <t>タカ</t>
    </rPh>
    <rPh sb="99" eb="103">
      <t>カイゼンケイコウ</t>
    </rPh>
    <rPh sb="109" eb="113">
      <t>ルイジダンタイ</t>
    </rPh>
    <rPh sb="114" eb="116">
      <t>ヒカク</t>
    </rPh>
    <rPh sb="120" eb="121">
      <t>ヒク</t>
    </rPh>
    <rPh sb="124" eb="128">
      <t>カイゼンケイコウ</t>
    </rPh>
    <rPh sb="134" eb="136">
      <t>ルイジ</t>
    </rPh>
    <rPh sb="136" eb="138">
      <t>ダンタイ</t>
    </rPh>
    <rPh sb="139" eb="141">
      <t>ヒカク</t>
    </rPh>
    <rPh sb="143" eb="144">
      <t>ヒク</t>
    </rPh>
    <rPh sb="147" eb="149">
      <t>カイゼン</t>
    </rPh>
    <rPh sb="149" eb="151">
      <t>ケイコウ</t>
    </rPh>
    <rPh sb="156" eb="160">
      <t>キョウヨウカイシ</t>
    </rPh>
    <rPh sb="161" eb="163">
      <t>ヘイセイ</t>
    </rPh>
    <rPh sb="165" eb="167">
      <t>ネンド</t>
    </rPh>
    <rPh sb="168" eb="169">
      <t>アタラ</t>
    </rPh>
    <rPh sb="175" eb="177">
      <t>ゲンザイ</t>
    </rPh>
    <rPh sb="178" eb="181">
      <t>ショリジョウ</t>
    </rPh>
    <rPh sb="182" eb="184">
      <t>カンキョ</t>
    </rPh>
    <rPh sb="185" eb="187">
      <t>セイビ</t>
    </rPh>
    <rPh sb="188" eb="191">
      <t>シンコウチュウ</t>
    </rPh>
    <rPh sb="194" eb="198">
      <t>ルイジダンタイ</t>
    </rPh>
    <rPh sb="199" eb="201">
      <t>ヒカク</t>
    </rPh>
    <rPh sb="203" eb="204">
      <t>ワル</t>
    </rPh>
    <rPh sb="207" eb="209">
      <t>カイゼン</t>
    </rPh>
    <rPh sb="209" eb="211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</si>
</sst>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36144"/>
        <c:axId val="419843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0.19</c:v>
                </c:pt>
                <c:pt idx="3">
                  <c:v>0.16</c:v>
                </c:pt>
                <c:pt idx="4">
                  <c:v>0.33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36144"/>
        <c:axId val="419843592"/>
      </c:lineChart>
      <c:dateAx>
        <c:axId val="41983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843592"/>
        <c:crosses val="autoZero"/>
        <c:auto val="1"/>
        <c:lblOffset val="100"/>
        <c:baseTimeUnit val="years"/>
      </c:dateAx>
      <c:valAx>
        <c:axId val="419843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3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15.35</c:v>
                </c:pt>
                <c:pt idx="1">
                  <c:v>23.68</c:v>
                </c:pt>
                <c:pt idx="2">
                  <c:v>32.92</c:v>
                </c:pt>
                <c:pt idx="3">
                  <c:v>37.78</c:v>
                </c:pt>
                <c:pt idx="4">
                  <c:v>43.13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798144"/>
        <c:axId val="421798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40.07</c:v>
                </c:pt>
                <c:pt idx="2">
                  <c:v>39.92</c:v>
                </c:pt>
                <c:pt idx="3">
                  <c:v>41.63</c:v>
                </c:pt>
                <c:pt idx="4">
                  <c:v>44.89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798144"/>
        <c:axId val="421798536"/>
      </c:lineChart>
      <c:dateAx>
        <c:axId val="4217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798536"/>
        <c:crosses val="autoZero"/>
        <c:auto val="1"/>
        <c:lblOffset val="100"/>
        <c:baseTimeUnit val="years"/>
      </c:dateAx>
      <c:valAx>
        <c:axId val="421798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7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44.16</c:v>
                </c:pt>
                <c:pt idx="1">
                  <c:v>52.71</c:v>
                </c:pt>
                <c:pt idx="2">
                  <c:v>52.52</c:v>
                </c:pt>
                <c:pt idx="3">
                  <c:v>52.27</c:v>
                </c:pt>
                <c:pt idx="4">
                  <c:v>53.42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594104"/>
        <c:axId val="42159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66</c:v>
                </c:pt>
                <c:pt idx="2">
                  <c:v>65.86</c:v>
                </c:pt>
                <c:pt idx="3">
                  <c:v>66.33</c:v>
                </c:pt>
                <c:pt idx="4">
                  <c:v>64.89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594104"/>
        <c:axId val="421592144"/>
      </c:lineChart>
      <c:dateAx>
        <c:axId val="421594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592144"/>
        <c:crosses val="autoZero"/>
        <c:auto val="1"/>
        <c:lblOffset val="100"/>
        <c:baseTimeUnit val="years"/>
      </c:dateAx>
      <c:valAx>
        <c:axId val="42159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594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99.93</c:v>
                </c:pt>
                <c:pt idx="1">
                  <c:v>99.98</c:v>
                </c:pt>
                <c:pt idx="2">
                  <c:v>100.05</c:v>
                </c:pt>
                <c:pt idx="3">
                  <c:v>100.87</c:v>
                </c:pt>
                <c:pt idx="4">
                  <c:v>100.06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38496"/>
        <c:axId val="419842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38496"/>
        <c:axId val="419842808"/>
      </c:lineChart>
      <c:dateAx>
        <c:axId val="41983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842808"/>
        <c:crosses val="autoZero"/>
        <c:auto val="1"/>
        <c:lblOffset val="100"/>
        <c:baseTimeUnit val="years"/>
      </c:dateAx>
      <c:valAx>
        <c:axId val="419842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3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36536"/>
        <c:axId val="41983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36536"/>
        <c:axId val="419837712"/>
      </c:lineChart>
      <c:dateAx>
        <c:axId val="419836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837712"/>
        <c:crosses val="autoZero"/>
        <c:auto val="1"/>
        <c:lblOffset val="100"/>
        <c:baseTimeUnit val="years"/>
      </c:dateAx>
      <c:valAx>
        <c:axId val="41983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36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37320"/>
        <c:axId val="41984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37320"/>
        <c:axId val="419840064"/>
      </c:lineChart>
      <c:dateAx>
        <c:axId val="419837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840064"/>
        <c:crosses val="autoZero"/>
        <c:auto val="1"/>
        <c:lblOffset val="100"/>
        <c:baseTimeUnit val="years"/>
      </c:dateAx>
      <c:valAx>
        <c:axId val="41984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37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39280"/>
        <c:axId val="419839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39280"/>
        <c:axId val="419839672"/>
      </c:lineChart>
      <c:dateAx>
        <c:axId val="41983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839672"/>
        <c:crosses val="autoZero"/>
        <c:auto val="1"/>
        <c:lblOffset val="100"/>
        <c:baseTimeUnit val="years"/>
      </c:dateAx>
      <c:valAx>
        <c:axId val="419839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3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800888"/>
        <c:axId val="421799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800888"/>
        <c:axId val="421799320"/>
      </c:lineChart>
      <c:dateAx>
        <c:axId val="42180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799320"/>
        <c:crosses val="autoZero"/>
        <c:auto val="1"/>
        <c:lblOffset val="100"/>
        <c:baseTimeUnit val="years"/>
      </c:dateAx>
      <c:valAx>
        <c:axId val="421799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800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5981.76</c:v>
                </c:pt>
                <c:pt idx="1">
                  <c:v>3705.6</c:v>
                </c:pt>
                <c:pt idx="2">
                  <c:v>2884.62</c:v>
                </c:pt>
                <c:pt idx="3">
                  <c:v>2347.96</c:v>
                </c:pt>
                <c:pt idx="4">
                  <c:v>2226.15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801280"/>
        <c:axId val="42179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1574.53</c:v>
                </c:pt>
                <c:pt idx="2">
                  <c:v>1506.51</c:v>
                </c:pt>
                <c:pt idx="3">
                  <c:v>1315.67</c:v>
                </c:pt>
                <c:pt idx="4">
                  <c:v>1240.1600000000001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801280"/>
        <c:axId val="421798928"/>
      </c:lineChart>
      <c:dateAx>
        <c:axId val="42180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798928"/>
        <c:crosses val="autoZero"/>
        <c:auto val="1"/>
        <c:lblOffset val="100"/>
        <c:baseTimeUnit val="years"/>
      </c:dateAx>
      <c:valAx>
        <c:axId val="42179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80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15.89</c:v>
                </c:pt>
                <c:pt idx="1">
                  <c:v>23.61</c:v>
                </c:pt>
                <c:pt idx="2">
                  <c:v>34.99</c:v>
                </c:pt>
                <c:pt idx="3">
                  <c:v>41.79</c:v>
                </c:pt>
                <c:pt idx="4">
                  <c:v>49.79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794616"/>
        <c:axId val="42179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57.36</c:v>
                </c:pt>
                <c:pt idx="2">
                  <c:v>57.33</c:v>
                </c:pt>
                <c:pt idx="3">
                  <c:v>60.78</c:v>
                </c:pt>
                <c:pt idx="4">
                  <c:v>60.17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794616"/>
        <c:axId val="421796184"/>
      </c:lineChart>
      <c:dateAx>
        <c:axId val="421794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796184"/>
        <c:crosses val="autoZero"/>
        <c:auto val="1"/>
        <c:lblOffset val="100"/>
        <c:baseTimeUnit val="years"/>
      </c:dateAx>
      <c:valAx>
        <c:axId val="42179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794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1334.82</c:v>
                </c:pt>
                <c:pt idx="1">
                  <c:v>943.73</c:v>
                </c:pt>
                <c:pt idx="2">
                  <c:v>637.41999999999996</c:v>
                </c:pt>
                <c:pt idx="3">
                  <c:v>545.62</c:v>
                </c:pt>
                <c:pt idx="4">
                  <c:v>449.4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797752"/>
        <c:axId val="421796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279.91000000000003</c:v>
                </c:pt>
                <c:pt idx="2">
                  <c:v>284.52999999999997</c:v>
                </c:pt>
                <c:pt idx="3">
                  <c:v>276.26</c:v>
                </c:pt>
                <c:pt idx="4">
                  <c:v>281.52999999999997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797752"/>
        <c:axId val="421796968"/>
      </c:lineChart>
      <c:dateAx>
        <c:axId val="421797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796968"/>
        <c:crosses val="autoZero"/>
        <c:auto val="1"/>
        <c:lblOffset val="100"/>
        <c:baseTimeUnit val="years"/>
      </c:dateAx>
      <c:valAx>
        <c:axId val="421796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797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C1" zoomScale="70" zoomScaleNormal="7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隠岐の島町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14792</v>
      </c>
      <c r="AM8" s="47"/>
      <c r="AN8" s="47"/>
      <c r="AO8" s="47"/>
      <c r="AP8" s="47"/>
      <c r="AQ8" s="47"/>
      <c r="AR8" s="47"/>
      <c r="AS8" s="47"/>
      <c r="AT8" s="43">
        <f>データ!S6</f>
        <v>242.83</v>
      </c>
      <c r="AU8" s="43"/>
      <c r="AV8" s="43"/>
      <c r="AW8" s="43"/>
      <c r="AX8" s="43"/>
      <c r="AY8" s="43"/>
      <c r="AZ8" s="43"/>
      <c r="BA8" s="43"/>
      <c r="BB8" s="43">
        <f>データ!T6</f>
        <v>60.92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25.83</v>
      </c>
      <c r="Q10" s="43"/>
      <c r="R10" s="43"/>
      <c r="S10" s="43"/>
      <c r="T10" s="43"/>
      <c r="U10" s="43"/>
      <c r="V10" s="43"/>
      <c r="W10" s="43">
        <f>データ!P6</f>
        <v>102.36</v>
      </c>
      <c r="X10" s="43"/>
      <c r="Y10" s="43"/>
      <c r="Z10" s="43"/>
      <c r="AA10" s="43"/>
      <c r="AB10" s="43"/>
      <c r="AC10" s="43"/>
      <c r="AD10" s="47">
        <f>データ!Q6</f>
        <v>3781</v>
      </c>
      <c r="AE10" s="47"/>
      <c r="AF10" s="47"/>
      <c r="AG10" s="47"/>
      <c r="AH10" s="47"/>
      <c r="AI10" s="47"/>
      <c r="AJ10" s="47"/>
      <c r="AK10" s="2"/>
      <c r="AL10" s="47">
        <f>データ!U6</f>
        <v>3785</v>
      </c>
      <c r="AM10" s="47"/>
      <c r="AN10" s="47"/>
      <c r="AO10" s="47"/>
      <c r="AP10" s="47"/>
      <c r="AQ10" s="47"/>
      <c r="AR10" s="47"/>
      <c r="AS10" s="47"/>
      <c r="AT10" s="43">
        <f>データ!V6</f>
        <v>1.18</v>
      </c>
      <c r="AU10" s="43"/>
      <c r="AV10" s="43"/>
      <c r="AW10" s="43"/>
      <c r="AX10" s="43"/>
      <c r="AY10" s="43"/>
      <c r="AZ10" s="43"/>
      <c r="BA10" s="43"/>
      <c r="BB10" s="43">
        <f>データ!W6</f>
        <v>3207.63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325287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25.83</v>
      </c>
      <c r="P6" s="32">
        <f t="shared" si="3"/>
        <v>102.36</v>
      </c>
      <c r="Q6" s="32">
        <f t="shared" si="3"/>
        <v>3781</v>
      </c>
      <c r="R6" s="32">
        <f t="shared" si="3"/>
        <v>14792</v>
      </c>
      <c r="S6" s="32">
        <f t="shared" si="3"/>
        <v>242.83</v>
      </c>
      <c r="T6" s="32">
        <f t="shared" si="3"/>
        <v>60.92</v>
      </c>
      <c r="U6" s="32">
        <f t="shared" si="3"/>
        <v>3785</v>
      </c>
      <c r="V6" s="32">
        <f t="shared" si="3"/>
        <v>1.18</v>
      </c>
      <c r="W6" s="32">
        <f t="shared" si="3"/>
        <v>3207.63</v>
      </c>
      <c r="X6" s="33">
        <f>IF(X7="",NA(),X7)</f>
        <v>99.93</v>
      </c>
      <c r="Y6" s="33">
        <f t="shared" ref="Y6:AG6" si="4">IF(Y7="",NA(),Y7)</f>
        <v>99.98</v>
      </c>
      <c r="Z6" s="33">
        <f t="shared" si="4"/>
        <v>100.05</v>
      </c>
      <c r="AA6" s="33">
        <f t="shared" si="4"/>
        <v>100.87</v>
      </c>
      <c r="AB6" s="33">
        <f t="shared" si="4"/>
        <v>100.06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5981.76</v>
      </c>
      <c r="BF6" s="33">
        <f t="shared" ref="BF6:BN6" si="7">IF(BF7="",NA(),BF7)</f>
        <v>3705.6</v>
      </c>
      <c r="BG6" s="33">
        <f t="shared" si="7"/>
        <v>2884.62</v>
      </c>
      <c r="BH6" s="33">
        <f t="shared" si="7"/>
        <v>2347.96</v>
      </c>
      <c r="BI6" s="33">
        <f t="shared" si="7"/>
        <v>2226.15</v>
      </c>
      <c r="BJ6" s="33">
        <f t="shared" si="7"/>
        <v>1749.66</v>
      </c>
      <c r="BK6" s="33">
        <f t="shared" si="7"/>
        <v>1574.53</v>
      </c>
      <c r="BL6" s="33">
        <f t="shared" si="7"/>
        <v>1506.51</v>
      </c>
      <c r="BM6" s="33">
        <f t="shared" si="7"/>
        <v>1315.67</v>
      </c>
      <c r="BN6" s="33">
        <f t="shared" si="7"/>
        <v>1240.1600000000001</v>
      </c>
      <c r="BO6" s="32" t="str">
        <f>IF(BO7="","",IF(BO7="-","【-】","【"&amp;SUBSTITUTE(TEXT(BO7,"#,##0.00"),"-","△")&amp;"】"))</f>
        <v>【763.62】</v>
      </c>
      <c r="BP6" s="33">
        <f>IF(BP7="",NA(),BP7)</f>
        <v>15.89</v>
      </c>
      <c r="BQ6" s="33">
        <f t="shared" ref="BQ6:BY6" si="8">IF(BQ7="",NA(),BQ7)</f>
        <v>23.61</v>
      </c>
      <c r="BR6" s="33">
        <f t="shared" si="8"/>
        <v>34.99</v>
      </c>
      <c r="BS6" s="33">
        <f t="shared" si="8"/>
        <v>41.79</v>
      </c>
      <c r="BT6" s="33">
        <f t="shared" si="8"/>
        <v>49.79</v>
      </c>
      <c r="BU6" s="33">
        <f t="shared" si="8"/>
        <v>54.46</v>
      </c>
      <c r="BV6" s="33">
        <f t="shared" si="8"/>
        <v>57.36</v>
      </c>
      <c r="BW6" s="33">
        <f t="shared" si="8"/>
        <v>57.33</v>
      </c>
      <c r="BX6" s="33">
        <f t="shared" si="8"/>
        <v>60.78</v>
      </c>
      <c r="BY6" s="33">
        <f t="shared" si="8"/>
        <v>60.17</v>
      </c>
      <c r="BZ6" s="32" t="str">
        <f>IF(BZ7="","",IF(BZ7="-","【-】","【"&amp;SUBSTITUTE(TEXT(BZ7,"#,##0.00"),"-","△")&amp;"】"))</f>
        <v>【98.53】</v>
      </c>
      <c r="CA6" s="33">
        <f>IF(CA7="",NA(),CA7)</f>
        <v>1334.82</v>
      </c>
      <c r="CB6" s="33">
        <f t="shared" ref="CB6:CJ6" si="9">IF(CB7="",NA(),CB7)</f>
        <v>943.73</v>
      </c>
      <c r="CC6" s="33">
        <f t="shared" si="9"/>
        <v>637.41999999999996</v>
      </c>
      <c r="CD6" s="33">
        <f t="shared" si="9"/>
        <v>545.62</v>
      </c>
      <c r="CE6" s="33">
        <f t="shared" si="9"/>
        <v>449.4</v>
      </c>
      <c r="CF6" s="33">
        <f t="shared" si="9"/>
        <v>293.08999999999997</v>
      </c>
      <c r="CG6" s="33">
        <f t="shared" si="9"/>
        <v>279.91000000000003</v>
      </c>
      <c r="CH6" s="33">
        <f t="shared" si="9"/>
        <v>284.52999999999997</v>
      </c>
      <c r="CI6" s="33">
        <f t="shared" si="9"/>
        <v>276.26</v>
      </c>
      <c r="CJ6" s="33">
        <f t="shared" si="9"/>
        <v>281.52999999999997</v>
      </c>
      <c r="CK6" s="32" t="str">
        <f>IF(CK7="","",IF(CK7="-","【-】","【"&amp;SUBSTITUTE(TEXT(CK7,"#,##0.00"),"-","△")&amp;"】"))</f>
        <v>【139.70】</v>
      </c>
      <c r="CL6" s="33">
        <f>IF(CL7="",NA(),CL7)</f>
        <v>15.35</v>
      </c>
      <c r="CM6" s="33">
        <f t="shared" ref="CM6:CU6" si="10">IF(CM7="",NA(),CM7)</f>
        <v>23.68</v>
      </c>
      <c r="CN6" s="33">
        <f t="shared" si="10"/>
        <v>32.92</v>
      </c>
      <c r="CO6" s="33">
        <f t="shared" si="10"/>
        <v>37.78</v>
      </c>
      <c r="CP6" s="33">
        <f t="shared" si="10"/>
        <v>43.13</v>
      </c>
      <c r="CQ6" s="33">
        <f t="shared" si="10"/>
        <v>38.950000000000003</v>
      </c>
      <c r="CR6" s="33">
        <f t="shared" si="10"/>
        <v>40.07</v>
      </c>
      <c r="CS6" s="33">
        <f t="shared" si="10"/>
        <v>39.92</v>
      </c>
      <c r="CT6" s="33">
        <f t="shared" si="10"/>
        <v>41.63</v>
      </c>
      <c r="CU6" s="33">
        <f t="shared" si="10"/>
        <v>44.89</v>
      </c>
      <c r="CV6" s="32" t="str">
        <f>IF(CV7="","",IF(CV7="-","【-】","【"&amp;SUBSTITUTE(TEXT(CV7,"#,##0.00"),"-","△")&amp;"】"))</f>
        <v>【60.01】</v>
      </c>
      <c r="CW6" s="33">
        <f>IF(CW7="",NA(),CW7)</f>
        <v>44.16</v>
      </c>
      <c r="CX6" s="33">
        <f t="shared" ref="CX6:DF6" si="11">IF(CX7="",NA(),CX7)</f>
        <v>52.71</v>
      </c>
      <c r="CY6" s="33">
        <f t="shared" si="11"/>
        <v>52.52</v>
      </c>
      <c r="CZ6" s="33">
        <f t="shared" si="11"/>
        <v>52.27</v>
      </c>
      <c r="DA6" s="33">
        <f t="shared" si="11"/>
        <v>53.42</v>
      </c>
      <c r="DB6" s="33">
        <f t="shared" si="11"/>
        <v>65.599999999999994</v>
      </c>
      <c r="DC6" s="33">
        <f t="shared" si="11"/>
        <v>66</v>
      </c>
      <c r="DD6" s="33">
        <f t="shared" si="11"/>
        <v>65.86</v>
      </c>
      <c r="DE6" s="33">
        <f t="shared" si="11"/>
        <v>66.33</v>
      </c>
      <c r="DF6" s="33">
        <f t="shared" si="11"/>
        <v>64.89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0.18</v>
      </c>
      <c r="EK6" s="33">
        <f t="shared" si="14"/>
        <v>0.19</v>
      </c>
      <c r="EL6" s="33">
        <f t="shared" si="14"/>
        <v>0.16</v>
      </c>
      <c r="EM6" s="33">
        <f t="shared" si="14"/>
        <v>0.33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325287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25.83</v>
      </c>
      <c r="P7" s="36">
        <v>102.36</v>
      </c>
      <c r="Q7" s="36">
        <v>3781</v>
      </c>
      <c r="R7" s="36">
        <v>14792</v>
      </c>
      <c r="S7" s="36">
        <v>242.83</v>
      </c>
      <c r="T7" s="36">
        <v>60.92</v>
      </c>
      <c r="U7" s="36">
        <v>3785</v>
      </c>
      <c r="V7" s="36">
        <v>1.18</v>
      </c>
      <c r="W7" s="36">
        <v>3207.63</v>
      </c>
      <c r="X7" s="36">
        <v>99.93</v>
      </c>
      <c r="Y7" s="36">
        <v>99.98</v>
      </c>
      <c r="Z7" s="36">
        <v>100.05</v>
      </c>
      <c r="AA7" s="36">
        <v>100.87</v>
      </c>
      <c r="AB7" s="36">
        <v>100.06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5981.76</v>
      </c>
      <c r="BF7" s="36">
        <v>3705.6</v>
      </c>
      <c r="BG7" s="36">
        <v>2884.62</v>
      </c>
      <c r="BH7" s="36">
        <v>2347.96</v>
      </c>
      <c r="BI7" s="36">
        <v>2226.15</v>
      </c>
      <c r="BJ7" s="36">
        <v>1749.66</v>
      </c>
      <c r="BK7" s="36">
        <v>1574.53</v>
      </c>
      <c r="BL7" s="36">
        <v>1506.51</v>
      </c>
      <c r="BM7" s="36">
        <v>1315.67</v>
      </c>
      <c r="BN7" s="36">
        <v>1240.1600000000001</v>
      </c>
      <c r="BO7" s="36">
        <v>763.62</v>
      </c>
      <c r="BP7" s="36">
        <v>15.89</v>
      </c>
      <c r="BQ7" s="36">
        <v>23.61</v>
      </c>
      <c r="BR7" s="36">
        <v>34.99</v>
      </c>
      <c r="BS7" s="36">
        <v>41.79</v>
      </c>
      <c r="BT7" s="36">
        <v>49.79</v>
      </c>
      <c r="BU7" s="36">
        <v>54.46</v>
      </c>
      <c r="BV7" s="36">
        <v>57.36</v>
      </c>
      <c r="BW7" s="36">
        <v>57.33</v>
      </c>
      <c r="BX7" s="36">
        <v>60.78</v>
      </c>
      <c r="BY7" s="36">
        <v>60.17</v>
      </c>
      <c r="BZ7" s="36">
        <v>98.53</v>
      </c>
      <c r="CA7" s="36">
        <v>1334.82</v>
      </c>
      <c r="CB7" s="36">
        <v>943.73</v>
      </c>
      <c r="CC7" s="36">
        <v>637.41999999999996</v>
      </c>
      <c r="CD7" s="36">
        <v>545.62</v>
      </c>
      <c r="CE7" s="36">
        <v>449.4</v>
      </c>
      <c r="CF7" s="36">
        <v>293.08999999999997</v>
      </c>
      <c r="CG7" s="36">
        <v>279.91000000000003</v>
      </c>
      <c r="CH7" s="36">
        <v>284.52999999999997</v>
      </c>
      <c r="CI7" s="36">
        <v>276.26</v>
      </c>
      <c r="CJ7" s="36">
        <v>281.52999999999997</v>
      </c>
      <c r="CK7" s="36">
        <v>139.69999999999999</v>
      </c>
      <c r="CL7" s="36">
        <v>15.35</v>
      </c>
      <c r="CM7" s="36">
        <v>23.68</v>
      </c>
      <c r="CN7" s="36">
        <v>32.92</v>
      </c>
      <c r="CO7" s="36">
        <v>37.78</v>
      </c>
      <c r="CP7" s="36">
        <v>43.13</v>
      </c>
      <c r="CQ7" s="36">
        <v>38.950000000000003</v>
      </c>
      <c r="CR7" s="36">
        <v>40.07</v>
      </c>
      <c r="CS7" s="36">
        <v>39.92</v>
      </c>
      <c r="CT7" s="36">
        <v>41.63</v>
      </c>
      <c r="CU7" s="36">
        <v>44.89</v>
      </c>
      <c r="CV7" s="36">
        <v>60.01</v>
      </c>
      <c r="CW7" s="36">
        <v>44.16</v>
      </c>
      <c r="CX7" s="36">
        <v>52.71</v>
      </c>
      <c r="CY7" s="36">
        <v>52.52</v>
      </c>
      <c r="CZ7" s="36">
        <v>52.27</v>
      </c>
      <c r="DA7" s="36">
        <v>53.42</v>
      </c>
      <c r="DB7" s="36">
        <v>65.599999999999994</v>
      </c>
      <c r="DC7" s="36">
        <v>66</v>
      </c>
      <c r="DD7" s="36">
        <v>65.86</v>
      </c>
      <c r="DE7" s="36">
        <v>66.33</v>
      </c>
      <c r="DF7" s="36">
        <v>64.89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0.18</v>
      </c>
      <c r="EK7" s="36">
        <v>0.19</v>
      </c>
      <c r="EL7" s="36">
        <v>0.16</v>
      </c>
      <c r="EM7" s="36">
        <v>0.33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Owner</cp:lastModifiedBy>
  <dcterms:created xsi:type="dcterms:W3CDTF">2017-02-08T02:53:28Z</dcterms:created>
  <dcterms:modified xsi:type="dcterms:W3CDTF">2017-02-13T05:04:38Z</dcterms:modified>
  <cp:category/>
</cp:coreProperties>
</file>