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5750" windowHeight="639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<sst xmlns="http://schemas.openxmlformats.org/spreadsheetml/2006/main" count="218" uniqueCount="108">
  <si>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</si>
  <si>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</si>
  <si>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</si>
  <si>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</si>
  <si>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</si>
  <si>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</si>
  <si>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</si>
  <si>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</si>
  <si>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</si>
  <si>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</si>
  <si>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</si>
  <si>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</si>
  <si>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</si>
  <si>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</si>
  <si>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</si>
  <si>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</si>
  <si>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</si>
  <si>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</si>
  <si>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</si>
  <si>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</si>
  <si>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</si>
  <si>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</si>
  <si>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</si>
  <si>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</si>
  <si>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</si>
  <si>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</si>
  <si>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</si>
  <si>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</si>
  <si>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</si>
  <si>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</si>
  <si>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</si>
  <si>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</si>
  <si>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</si>
  <si>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</si>
  <si>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</si>
  <si>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</si>
  <si>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</si>
  <si>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</si>
  <si>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</si>
  <si>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</si>
  <si>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</si>
  <si>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</si>
  <si>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</si>
  <si>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</si>
  <si>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</si>
  <si>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</si>
  <si>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</si>
  <si>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</si>
  <si>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</si>
  <si>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</si>
  <si>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</si>
  <si>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</si>
  <si>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</si>
  <si>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</si>
  <si>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</si>
  <si>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</si>
  <si>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</si>
  <si>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</si>
  <si>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</si>
  <si>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</si>
  <si>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</si>
  <si>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</si>
  <si>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</si>
  <si>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</si>
  <si>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</si>
  <si>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</si>
  <si>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</si>
  <si>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</si>
  <si>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</si>
  <si>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</si>
  <si>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</si>
  <si>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</si>
  <si>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</si>
  <si>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</si>
  <si>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</si>
  <si>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</si>
  <si>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</si>
  <si>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</si>
  <si>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</si>
  <si>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</si>
  <si>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</si>
  <si>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</si>
  <si>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</si>
  <si>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</si>
  <si>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</si>
  <si>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</si>
  <si>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</si>
  <si>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</si>
  <si>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</si>
  <si>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</si>
  <si>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</si>
  <si>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</si>
  <si>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</si>
  <si>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隠岐の島町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</si>
  <si>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</si>
  <si>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</si>
  <si>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</si>
  <si>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</si>
  <si>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</si>
  <si>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</si>
  <si>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</si>
  <si>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</si>
  <si>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</si>
  <si>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</si>
  <si>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</si>
  <si>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③年度によって数値に変動があるが、順次計画的に更新をする必要がある。</t>
    <rPh sb="19" eb="22">
      <t>ケイカクテキ</t>
    </rPh>
    <phoneticPr fontId="4"/>
  </si>
  <si>
    <t>離島及び、老朽化した小規模水道施設が多くあり、維持・管理等に多額の費用を要する半面、人口減少により料金収入は年々減少している。
　今後更なる経常経費の抑制及び、料金収入の確保のための料金改定を行い、来年度からの統合により計画的経営を行う必要がある。</t>
    <rPh sb="0" eb="2">
      <t>リトウ</t>
    </rPh>
    <rPh sb="2" eb="3">
      <t>オヨ</t>
    </rPh>
    <rPh sb="5" eb="8">
      <t>ロウキュウカ</t>
    </rPh>
    <rPh sb="10" eb="13">
      <t>ショウキボ</t>
    </rPh>
    <rPh sb="13" eb="15">
      <t>スイドウ</t>
    </rPh>
    <rPh sb="18" eb="19">
      <t>オオ</t>
    </rPh>
    <rPh sb="26" eb="28">
      <t>カンリ</t>
    </rPh>
    <rPh sb="30" eb="32">
      <t>タガク</t>
    </rPh>
    <rPh sb="33" eb="35">
      <t>ヒヨウ</t>
    </rPh>
    <rPh sb="36" eb="37">
      <t>ヨウ</t>
    </rPh>
    <rPh sb="75" eb="77">
      <t>ヨクセイ</t>
    </rPh>
    <rPh sb="96" eb="97">
      <t>オコナ</t>
    </rPh>
    <rPh sb="99" eb="102">
      <t>ライネンド</t>
    </rPh>
    <rPh sb="110" eb="113">
      <t>ケイカクテキ</t>
    </rPh>
    <rPh sb="113" eb="115">
      <t>ケイエイ</t>
    </rPh>
    <rPh sb="116" eb="117">
      <t>オコナ</t>
    </rPh>
    <rPh sb="118" eb="120">
      <t>ヒツヨウ</t>
    </rPh>
    <phoneticPr fontId="4"/>
  </si>
  <si>
    <t>①収益的収支比率は平成24年から年々数値は上がってはいるものの、給水収益は乏しいため基金の切崩し、一般会計からの借入れ等で対応している。
④給水収益が低いうえ、設備投資も必要な状況にあるため類似団体と比較しても高い。
⑤類似団体と比較しても低い。給水収益のみでの費用負担は不可能であり、今後費用の抑制が必要である。料金については、改定を実施する。
⑥給水原価についても、類似団体と比較しても恒常的に高い。有収率が低いうえに費用負担は減らないため、今後維持管理費の抑制が必要である。
⑦類似団体と比較しても低い。点在する施設に加え人口減少が要因となっており今後の改善は難しい。
⑧類似団体と比較しても乖離して低い。H27寒波凍結による影響もあるが、引き続き管路更新時における漏水箇所の削減、及び継続的に漏水調査を行うことが必要である。</t>
    <rPh sb="1" eb="3">
      <t>シュウエキ</t>
    </rPh>
    <rPh sb="3" eb="4">
      <t>テキ</t>
    </rPh>
    <rPh sb="4" eb="6">
      <t>シュウシ</t>
    </rPh>
    <rPh sb="6" eb="8">
      <t>ヒリツ</t>
    </rPh>
    <rPh sb="32" eb="34">
      <t>キュウスイ</t>
    </rPh>
    <rPh sb="34" eb="36">
      <t>シュウエキ</t>
    </rPh>
    <rPh sb="37" eb="38">
      <t>トボ</t>
    </rPh>
    <rPh sb="42" eb="44">
      <t>キキン</t>
    </rPh>
    <rPh sb="45" eb="46">
      <t>キ</t>
    </rPh>
    <rPh sb="46" eb="47">
      <t>クズ</t>
    </rPh>
    <rPh sb="49" eb="51">
      <t>イッパン</t>
    </rPh>
    <rPh sb="51" eb="53">
      <t>カイケイ</t>
    </rPh>
    <rPh sb="56" eb="57">
      <t>カ</t>
    </rPh>
    <rPh sb="57" eb="58">
      <t>イ</t>
    </rPh>
    <rPh sb="59" eb="60">
      <t>トウ</t>
    </rPh>
    <rPh sb="61" eb="63">
      <t>タイオウ</t>
    </rPh>
    <rPh sb="70" eb="72">
      <t>キュウスイ</t>
    </rPh>
    <rPh sb="72" eb="74">
      <t>シュウエキ</t>
    </rPh>
    <rPh sb="75" eb="76">
      <t>ヒク</t>
    </rPh>
    <rPh sb="80" eb="82">
      <t>セツビ</t>
    </rPh>
    <rPh sb="82" eb="84">
      <t>トウシ</t>
    </rPh>
    <rPh sb="85" eb="87">
      <t>ヒツヨウ</t>
    </rPh>
    <rPh sb="88" eb="90">
      <t>ジョウキョウ</t>
    </rPh>
    <rPh sb="123" eb="125">
      <t>キュウスイ</t>
    </rPh>
    <rPh sb="125" eb="127">
      <t>シュウエキ</t>
    </rPh>
    <rPh sb="131" eb="133">
      <t>ヒヨウ</t>
    </rPh>
    <rPh sb="133" eb="135">
      <t>フタン</t>
    </rPh>
    <rPh sb="136" eb="139">
      <t>フカノウ</t>
    </rPh>
    <rPh sb="145" eb="147">
      <t>ヒヨウ</t>
    </rPh>
    <rPh sb="148" eb="150">
      <t>ヨクセイ</t>
    </rPh>
    <rPh sb="157" eb="159">
      <t>リョウキン</t>
    </rPh>
    <rPh sb="165" eb="167">
      <t>カイテイ</t>
    </rPh>
    <rPh sb="168" eb="170">
      <t>ジッシ</t>
    </rPh>
    <rPh sb="175" eb="177">
      <t>キュウスイ</t>
    </rPh>
    <rPh sb="177" eb="179">
      <t>ゲンカ</t>
    </rPh>
    <rPh sb="202" eb="203">
      <t>ユウ</t>
    </rPh>
    <rPh sb="203" eb="204">
      <t>シュウ</t>
    </rPh>
    <rPh sb="204" eb="205">
      <t>リツ</t>
    </rPh>
    <rPh sb="206" eb="207">
      <t>ヒク</t>
    </rPh>
    <rPh sb="211" eb="213">
      <t>ヒヨウ</t>
    </rPh>
    <rPh sb="213" eb="215">
      <t>フタン</t>
    </rPh>
    <rPh sb="216" eb="217">
      <t>ヘ</t>
    </rPh>
    <rPh sb="223" eb="225">
      <t>コンゴ</t>
    </rPh>
    <rPh sb="231" eb="233">
      <t>ヨクセイ</t>
    </rPh>
    <rPh sb="255" eb="257">
      <t>テンザイ</t>
    </rPh>
    <rPh sb="259" eb="261">
      <t>シセツ</t>
    </rPh>
    <rPh sb="262" eb="263">
      <t>クワ</t>
    </rPh>
    <rPh sb="264" eb="266">
      <t>ジンコウ</t>
    </rPh>
    <rPh sb="266" eb="268">
      <t>ゲンショウ</t>
    </rPh>
    <rPh sb="269" eb="271">
      <t>ヨウイン</t>
    </rPh>
    <rPh sb="277" eb="279">
      <t>コンゴ</t>
    </rPh>
    <rPh sb="280" eb="282">
      <t>カイゼン</t>
    </rPh>
    <rPh sb="283" eb="284">
      <t>ムズカ</t>
    </rPh>
    <rPh sb="299" eb="301">
      <t>カイリ</t>
    </rPh>
    <rPh sb="303" eb="304">
      <t>ヒク</t>
    </rPh>
    <rPh sb="309" eb="311">
      <t>カンパ</t>
    </rPh>
    <rPh sb="311" eb="313">
      <t>トウケツ</t>
    </rPh>
    <rPh sb="316" eb="318">
      <t>エイキョウ</t>
    </rPh>
    <rPh sb="323" eb="324">
      <t>ヒ</t>
    </rPh>
    <rPh sb="325" eb="326">
      <t>ツヅ</t>
    </rPh>
    <rPh sb="360" eb="3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</si>
</sst>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1.26</c:v>
                </c:pt>
                <c:pt idx="1">
                  <c:v>0</c:v>
                </c:pt>
                <c:pt idx="2" formatCode="#,##0.00;&quot;△&quot;#,##0.00;&quot;-&quot;">
                  <c:v>1.98</c:v>
                </c:pt>
                <c:pt idx="3" formatCode="#,##0.00;&quot;△&quot;#,##0.00;&quot;-&quot;">
                  <c:v>0.91</c:v>
                </c:pt>
                <c:pt idx="4" formatCode="#,##0.00;&quot;△&quot;#,##0.00;&quot;-&quot;">
                  <c:v>0.78</c:v>
                </c:pt>
              </c:numCache>
            </c:numRef>
          </c:val>
        </c:ser>
        <c:dLbls>
          <c:showLegendKey val="0"/>
          <c:showVal val="0"/>
          <c:showCatName val="0"/>
          <c:showSerName val="0"/>
          <c:showPercent val="0"/>
          <c:showBubbleSize val="0"/>
        </c:dLbls>
        <c:gapWidth val="150"/>
        <c:axId val="126369152"/>
        <c:axId val="1264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26369152"/>
        <c:axId val="126412288"/>
      </c:lineChart>
      <c:dateAx>
        <c:axId val="126369152"/>
        <c:scaling>
          <c:orientation val="minMax"/>
        </c:scaling>
        <c:delete val="1"/>
        <c:axPos val="b"/>
        <c:numFmt formatCode="ge" sourceLinked="1"/>
        <c:majorTickMark val="none"/>
        <c:minorTickMark val="none"/>
        <c:tickLblPos val="none"/>
        <c:crossAx val="126412288"/>
        <c:crosses val="autoZero"/>
        <c:auto val="1"/>
        <c:lblOffset val="100"/>
        <c:baseTimeUnit val="years"/>
      </c:dateAx>
      <c:valAx>
        <c:axId val="1264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56.92</c:v>
                </c:pt>
                <c:pt idx="1">
                  <c:v>57.27</c:v>
                </c:pt>
                <c:pt idx="2">
                  <c:v>55.77</c:v>
                </c:pt>
                <c:pt idx="3">
                  <c:v>54.55</c:v>
                </c:pt>
                <c:pt idx="4">
                  <c:v>53.47</c:v>
                </c:pt>
              </c:numCache>
            </c:numRef>
          </c:val>
        </c:ser>
        <c:dLbls>
          <c:showLegendKey val="0"/>
          <c:showVal val="0"/>
          <c:showCatName val="0"/>
          <c:showSerName val="0"/>
          <c:showPercent val="0"/>
          <c:showBubbleSize val="0"/>
        </c:dLbls>
        <c:gapWidth val="150"/>
        <c:axId val="128135552"/>
        <c:axId val="1281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28135552"/>
        <c:axId val="128137472"/>
      </c:lineChart>
      <c:dateAx>
        <c:axId val="128135552"/>
        <c:scaling>
          <c:orientation val="minMax"/>
        </c:scaling>
        <c:delete val="1"/>
        <c:axPos val="b"/>
        <c:numFmt formatCode="ge" sourceLinked="1"/>
        <c:majorTickMark val="none"/>
        <c:minorTickMark val="none"/>
        <c:tickLblPos val="none"/>
        <c:crossAx val="128137472"/>
        <c:crosses val="autoZero"/>
        <c:auto val="1"/>
        <c:lblOffset val="100"/>
        <c:baseTimeUnit val="years"/>
      </c:dateAx>
      <c:valAx>
        <c:axId val="1281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73.84</c:v>
                </c:pt>
                <c:pt idx="1">
                  <c:v>72.849999999999994</c:v>
                </c:pt>
                <c:pt idx="2">
                  <c:v>73.31</c:v>
                </c:pt>
                <c:pt idx="3">
                  <c:v>71.52</c:v>
                </c:pt>
                <c:pt idx="4">
                  <c:v>72.959999999999994</c:v>
                </c:pt>
              </c:numCache>
            </c:numRef>
          </c:val>
        </c:ser>
        <c:dLbls>
          <c:showLegendKey val="0"/>
          <c:showVal val="0"/>
          <c:showCatName val="0"/>
          <c:showSerName val="0"/>
          <c:showPercent val="0"/>
          <c:showBubbleSize val="0"/>
        </c:dLbls>
        <c:gapWidth val="150"/>
        <c:axId val="128184320"/>
        <c:axId val="1281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28184320"/>
        <c:axId val="128186240"/>
      </c:lineChart>
      <c:dateAx>
        <c:axId val="128184320"/>
        <c:scaling>
          <c:orientation val="minMax"/>
        </c:scaling>
        <c:delete val="1"/>
        <c:axPos val="b"/>
        <c:numFmt formatCode="ge" sourceLinked="1"/>
        <c:majorTickMark val="none"/>
        <c:minorTickMark val="none"/>
        <c:tickLblPos val="none"/>
        <c:crossAx val="128186240"/>
        <c:crosses val="autoZero"/>
        <c:auto val="1"/>
        <c:lblOffset val="100"/>
        <c:baseTimeUnit val="years"/>
      </c:dateAx>
      <c:valAx>
        <c:axId val="1281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60.95</c:v>
                </c:pt>
                <c:pt idx="1">
                  <c:v>74.11</c:v>
                </c:pt>
                <c:pt idx="2">
                  <c:v>77.290000000000006</c:v>
                </c:pt>
                <c:pt idx="3">
                  <c:v>81.849999999999994</c:v>
                </c:pt>
                <c:pt idx="4">
                  <c:v>73.77</c:v>
                </c:pt>
              </c:numCache>
            </c:numRef>
          </c:val>
        </c:ser>
        <c:dLbls>
          <c:showLegendKey val="0"/>
          <c:showVal val="0"/>
          <c:showCatName val="0"/>
          <c:showSerName val="0"/>
          <c:showPercent val="0"/>
          <c:showBubbleSize val="0"/>
        </c:dLbls>
        <c:gapWidth val="150"/>
        <c:axId val="127351808"/>
        <c:axId val="1273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27351808"/>
        <c:axId val="127370368"/>
      </c:lineChart>
      <c:dateAx>
        <c:axId val="127351808"/>
        <c:scaling>
          <c:orientation val="minMax"/>
        </c:scaling>
        <c:delete val="1"/>
        <c:axPos val="b"/>
        <c:numFmt formatCode="ge" sourceLinked="1"/>
        <c:majorTickMark val="none"/>
        <c:minorTickMark val="none"/>
        <c:tickLblPos val="none"/>
        <c:crossAx val="127370368"/>
        <c:crosses val="autoZero"/>
        <c:auto val="1"/>
        <c:lblOffset val="100"/>
        <c:baseTimeUnit val="years"/>
      </c:dateAx>
      <c:valAx>
        <c:axId val="127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543936"/>
        <c:axId val="127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543936"/>
        <c:axId val="127550208"/>
      </c:lineChart>
      <c:dateAx>
        <c:axId val="127543936"/>
        <c:scaling>
          <c:orientation val="minMax"/>
        </c:scaling>
        <c:delete val="1"/>
        <c:axPos val="b"/>
        <c:numFmt formatCode="ge" sourceLinked="1"/>
        <c:majorTickMark val="none"/>
        <c:minorTickMark val="none"/>
        <c:tickLblPos val="none"/>
        <c:crossAx val="127550208"/>
        <c:crosses val="autoZero"/>
        <c:auto val="1"/>
        <c:lblOffset val="100"/>
        <c:baseTimeUnit val="years"/>
      </c:dateAx>
      <c:valAx>
        <c:axId val="127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584512"/>
        <c:axId val="127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584512"/>
        <c:axId val="127586688"/>
      </c:lineChart>
      <c:dateAx>
        <c:axId val="127584512"/>
        <c:scaling>
          <c:orientation val="minMax"/>
        </c:scaling>
        <c:delete val="1"/>
        <c:axPos val="b"/>
        <c:numFmt formatCode="ge" sourceLinked="1"/>
        <c:majorTickMark val="none"/>
        <c:minorTickMark val="none"/>
        <c:tickLblPos val="none"/>
        <c:crossAx val="127586688"/>
        <c:crosses val="autoZero"/>
        <c:auto val="1"/>
        <c:lblOffset val="100"/>
        <c:baseTimeUnit val="years"/>
      </c:dateAx>
      <c:valAx>
        <c:axId val="127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604992"/>
        <c:axId val="127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604992"/>
        <c:axId val="127631744"/>
      </c:lineChart>
      <c:dateAx>
        <c:axId val="127604992"/>
        <c:scaling>
          <c:orientation val="minMax"/>
        </c:scaling>
        <c:delete val="1"/>
        <c:axPos val="b"/>
        <c:numFmt formatCode="ge" sourceLinked="1"/>
        <c:majorTickMark val="none"/>
        <c:minorTickMark val="none"/>
        <c:tickLblPos val="none"/>
        <c:crossAx val="127631744"/>
        <c:crosses val="autoZero"/>
        <c:auto val="1"/>
        <c:lblOffset val="100"/>
        <c:baseTimeUnit val="years"/>
      </c:dateAx>
      <c:valAx>
        <c:axId val="127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650048"/>
        <c:axId val="1276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650048"/>
        <c:axId val="127664512"/>
      </c:lineChart>
      <c:dateAx>
        <c:axId val="127650048"/>
        <c:scaling>
          <c:orientation val="minMax"/>
        </c:scaling>
        <c:delete val="1"/>
        <c:axPos val="b"/>
        <c:numFmt formatCode="ge" sourceLinked="1"/>
        <c:majorTickMark val="none"/>
        <c:minorTickMark val="none"/>
        <c:tickLblPos val="none"/>
        <c:crossAx val="127664512"/>
        <c:crosses val="autoZero"/>
        <c:auto val="1"/>
        <c:lblOffset val="100"/>
        <c:baseTimeUnit val="years"/>
      </c:dateAx>
      <c:valAx>
        <c:axId val="1276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1429.14</c:v>
                </c:pt>
                <c:pt idx="1">
                  <c:v>1374.6</c:v>
                </c:pt>
                <c:pt idx="2">
                  <c:v>1353.9</c:v>
                </c:pt>
                <c:pt idx="3">
                  <c:v>1375.86</c:v>
                </c:pt>
                <c:pt idx="4">
                  <c:v>1360.62</c:v>
                </c:pt>
              </c:numCache>
            </c:numRef>
          </c:val>
        </c:ser>
        <c:dLbls>
          <c:showLegendKey val="0"/>
          <c:showVal val="0"/>
          <c:showCatName val="0"/>
          <c:showSerName val="0"/>
          <c:showPercent val="0"/>
          <c:showBubbleSize val="0"/>
        </c:dLbls>
        <c:gapWidth val="150"/>
        <c:axId val="127715200"/>
        <c:axId val="1277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27715200"/>
        <c:axId val="127721472"/>
      </c:lineChart>
      <c:dateAx>
        <c:axId val="127715200"/>
        <c:scaling>
          <c:orientation val="minMax"/>
        </c:scaling>
        <c:delete val="1"/>
        <c:axPos val="b"/>
        <c:numFmt formatCode="ge" sourceLinked="1"/>
        <c:majorTickMark val="none"/>
        <c:minorTickMark val="none"/>
        <c:tickLblPos val="none"/>
        <c:crossAx val="127721472"/>
        <c:crosses val="autoZero"/>
        <c:auto val="1"/>
        <c:lblOffset val="100"/>
        <c:baseTimeUnit val="years"/>
      </c:dateAx>
      <c:valAx>
        <c:axId val="1277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48.18</c:v>
                </c:pt>
                <c:pt idx="1">
                  <c:v>51.24</c:v>
                </c:pt>
                <c:pt idx="2">
                  <c:v>49.28</c:v>
                </c:pt>
                <c:pt idx="3">
                  <c:v>51.6</c:v>
                </c:pt>
                <c:pt idx="4">
                  <c:v>51.94</c:v>
                </c:pt>
              </c:numCache>
            </c:numRef>
          </c:val>
        </c:ser>
        <c:dLbls>
          <c:showLegendKey val="0"/>
          <c:showVal val="0"/>
          <c:showCatName val="0"/>
          <c:showSerName val="0"/>
          <c:showPercent val="0"/>
          <c:showBubbleSize val="0"/>
        </c:dLbls>
        <c:gapWidth val="150"/>
        <c:axId val="127743488"/>
        <c:axId val="1277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27743488"/>
        <c:axId val="127745408"/>
      </c:lineChart>
      <c:dateAx>
        <c:axId val="127743488"/>
        <c:scaling>
          <c:orientation val="minMax"/>
        </c:scaling>
        <c:delete val="1"/>
        <c:axPos val="b"/>
        <c:numFmt formatCode="ge" sourceLinked="1"/>
        <c:majorTickMark val="none"/>
        <c:minorTickMark val="none"/>
        <c:tickLblPos val="none"/>
        <c:crossAx val="127745408"/>
        <c:crosses val="autoZero"/>
        <c:auto val="1"/>
        <c:lblOffset val="100"/>
        <c:baseTimeUnit val="years"/>
      </c:dateAx>
      <c:valAx>
        <c:axId val="1277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462.24</c:v>
                </c:pt>
                <c:pt idx="1">
                  <c:v>433.95</c:v>
                </c:pt>
                <c:pt idx="2">
                  <c:v>451.7</c:v>
                </c:pt>
                <c:pt idx="3">
                  <c:v>442.34</c:v>
                </c:pt>
                <c:pt idx="4">
                  <c:v>444.81</c:v>
                </c:pt>
              </c:numCache>
            </c:numRef>
          </c:val>
        </c:ser>
        <c:dLbls>
          <c:showLegendKey val="0"/>
          <c:showVal val="0"/>
          <c:showCatName val="0"/>
          <c:showSerName val="0"/>
          <c:showPercent val="0"/>
          <c:showBubbleSize val="0"/>
        </c:dLbls>
        <c:gapWidth val="150"/>
        <c:axId val="127779584"/>
        <c:axId val="127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27779584"/>
        <c:axId val="127781504"/>
      </c:lineChart>
      <c:dateAx>
        <c:axId val="127779584"/>
        <c:scaling>
          <c:orientation val="minMax"/>
        </c:scaling>
        <c:delete val="1"/>
        <c:axPos val="b"/>
        <c:numFmt formatCode="ge" sourceLinked="1"/>
        <c:majorTickMark val="none"/>
        <c:minorTickMark val="none"/>
        <c:tickLblPos val="none"/>
        <c:crossAx val="127781504"/>
        <c:crosses val="autoZero"/>
        <c:auto val="1"/>
        <c:lblOffset val="100"/>
        <c:baseTimeUnit val="years"/>
      </c:dateAx>
      <c:valAx>
        <c:axId val="127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隠岐の島町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法非適用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D2</v>
      </c>
      <c r="AA8" s="72"/>
      <c r="AB8" s="72"/>
      <c r="AC8" s="72"/>
      <c r="AD8" s="72"/>
      <c r="AE8" s="72"/>
      <c r="AF8" s="72"/>
      <c r="AG8" s="73"/>
      <c r="AH8" s="3"/>
      <c r="AI8" s="74">
        <f>データ!Q6</f>
        <v>14792</v>
      </c>
      <c r="AJ8" s="75"/>
      <c r="AK8" s="75"/>
      <c r="AL8" s="75"/>
      <c r="AM8" s="75"/>
      <c r="AN8" s="75"/>
      <c r="AO8" s="75"/>
      <c r="AP8" s="76"/>
      <c r="AQ8" s="57">
        <f>データ!R6</f>
        <v>242.83</v>
      </c>
      <c r="AR8" s="57"/>
      <c r="AS8" s="57"/>
      <c r="AT8" s="57"/>
      <c r="AU8" s="57"/>
      <c r="AV8" s="57"/>
      <c r="AW8" s="57"/>
      <c r="AX8" s="57"/>
      <c r="AY8" s="57">
        <f>データ!S6</f>
        <v>60.92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t="str">
        <f>データ!N6</f>
        <v>該当数値なし</v>
      </c>
      <c r="K10" s="57"/>
      <c r="L10" s="57"/>
      <c r="M10" s="57"/>
      <c r="N10" s="57"/>
      <c r="O10" s="57"/>
      <c r="P10" s="57"/>
      <c r="Q10" s="57"/>
      <c r="R10" s="57">
        <f>データ!O6</f>
        <v>36.229999999999997</v>
      </c>
      <c r="S10" s="57"/>
      <c r="T10" s="57"/>
      <c r="U10" s="57"/>
      <c r="V10" s="57"/>
      <c r="W10" s="57"/>
      <c r="X10" s="57"/>
      <c r="Y10" s="57"/>
      <c r="Z10" s="65">
        <f>データ!P6</f>
        <v>3781</v>
      </c>
      <c r="AA10" s="65"/>
      <c r="AB10" s="65"/>
      <c r="AC10" s="65"/>
      <c r="AD10" s="65"/>
      <c r="AE10" s="65"/>
      <c r="AF10" s="65"/>
      <c r="AG10" s="65"/>
      <c r="AH10" s="2"/>
      <c r="AI10" s="65">
        <f>データ!T6</f>
        <v>5309</v>
      </c>
      <c r="AJ10" s="65"/>
      <c r="AK10" s="65"/>
      <c r="AL10" s="65"/>
      <c r="AM10" s="65"/>
      <c r="AN10" s="65"/>
      <c r="AO10" s="65"/>
      <c r="AP10" s="65"/>
      <c r="AQ10" s="57">
        <f>データ!U6</f>
        <v>145.88</v>
      </c>
      <c r="AR10" s="57"/>
      <c r="AS10" s="57"/>
      <c r="AT10" s="57"/>
      <c r="AU10" s="57"/>
      <c r="AV10" s="57"/>
      <c r="AW10" s="57"/>
      <c r="AX10" s="57"/>
      <c r="AY10" s="57">
        <f>データ!V6</f>
        <v>36.39</v>
      </c>
      <c r="AZ10" s="57"/>
      <c r="BA10" s="57"/>
      <c r="BB10" s="57"/>
      <c r="BC10" s="57"/>
      <c r="BD10" s="57"/>
      <c r="BE10" s="57"/>
      <c r="BF10" s="57"/>
      <c r="BG10" s="3"/>
      <c r="BH10" s="3"/>
      <c r="BI10" s="3"/>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0" t="s">
        <v>24</v>
      </c>
      <c r="BM14" s="41"/>
      <c r="BN14" s="41"/>
      <c r="BO14" s="41"/>
      <c r="BP14" s="41"/>
      <c r="BQ14" s="41"/>
      <c r="BR14" s="41"/>
      <c r="BS14" s="41"/>
      <c r="BT14" s="41"/>
      <c r="BU14" s="41"/>
      <c r="BV14" s="41"/>
      <c r="BW14" s="41"/>
      <c r="BX14" s="41"/>
      <c r="BY14" s="41"/>
      <c r="BZ14" s="42"/>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325287</v>
      </c>
      <c r="D6" s="31">
        <f t="shared" si="3"/>
        <v>47</v>
      </c>
      <c r="E6" s="31">
        <f t="shared" si="3"/>
        <v>1</v>
      </c>
      <c r="F6" s="31">
        <f t="shared" si="3"/>
        <v>0</v>
      </c>
      <c r="G6" s="31">
        <f t="shared" si="3"/>
        <v>0</v>
      </c>
      <c r="H6" s="31" t="str">
        <f t="shared" si="3"/>
        <v>島根県　隠岐の島町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36.229999999999997</v>
      </c>
      <c r="P6" s="32">
        <f t="shared" si="3"/>
        <v>3781</v>
      </c>
      <c r="Q6" s="32">
        <f t="shared" si="3"/>
        <v>14792</v>
      </c>
      <c r="R6" s="32">
        <f t="shared" si="3"/>
        <v>242.83</v>
      </c>
      <c r="S6" s="32">
        <f t="shared" si="3"/>
        <v>60.92</v>
      </c>
      <c r="T6" s="32">
        <f t="shared" si="3"/>
        <v>5309</v>
      </c>
      <c r="U6" s="32">
        <f t="shared" si="3"/>
        <v>145.88</v>
      </c>
      <c r="V6" s="32">
        <f t="shared" si="3"/>
        <v>36.39</v>
      </c>
      <c r="W6" s="33">
        <f>IF(W7="",NA(),W7)</f>
        <v>60.95</v>
      </c>
      <c r="X6" s="33">
        <f t="shared" ref="X6:AF6" si="4">IF(X7="",NA(),X7)</f>
        <v>74.11</v>
      </c>
      <c r="Y6" s="33">
        <f t="shared" si="4"/>
        <v>77.290000000000006</v>
      </c>
      <c r="Z6" s="33">
        <f t="shared" si="4"/>
        <v>81.849999999999994</v>
      </c>
      <c r="AA6" s="33">
        <f t="shared" si="4"/>
        <v>73.77</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1429.14</v>
      </c>
      <c r="BE6" s="33">
        <f t="shared" ref="BE6:BM6" si="7">IF(BE7="",NA(),BE7)</f>
        <v>1374.6</v>
      </c>
      <c r="BF6" s="33">
        <f t="shared" si="7"/>
        <v>1353.9</v>
      </c>
      <c r="BG6" s="33">
        <f t="shared" si="7"/>
        <v>1375.86</v>
      </c>
      <c r="BH6" s="33">
        <f t="shared" si="7"/>
        <v>1360.62</v>
      </c>
      <c r="BI6" s="33">
        <f t="shared" si="7"/>
        <v>1168.8</v>
      </c>
      <c r="BJ6" s="33">
        <f t="shared" si="7"/>
        <v>1158.82</v>
      </c>
      <c r="BK6" s="33">
        <f t="shared" si="7"/>
        <v>1167.7</v>
      </c>
      <c r="BL6" s="33">
        <f t="shared" si="7"/>
        <v>1228.58</v>
      </c>
      <c r="BM6" s="33">
        <f t="shared" si="7"/>
        <v>1280.18</v>
      </c>
      <c r="BN6" s="32" t="str">
        <f>IF(BN7="","",IF(BN7="-","【-】","【"&amp;SUBSTITUTE(TEXT(BN7,"#,##0.00"),"-","△")&amp;"】"))</f>
        <v>【1,242.90】</v>
      </c>
      <c r="BO6" s="33">
        <f>IF(BO7="",NA(),BO7)</f>
        <v>48.18</v>
      </c>
      <c r="BP6" s="33">
        <f t="shared" ref="BP6:BX6" si="8">IF(BP7="",NA(),BP7)</f>
        <v>51.24</v>
      </c>
      <c r="BQ6" s="33">
        <f t="shared" si="8"/>
        <v>49.28</v>
      </c>
      <c r="BR6" s="33">
        <f t="shared" si="8"/>
        <v>51.6</v>
      </c>
      <c r="BS6" s="33">
        <f t="shared" si="8"/>
        <v>51.94</v>
      </c>
      <c r="BT6" s="33">
        <f t="shared" si="8"/>
        <v>56.44</v>
      </c>
      <c r="BU6" s="33">
        <f t="shared" si="8"/>
        <v>55.6</v>
      </c>
      <c r="BV6" s="33">
        <f t="shared" si="8"/>
        <v>54.43</v>
      </c>
      <c r="BW6" s="33">
        <f t="shared" si="8"/>
        <v>53.81</v>
      </c>
      <c r="BX6" s="33">
        <f t="shared" si="8"/>
        <v>53.62</v>
      </c>
      <c r="BY6" s="32" t="str">
        <f>IF(BY7="","",IF(BY7="-","【-】","【"&amp;SUBSTITUTE(TEXT(BY7,"#,##0.00"),"-","△")&amp;"】"))</f>
        <v>【33.35】</v>
      </c>
      <c r="BZ6" s="33">
        <f>IF(BZ7="",NA(),BZ7)</f>
        <v>462.24</v>
      </c>
      <c r="CA6" s="33">
        <f t="shared" ref="CA6:CI6" si="9">IF(CA7="",NA(),CA7)</f>
        <v>433.95</v>
      </c>
      <c r="CB6" s="33">
        <f t="shared" si="9"/>
        <v>451.7</v>
      </c>
      <c r="CC6" s="33">
        <f t="shared" si="9"/>
        <v>442.34</v>
      </c>
      <c r="CD6" s="33">
        <f t="shared" si="9"/>
        <v>444.81</v>
      </c>
      <c r="CE6" s="33">
        <f t="shared" si="9"/>
        <v>270.7</v>
      </c>
      <c r="CF6" s="33">
        <f t="shared" si="9"/>
        <v>275.86</v>
      </c>
      <c r="CG6" s="33">
        <f t="shared" si="9"/>
        <v>279.8</v>
      </c>
      <c r="CH6" s="33">
        <f t="shared" si="9"/>
        <v>284.64999999999998</v>
      </c>
      <c r="CI6" s="33">
        <f t="shared" si="9"/>
        <v>287.7</v>
      </c>
      <c r="CJ6" s="32" t="str">
        <f>IF(CJ7="","",IF(CJ7="-","【-】","【"&amp;SUBSTITUTE(TEXT(CJ7,"#,##0.00"),"-","△")&amp;"】"))</f>
        <v>【524.69】</v>
      </c>
      <c r="CK6" s="33">
        <f>IF(CK7="",NA(),CK7)</f>
        <v>56.92</v>
      </c>
      <c r="CL6" s="33">
        <f t="shared" ref="CL6:CT6" si="10">IF(CL7="",NA(),CL7)</f>
        <v>57.27</v>
      </c>
      <c r="CM6" s="33">
        <f t="shared" si="10"/>
        <v>55.77</v>
      </c>
      <c r="CN6" s="33">
        <f t="shared" si="10"/>
        <v>54.55</v>
      </c>
      <c r="CO6" s="33">
        <f t="shared" si="10"/>
        <v>53.47</v>
      </c>
      <c r="CP6" s="33">
        <f t="shared" si="10"/>
        <v>59.84</v>
      </c>
      <c r="CQ6" s="33">
        <f t="shared" si="10"/>
        <v>60.66</v>
      </c>
      <c r="CR6" s="33">
        <f t="shared" si="10"/>
        <v>60.17</v>
      </c>
      <c r="CS6" s="33">
        <f t="shared" si="10"/>
        <v>58.96</v>
      </c>
      <c r="CT6" s="33">
        <f t="shared" si="10"/>
        <v>58.1</v>
      </c>
      <c r="CU6" s="32" t="str">
        <f>IF(CU7="","",IF(CU7="-","【-】","【"&amp;SUBSTITUTE(TEXT(CU7,"#,##0.00"),"-","△")&amp;"】"))</f>
        <v>【57.58】</v>
      </c>
      <c r="CV6" s="33">
        <f>IF(CV7="",NA(),CV7)</f>
        <v>73.84</v>
      </c>
      <c r="CW6" s="33">
        <f t="shared" ref="CW6:DE6" si="11">IF(CW7="",NA(),CW7)</f>
        <v>72.849999999999994</v>
      </c>
      <c r="CX6" s="33">
        <f t="shared" si="11"/>
        <v>73.31</v>
      </c>
      <c r="CY6" s="33">
        <f t="shared" si="11"/>
        <v>71.52</v>
      </c>
      <c r="CZ6" s="33">
        <f t="shared" si="11"/>
        <v>72.959999999999994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1.26</v>
      </c>
      <c r="ED6" s="32">
        <f t="shared" ref="ED6:EL6" si="14">IF(ED7="",NA(),ED7)</f>
        <v>0</v>
      </c>
      <c r="EE6" s="33">
        <f t="shared" si="14"/>
        <v>1.98</v>
      </c>
      <c r="EF6" s="33">
        <f t="shared" si="14"/>
        <v>0.91</v>
      </c>
      <c r="EG6" s="33">
        <f t="shared" si="14"/>
        <v>0.78</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325287</v>
      </c>
      <c r="D7" s="35">
        <v>47</v>
      </c>
      <c r="E7" s="35">
        <v>1</v>
      </c>
      <c r="F7" s="35">
        <v>0</v>
      </c>
      <c r="G7" s="35">
        <v>0</v>
      </c>
      <c r="H7" s="35" t="s">
        <v>93</v>
      </c>
      <c r="I7" s="35" t="s">
        <v>94</v>
      </c>
      <c r="J7" s="35" t="s">
        <v>95</v>
      </c>
      <c r="K7" s="35" t="s">
        <v>96</v>
      </c>
      <c r="L7" s="35" t="s">
        <v>97</v>
      </c>
      <c r="M7" s="36" t="s">
        <v>98</v>
      </c>
      <c r="N7" s="36" t="s">
        <v>99</v>
      </c>
      <c r="O7" s="36">
        <v>36.229999999999997</v>
      </c>
      <c r="P7" s="36">
        <v>3781</v>
      </c>
      <c r="Q7" s="36">
        <v>14792</v>
      </c>
      <c r="R7" s="36">
        <v>242.83</v>
      </c>
      <c r="S7" s="36">
        <v>60.92</v>
      </c>
      <c r="T7" s="36">
        <v>5309</v>
      </c>
      <c r="U7" s="36">
        <v>145.88</v>
      </c>
      <c r="V7" s="36">
        <v>36.39</v>
      </c>
      <c r="W7" s="36">
        <v>60.95</v>
      </c>
      <c r="X7" s="36">
        <v>74.11</v>
      </c>
      <c r="Y7" s="36">
        <v>77.290000000000006</v>
      </c>
      <c r="Z7" s="36">
        <v>81.849999999999994</v>
      </c>
      <c r="AA7" s="36">
        <v>73.77</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1429.14</v>
      </c>
      <c r="BE7" s="36">
        <v>1374.6</v>
      </c>
      <c r="BF7" s="36">
        <v>1353.9</v>
      </c>
      <c r="BG7" s="36">
        <v>1375.86</v>
      </c>
      <c r="BH7" s="36">
        <v>1360.62</v>
      </c>
      <c r="BI7" s="36">
        <v>1168.8</v>
      </c>
      <c r="BJ7" s="36">
        <v>1158.82</v>
      </c>
      <c r="BK7" s="36">
        <v>1167.7</v>
      </c>
      <c r="BL7" s="36">
        <v>1228.58</v>
      </c>
      <c r="BM7" s="36">
        <v>1280.18</v>
      </c>
      <c r="BN7" s="36">
        <v>1242.9000000000001</v>
      </c>
      <c r="BO7" s="36">
        <v>48.18</v>
      </c>
      <c r="BP7" s="36">
        <v>51.24</v>
      </c>
      <c r="BQ7" s="36">
        <v>49.28</v>
      </c>
      <c r="BR7" s="36">
        <v>51.6</v>
      </c>
      <c r="BS7" s="36">
        <v>51.94</v>
      </c>
      <c r="BT7" s="36">
        <v>56.44</v>
      </c>
      <c r="BU7" s="36">
        <v>55.6</v>
      </c>
      <c r="BV7" s="36">
        <v>54.43</v>
      </c>
      <c r="BW7" s="36">
        <v>53.81</v>
      </c>
      <c r="BX7" s="36">
        <v>53.62</v>
      </c>
      <c r="BY7" s="36">
        <v>33.35</v>
      </c>
      <c r="BZ7" s="36">
        <v>462.24</v>
      </c>
      <c r="CA7" s="36">
        <v>433.95</v>
      </c>
      <c r="CB7" s="36">
        <v>451.7</v>
      </c>
      <c r="CC7" s="36">
        <v>442.34</v>
      </c>
      <c r="CD7" s="36">
        <v>444.81</v>
      </c>
      <c r="CE7" s="36">
        <v>270.7</v>
      </c>
      <c r="CF7" s="36">
        <v>275.86</v>
      </c>
      <c r="CG7" s="36">
        <v>279.8</v>
      </c>
      <c r="CH7" s="36">
        <v>284.64999999999998</v>
      </c>
      <c r="CI7" s="36">
        <v>287.7</v>
      </c>
      <c r="CJ7" s="36">
        <v>524.69000000000005</v>
      </c>
      <c r="CK7" s="36">
        <v>56.92</v>
      </c>
      <c r="CL7" s="36">
        <v>57.27</v>
      </c>
      <c r="CM7" s="36">
        <v>55.77</v>
      </c>
      <c r="CN7" s="36">
        <v>54.55</v>
      </c>
      <c r="CO7" s="36">
        <v>53.47</v>
      </c>
      <c r="CP7" s="36">
        <v>59.84</v>
      </c>
      <c r="CQ7" s="36">
        <v>60.66</v>
      </c>
      <c r="CR7" s="36">
        <v>60.17</v>
      </c>
      <c r="CS7" s="36">
        <v>58.96</v>
      </c>
      <c r="CT7" s="36">
        <v>58.1</v>
      </c>
      <c r="CU7" s="36">
        <v>57.58</v>
      </c>
      <c r="CV7" s="36">
        <v>73.84</v>
      </c>
      <c r="CW7" s="36">
        <v>72.849999999999994</v>
      </c>
      <c r="CX7" s="36">
        <v>73.31</v>
      </c>
      <c r="CY7" s="36">
        <v>71.52</v>
      </c>
      <c r="CZ7" s="36">
        <v>72.959999999999994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1.26</v>
      </c>
      <c r="ED7" s="36">
        <v>0</v>
      </c>
      <c r="EE7" s="36">
        <v>1.98</v>
      </c>
      <c r="EF7" s="36">
        <v>0.91</v>
      </c>
      <c r="EG7" s="36">
        <v>0.78</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2017-02-08T05:06:17Z</cp:lastPrinted>
  <dcterms:created xsi:type="dcterms:W3CDTF">2016-12-02T02:20:48Z</dcterms:created>
  <dcterms:modified xsi:type="dcterms:W3CDTF">2017-02-22T01:50:58Z</dcterms:modified>
  <cp:category/>
</cp:coreProperties>
</file>