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ra1\下水\■■01管理係\★経営比較分析表関係\H28\経営比較分析表_公表分作成\"/>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<sst xmlns="http://schemas.openxmlformats.org/spreadsheetml/2006/main" count="226" uniqueCount="111">
  <si>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</si>
  <si>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</si>
  <si>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</si>
  <si>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</si>
  <si>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</si>
  <si>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</si>
  <si>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</si>
  <si>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</si>
  <si>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</si>
  <si>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</si>
  <si>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</si>
  <si>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</si>
  <si>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</si>
  <si>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</si>
  <si>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</si>
  <si>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</si>
  <si>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</si>
  <si>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</si>
  <si>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</si>
  <si>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</si>
  <si>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</si>
  <si>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</si>
  <si>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</si>
  <si>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</si>
  <si>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</si>
  <si>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</si>
  <si>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</si>
  <si>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</si>
  <si>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</si>
  <si>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</si>
  <si>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</si>
  <si>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</si>
  <si>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</si>
  <si>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</si>
  <si>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</si>
  <si>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</si>
  <si>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</si>
  <si>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</si>
  <si>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</si>
  <si>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</si>
  <si>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</si>
  <si>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</si>
  <si>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</si>
  <si>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</si>
  <si>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</si>
  <si>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</si>
  <si>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</si>
  <si>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</si>
  <si>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</si>
  <si>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</si>
  <si>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</si>
  <si>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</si>
  <si>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</si>
  <si>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</si>
  <si>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</si>
  <si>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</si>
  <si>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</si>
  <si>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</si>
  <si>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</si>
  <si>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</si>
  <si>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</si>
  <si>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</si>
  <si>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</si>
  <si>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</si>
  <si>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</si>
  <si>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</si>
  <si>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</si>
  <si>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</si>
  <si>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</si>
  <si>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</si>
  <si>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</si>
  <si>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</si>
  <si>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</si>
  <si>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</si>
  <si>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</si>
  <si>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</si>
  <si>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</si>
  <si>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</si>
  <si>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</si>
  <si>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</si>
  <si>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</si>
  <si>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</si>
  <si>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</si>
  <si>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</si>
  <si>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</si>
  <si>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</si>
  <si>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</si>
  <si>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</si>
  <si>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</si>
  <si>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</si>
  <si>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</si>
  <si>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</si>
  <si>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</si>
  <si>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</si>
  <si>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</si>
  <si>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</si>
  <si>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</si>
  <si>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</si>
  <si>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</si>
  <si>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</si>
  <si>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</si>
  <si>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</si>
  <si>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</si>
  <si>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</si>
  <si>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</si>
  <si>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</si>
  <si>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</si>
  <si>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</si>
  <si>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Ｈ14.2供用開始のため、老朽管の更新などはまだ行っていない。今後は、既存施設の長寿命化を図っていくとともに、施設更新の際は、将来需要の予測を踏まえて、施設・設備の性能の合理化などを検討していく必要がある。</t>
    <rPh sb="1" eb="4">
      <t>トウシセツ</t>
    </rPh>
    <rPh sb="15" eb="17">
      <t>キョウヨウ</t>
    </rPh>
    <rPh sb="17" eb="19">
      <t>カイシ</t>
    </rPh>
    <rPh sb="23" eb="25">
      <t>ロウキュウ</t>
    </rPh>
    <rPh sb="25" eb="26">
      <t>カン</t>
    </rPh>
    <rPh sb="27" eb="29">
      <t>コウシン</t>
    </rPh>
    <rPh sb="34" eb="35">
      <t>オコナ</t>
    </rPh>
    <rPh sb="41" eb="43">
      <t>コンゴ</t>
    </rPh>
    <rPh sb="45" eb="47">
      <t>キゾン</t>
    </rPh>
    <rPh sb="47" eb="49">
      <t>シセツ</t>
    </rPh>
    <rPh sb="50" eb="51">
      <t>チョウ</t>
    </rPh>
    <rPh sb="51" eb="54">
      <t>ジュミョウカ</t>
    </rPh>
    <rPh sb="55" eb="56">
      <t>ハカ</t>
    </rPh>
    <phoneticPr fontId="4"/>
  </si>
  <si>
    <t>　1処理区で90人槽1基。Ｈ14.2供用開始。整備事業は完了している。接続率は100％となっている。
　今後は人口減少等により、料金改定以外の使用料収入の急激な増は見込めない状況にある。施設は15年を経過しており、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rPh sb="2" eb="4">
      <t>ショリ</t>
    </rPh>
    <rPh sb="4" eb="5">
      <t>ク</t>
    </rPh>
    <rPh sb="8" eb="10">
      <t>ニンソウ</t>
    </rPh>
    <rPh sb="11" eb="12">
      <t>キ</t>
    </rPh>
    <rPh sb="18" eb="20">
      <t>キョウヨウ</t>
    </rPh>
    <rPh sb="20" eb="22">
      <t>カイシ</t>
    </rPh>
    <rPh sb="23" eb="25">
      <t>セイビ</t>
    </rPh>
    <rPh sb="25" eb="27">
      <t>ジギョウ</t>
    </rPh>
    <rPh sb="28" eb="30">
      <t>カンリョウ</t>
    </rPh>
    <rPh sb="35" eb="37">
      <t>セツゾク</t>
    </rPh>
    <rPh sb="37" eb="38">
      <t>リツ</t>
    </rPh>
    <rPh sb="52" eb="54">
      <t>コンゴ</t>
    </rPh>
    <rPh sb="55" eb="57">
      <t>ジンコウ</t>
    </rPh>
    <rPh sb="57" eb="60">
      <t>ゲンショウナド</t>
    </rPh>
    <rPh sb="64" eb="66">
      <t>リョウキン</t>
    </rPh>
    <rPh sb="66" eb="68">
      <t>カイテイ</t>
    </rPh>
    <rPh sb="68" eb="70">
      <t>イガイ</t>
    </rPh>
    <rPh sb="71" eb="74">
      <t>シヨウリョウ</t>
    </rPh>
    <rPh sb="74" eb="76">
      <t>シュウニュウ</t>
    </rPh>
    <rPh sb="77" eb="79">
      <t>キュウゲキ</t>
    </rPh>
    <rPh sb="80" eb="81">
      <t>ゾウ</t>
    </rPh>
    <rPh sb="82" eb="84">
      <t>ミコ</t>
    </rPh>
    <rPh sb="87" eb="89">
      <t>ジョウキョウ</t>
    </rPh>
    <rPh sb="93" eb="95">
      <t>シセツ</t>
    </rPh>
    <rPh sb="98" eb="99">
      <t>ネン</t>
    </rPh>
    <rPh sb="100" eb="102">
      <t>ケイカ</t>
    </rPh>
    <rPh sb="107" eb="109">
      <t>コンゴ</t>
    </rPh>
    <rPh sb="110" eb="112">
      <t>シセツ</t>
    </rPh>
    <rPh sb="113" eb="114">
      <t>チョウ</t>
    </rPh>
    <rPh sb="114" eb="117">
      <t>ジュミョウカ</t>
    </rPh>
    <rPh sb="117" eb="119">
      <t>タイサク</t>
    </rPh>
    <rPh sb="119" eb="120">
      <t>オヨ</t>
    </rPh>
    <rPh sb="121" eb="123">
      <t>コウシン</t>
    </rPh>
    <rPh sb="125" eb="127">
      <t>トウシ</t>
    </rPh>
    <rPh sb="128" eb="130">
      <t>ヒツヨウ</t>
    </rPh>
    <rPh sb="139" eb="141">
      <t>ヒヨウ</t>
    </rPh>
    <rPh sb="142" eb="143">
      <t>マカナ</t>
    </rPh>
    <rPh sb="147" eb="151">
      <t>チュウチョウキテキ</t>
    </rPh>
    <rPh sb="152" eb="154">
      <t>シテン</t>
    </rPh>
    <rPh sb="156" eb="158">
      <t>テキセイ</t>
    </rPh>
    <rPh sb="159" eb="161">
      <t>リョウキン</t>
    </rPh>
    <rPh sb="161" eb="163">
      <t>セッテイ</t>
    </rPh>
    <rPh sb="167" eb="169">
      <t>ケントウ</t>
    </rPh>
    <rPh sb="171" eb="173">
      <t>ジゾク</t>
    </rPh>
    <rPh sb="173" eb="175">
      <t>カノウ</t>
    </rPh>
    <rPh sb="176" eb="178">
      <t>シセツ</t>
    </rPh>
    <rPh sb="184" eb="186">
      <t>ケイジョウ</t>
    </rPh>
    <rPh sb="186" eb="188">
      <t>ケイヒ</t>
    </rPh>
    <rPh sb="189" eb="191">
      <t>サクゲン</t>
    </rPh>
    <rPh sb="193" eb="195">
      <t>ケイエイ</t>
    </rPh>
    <rPh sb="195" eb="197">
      <t>カイゼン</t>
    </rPh>
    <rPh sb="198" eb="199">
      <t>ム</t>
    </rPh>
    <rPh sb="201" eb="202">
      <t>ト</t>
    </rPh>
    <rPh sb="203" eb="204">
      <t>ク</t>
    </rPh>
    <rPh sb="206" eb="208">
      <t>ヒツヨウ</t>
    </rPh>
    <phoneticPr fontId="4"/>
  </si>
  <si>
    <r>
      <t>　収益的収支比率は、Ｈ25から100％を超えているが、経費回収率はＨ27で55％となっている。全国平均及び類似団体平均よりは高い値となっているが、汚水処理費の削減が必要となっている。その汚水処理費の財源は使用料収入の不足分を、基金の取り崩しにより賄っている。債務残高は、施設更新まで新たな借り入れがないためＨ22をピークに減少していく。その財源は全額を一般会計繰入金で賄っている</t>
    </r>
    <r>
      <rPr>
        <sz val="11"/>
        <rFont val="ＭＳ ゴシック"/>
        <family val="3"/>
        <charset val="128"/>
      </rPr>
      <t>ため、企業債残高対事業規模比率が低い値となっている</t>
    </r>
    <r>
      <rPr>
        <sz val="11"/>
        <color theme="1"/>
        <rFont val="ＭＳ ゴシック"/>
        <family val="3"/>
        <charset val="128"/>
      </rPr>
      <t>。汚水処理原価は、全国平均及び類似団体平均より低い値で推移している。維持管理費の削減を図り、施設更新の際には、将来を見据えた適正な規模への改修が必要と考えられる。</t>
    </r>
    <rPh sb="1" eb="4">
      <t>シュウエキテキ</t>
    </rPh>
    <rPh sb="4" eb="6">
      <t>シュウシ</t>
    </rPh>
    <rPh sb="6" eb="8">
      <t>ヒリツ</t>
    </rPh>
    <rPh sb="20" eb="21">
      <t>コ</t>
    </rPh>
    <rPh sb="27" eb="29">
      <t>ケイヒ</t>
    </rPh>
    <rPh sb="29" eb="31">
      <t>カイシュウ</t>
    </rPh>
    <rPh sb="31" eb="32">
      <t>リツ</t>
    </rPh>
    <rPh sb="47" eb="49">
      <t>ゼンコク</t>
    </rPh>
    <rPh sb="49" eb="51">
      <t>ヘイキン</t>
    </rPh>
    <rPh sb="51" eb="52">
      <t>オヨ</t>
    </rPh>
    <rPh sb="53" eb="55">
      <t>ルイジ</t>
    </rPh>
    <rPh sb="55" eb="57">
      <t>ダンタイ</t>
    </rPh>
    <rPh sb="57" eb="59">
      <t>ヘイキン</t>
    </rPh>
    <rPh sb="62" eb="63">
      <t>タカ</t>
    </rPh>
    <rPh sb="64" eb="65">
      <t>アタイ</t>
    </rPh>
    <rPh sb="215" eb="217">
      <t>オスイ</t>
    </rPh>
    <rPh sb="217" eb="219">
      <t>ショリ</t>
    </rPh>
    <rPh sb="219" eb="221">
      <t>ゲンカ</t>
    </rPh>
    <rPh sb="223" eb="225">
      <t>ゼンコク</t>
    </rPh>
    <rPh sb="225" eb="227">
      <t>ヘイキン</t>
    </rPh>
    <rPh sb="227" eb="228">
      <t>オヨ</t>
    </rPh>
    <rPh sb="229" eb="231">
      <t>ルイジ</t>
    </rPh>
    <rPh sb="231" eb="233">
      <t>ダンタイ</t>
    </rPh>
    <rPh sb="233" eb="235">
      <t>ヘイキン</t>
    </rPh>
    <rPh sb="237" eb="238">
      <t>ヒク</t>
    </rPh>
    <rPh sb="239" eb="240">
      <t>アタイ</t>
    </rPh>
    <rPh sb="241" eb="243">
      <t>スイイ</t>
    </rPh>
    <rPh sb="248" eb="250">
      <t>イジ</t>
    </rPh>
    <rPh sb="250" eb="253">
      <t>カンリヒ</t>
    </rPh>
    <rPh sb="254" eb="256">
      <t>サクゲン</t>
    </rPh>
    <rPh sb="257" eb="258">
      <t>ハカ</t>
    </rPh>
    <rPh sb="260" eb="262">
      <t>シセツ</t>
    </rPh>
    <rPh sb="262" eb="264">
      <t>コウシン</t>
    </rPh>
    <rPh sb="265" eb="266">
      <t>サイ</t>
    </rPh>
    <rPh sb="269" eb="271">
      <t>ショウライ</t>
    </rPh>
    <rPh sb="272" eb="274">
      <t>ミス</t>
    </rPh>
    <rPh sb="276" eb="278">
      <t>テキセイ</t>
    </rPh>
    <rPh sb="279" eb="281">
      <t>キボ</t>
    </rPh>
    <rPh sb="283" eb="285">
      <t>カイシュウ</t>
    </rPh>
    <rPh sb="286" eb="288">
      <t>ヒツヨウ</t>
    </rPh>
    <rPh sb="289" eb="29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</si>
</sst>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679904"/>
        <c:axId val="1776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177679904"/>
        <c:axId val="177684384"/>
      </c:lineChart>
      <c:dateAx>
        <c:axId val="177679904"/>
        <c:scaling>
          <c:orientation val="minMax"/>
        </c:scaling>
        <c:delete val="1"/>
        <c:axPos val="b"/>
        <c:numFmt formatCode="ge" sourceLinked="1"/>
        <c:majorTickMark val="none"/>
        <c:minorTickMark val="none"/>
        <c:tickLblPos val="none"/>
        <c:crossAx val="177684384"/>
        <c:crosses val="autoZero"/>
        <c:auto val="1"/>
        <c:lblOffset val="100"/>
        <c:baseTimeUnit val="years"/>
      </c:dateAx>
      <c:valAx>
        <c:axId val="1776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27.78</c:v>
                </c:pt>
                <c:pt idx="1">
                  <c:v>27.78</c:v>
                </c:pt>
                <c:pt idx="2">
                  <c:v>27.78</c:v>
                </c:pt>
                <c:pt idx="3">
                  <c:v>33.33</c:v>
                </c:pt>
                <c:pt idx="4">
                  <c:v>38.89</c:v>
                </c:pt>
              </c:numCache>
            </c:numRef>
          </c:val>
        </c:ser>
        <c:dLbls>
          <c:showLegendKey val="0"/>
          <c:showVal val="0"/>
          <c:showCatName val="0"/>
          <c:showSerName val="0"/>
          <c:showPercent val="0"/>
          <c:showBubbleSize val="0"/>
        </c:dLbls>
        <c:gapWidth val="150"/>
        <c:axId val="178538360"/>
        <c:axId val="1785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178538360"/>
        <c:axId val="178538752"/>
      </c:lineChart>
      <c:dateAx>
        <c:axId val="178538360"/>
        <c:scaling>
          <c:orientation val="minMax"/>
        </c:scaling>
        <c:delete val="1"/>
        <c:axPos val="b"/>
        <c:numFmt formatCode="ge" sourceLinked="1"/>
        <c:majorTickMark val="none"/>
        <c:minorTickMark val="none"/>
        <c:tickLblPos val="none"/>
        <c:crossAx val="178538752"/>
        <c:crosses val="autoZero"/>
        <c:auto val="1"/>
        <c:lblOffset val="100"/>
        <c:baseTimeUnit val="years"/>
      </c:dateAx>
      <c:valAx>
        <c:axId val="1785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3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9035608"/>
        <c:axId val="1790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179035608"/>
        <c:axId val="179036000"/>
      </c:lineChart>
      <c:dateAx>
        <c:axId val="179035608"/>
        <c:scaling>
          <c:orientation val="minMax"/>
        </c:scaling>
        <c:delete val="1"/>
        <c:axPos val="b"/>
        <c:numFmt formatCode="ge" sourceLinked="1"/>
        <c:majorTickMark val="none"/>
        <c:minorTickMark val="none"/>
        <c:tickLblPos val="none"/>
        <c:crossAx val="179036000"/>
        <c:crosses val="autoZero"/>
        <c:auto val="1"/>
        <c:lblOffset val="100"/>
        <c:baseTimeUnit val="years"/>
      </c:dateAx>
      <c:valAx>
        <c:axId val="1790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3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c:v>
                </c:pt>
                <c:pt idx="1">
                  <c:v>85.76</c:v>
                </c:pt>
                <c:pt idx="2">
                  <c:v>102.65</c:v>
                </c:pt>
                <c:pt idx="3">
                  <c:v>137.28</c:v>
                </c:pt>
                <c:pt idx="4">
                  <c:v>107.62</c:v>
                </c:pt>
              </c:numCache>
            </c:numRef>
          </c:val>
        </c:ser>
        <c:dLbls>
          <c:showLegendKey val="0"/>
          <c:showVal val="0"/>
          <c:showCatName val="0"/>
          <c:showSerName val="0"/>
          <c:showPercent val="0"/>
          <c:showBubbleSize val="0"/>
        </c:dLbls>
        <c:gapWidth val="150"/>
        <c:axId val="178165072"/>
        <c:axId val="17816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165072"/>
        <c:axId val="178169552"/>
      </c:lineChart>
      <c:dateAx>
        <c:axId val="178165072"/>
        <c:scaling>
          <c:orientation val="minMax"/>
        </c:scaling>
        <c:delete val="1"/>
        <c:axPos val="b"/>
        <c:numFmt formatCode="ge" sourceLinked="1"/>
        <c:majorTickMark val="none"/>
        <c:minorTickMark val="none"/>
        <c:tickLblPos val="none"/>
        <c:crossAx val="178169552"/>
        <c:crosses val="autoZero"/>
        <c:auto val="1"/>
        <c:lblOffset val="100"/>
        <c:baseTimeUnit val="years"/>
      </c:dateAx>
      <c:valAx>
        <c:axId val="17816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226336"/>
        <c:axId val="1782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226336"/>
        <c:axId val="178226720"/>
      </c:lineChart>
      <c:dateAx>
        <c:axId val="178226336"/>
        <c:scaling>
          <c:orientation val="minMax"/>
        </c:scaling>
        <c:delete val="1"/>
        <c:axPos val="b"/>
        <c:numFmt formatCode="ge" sourceLinked="1"/>
        <c:majorTickMark val="none"/>
        <c:minorTickMark val="none"/>
        <c:tickLblPos val="none"/>
        <c:crossAx val="178226720"/>
        <c:crosses val="autoZero"/>
        <c:auto val="1"/>
        <c:lblOffset val="100"/>
        <c:baseTimeUnit val="years"/>
      </c:dateAx>
      <c:valAx>
        <c:axId val="1782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318344"/>
        <c:axId val="17832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318344"/>
        <c:axId val="178324872"/>
      </c:lineChart>
      <c:dateAx>
        <c:axId val="178318344"/>
        <c:scaling>
          <c:orientation val="minMax"/>
        </c:scaling>
        <c:delete val="1"/>
        <c:axPos val="b"/>
        <c:numFmt formatCode="ge" sourceLinked="1"/>
        <c:majorTickMark val="none"/>
        <c:minorTickMark val="none"/>
        <c:tickLblPos val="none"/>
        <c:crossAx val="178324872"/>
        <c:crosses val="autoZero"/>
        <c:auto val="1"/>
        <c:lblOffset val="100"/>
        <c:baseTimeUnit val="years"/>
      </c:dateAx>
      <c:valAx>
        <c:axId val="17832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1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827328"/>
        <c:axId val="17705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827328"/>
        <c:axId val="177050184"/>
      </c:lineChart>
      <c:dateAx>
        <c:axId val="176827328"/>
        <c:scaling>
          <c:orientation val="minMax"/>
        </c:scaling>
        <c:delete val="1"/>
        <c:axPos val="b"/>
        <c:numFmt formatCode="ge" sourceLinked="1"/>
        <c:majorTickMark val="none"/>
        <c:minorTickMark val="none"/>
        <c:tickLblPos val="none"/>
        <c:crossAx val="177050184"/>
        <c:crosses val="autoZero"/>
        <c:auto val="1"/>
        <c:lblOffset val="100"/>
        <c:baseTimeUnit val="years"/>
      </c:dateAx>
      <c:valAx>
        <c:axId val="17705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701904"/>
        <c:axId val="17870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701904"/>
        <c:axId val="178702296"/>
      </c:lineChart>
      <c:dateAx>
        <c:axId val="178701904"/>
        <c:scaling>
          <c:orientation val="minMax"/>
        </c:scaling>
        <c:delete val="1"/>
        <c:axPos val="b"/>
        <c:numFmt formatCode="ge" sourceLinked="1"/>
        <c:majorTickMark val="none"/>
        <c:minorTickMark val="none"/>
        <c:tickLblPos val="none"/>
        <c:crossAx val="178702296"/>
        <c:crosses val="autoZero"/>
        <c:auto val="1"/>
        <c:lblOffset val="100"/>
        <c:baseTimeUnit val="years"/>
      </c:dateAx>
      <c:valAx>
        <c:axId val="17870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0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703472"/>
        <c:axId val="17870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178703472"/>
        <c:axId val="178703864"/>
      </c:lineChart>
      <c:dateAx>
        <c:axId val="178703472"/>
        <c:scaling>
          <c:orientation val="minMax"/>
        </c:scaling>
        <c:delete val="1"/>
        <c:axPos val="b"/>
        <c:numFmt formatCode="ge" sourceLinked="1"/>
        <c:majorTickMark val="none"/>
        <c:minorTickMark val="none"/>
        <c:tickLblPos val="none"/>
        <c:crossAx val="178703864"/>
        <c:crosses val="autoZero"/>
        <c:auto val="1"/>
        <c:lblOffset val="100"/>
        <c:baseTimeUnit val="years"/>
      </c:dateAx>
      <c:valAx>
        <c:axId val="17870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49.76</c:v>
                </c:pt>
                <c:pt idx="1">
                  <c:v>41</c:v>
                </c:pt>
                <c:pt idx="2">
                  <c:v>47.85</c:v>
                </c:pt>
                <c:pt idx="3">
                  <c:v>51.45</c:v>
                </c:pt>
                <c:pt idx="4">
                  <c:v>55.52</c:v>
                </c:pt>
              </c:numCache>
            </c:numRef>
          </c:val>
        </c:ser>
        <c:dLbls>
          <c:showLegendKey val="0"/>
          <c:showVal val="0"/>
          <c:showCatName val="0"/>
          <c:showSerName val="0"/>
          <c:showPercent val="0"/>
          <c:showBubbleSize val="0"/>
        </c:dLbls>
        <c:gapWidth val="150"/>
        <c:axId val="178705040"/>
        <c:axId val="17870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178705040"/>
        <c:axId val="178705432"/>
      </c:lineChart>
      <c:dateAx>
        <c:axId val="178705040"/>
        <c:scaling>
          <c:orientation val="minMax"/>
        </c:scaling>
        <c:delete val="1"/>
        <c:axPos val="b"/>
        <c:numFmt formatCode="ge" sourceLinked="1"/>
        <c:majorTickMark val="none"/>
        <c:minorTickMark val="none"/>
        <c:tickLblPos val="none"/>
        <c:crossAx val="178705432"/>
        <c:crosses val="autoZero"/>
        <c:auto val="1"/>
        <c:lblOffset val="100"/>
        <c:baseTimeUnit val="years"/>
      </c:dateAx>
      <c:valAx>
        <c:axId val="1787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0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447.35</c:v>
                </c:pt>
                <c:pt idx="1">
                  <c:v>469.45</c:v>
                </c:pt>
                <c:pt idx="2">
                  <c:v>392.49</c:v>
                </c:pt>
                <c:pt idx="3">
                  <c:v>384.72</c:v>
                </c:pt>
                <c:pt idx="4">
                  <c:v>339.91</c:v>
                </c:pt>
              </c:numCache>
            </c:numRef>
          </c:val>
        </c:ser>
        <c:dLbls>
          <c:showLegendKey val="0"/>
          <c:showVal val="0"/>
          <c:showCatName val="0"/>
          <c:showSerName val="0"/>
          <c:showPercent val="0"/>
          <c:showBubbleSize val="0"/>
        </c:dLbls>
        <c:gapWidth val="150"/>
        <c:axId val="178536792"/>
        <c:axId val="1785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178536792"/>
        <c:axId val="178537184"/>
      </c:lineChart>
      <c:dateAx>
        <c:axId val="178536792"/>
        <c:scaling>
          <c:orientation val="minMax"/>
        </c:scaling>
        <c:delete val="1"/>
        <c:axPos val="b"/>
        <c:numFmt formatCode="ge" sourceLinked="1"/>
        <c:majorTickMark val="none"/>
        <c:minorTickMark val="none"/>
        <c:tickLblPos val="none"/>
        <c:crossAx val="178537184"/>
        <c:crosses val="autoZero"/>
        <c:auto val="1"/>
        <c:lblOffset val="100"/>
        <c:baseTimeUnit val="years"/>
      </c:dateAx>
      <c:valAx>
        <c:axId val="1785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江津市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24685</v>
      </c>
      <c r="AM8" s="64"/>
      <c r="AN8" s="64"/>
      <c r="AO8" s="64"/>
      <c r="AP8" s="64"/>
      <c r="AQ8" s="64"/>
      <c r="AR8" s="64"/>
      <c r="AS8" s="64"/>
      <c r="AT8" s="63">
        <f>データ!S6</f>
        <v>268.24</v>
      </c>
      <c r="AU8" s="63"/>
      <c r="AV8" s="63"/>
      <c r="AW8" s="63"/>
      <c r="AX8" s="63"/>
      <c r="AY8" s="63"/>
      <c r="AZ8" s="63"/>
      <c r="BA8" s="63"/>
      <c r="BB8" s="63">
        <f>データ!T6</f>
        <v>92.03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0.11</v>
      </c>
      <c r="Q10" s="63"/>
      <c r="R10" s="63"/>
      <c r="S10" s="63"/>
      <c r="T10" s="63"/>
      <c r="U10" s="63"/>
      <c r="V10" s="63"/>
      <c r="W10" s="63">
        <f>データ!P6</f>
        <v>100</v>
      </c>
      <c r="X10" s="63"/>
      <c r="Y10" s="63"/>
      <c r="Z10" s="63"/>
      <c r="AA10" s="63"/>
      <c r="AB10" s="63"/>
      <c r="AC10" s="63"/>
      <c r="AD10" s="64">
        <f>データ!Q6</f>
        <v>3350</v>
      </c>
      <c r="AE10" s="64"/>
      <c r="AF10" s="64"/>
      <c r="AG10" s="64"/>
      <c r="AH10" s="64"/>
      <c r="AI10" s="64"/>
      <c r="AJ10" s="64"/>
      <c r="AK10" s="2"/>
      <c r="AL10" s="64">
        <f>データ!U6</f>
        <v>28</v>
      </c>
      <c r="AM10" s="64"/>
      <c r="AN10" s="64"/>
      <c r="AO10" s="64"/>
      <c r="AP10" s="64"/>
      <c r="AQ10" s="64"/>
      <c r="AR10" s="64"/>
      <c r="AS10" s="64"/>
      <c r="AT10" s="63">
        <f>データ!V6</f>
        <v>0.01</v>
      </c>
      <c r="AU10" s="63"/>
      <c r="AV10" s="63"/>
      <c r="AW10" s="63"/>
      <c r="AX10" s="63"/>
      <c r="AY10" s="63"/>
      <c r="AZ10" s="63"/>
      <c r="BA10" s="63"/>
      <c r="BB10" s="63">
        <f>データ!W6</f>
        <v>2800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322075</v>
      </c>
      <c r="D6" s="31">
        <f t="shared" si="3"/>
        <v>47</v>
      </c>
      <c r="E6" s="31">
        <f t="shared" si="3"/>
        <v>17</v>
      </c>
      <c r="F6" s="31">
        <f t="shared" si="3"/>
        <v>9</v>
      </c>
      <c r="G6" s="31">
        <f t="shared" si="3"/>
        <v>0</v>
      </c>
      <c r="H6" s="31" t="str">
        <f t="shared" si="3"/>
        <v>島根県　江津市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0.11</v>
      </c>
      <c r="P6" s="32">
        <f t="shared" si="3"/>
        <v>100</v>
      </c>
      <c r="Q6" s="32">
        <f t="shared" si="3"/>
        <v>3350</v>
      </c>
      <c r="R6" s="32">
        <f t="shared" si="3"/>
        <v>24685</v>
      </c>
      <c r="S6" s="32">
        <f t="shared" si="3"/>
        <v>268.24</v>
      </c>
      <c r="T6" s="32">
        <f t="shared" si="3"/>
        <v>92.03</v>
      </c>
      <c r="U6" s="32">
        <f t="shared" si="3"/>
        <v>28</v>
      </c>
      <c r="V6" s="32">
        <f t="shared" si="3"/>
        <v>0.01</v>
      </c>
      <c r="W6" s="32">
        <f t="shared" si="3"/>
        <v>2800</v>
      </c>
      <c r="X6" s="33">
        <f>IF(X7="",NA(),X7)</f>
        <v>86</v>
      </c>
      <c r="Y6" s="33">
        <f t="shared" ref="Y6:AG6" si="4">IF(Y7="",NA(),Y7)</f>
        <v>85.76</v>
      </c>
      <c r="Z6" s="33">
        <f t="shared" si="4"/>
        <v>102.65</v>
      </c>
      <c r="AA6" s="33">
        <f t="shared" si="4"/>
        <v>137.28</v>
      </c>
      <c r="AB6" s="33">
        <f t="shared" si="4"/>
        <v>107.62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49.76</v>
      </c>
      <c r="BQ6" s="33">
        <f t="shared" ref="BQ6:BY6" si="8">IF(BQ7="",NA(),BQ7)</f>
        <v>41</v>
      </c>
      <c r="BR6" s="33">
        <f t="shared" si="8"/>
        <v>47.85</v>
      </c>
      <c r="BS6" s="33">
        <f t="shared" si="8"/>
        <v>51.45</v>
      </c>
      <c r="BT6" s="33">
        <f t="shared" si="8"/>
        <v>55.52</v>
      </c>
      <c r="BU6" s="33">
        <f t="shared" si="8"/>
        <v>26.99</v>
      </c>
      <c r="BV6" s="33">
        <f t="shared" si="8"/>
        <v>29.25</v>
      </c>
      <c r="BW6" s="33">
        <f t="shared" si="8"/>
        <v>31.04</v>
      </c>
      <c r="BX6" s="33">
        <f t="shared" si="8"/>
        <v>29.21</v>
      </c>
      <c r="BY6" s="33">
        <f t="shared" si="8"/>
        <v>26.47</v>
      </c>
      <c r="BZ6" s="32" t="str">
        <f>IF(BZ7="","",IF(BZ7="-","【-】","【"&amp;SUBSTITUTE(TEXT(BZ7,"#,##0.00"),"-","△")&amp;"】"))</f>
        <v>【30.63】</v>
      </c>
      <c r="CA6" s="33">
        <f>IF(CA7="",NA(),CA7)</f>
        <v>447.35</v>
      </c>
      <c r="CB6" s="33">
        <f t="shared" ref="CB6:CJ6" si="9">IF(CB7="",NA(),CB7)</f>
        <v>469.45</v>
      </c>
      <c r="CC6" s="33">
        <f t="shared" si="9"/>
        <v>392.49</v>
      </c>
      <c r="CD6" s="33">
        <f t="shared" si="9"/>
        <v>384.72</v>
      </c>
      <c r="CE6" s="33">
        <f t="shared" si="9"/>
        <v>339.91</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27.78</v>
      </c>
      <c r="CM6" s="33">
        <f t="shared" ref="CM6:CU6" si="10">IF(CM7="",NA(),CM7)</f>
        <v>27.78</v>
      </c>
      <c r="CN6" s="33">
        <f t="shared" si="10"/>
        <v>27.78</v>
      </c>
      <c r="CO6" s="33">
        <f t="shared" si="10"/>
        <v>33.33</v>
      </c>
      <c r="CP6" s="33">
        <f t="shared" si="10"/>
        <v>38.89</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322075</v>
      </c>
      <c r="D7" s="35">
        <v>47</v>
      </c>
      <c r="E7" s="35">
        <v>17</v>
      </c>
      <c r="F7" s="35">
        <v>9</v>
      </c>
      <c r="G7" s="35">
        <v>0</v>
      </c>
      <c r="H7" s="35" t="s">
        <v>96</v>
      </c>
      <c r="I7" s="35" t="s">
        <v>97</v>
      </c>
      <c r="J7" s="35" t="s">
        <v>98</v>
      </c>
      <c r="K7" s="35" t="s">
        <v>99</v>
      </c>
      <c r="L7" s="35" t="s">
        <v>100</v>
      </c>
      <c r="M7" s="36" t="s">
        <v>101</v>
      </c>
      <c r="N7" s="36" t="s">
        <v>102</v>
      </c>
      <c r="O7" s="36">
        <v>0.11</v>
      </c>
      <c r="P7" s="36">
        <v>100</v>
      </c>
      <c r="Q7" s="36">
        <v>3350</v>
      </c>
      <c r="R7" s="36">
        <v>24685</v>
      </c>
      <c r="S7" s="36">
        <v>268.24</v>
      </c>
      <c r="T7" s="36">
        <v>92.03</v>
      </c>
      <c r="U7" s="36">
        <v>28</v>
      </c>
      <c r="V7" s="36">
        <v>0.01</v>
      </c>
      <c r="W7" s="36">
        <v>2800</v>
      </c>
      <c r="X7" s="36">
        <v>86</v>
      </c>
      <c r="Y7" s="36">
        <v>85.76</v>
      </c>
      <c r="Z7" s="36">
        <v>102.65</v>
      </c>
      <c r="AA7" s="36">
        <v>137.28</v>
      </c>
      <c r="AB7" s="36">
        <v>107.62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2988.96</v>
      </c>
      <c r="BK7" s="36">
        <v>3055.24</v>
      </c>
      <c r="BL7" s="36">
        <v>2574.4699999999998</v>
      </c>
      <c r="BM7" s="36">
        <v>2784</v>
      </c>
      <c r="BN7" s="36">
        <v>3188.44</v>
      </c>
      <c r="BO7" s="36">
        <v>2685.08</v>
      </c>
      <c r="BP7" s="36">
        <v>49.76</v>
      </c>
      <c r="BQ7" s="36">
        <v>41</v>
      </c>
      <c r="BR7" s="36">
        <v>47.85</v>
      </c>
      <c r="BS7" s="36">
        <v>51.45</v>
      </c>
      <c r="BT7" s="36">
        <v>55.52</v>
      </c>
      <c r="BU7" s="36">
        <v>26.99</v>
      </c>
      <c r="BV7" s="36">
        <v>29.25</v>
      </c>
      <c r="BW7" s="36">
        <v>31.04</v>
      </c>
      <c r="BX7" s="36">
        <v>29.21</v>
      </c>
      <c r="BY7" s="36">
        <v>26.47</v>
      </c>
      <c r="BZ7" s="36">
        <v>30.63</v>
      </c>
      <c r="CA7" s="36">
        <v>447.35</v>
      </c>
      <c r="CB7" s="36">
        <v>469.45</v>
      </c>
      <c r="CC7" s="36">
        <v>392.49</v>
      </c>
      <c r="CD7" s="36">
        <v>384.72</v>
      </c>
      <c r="CE7" s="36">
        <v>339.91</v>
      </c>
      <c r="CF7" s="36">
        <v>663.6</v>
      </c>
      <c r="CG7" s="36">
        <v>622.30999999999995</v>
      </c>
      <c r="CH7" s="36">
        <v>589.39</v>
      </c>
      <c r="CI7" s="36">
        <v>620.01</v>
      </c>
      <c r="CJ7" s="36">
        <v>688.46</v>
      </c>
      <c r="CK7" s="36">
        <v>600.63</v>
      </c>
      <c r="CL7" s="36">
        <v>27.78</v>
      </c>
      <c r="CM7" s="36">
        <v>27.78</v>
      </c>
      <c r="CN7" s="36">
        <v>27.78</v>
      </c>
      <c r="CO7" s="36">
        <v>33.33</v>
      </c>
      <c r="CP7" s="36">
        <v>38.89</v>
      </c>
      <c r="CQ7" s="36">
        <v>38.97</v>
      </c>
      <c r="CR7" s="36">
        <v>39.119999999999997</v>
      </c>
      <c r="CS7" s="36">
        <v>41.24</v>
      </c>
      <c r="CT7" s="36">
        <v>43.1</v>
      </c>
      <c r="CU7" s="36">
        <v>40.96</v>
      </c>
      <c r="CV7" s="36">
        <v>36.67</v>
      </c>
      <c r="CW7" s="36">
        <v>100</v>
      </c>
      <c r="CX7" s="36">
        <v>100</v>
      </c>
      <c r="CY7" s="36">
        <v>100</v>
      </c>
      <c r="CZ7" s="36">
        <v>100</v>
      </c>
      <c r="DA7" s="36">
        <v>100</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2017-02-08T03:20:57Z</dcterms:created>
  <dcterms:modified xsi:type="dcterms:W3CDTF">2017-02-14T04:37:32Z</dcterms:modified>
  <cp:category/>
</cp:coreProperties>
</file>