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15" yWindow="7050" windowWidth="28830" windowHeight="711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<sst xmlns="http://schemas.openxmlformats.org/spreadsheetml/2006/main" count="221" uniqueCount="111">
  <si>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</si>
  <si>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</si>
  <si>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</si>
  <si>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</si>
  <si>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</si>
  <si>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</si>
  <si>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</si>
  <si>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</si>
  <si>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</si>
  <si>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</si>
  <si>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</si>
  <si>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</si>
  <si>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</si>
  <si>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</si>
  <si>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</si>
  <si>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</si>
  <si>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</si>
  <si>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</si>
  <si>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</si>
  <si>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</si>
  <si>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</si>
  <si>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</si>
  <si>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</si>
  <si>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</si>
  <si>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</si>
  <si>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</si>
  <si>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</si>
  <si>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</si>
  <si>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</si>
  <si>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</si>
  <si>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</si>
  <si>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</si>
  <si>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</si>
  <si>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</si>
  <si>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</si>
  <si>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</si>
  <si>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</si>
  <si>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</si>
  <si>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</si>
  <si>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</si>
  <si>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</si>
  <si>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</si>
  <si>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</si>
  <si>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</si>
  <si>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</si>
  <si>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</si>
  <si>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</si>
  <si>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</si>
  <si>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</si>
  <si>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</si>
  <si>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</si>
  <si>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</si>
  <si>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</si>
  <si>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</si>
  <si>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</si>
  <si>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</si>
  <si>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</si>
  <si>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</si>
  <si>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</si>
  <si>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</si>
  <si>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</si>
  <si>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</si>
  <si>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</si>
  <si>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</si>
  <si>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</si>
  <si>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</si>
  <si>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</si>
  <si>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</si>
  <si>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</si>
  <si>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</si>
  <si>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</si>
  <si>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</si>
  <si>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</si>
  <si>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</si>
  <si>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</si>
  <si>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</si>
  <si>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</si>
  <si>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</si>
  <si>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</si>
  <si>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</si>
  <si>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</si>
  <si>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</si>
  <si>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</si>
  <si>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</si>
  <si>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</si>
  <si>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</si>
  <si>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</si>
  <si>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</si>
  <si>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</si>
  <si>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</si>
  <si>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</si>
  <si>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</si>
  <si>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</si>
  <si>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</si>
  <si>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</si>
  <si>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</si>
  <si>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大田市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</si>
  <si>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</si>
  <si>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</si>
  <si>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</si>
  <si>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</si>
  <si>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</si>
  <si>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</si>
  <si>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</si>
  <si>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</si>
  <si>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</si>
  <si>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</si>
  <si>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</si>
  <si>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　収益的収支比率が100％を割り込んでおり、使用料収入だけでは経常支出を賄えず、一般会計からの繰入金に依存せざるを得ない状況である。
④⑤⑥　既発債の償還終了に伴い改善傾向にあるものの、経営規模に対し地方債残高が大きく、地方債償還金の汚水処理に係るコストに占める割合が大きいことから汚水資本費企業債残高対事業規模比率、経費回収率、汚水処理原価は平均値を大きく下回っている。
⑦⑧　施設利用率、水洗化率は全国平均を上回っており、適切な汚水処理が行われている。</t>
    <phoneticPr fontId="4"/>
  </si>
  <si>
    <t>③　法定耐用年数を経過した管渠はなく、管渠更新の必要性は低いことから、当該指標は平均値を下回っている。</t>
    <phoneticPr fontId="4"/>
  </si>
  <si>
    <t>　おおむね適正規模の施設使用形態により運営しているが、建設投資に見合った使用料収入に結びついておらず、一般会計からの繰入金に頼らざるを得ない経営状況となっている。今年度策定の「経営戦略」により今後、管渠等の汚水処理施設全体の老朽化が進行する中で、更新時期に合わせ、ダウンサイジング等について検討していくとともに、維持管理費の削減、適正な使用料収入の確保といった経営の健全化について検討し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</si>
</sst>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6971264"/>
        <c:axId val="14698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146971264"/>
        <c:axId val="146981632"/>
      </c:lineChart>
      <c:dateAx>
        <c:axId val="146971264"/>
        <c:scaling>
          <c:orientation val="minMax"/>
        </c:scaling>
        <c:delete val="1"/>
        <c:axPos val="b"/>
        <c:numFmt formatCode="ge" sourceLinked="1"/>
        <c:majorTickMark val="none"/>
        <c:minorTickMark val="none"/>
        <c:tickLblPos val="none"/>
        <c:crossAx val="146981632"/>
        <c:crosses val="autoZero"/>
        <c:auto val="1"/>
        <c:lblOffset val="100"/>
        <c:baseTimeUnit val="years"/>
      </c:dateAx>
      <c:valAx>
        <c:axId val="14698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97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56.07</c:v>
                </c:pt>
                <c:pt idx="1">
                  <c:v>54.81</c:v>
                </c:pt>
                <c:pt idx="2">
                  <c:v>56.07</c:v>
                </c:pt>
                <c:pt idx="3">
                  <c:v>54.39</c:v>
                </c:pt>
                <c:pt idx="4">
                  <c:v>55.23</c:v>
                </c:pt>
              </c:numCache>
            </c:numRef>
          </c:val>
        </c:ser>
        <c:dLbls>
          <c:showLegendKey val="0"/>
          <c:showVal val="0"/>
          <c:showCatName val="0"/>
          <c:showSerName val="0"/>
          <c:showPercent val="0"/>
          <c:showBubbleSize val="0"/>
        </c:dLbls>
        <c:gapWidth val="150"/>
        <c:axId val="149212544"/>
        <c:axId val="14930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149212544"/>
        <c:axId val="149308928"/>
      </c:lineChart>
      <c:dateAx>
        <c:axId val="149212544"/>
        <c:scaling>
          <c:orientation val="minMax"/>
        </c:scaling>
        <c:delete val="1"/>
        <c:axPos val="b"/>
        <c:numFmt formatCode="ge" sourceLinked="1"/>
        <c:majorTickMark val="none"/>
        <c:minorTickMark val="none"/>
        <c:tickLblPos val="none"/>
        <c:crossAx val="149308928"/>
        <c:crosses val="autoZero"/>
        <c:auto val="1"/>
        <c:lblOffset val="100"/>
        <c:baseTimeUnit val="years"/>
      </c:dateAx>
      <c:valAx>
        <c:axId val="14930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21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81.27</c:v>
                </c:pt>
                <c:pt idx="1">
                  <c:v>84.59</c:v>
                </c:pt>
                <c:pt idx="2">
                  <c:v>84.68</c:v>
                </c:pt>
                <c:pt idx="3">
                  <c:v>86.22</c:v>
                </c:pt>
                <c:pt idx="4">
                  <c:v>86.27</c:v>
                </c:pt>
              </c:numCache>
            </c:numRef>
          </c:val>
        </c:ser>
        <c:dLbls>
          <c:showLegendKey val="0"/>
          <c:showVal val="0"/>
          <c:showCatName val="0"/>
          <c:showSerName val="0"/>
          <c:showPercent val="0"/>
          <c:showBubbleSize val="0"/>
        </c:dLbls>
        <c:gapWidth val="150"/>
        <c:axId val="149318272"/>
        <c:axId val="14934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149318272"/>
        <c:axId val="149340928"/>
      </c:lineChart>
      <c:dateAx>
        <c:axId val="149318272"/>
        <c:scaling>
          <c:orientation val="minMax"/>
        </c:scaling>
        <c:delete val="1"/>
        <c:axPos val="b"/>
        <c:numFmt formatCode="ge" sourceLinked="1"/>
        <c:majorTickMark val="none"/>
        <c:minorTickMark val="none"/>
        <c:tickLblPos val="none"/>
        <c:crossAx val="149340928"/>
        <c:crosses val="autoZero"/>
        <c:auto val="1"/>
        <c:lblOffset val="100"/>
        <c:baseTimeUnit val="years"/>
      </c:dateAx>
      <c:valAx>
        <c:axId val="14934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31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79.599999999999994</c:v>
                </c:pt>
                <c:pt idx="1">
                  <c:v>79.08</c:v>
                </c:pt>
                <c:pt idx="2">
                  <c:v>78.56</c:v>
                </c:pt>
                <c:pt idx="3">
                  <c:v>78.09</c:v>
                </c:pt>
                <c:pt idx="4">
                  <c:v>77.81</c:v>
                </c:pt>
              </c:numCache>
            </c:numRef>
          </c:val>
        </c:ser>
        <c:dLbls>
          <c:showLegendKey val="0"/>
          <c:showVal val="0"/>
          <c:showCatName val="0"/>
          <c:showSerName val="0"/>
          <c:showPercent val="0"/>
          <c:showBubbleSize val="0"/>
        </c:dLbls>
        <c:gapWidth val="150"/>
        <c:axId val="147339520"/>
        <c:axId val="14734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7339520"/>
        <c:axId val="147345792"/>
      </c:lineChart>
      <c:dateAx>
        <c:axId val="147339520"/>
        <c:scaling>
          <c:orientation val="minMax"/>
        </c:scaling>
        <c:delete val="1"/>
        <c:axPos val="b"/>
        <c:numFmt formatCode="ge" sourceLinked="1"/>
        <c:majorTickMark val="none"/>
        <c:minorTickMark val="none"/>
        <c:tickLblPos val="none"/>
        <c:crossAx val="147345792"/>
        <c:crosses val="autoZero"/>
        <c:auto val="1"/>
        <c:lblOffset val="100"/>
        <c:baseTimeUnit val="years"/>
      </c:dateAx>
      <c:valAx>
        <c:axId val="14734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33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7363712"/>
        <c:axId val="14922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7363712"/>
        <c:axId val="149229568"/>
      </c:lineChart>
      <c:dateAx>
        <c:axId val="147363712"/>
        <c:scaling>
          <c:orientation val="minMax"/>
        </c:scaling>
        <c:delete val="1"/>
        <c:axPos val="b"/>
        <c:numFmt formatCode="ge" sourceLinked="1"/>
        <c:majorTickMark val="none"/>
        <c:minorTickMark val="none"/>
        <c:tickLblPos val="none"/>
        <c:crossAx val="149229568"/>
        <c:crosses val="autoZero"/>
        <c:auto val="1"/>
        <c:lblOffset val="100"/>
        <c:baseTimeUnit val="years"/>
      </c:dateAx>
      <c:valAx>
        <c:axId val="14922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36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9276160"/>
        <c:axId val="14927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9276160"/>
        <c:axId val="149278080"/>
      </c:lineChart>
      <c:dateAx>
        <c:axId val="149276160"/>
        <c:scaling>
          <c:orientation val="minMax"/>
        </c:scaling>
        <c:delete val="1"/>
        <c:axPos val="b"/>
        <c:numFmt formatCode="ge" sourceLinked="1"/>
        <c:majorTickMark val="none"/>
        <c:minorTickMark val="none"/>
        <c:tickLblPos val="none"/>
        <c:crossAx val="149278080"/>
        <c:crosses val="autoZero"/>
        <c:auto val="1"/>
        <c:lblOffset val="100"/>
        <c:baseTimeUnit val="years"/>
      </c:dateAx>
      <c:valAx>
        <c:axId val="14927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27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8973056"/>
        <c:axId val="14897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8973056"/>
        <c:axId val="148974976"/>
      </c:lineChart>
      <c:dateAx>
        <c:axId val="148973056"/>
        <c:scaling>
          <c:orientation val="minMax"/>
        </c:scaling>
        <c:delete val="1"/>
        <c:axPos val="b"/>
        <c:numFmt formatCode="ge" sourceLinked="1"/>
        <c:majorTickMark val="none"/>
        <c:minorTickMark val="none"/>
        <c:tickLblPos val="none"/>
        <c:crossAx val="148974976"/>
        <c:crosses val="autoZero"/>
        <c:auto val="1"/>
        <c:lblOffset val="100"/>
        <c:baseTimeUnit val="years"/>
      </c:dateAx>
      <c:valAx>
        <c:axId val="14897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97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9022208"/>
        <c:axId val="14902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9022208"/>
        <c:axId val="149024128"/>
      </c:lineChart>
      <c:dateAx>
        <c:axId val="149022208"/>
        <c:scaling>
          <c:orientation val="minMax"/>
        </c:scaling>
        <c:delete val="1"/>
        <c:axPos val="b"/>
        <c:numFmt formatCode="ge" sourceLinked="1"/>
        <c:majorTickMark val="none"/>
        <c:minorTickMark val="none"/>
        <c:tickLblPos val="none"/>
        <c:crossAx val="149024128"/>
        <c:crosses val="autoZero"/>
        <c:auto val="1"/>
        <c:lblOffset val="100"/>
        <c:baseTimeUnit val="years"/>
      </c:dateAx>
      <c:valAx>
        <c:axId val="14902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02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2966.82</c:v>
                </c:pt>
                <c:pt idx="1">
                  <c:v>2188.69</c:v>
                </c:pt>
                <c:pt idx="2">
                  <c:v>2788.21</c:v>
                </c:pt>
                <c:pt idx="3">
                  <c:v>2553.48</c:v>
                </c:pt>
                <c:pt idx="4">
                  <c:v>2350.85</c:v>
                </c:pt>
              </c:numCache>
            </c:numRef>
          </c:val>
        </c:ser>
        <c:dLbls>
          <c:showLegendKey val="0"/>
          <c:showVal val="0"/>
          <c:showCatName val="0"/>
          <c:showSerName val="0"/>
          <c:showPercent val="0"/>
          <c:showBubbleSize val="0"/>
        </c:dLbls>
        <c:gapWidth val="150"/>
        <c:axId val="149058688"/>
        <c:axId val="14906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149058688"/>
        <c:axId val="149060608"/>
      </c:lineChart>
      <c:dateAx>
        <c:axId val="149058688"/>
        <c:scaling>
          <c:orientation val="minMax"/>
        </c:scaling>
        <c:delete val="1"/>
        <c:axPos val="b"/>
        <c:numFmt formatCode="ge" sourceLinked="1"/>
        <c:majorTickMark val="none"/>
        <c:minorTickMark val="none"/>
        <c:tickLblPos val="none"/>
        <c:crossAx val="149060608"/>
        <c:crosses val="autoZero"/>
        <c:auto val="1"/>
        <c:lblOffset val="100"/>
        <c:baseTimeUnit val="years"/>
      </c:dateAx>
      <c:valAx>
        <c:axId val="14906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05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24.32</c:v>
                </c:pt>
                <c:pt idx="1">
                  <c:v>23.81</c:v>
                </c:pt>
                <c:pt idx="2">
                  <c:v>23.8</c:v>
                </c:pt>
                <c:pt idx="3">
                  <c:v>24.31</c:v>
                </c:pt>
                <c:pt idx="4">
                  <c:v>25.28</c:v>
                </c:pt>
              </c:numCache>
            </c:numRef>
          </c:val>
        </c:ser>
        <c:dLbls>
          <c:showLegendKey val="0"/>
          <c:showVal val="0"/>
          <c:showCatName val="0"/>
          <c:showSerName val="0"/>
          <c:showPercent val="0"/>
          <c:showBubbleSize val="0"/>
        </c:dLbls>
        <c:gapWidth val="150"/>
        <c:axId val="149164800"/>
        <c:axId val="14916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149164800"/>
        <c:axId val="149166720"/>
      </c:lineChart>
      <c:dateAx>
        <c:axId val="149164800"/>
        <c:scaling>
          <c:orientation val="minMax"/>
        </c:scaling>
        <c:delete val="1"/>
        <c:axPos val="b"/>
        <c:numFmt formatCode="ge" sourceLinked="1"/>
        <c:majorTickMark val="none"/>
        <c:minorTickMark val="none"/>
        <c:tickLblPos val="none"/>
        <c:crossAx val="149166720"/>
        <c:crosses val="autoZero"/>
        <c:auto val="1"/>
        <c:lblOffset val="100"/>
        <c:baseTimeUnit val="years"/>
      </c:dateAx>
      <c:valAx>
        <c:axId val="14916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16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669.68</c:v>
                </c:pt>
                <c:pt idx="1">
                  <c:v>687.36</c:v>
                </c:pt>
                <c:pt idx="2">
                  <c:v>681.3</c:v>
                </c:pt>
                <c:pt idx="3">
                  <c:v>702.63</c:v>
                </c:pt>
                <c:pt idx="4">
                  <c:v>684.09</c:v>
                </c:pt>
              </c:numCache>
            </c:numRef>
          </c:val>
        </c:ser>
        <c:dLbls>
          <c:showLegendKey val="0"/>
          <c:showVal val="0"/>
          <c:showCatName val="0"/>
          <c:showSerName val="0"/>
          <c:showPercent val="0"/>
          <c:showBubbleSize val="0"/>
        </c:dLbls>
        <c:gapWidth val="150"/>
        <c:axId val="149192704"/>
        <c:axId val="14919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149192704"/>
        <c:axId val="149194624"/>
      </c:lineChart>
      <c:dateAx>
        <c:axId val="149192704"/>
        <c:scaling>
          <c:orientation val="minMax"/>
        </c:scaling>
        <c:delete val="1"/>
        <c:axPos val="b"/>
        <c:numFmt formatCode="ge" sourceLinked="1"/>
        <c:majorTickMark val="none"/>
        <c:minorTickMark val="none"/>
        <c:tickLblPos val="none"/>
        <c:crossAx val="149194624"/>
        <c:crosses val="autoZero"/>
        <c:auto val="1"/>
        <c:lblOffset val="100"/>
        <c:baseTimeUnit val="years"/>
      </c:dateAx>
      <c:valAx>
        <c:axId val="14919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19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N1" zoomScaleNormal="100" workbookViewId="0">
      <selection activeCell="BI70" sqref="BI70"/>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島根県　大田市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36668</v>
      </c>
      <c r="AM8" s="64"/>
      <c r="AN8" s="64"/>
      <c r="AO8" s="64"/>
      <c r="AP8" s="64"/>
      <c r="AQ8" s="64"/>
      <c r="AR8" s="64"/>
      <c r="AS8" s="64"/>
      <c r="AT8" s="63">
        <f>データ!S6</f>
        <v>435.71</v>
      </c>
      <c r="AU8" s="63"/>
      <c r="AV8" s="63"/>
      <c r="AW8" s="63"/>
      <c r="AX8" s="63"/>
      <c r="AY8" s="63"/>
      <c r="AZ8" s="63"/>
      <c r="BA8" s="63"/>
      <c r="BB8" s="63">
        <f>データ!T6</f>
        <v>84.16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1.56</v>
      </c>
      <c r="Q10" s="63"/>
      <c r="R10" s="63"/>
      <c r="S10" s="63"/>
      <c r="T10" s="63"/>
      <c r="U10" s="63"/>
      <c r="V10" s="63"/>
      <c r="W10" s="63">
        <f>データ!P6</f>
        <v>100</v>
      </c>
      <c r="X10" s="63"/>
      <c r="Y10" s="63"/>
      <c r="Z10" s="63"/>
      <c r="AA10" s="63"/>
      <c r="AB10" s="63"/>
      <c r="AC10" s="63"/>
      <c r="AD10" s="64">
        <f>データ!Q6</f>
        <v>3780</v>
      </c>
      <c r="AE10" s="64"/>
      <c r="AF10" s="64"/>
      <c r="AG10" s="64"/>
      <c r="AH10" s="64"/>
      <c r="AI10" s="64"/>
      <c r="AJ10" s="64"/>
      <c r="AK10" s="2"/>
      <c r="AL10" s="64">
        <f>データ!U6</f>
        <v>568</v>
      </c>
      <c r="AM10" s="64"/>
      <c r="AN10" s="64"/>
      <c r="AO10" s="64"/>
      <c r="AP10" s="64"/>
      <c r="AQ10" s="64"/>
      <c r="AR10" s="64"/>
      <c r="AS10" s="64"/>
      <c r="AT10" s="63">
        <f>データ!V6</f>
        <v>0.24</v>
      </c>
      <c r="AU10" s="63"/>
      <c r="AV10" s="63"/>
      <c r="AW10" s="63"/>
      <c r="AX10" s="63"/>
      <c r="AY10" s="63"/>
      <c r="AZ10" s="63"/>
      <c r="BA10" s="63"/>
      <c r="BB10" s="63">
        <f>データ!W6</f>
        <v>2366.67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322059</v>
      </c>
      <c r="D6" s="31">
        <f t="shared" si="3"/>
        <v>47</v>
      </c>
      <c r="E6" s="31">
        <f t="shared" si="3"/>
        <v>17</v>
      </c>
      <c r="F6" s="31">
        <f t="shared" si="3"/>
        <v>5</v>
      </c>
      <c r="G6" s="31">
        <f t="shared" si="3"/>
        <v>0</v>
      </c>
      <c r="H6" s="31" t="str">
        <f t="shared" si="3"/>
        <v>島根県　大田市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1.56</v>
      </c>
      <c r="P6" s="32">
        <f t="shared" si="3"/>
        <v>100</v>
      </c>
      <c r="Q6" s="32">
        <f t="shared" si="3"/>
        <v>3780</v>
      </c>
      <c r="R6" s="32">
        <f t="shared" si="3"/>
        <v>36668</v>
      </c>
      <c r="S6" s="32">
        <f t="shared" si="3"/>
        <v>435.71</v>
      </c>
      <c r="T6" s="32">
        <f t="shared" si="3"/>
        <v>84.16</v>
      </c>
      <c r="U6" s="32">
        <f t="shared" si="3"/>
        <v>568</v>
      </c>
      <c r="V6" s="32">
        <f t="shared" si="3"/>
        <v>0.24</v>
      </c>
      <c r="W6" s="32">
        <f t="shared" si="3"/>
        <v>2366.67</v>
      </c>
      <c r="X6" s="33">
        <f>IF(X7="",NA(),X7)</f>
        <v>79.599999999999994</v>
      </c>
      <c r="Y6" s="33">
        <f t="shared" ref="Y6:AG6" si="4">IF(Y7="",NA(),Y7)</f>
        <v>79.08</v>
      </c>
      <c r="Z6" s="33">
        <f t="shared" si="4"/>
        <v>78.56</v>
      </c>
      <c r="AA6" s="33">
        <f t="shared" si="4"/>
        <v>78.09</v>
      </c>
      <c r="AB6" s="33">
        <f t="shared" si="4"/>
        <v>77.81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2966.82</v>
      </c>
      <c r="BF6" s="33">
        <f t="shared" ref="BF6:BN6" si="7">IF(BF7="",NA(),BF7)</f>
        <v>2188.69</v>
      </c>
      <c r="BG6" s="33">
        <f t="shared" si="7"/>
        <v>2788.21</v>
      </c>
      <c r="BH6" s="33">
        <f t="shared" si="7"/>
        <v>2553.48</v>
      </c>
      <c r="BI6" s="33">
        <f t="shared" si="7"/>
        <v>2350.85</v>
      </c>
      <c r="BJ6" s="33">
        <f t="shared" si="7"/>
        <v>1224.75</v>
      </c>
      <c r="BK6" s="33">
        <f t="shared" si="7"/>
        <v>1197.82</v>
      </c>
      <c r="BL6" s="33">
        <f t="shared" si="7"/>
        <v>1126.77</v>
      </c>
      <c r="BM6" s="33">
        <f t="shared" si="7"/>
        <v>1044.8</v>
      </c>
      <c r="BN6" s="33">
        <f t="shared" si="7"/>
        <v>1081.8</v>
      </c>
      <c r="BO6" s="32" t="str">
        <f>IF(BO7="","",IF(BO7="-","【-】","【"&amp;SUBSTITUTE(TEXT(BO7,"#,##0.00"),"-","△")&amp;"】"))</f>
        <v>【1,015.77】</v>
      </c>
      <c r="BP6" s="33">
        <f>IF(BP7="",NA(),BP7)</f>
        <v>24.32</v>
      </c>
      <c r="BQ6" s="33">
        <f t="shared" ref="BQ6:BY6" si="8">IF(BQ7="",NA(),BQ7)</f>
        <v>23.81</v>
      </c>
      <c r="BR6" s="33">
        <f t="shared" si="8"/>
        <v>23.8</v>
      </c>
      <c r="BS6" s="33">
        <f t="shared" si="8"/>
        <v>24.31</v>
      </c>
      <c r="BT6" s="33">
        <f t="shared" si="8"/>
        <v>25.28</v>
      </c>
      <c r="BU6" s="33">
        <f t="shared" si="8"/>
        <v>42.13</v>
      </c>
      <c r="BV6" s="33">
        <f t="shared" si="8"/>
        <v>51.03</v>
      </c>
      <c r="BW6" s="33">
        <f t="shared" si="8"/>
        <v>50.9</v>
      </c>
      <c r="BX6" s="33">
        <f t="shared" si="8"/>
        <v>50.82</v>
      </c>
      <c r="BY6" s="33">
        <f t="shared" si="8"/>
        <v>52.19</v>
      </c>
      <c r="BZ6" s="32" t="str">
        <f>IF(BZ7="","",IF(BZ7="-","【-】","【"&amp;SUBSTITUTE(TEXT(BZ7,"#,##0.00"),"-","△")&amp;"】"))</f>
        <v>【52.78】</v>
      </c>
      <c r="CA6" s="33">
        <f>IF(CA7="",NA(),CA7)</f>
        <v>669.68</v>
      </c>
      <c r="CB6" s="33">
        <f t="shared" ref="CB6:CJ6" si="9">IF(CB7="",NA(),CB7)</f>
        <v>687.36</v>
      </c>
      <c r="CC6" s="33">
        <f t="shared" si="9"/>
        <v>681.3</v>
      </c>
      <c r="CD6" s="33">
        <f t="shared" si="9"/>
        <v>702.63</v>
      </c>
      <c r="CE6" s="33">
        <f t="shared" si="9"/>
        <v>684.09</v>
      </c>
      <c r="CF6" s="33">
        <f t="shared" si="9"/>
        <v>348.41</v>
      </c>
      <c r="CG6" s="33">
        <f t="shared" si="9"/>
        <v>289.60000000000002</v>
      </c>
      <c r="CH6" s="33">
        <f t="shared" si="9"/>
        <v>293.27</v>
      </c>
      <c r="CI6" s="33">
        <f t="shared" si="9"/>
        <v>300.52</v>
      </c>
      <c r="CJ6" s="33">
        <f t="shared" si="9"/>
        <v>296.14</v>
      </c>
      <c r="CK6" s="32" t="str">
        <f>IF(CK7="","",IF(CK7="-","【-】","【"&amp;SUBSTITUTE(TEXT(CK7,"#,##0.00"),"-","△")&amp;"】"))</f>
        <v>【289.81】</v>
      </c>
      <c r="CL6" s="33">
        <f>IF(CL7="",NA(),CL7)</f>
        <v>56.07</v>
      </c>
      <c r="CM6" s="33">
        <f t="shared" ref="CM6:CU6" si="10">IF(CM7="",NA(),CM7)</f>
        <v>54.81</v>
      </c>
      <c r="CN6" s="33">
        <f t="shared" si="10"/>
        <v>56.07</v>
      </c>
      <c r="CO6" s="33">
        <f t="shared" si="10"/>
        <v>54.39</v>
      </c>
      <c r="CP6" s="33">
        <f t="shared" si="10"/>
        <v>55.23</v>
      </c>
      <c r="CQ6" s="33">
        <f t="shared" si="10"/>
        <v>46.85</v>
      </c>
      <c r="CR6" s="33">
        <f t="shared" si="10"/>
        <v>54.74</v>
      </c>
      <c r="CS6" s="33">
        <f t="shared" si="10"/>
        <v>53.78</v>
      </c>
      <c r="CT6" s="33">
        <f t="shared" si="10"/>
        <v>53.24</v>
      </c>
      <c r="CU6" s="33">
        <f t="shared" si="10"/>
        <v>52.31</v>
      </c>
      <c r="CV6" s="32" t="str">
        <f>IF(CV7="","",IF(CV7="-","【-】","【"&amp;SUBSTITUTE(TEXT(CV7,"#,##0.00"),"-","△")&amp;"】"))</f>
        <v>【52.74】</v>
      </c>
      <c r="CW6" s="33">
        <f>IF(CW7="",NA(),CW7)</f>
        <v>81.27</v>
      </c>
      <c r="CX6" s="33">
        <f t="shared" ref="CX6:DF6" si="11">IF(CX7="",NA(),CX7)</f>
        <v>84.59</v>
      </c>
      <c r="CY6" s="33">
        <f t="shared" si="11"/>
        <v>84.68</v>
      </c>
      <c r="CZ6" s="33">
        <f t="shared" si="11"/>
        <v>86.22</v>
      </c>
      <c r="DA6" s="33">
        <f t="shared" si="11"/>
        <v>86.27</v>
      </c>
      <c r="DB6" s="33">
        <f t="shared" si="11"/>
        <v>73.78</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322059</v>
      </c>
      <c r="D7" s="35">
        <v>47</v>
      </c>
      <c r="E7" s="35">
        <v>17</v>
      </c>
      <c r="F7" s="35">
        <v>5</v>
      </c>
      <c r="G7" s="35">
        <v>0</v>
      </c>
      <c r="H7" s="35" t="s">
        <v>96</v>
      </c>
      <c r="I7" s="35" t="s">
        <v>97</v>
      </c>
      <c r="J7" s="35" t="s">
        <v>98</v>
      </c>
      <c r="K7" s="35" t="s">
        <v>99</v>
      </c>
      <c r="L7" s="35" t="s">
        <v>100</v>
      </c>
      <c r="M7" s="36" t="s">
        <v>101</v>
      </c>
      <c r="N7" s="36" t="s">
        <v>102</v>
      </c>
      <c r="O7" s="36">
        <v>1.56</v>
      </c>
      <c r="P7" s="36">
        <v>100</v>
      </c>
      <c r="Q7" s="36">
        <v>3780</v>
      </c>
      <c r="R7" s="36">
        <v>36668</v>
      </c>
      <c r="S7" s="36">
        <v>435.71</v>
      </c>
      <c r="T7" s="36">
        <v>84.16</v>
      </c>
      <c r="U7" s="36">
        <v>568</v>
      </c>
      <c r="V7" s="36">
        <v>0.24</v>
      </c>
      <c r="W7" s="36">
        <v>2366.67</v>
      </c>
      <c r="X7" s="36">
        <v>79.599999999999994</v>
      </c>
      <c r="Y7" s="36">
        <v>79.08</v>
      </c>
      <c r="Z7" s="36">
        <v>78.56</v>
      </c>
      <c r="AA7" s="36">
        <v>78.09</v>
      </c>
      <c r="AB7" s="36">
        <v>77.81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2966.82</v>
      </c>
      <c r="BF7" s="36">
        <v>2188.69</v>
      </c>
      <c r="BG7" s="36">
        <v>2788.21</v>
      </c>
      <c r="BH7" s="36">
        <v>2553.48</v>
      </c>
      <c r="BI7" s="36">
        <v>2350.85</v>
      </c>
      <c r="BJ7" s="36">
        <v>1224.75</v>
      </c>
      <c r="BK7" s="36">
        <v>1197.82</v>
      </c>
      <c r="BL7" s="36">
        <v>1126.77</v>
      </c>
      <c r="BM7" s="36">
        <v>1044.8</v>
      </c>
      <c r="BN7" s="36">
        <v>1081.8</v>
      </c>
      <c r="BO7" s="36">
        <v>1015.77</v>
      </c>
      <c r="BP7" s="36">
        <v>24.32</v>
      </c>
      <c r="BQ7" s="36">
        <v>23.81</v>
      </c>
      <c r="BR7" s="36">
        <v>23.8</v>
      </c>
      <c r="BS7" s="36">
        <v>24.31</v>
      </c>
      <c r="BT7" s="36">
        <v>25.28</v>
      </c>
      <c r="BU7" s="36">
        <v>42.13</v>
      </c>
      <c r="BV7" s="36">
        <v>51.03</v>
      </c>
      <c r="BW7" s="36">
        <v>50.9</v>
      </c>
      <c r="BX7" s="36">
        <v>50.82</v>
      </c>
      <c r="BY7" s="36">
        <v>52.19</v>
      </c>
      <c r="BZ7" s="36">
        <v>52.78</v>
      </c>
      <c r="CA7" s="36">
        <v>669.68</v>
      </c>
      <c r="CB7" s="36">
        <v>687.36</v>
      </c>
      <c r="CC7" s="36">
        <v>681.3</v>
      </c>
      <c r="CD7" s="36">
        <v>702.63</v>
      </c>
      <c r="CE7" s="36">
        <v>684.09</v>
      </c>
      <c r="CF7" s="36">
        <v>348.41</v>
      </c>
      <c r="CG7" s="36">
        <v>289.60000000000002</v>
      </c>
      <c r="CH7" s="36">
        <v>293.27</v>
      </c>
      <c r="CI7" s="36">
        <v>300.52</v>
      </c>
      <c r="CJ7" s="36">
        <v>296.14</v>
      </c>
      <c r="CK7" s="36">
        <v>289.81</v>
      </c>
      <c r="CL7" s="36">
        <v>56.07</v>
      </c>
      <c r="CM7" s="36">
        <v>54.81</v>
      </c>
      <c r="CN7" s="36">
        <v>56.07</v>
      </c>
      <c r="CO7" s="36">
        <v>54.39</v>
      </c>
      <c r="CP7" s="36">
        <v>55.23</v>
      </c>
      <c r="CQ7" s="36">
        <v>46.85</v>
      </c>
      <c r="CR7" s="36">
        <v>54.74</v>
      </c>
      <c r="CS7" s="36">
        <v>53.78</v>
      </c>
      <c r="CT7" s="36">
        <v>53.24</v>
      </c>
      <c r="CU7" s="36">
        <v>52.31</v>
      </c>
      <c r="CV7" s="36">
        <v>52.74</v>
      </c>
      <c r="CW7" s="36">
        <v>81.27</v>
      </c>
      <c r="CX7" s="36">
        <v>84.59</v>
      </c>
      <c r="CY7" s="36">
        <v>84.68</v>
      </c>
      <c r="CZ7" s="36">
        <v>86.22</v>
      </c>
      <c r="DA7" s="36">
        <v>86.27</v>
      </c>
      <c r="DB7" s="36">
        <v>73.78</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下水道課（o-gesui04）</cp:lastModifiedBy>
  <dcterms:created xsi:type="dcterms:W3CDTF">2017-02-08T03:13:49Z</dcterms:created>
  <dcterms:modified xsi:type="dcterms:W3CDTF">2017-02-13T02:42:10Z</dcterms:modified>
  <cp:category/>
</cp:coreProperties>
</file>