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81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<sst xmlns="http://schemas.openxmlformats.org/spreadsheetml/2006/main" count="264" uniqueCount="110">
  <si>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</si>
  <si>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</si>
  <si>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</si>
  <si>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</si>
  <si>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</si>
  <si>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</si>
  <si>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</si>
  <si>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</si>
  <si>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</si>
  <si>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</si>
  <si>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</si>
  <si>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</si>
  <si>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</si>
  <si>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</si>
  <si>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</si>
  <si>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</si>
  <si>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</si>
  <si>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</si>
  <si>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</si>
  <si>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</si>
  <si>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</si>
  <si>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</si>
  <si>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</si>
  <si>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</si>
  <si>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</si>
  <si>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</si>
  <si>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</si>
  <si>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</si>
  <si>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</si>
  <si>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</si>
  <si>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</si>
  <si>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</si>
  <si>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</si>
  <si>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</si>
  <si>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</si>
  <si>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</si>
  <si>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</si>
  <si>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</si>
  <si>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</si>
  <si>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</si>
  <si>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</si>
  <si>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</si>
  <si>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</si>
  <si>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</si>
  <si>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</si>
  <si>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</si>
  <si>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</si>
  <si>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</si>
  <si>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</si>
  <si>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</si>
  <si>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</si>
  <si>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</si>
  <si>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</si>
  <si>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</si>
  <si>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</si>
  <si>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</si>
  <si>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</si>
  <si>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</si>
  <si>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</si>
  <si>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</si>
  <si>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</si>
  <si>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</si>
  <si>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</si>
  <si>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</si>
  <si>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</si>
  <si>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</si>
  <si>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</si>
  <si>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</si>
  <si>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</si>
  <si>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</si>
  <si>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</si>
  <si>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</si>
  <si>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</si>
  <si>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</si>
  <si>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</si>
  <si>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</si>
  <si>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</si>
  <si>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</si>
  <si>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</si>
  <si>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</si>
  <si>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</si>
  <si>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</si>
  <si>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</si>
  <si>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</si>
  <si>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</si>
  <si>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</si>
  <si>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</si>
  <si>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</si>
  <si>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</si>
  <si>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</si>
  <si>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</si>
  <si>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</si>
  <si>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</si>
  <si>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</si>
  <si>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</si>
  <si>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</si>
  <si>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</si>
  <si>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</si>
  <si>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</si>
  <si>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</si>
  <si>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</si>
  <si>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</si>
  <si>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</si>
  <si>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</si>
  <si>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</si>
  <si>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</si>
  <si>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</si>
  <si>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当事業は、一般会計からの繰入れや長期前受金戻入など、使用料以外の収入を前提とし、さらに、公共下水道等他の事業と一体で経営しなければ、健全性が保てない状況である。
　①経常収支比率は、一般会計繰入金の減少により100%を下回った。総収益のうち下水道使用料の占める割合は21%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10%台と低い値で推移してい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⑦施設利用率が低い要因として、施設規模が過大である可能性があるため、施設の統廃合を検討するとともに、水洗化率の向上も必要である。
　⑧水洗化率は、類似団体との比較してほぼ同水準となっている。今後、大幅な上昇は見込めない状況であるが、接続勧奨等で未接続世帯の接続促進を図る必要がある。</t>
    <phoneticPr fontId="4"/>
  </si>
  <si>
    <t>　建設事業は既に完了している。償却資産のうち、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③管渠改善率の上昇は、平成27年度に一部の管渠において改修を実施したことによるが、これは土質条件等で局所的に破損した管渠を改修したものである。現時点では、計画的な改修の予定はない。　</t>
    <phoneticPr fontId="4"/>
  </si>
  <si>
    <t>　当市の下水道は、平成25年度から公営企業会計に移行するとともに、平成26年度末で汚水処理人口普及率も97.3%に達したことから、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</si>
</sst>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1" fillId="0" borderId="0" xfId="0" applyFont="1" applyBorder="1" applyAlignment="1">
      <alignment horizontal="left"/>
    </xf>
    <xf numFmtId="0" fontId="21"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c:v>0.16</c:v>
                </c:pt>
              </c:numCache>
            </c:numRef>
          </c:val>
        </c:ser>
        <c:dLbls>
          <c:showLegendKey val="0"/>
          <c:showVal val="0"/>
          <c:showCatName val="0"/>
          <c:showSerName val="0"/>
          <c:showPercent val="0"/>
          <c:showBubbleSize val="0"/>
        </c:dLbls>
        <c:gapWidth val="150"/>
        <c:axId val="125059840"/>
        <c:axId val="1250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0.03</c:v>
                </c:pt>
                <c:pt idx="3">
                  <c:v>0.03</c:v>
                </c:pt>
                <c:pt idx="4">
                  <c:v>0.11</c:v>
                </c:pt>
              </c:numCache>
            </c:numRef>
          </c:val>
          <c:smooth val="0"/>
        </c:ser>
        <c:dLbls>
          <c:showLegendKey val="0"/>
          <c:showVal val="0"/>
          <c:showCatName val="0"/>
          <c:showSerName val="0"/>
          <c:showPercent val="0"/>
          <c:showBubbleSize val="0"/>
        </c:dLbls>
        <c:marker val="1"/>
        <c:smooth val="0"/>
        <c:axId val="125059840"/>
        <c:axId val="125061760"/>
      </c:lineChart>
      <c:dateAx>
        <c:axId val="125059840"/>
        <c:scaling>
          <c:orientation val="minMax"/>
        </c:scaling>
        <c:delete val="1"/>
        <c:axPos val="b"/>
        <c:numFmt formatCode="ge" sourceLinked="1"/>
        <c:majorTickMark val="none"/>
        <c:minorTickMark val="none"/>
        <c:tickLblPos val="none"/>
        <c:crossAx val="125061760"/>
        <c:crosses val="autoZero"/>
        <c:auto val="1"/>
        <c:lblOffset val="100"/>
        <c:baseTimeUnit val="years"/>
      </c:dateAx>
      <c:valAx>
        <c:axId val="1250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125.4</c:v>
                </c:pt>
                <c:pt idx="3">
                  <c:v>115.77</c:v>
                </c:pt>
                <c:pt idx="4">
                  <c:v>97.92</c:v>
                </c:pt>
              </c:numCache>
            </c:numRef>
          </c:val>
        </c:ser>
        <c:dLbls>
          <c:showLegendKey val="0"/>
          <c:showVal val="0"/>
          <c:showCatName val="0"/>
          <c:showSerName val="0"/>
          <c:showPercent val="0"/>
          <c:showBubbleSize val="0"/>
        </c:dLbls>
        <c:gapWidth val="150"/>
        <c:axId val="125088128"/>
        <c:axId val="125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93.62</c:v>
                </c:pt>
                <c:pt idx="3">
                  <c:v>104.51</c:v>
                </c:pt>
                <c:pt idx="4">
                  <c:v>99.93</c:v>
                </c:pt>
              </c:numCache>
            </c:numRef>
          </c:val>
          <c:smooth val="0"/>
        </c:ser>
        <c:dLbls>
          <c:showLegendKey val="0"/>
          <c:showVal val="0"/>
          <c:showCatName val="0"/>
          <c:showSerName val="0"/>
          <c:showPercent val="0"/>
          <c:showBubbleSize val="0"/>
        </c:dLbls>
        <c:marker val="1"/>
        <c:smooth val="0"/>
        <c:axId val="125088128"/>
        <c:axId val="125090048"/>
      </c:lineChart>
      <c:dateAx>
        <c:axId val="125088128"/>
        <c:scaling>
          <c:orientation val="minMax"/>
        </c:scaling>
        <c:delete val="1"/>
        <c:axPos val="b"/>
        <c:numFmt formatCode="ge" sourceLinked="1"/>
        <c:majorTickMark val="none"/>
        <c:minorTickMark val="none"/>
        <c:tickLblPos val="none"/>
        <c:crossAx val="125090048"/>
        <c:crosses val="autoZero"/>
        <c:auto val="1"/>
        <c:lblOffset val="100"/>
        <c:baseTimeUnit val="years"/>
      </c:dateAx>
      <c:valAx>
        <c:axId val="125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3.78</c:v>
                </c:pt>
                <c:pt idx="3">
                  <c:v>7.49</c:v>
                </c:pt>
                <c:pt idx="4">
                  <c:v>11.02</c:v>
                </c:pt>
              </c:numCache>
            </c:numRef>
          </c:val>
        </c:ser>
        <c:dLbls>
          <c:showLegendKey val="0"/>
          <c:showVal val="0"/>
          <c:showCatName val="0"/>
          <c:showSerName val="0"/>
          <c:showPercent val="0"/>
          <c:showBubbleSize val="0"/>
        </c:dLbls>
        <c:gapWidth val="150"/>
        <c:axId val="49840128"/>
        <c:axId val="498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10.11</c:v>
                </c:pt>
                <c:pt idx="3">
                  <c:v>19.670000000000002</c:v>
                </c:pt>
                <c:pt idx="4">
                  <c:v>20.350000000000001</c:v>
                </c:pt>
              </c:numCache>
            </c:numRef>
          </c:val>
          <c:smooth val="0"/>
        </c:ser>
        <c:dLbls>
          <c:showLegendKey val="0"/>
          <c:showVal val="0"/>
          <c:showCatName val="0"/>
          <c:showSerName val="0"/>
          <c:showPercent val="0"/>
          <c:showBubbleSize val="0"/>
        </c:dLbls>
        <c:marker val="1"/>
        <c:smooth val="0"/>
        <c:axId val="49840128"/>
        <c:axId val="49842048"/>
      </c:lineChart>
      <c:dateAx>
        <c:axId val="49840128"/>
        <c:scaling>
          <c:orientation val="minMax"/>
        </c:scaling>
        <c:delete val="1"/>
        <c:axPos val="b"/>
        <c:numFmt formatCode="ge" sourceLinked="1"/>
        <c:majorTickMark val="none"/>
        <c:minorTickMark val="none"/>
        <c:tickLblPos val="none"/>
        <c:crossAx val="49842048"/>
        <c:crosses val="autoZero"/>
        <c:auto val="1"/>
        <c:lblOffset val="100"/>
        <c:baseTimeUnit val="years"/>
      </c:dateAx>
      <c:valAx>
        <c:axId val="498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9864064"/>
        <c:axId val="1251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9864064"/>
        <c:axId val="125117952"/>
      </c:lineChart>
      <c:dateAx>
        <c:axId val="49864064"/>
        <c:scaling>
          <c:orientation val="minMax"/>
        </c:scaling>
        <c:delete val="1"/>
        <c:axPos val="b"/>
        <c:numFmt formatCode="ge" sourceLinked="1"/>
        <c:majorTickMark val="none"/>
        <c:minorTickMark val="none"/>
        <c:tickLblPos val="none"/>
        <c:crossAx val="125117952"/>
        <c:crosses val="autoZero"/>
        <c:auto val="1"/>
        <c:lblOffset val="100"/>
        <c:baseTimeUnit val="years"/>
      </c:dateAx>
      <c:valAx>
        <c:axId val="125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389.72</c:v>
                </c:pt>
                <c:pt idx="3">
                  <c:v>312.70999999999998</c:v>
                </c:pt>
                <c:pt idx="4">
                  <c:v>440.11</c:v>
                </c:pt>
              </c:numCache>
            </c:numRef>
          </c:val>
        </c:ser>
        <c:dLbls>
          <c:showLegendKey val="0"/>
          <c:showVal val="0"/>
          <c:showCatName val="0"/>
          <c:showSerName val="0"/>
          <c:showPercent val="0"/>
          <c:showBubbleSize val="0"/>
        </c:dLbls>
        <c:gapWidth val="150"/>
        <c:axId val="125132160"/>
        <c:axId val="49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280.08</c:v>
                </c:pt>
                <c:pt idx="3">
                  <c:v>113.63</c:v>
                </c:pt>
                <c:pt idx="4">
                  <c:v>147.11000000000001</c:v>
                </c:pt>
              </c:numCache>
            </c:numRef>
          </c:val>
          <c:smooth val="0"/>
        </c:ser>
        <c:dLbls>
          <c:showLegendKey val="0"/>
          <c:showVal val="0"/>
          <c:showCatName val="0"/>
          <c:showSerName val="0"/>
          <c:showPercent val="0"/>
          <c:showBubbleSize val="0"/>
        </c:dLbls>
        <c:marker val="1"/>
        <c:smooth val="0"/>
        <c:axId val="125132160"/>
        <c:axId val="49960448"/>
      </c:lineChart>
      <c:dateAx>
        <c:axId val="125132160"/>
        <c:scaling>
          <c:orientation val="minMax"/>
        </c:scaling>
        <c:delete val="1"/>
        <c:axPos val="b"/>
        <c:numFmt formatCode="ge" sourceLinked="1"/>
        <c:majorTickMark val="none"/>
        <c:minorTickMark val="none"/>
        <c:tickLblPos val="none"/>
        <c:crossAx val="49960448"/>
        <c:crosses val="autoZero"/>
        <c:auto val="1"/>
        <c:lblOffset val="100"/>
        <c:baseTimeUnit val="years"/>
      </c:dateAx>
      <c:valAx>
        <c:axId val="49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17.510000000000002</c:v>
                </c:pt>
                <c:pt idx="3">
                  <c:v>12.54</c:v>
                </c:pt>
                <c:pt idx="4">
                  <c:v>13</c:v>
                </c:pt>
              </c:numCache>
            </c:numRef>
          </c:val>
        </c:ser>
        <c:dLbls>
          <c:showLegendKey val="0"/>
          <c:showVal val="0"/>
          <c:showCatName val="0"/>
          <c:showSerName val="0"/>
          <c:showPercent val="0"/>
          <c:showBubbleSize val="0"/>
        </c:dLbls>
        <c:gapWidth val="150"/>
        <c:axId val="49991040"/>
        <c:axId val="4999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124.2</c:v>
                </c:pt>
                <c:pt idx="3">
                  <c:v>34.43</c:v>
                </c:pt>
                <c:pt idx="4">
                  <c:v>47.67</c:v>
                </c:pt>
              </c:numCache>
            </c:numRef>
          </c:val>
          <c:smooth val="0"/>
        </c:ser>
        <c:dLbls>
          <c:showLegendKey val="0"/>
          <c:showVal val="0"/>
          <c:showCatName val="0"/>
          <c:showSerName val="0"/>
          <c:showPercent val="0"/>
          <c:showBubbleSize val="0"/>
        </c:dLbls>
        <c:marker val="1"/>
        <c:smooth val="0"/>
        <c:axId val="49991040"/>
        <c:axId val="49993216"/>
      </c:lineChart>
      <c:dateAx>
        <c:axId val="49991040"/>
        <c:scaling>
          <c:orientation val="minMax"/>
        </c:scaling>
        <c:delete val="1"/>
        <c:axPos val="b"/>
        <c:numFmt formatCode="ge" sourceLinked="1"/>
        <c:majorTickMark val="none"/>
        <c:minorTickMark val="none"/>
        <c:tickLblPos val="none"/>
        <c:crossAx val="49993216"/>
        <c:crosses val="autoZero"/>
        <c:auto val="1"/>
        <c:lblOffset val="100"/>
        <c:baseTimeUnit val="years"/>
      </c:dateAx>
      <c:valAx>
        <c:axId val="4999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221.18</c:v>
                </c:pt>
                <c:pt idx="3">
                  <c:v>237.99</c:v>
                </c:pt>
                <c:pt idx="4">
                  <c:v>201.96</c:v>
                </c:pt>
              </c:numCache>
            </c:numRef>
          </c:val>
        </c:ser>
        <c:dLbls>
          <c:showLegendKey val="0"/>
          <c:showVal val="0"/>
          <c:showCatName val="0"/>
          <c:showSerName val="0"/>
          <c:showPercent val="0"/>
          <c:showBubbleSize val="0"/>
        </c:dLbls>
        <c:gapWidth val="150"/>
        <c:axId val="50031616"/>
        <c:axId val="500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1126.77</c:v>
                </c:pt>
                <c:pt idx="3">
                  <c:v>632.94000000000005</c:v>
                </c:pt>
                <c:pt idx="4">
                  <c:v>721.43</c:v>
                </c:pt>
              </c:numCache>
            </c:numRef>
          </c:val>
          <c:smooth val="0"/>
        </c:ser>
        <c:dLbls>
          <c:showLegendKey val="0"/>
          <c:showVal val="0"/>
          <c:showCatName val="0"/>
          <c:showSerName val="0"/>
          <c:showPercent val="0"/>
          <c:showBubbleSize val="0"/>
        </c:dLbls>
        <c:marker val="1"/>
        <c:smooth val="0"/>
        <c:axId val="50031616"/>
        <c:axId val="50046080"/>
      </c:lineChart>
      <c:dateAx>
        <c:axId val="50031616"/>
        <c:scaling>
          <c:orientation val="minMax"/>
        </c:scaling>
        <c:delete val="1"/>
        <c:axPos val="b"/>
        <c:numFmt formatCode="ge" sourceLinked="1"/>
        <c:majorTickMark val="none"/>
        <c:minorTickMark val="none"/>
        <c:tickLblPos val="none"/>
        <c:crossAx val="50046080"/>
        <c:crosses val="autoZero"/>
        <c:auto val="1"/>
        <c:lblOffset val="100"/>
        <c:baseTimeUnit val="years"/>
      </c:dateAx>
      <c:valAx>
        <c:axId val="500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94.59</c:v>
                </c:pt>
                <c:pt idx="3">
                  <c:v>89.79</c:v>
                </c:pt>
                <c:pt idx="4">
                  <c:v>90.56</c:v>
                </c:pt>
              </c:numCache>
            </c:numRef>
          </c:val>
        </c:ser>
        <c:dLbls>
          <c:showLegendKey val="0"/>
          <c:showVal val="0"/>
          <c:showCatName val="0"/>
          <c:showSerName val="0"/>
          <c:showPercent val="0"/>
          <c:showBubbleSize val="0"/>
        </c:dLbls>
        <c:gapWidth val="150"/>
        <c:axId val="50059904"/>
        <c:axId val="503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50.9</c:v>
                </c:pt>
                <c:pt idx="3">
                  <c:v>62.3</c:v>
                </c:pt>
                <c:pt idx="4">
                  <c:v>59.3</c:v>
                </c:pt>
              </c:numCache>
            </c:numRef>
          </c:val>
          <c:smooth val="0"/>
        </c:ser>
        <c:dLbls>
          <c:showLegendKey val="0"/>
          <c:showVal val="0"/>
          <c:showCatName val="0"/>
          <c:showSerName val="0"/>
          <c:showPercent val="0"/>
          <c:showBubbleSize val="0"/>
        </c:dLbls>
        <c:marker val="1"/>
        <c:smooth val="0"/>
        <c:axId val="50059904"/>
        <c:axId val="50356992"/>
      </c:lineChart>
      <c:dateAx>
        <c:axId val="50059904"/>
        <c:scaling>
          <c:orientation val="minMax"/>
        </c:scaling>
        <c:delete val="1"/>
        <c:axPos val="b"/>
        <c:numFmt formatCode="ge" sourceLinked="1"/>
        <c:majorTickMark val="none"/>
        <c:minorTickMark val="none"/>
        <c:tickLblPos val="none"/>
        <c:crossAx val="50356992"/>
        <c:crosses val="autoZero"/>
        <c:auto val="1"/>
        <c:lblOffset val="100"/>
        <c:baseTimeUnit val="years"/>
      </c:dateAx>
      <c:valAx>
        <c:axId val="503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179.17</c:v>
                </c:pt>
                <c:pt idx="3">
                  <c:v>186.89</c:v>
                </c:pt>
                <c:pt idx="4">
                  <c:v>185.64</c:v>
                </c:pt>
              </c:numCache>
            </c:numRef>
          </c:val>
        </c:ser>
        <c:dLbls>
          <c:showLegendKey val="0"/>
          <c:showVal val="0"/>
          <c:showCatName val="0"/>
          <c:showSerName val="0"/>
          <c:showPercent val="0"/>
          <c:showBubbleSize val="0"/>
        </c:dLbls>
        <c:gapWidth val="150"/>
        <c:axId val="50378624"/>
        <c:axId val="503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293.27</c:v>
                </c:pt>
                <c:pt idx="3">
                  <c:v>235.07</c:v>
                </c:pt>
                <c:pt idx="4">
                  <c:v>248.14</c:v>
                </c:pt>
              </c:numCache>
            </c:numRef>
          </c:val>
          <c:smooth val="0"/>
        </c:ser>
        <c:dLbls>
          <c:showLegendKey val="0"/>
          <c:showVal val="0"/>
          <c:showCatName val="0"/>
          <c:showSerName val="0"/>
          <c:showPercent val="0"/>
          <c:showBubbleSize val="0"/>
        </c:dLbls>
        <c:marker val="1"/>
        <c:smooth val="0"/>
        <c:axId val="50378624"/>
        <c:axId val="50384896"/>
      </c:lineChart>
      <c:dateAx>
        <c:axId val="50378624"/>
        <c:scaling>
          <c:orientation val="minMax"/>
        </c:scaling>
        <c:delete val="1"/>
        <c:axPos val="b"/>
        <c:numFmt formatCode="ge" sourceLinked="1"/>
        <c:majorTickMark val="none"/>
        <c:minorTickMark val="none"/>
        <c:tickLblPos val="none"/>
        <c:crossAx val="50384896"/>
        <c:crosses val="autoZero"/>
        <c:auto val="1"/>
        <c:lblOffset val="100"/>
        <c:baseTimeUnit val="years"/>
      </c:dateAx>
      <c:valAx>
        <c:axId val="503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54.69</c:v>
                </c:pt>
                <c:pt idx="3">
                  <c:v>54.23</c:v>
                </c:pt>
                <c:pt idx="4">
                  <c:v>51.2</c:v>
                </c:pt>
              </c:numCache>
            </c:numRef>
          </c:val>
        </c:ser>
        <c:dLbls>
          <c:showLegendKey val="0"/>
          <c:showVal val="0"/>
          <c:showCatName val="0"/>
          <c:showSerName val="0"/>
          <c:showPercent val="0"/>
          <c:showBubbleSize val="0"/>
        </c:dLbls>
        <c:gapWidth val="150"/>
        <c:axId val="50148480"/>
        <c:axId val="50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53.78</c:v>
                </c:pt>
                <c:pt idx="3">
                  <c:v>58.47</c:v>
                </c:pt>
                <c:pt idx="4">
                  <c:v>57.3</c:v>
                </c:pt>
              </c:numCache>
            </c:numRef>
          </c:val>
          <c:smooth val="0"/>
        </c:ser>
        <c:dLbls>
          <c:showLegendKey val="0"/>
          <c:showVal val="0"/>
          <c:showCatName val="0"/>
          <c:showSerName val="0"/>
          <c:showPercent val="0"/>
          <c:showBubbleSize val="0"/>
        </c:dLbls>
        <c:marker val="1"/>
        <c:smooth val="0"/>
        <c:axId val="50148480"/>
        <c:axId val="50150400"/>
      </c:lineChart>
      <c:dateAx>
        <c:axId val="50148480"/>
        <c:scaling>
          <c:orientation val="minMax"/>
        </c:scaling>
        <c:delete val="1"/>
        <c:axPos val="b"/>
        <c:numFmt formatCode="ge" sourceLinked="1"/>
        <c:majorTickMark val="none"/>
        <c:minorTickMark val="none"/>
        <c:tickLblPos val="none"/>
        <c:crossAx val="50150400"/>
        <c:crosses val="autoZero"/>
        <c:auto val="1"/>
        <c:lblOffset val="100"/>
        <c:baseTimeUnit val="years"/>
      </c:dateAx>
      <c:valAx>
        <c:axId val="501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87.02</c:v>
                </c:pt>
                <c:pt idx="3">
                  <c:v>87.57</c:v>
                </c:pt>
                <c:pt idx="4">
                  <c:v>87.96</c:v>
                </c:pt>
              </c:numCache>
            </c:numRef>
          </c:val>
        </c:ser>
        <c:dLbls>
          <c:showLegendKey val="0"/>
          <c:showVal val="0"/>
          <c:showCatName val="0"/>
          <c:showSerName val="0"/>
          <c:showPercent val="0"/>
          <c:showBubbleSize val="0"/>
        </c:dLbls>
        <c:gapWidth val="150"/>
        <c:axId val="50180864"/>
        <c:axId val="501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84.06</c:v>
                </c:pt>
                <c:pt idx="3">
                  <c:v>88.58</c:v>
                </c:pt>
                <c:pt idx="4">
                  <c:v>89.43</c:v>
                </c:pt>
              </c:numCache>
            </c:numRef>
          </c:val>
          <c:smooth val="0"/>
        </c:ser>
        <c:dLbls>
          <c:showLegendKey val="0"/>
          <c:showVal val="0"/>
          <c:showCatName val="0"/>
          <c:showSerName val="0"/>
          <c:showPercent val="0"/>
          <c:showBubbleSize val="0"/>
        </c:dLbls>
        <c:marker val="1"/>
        <c:smooth val="0"/>
        <c:axId val="50180864"/>
        <c:axId val="50182784"/>
      </c:lineChart>
      <c:dateAx>
        <c:axId val="50180864"/>
        <c:scaling>
          <c:orientation val="minMax"/>
        </c:scaling>
        <c:delete val="1"/>
        <c:axPos val="b"/>
        <c:numFmt formatCode="ge" sourceLinked="1"/>
        <c:majorTickMark val="none"/>
        <c:minorTickMark val="none"/>
        <c:tickLblPos val="none"/>
        <c:crossAx val="50182784"/>
        <c:crosses val="autoZero"/>
        <c:auto val="1"/>
        <c:lblOffset val="100"/>
        <c:baseTimeUnit val="years"/>
      </c:dateAx>
      <c:valAx>
        <c:axId val="501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松江市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F1</v>
      </c>
      <c r="X8" s="76"/>
      <c r="Y8" s="76"/>
      <c r="Z8" s="76"/>
      <c r="AA8" s="76"/>
      <c r="AB8" s="76"/>
      <c r="AC8" s="76"/>
      <c r="AD8" s="3"/>
      <c r="AE8" s="3"/>
      <c r="AF8" s="3"/>
      <c r="AG8" s="3"/>
      <c r="AH8" s="3"/>
      <c r="AI8" s="3"/>
      <c r="AJ8" s="3"/>
      <c r="AK8" s="3"/>
      <c r="AL8" s="70">
        <f>データ!R6</f>
        <v>204952</v>
      </c>
      <c r="AM8" s="70"/>
      <c r="AN8" s="70"/>
      <c r="AO8" s="70"/>
      <c r="AP8" s="70"/>
      <c r="AQ8" s="70"/>
      <c r="AR8" s="70"/>
      <c r="AS8" s="70"/>
      <c r="AT8" s="69">
        <f>データ!S6</f>
        <v>572.99</v>
      </c>
      <c r="AU8" s="69"/>
      <c r="AV8" s="69"/>
      <c r="AW8" s="69"/>
      <c r="AX8" s="69"/>
      <c r="AY8" s="69"/>
      <c r="AZ8" s="69"/>
      <c r="BA8" s="69"/>
      <c r="BB8" s="69">
        <f>データ!T6</f>
        <v>357.69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37.590000000000003</v>
      </c>
      <c r="J10" s="69"/>
      <c r="K10" s="69"/>
      <c r="L10" s="69"/>
      <c r="M10" s="69"/>
      <c r="N10" s="69"/>
      <c r="O10" s="69"/>
      <c r="P10" s="69">
        <f>データ!O6</f>
        <v>11.26</v>
      </c>
      <c r="Q10" s="69"/>
      <c r="R10" s="69"/>
      <c r="S10" s="69"/>
      <c r="T10" s="69"/>
      <c r="U10" s="69"/>
      <c r="V10" s="69"/>
      <c r="W10" s="69">
        <f>データ!P6</f>
        <v>90.88</v>
      </c>
      <c r="X10" s="69"/>
      <c r="Y10" s="69"/>
      <c r="Z10" s="69"/>
      <c r="AA10" s="69"/>
      <c r="AB10" s="69"/>
      <c r="AC10" s="69"/>
      <c r="AD10" s="70">
        <f>データ!Q6</f>
        <v>3024</v>
      </c>
      <c r="AE10" s="70"/>
      <c r="AF10" s="70"/>
      <c r="AG10" s="70"/>
      <c r="AH10" s="70"/>
      <c r="AI10" s="70"/>
      <c r="AJ10" s="70"/>
      <c r="AK10" s="2"/>
      <c r="AL10" s="70">
        <f>データ!U6</f>
        <v>22994</v>
      </c>
      <c r="AM10" s="70"/>
      <c r="AN10" s="70"/>
      <c r="AO10" s="70"/>
      <c r="AP10" s="70"/>
      <c r="AQ10" s="70"/>
      <c r="AR10" s="70"/>
      <c r="AS10" s="70"/>
      <c r="AT10" s="69">
        <f>データ!V6</f>
        <v>12.81</v>
      </c>
      <c r="AU10" s="69"/>
      <c r="AV10" s="69"/>
      <c r="AW10" s="69"/>
      <c r="AX10" s="69"/>
      <c r="AY10" s="69"/>
      <c r="AZ10" s="69"/>
      <c r="BA10" s="69"/>
      <c r="BB10" s="69">
        <f>データ!W6</f>
        <v>1795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322016</v>
      </c>
      <c r="D6" s="31">
        <f t="shared" si="3"/>
        <v>46</v>
      </c>
      <c r="E6" s="31">
        <f t="shared" si="3"/>
        <v>17</v>
      </c>
      <c r="F6" s="31">
        <f t="shared" si="3"/>
        <v>5</v>
      </c>
      <c r="G6" s="31">
        <f t="shared" si="3"/>
        <v>0</v>
      </c>
      <c r="H6" s="31" t="str">
        <f t="shared" si="3"/>
        <v>島根県　松江市</v>
      </c>
      <c r="I6" s="31" t="str">
        <f t="shared" si="3"/>
        <v>法適用</v>
      </c>
      <c r="J6" s="31" t="str">
        <f t="shared" si="3"/>
        <v>下水道事業</v>
      </c>
      <c r="K6" s="31" t="str">
        <f t="shared" si="3"/>
        <v>農業集落排水</v>
      </c>
      <c r="L6" s="31" t="str">
        <f t="shared" si="3"/>
        <v>F1</v>
      </c>
      <c r="M6" s="32" t="str">
        <f t="shared" si="3"/>
        <v>-</v>
      </c>
      <c r="N6" s="32">
        <f t="shared" si="3"/>
        <v>37.590000000000003</v>
      </c>
      <c r="O6" s="32">
        <f t="shared" si="3"/>
        <v>11.26</v>
      </c>
      <c r="P6" s="32">
        <f t="shared" si="3"/>
        <v>90.88</v>
      </c>
      <c r="Q6" s="32">
        <f t="shared" si="3"/>
        <v>3024</v>
      </c>
      <c r="R6" s="32">
        <f t="shared" si="3"/>
        <v>204952</v>
      </c>
      <c r="S6" s="32">
        <f t="shared" si="3"/>
        <v>572.99</v>
      </c>
      <c r="T6" s="32">
        <f t="shared" si="3"/>
        <v>357.69</v>
      </c>
      <c r="U6" s="32">
        <f t="shared" si="3"/>
        <v>22994</v>
      </c>
      <c r="V6" s="32">
        <f t="shared" si="3"/>
        <v>12.81</v>
      </c>
      <c r="W6" s="32">
        <f t="shared" si="3"/>
        <v>1795</v>
      </c>
      <c r="X6" s="33" t="str">
        <f>IF(X7="",NA(),X7)</f>
        <v>-</v>
      </c>
      <c r="Y6" s="33" t="str">
        <f t="shared" ref="Y6:AG6" si="4">IF(Y7="",NA(),Y7)</f>
        <v>-</v>
      </c>
      <c r="Z6" s="33">
        <f t="shared" si="4"/>
        <v>125.4</v>
      </c>
      <c r="AA6" s="33">
        <f t="shared" si="4"/>
        <v>115.77</v>
      </c>
      <c r="AB6" s="33">
        <f t="shared" si="4"/>
        <v>97.92</v>
      </c>
      <c r="AC6" s="33" t="str">
        <f t="shared" si="4"/>
        <v>-</v>
      </c>
      <c r="AD6" s="33" t="str">
        <f t="shared" si="4"/>
        <v>-</v>
      </c>
      <c r="AE6" s="33">
        <f t="shared" si="4"/>
        <v>93.62</v>
      </c>
      <c r="AF6" s="33">
        <f t="shared" si="4"/>
        <v>104.51</v>
      </c>
      <c r="AG6" s="33">
        <f t="shared" si="4"/>
        <v>99.93</v>
      </c>
      <c r="AH6" s="32" t="str">
        <f>IF(AH7="","",IF(AH7="-","【-】","【"&amp;SUBSTITUTE(TEXT(AH7,"#,##0.00"),"-","△")&amp;"】"))</f>
        <v>【99.88】</v>
      </c>
      <c r="AI6" s="33" t="str">
        <f>IF(AI7="",NA(),AI7)</f>
        <v>-</v>
      </c>
      <c r="AJ6" s="33" t="str">
        <f t="shared" ref="AJ6:AR6" si="5">IF(AJ7="",NA(),AJ7)</f>
        <v>-</v>
      </c>
      <c r="AK6" s="33">
        <f t="shared" si="5"/>
        <v>389.72</v>
      </c>
      <c r="AL6" s="33">
        <f t="shared" si="5"/>
        <v>312.70999999999998</v>
      </c>
      <c r="AM6" s="33">
        <f t="shared" si="5"/>
        <v>440.11</v>
      </c>
      <c r="AN6" s="33" t="str">
        <f t="shared" si="5"/>
        <v>-</v>
      </c>
      <c r="AO6" s="33" t="str">
        <f t="shared" si="5"/>
        <v>-</v>
      </c>
      <c r="AP6" s="33">
        <f t="shared" si="5"/>
        <v>280.08</v>
      </c>
      <c r="AQ6" s="33">
        <f t="shared" si="5"/>
        <v>113.63</v>
      </c>
      <c r="AR6" s="33">
        <f t="shared" si="5"/>
        <v>147.11000000000001</v>
      </c>
      <c r="AS6" s="32" t="str">
        <f>IF(AS7="","",IF(AS7="-","【-】","【"&amp;SUBSTITUTE(TEXT(AS7,"#,##0.00"),"-","△")&amp;"】"))</f>
        <v>【203.67】</v>
      </c>
      <c r="AT6" s="33" t="str">
        <f>IF(AT7="",NA(),AT7)</f>
        <v>-</v>
      </c>
      <c r="AU6" s="33" t="str">
        <f t="shared" ref="AU6:BC6" si="6">IF(AU7="",NA(),AU7)</f>
        <v>-</v>
      </c>
      <c r="AV6" s="33">
        <f t="shared" si="6"/>
        <v>17.510000000000002</v>
      </c>
      <c r="AW6" s="33">
        <f t="shared" si="6"/>
        <v>12.54</v>
      </c>
      <c r="AX6" s="33">
        <f t="shared" si="6"/>
        <v>13</v>
      </c>
      <c r="AY6" s="33" t="str">
        <f t="shared" si="6"/>
        <v>-</v>
      </c>
      <c r="AZ6" s="33" t="str">
        <f t="shared" si="6"/>
        <v>-</v>
      </c>
      <c r="BA6" s="33">
        <f t="shared" si="6"/>
        <v>124.2</v>
      </c>
      <c r="BB6" s="33">
        <f t="shared" si="6"/>
        <v>34.43</v>
      </c>
      <c r="BC6" s="33">
        <f t="shared" si="6"/>
        <v>47.67</v>
      </c>
      <c r="BD6" s="32" t="str">
        <f>IF(BD7="","",IF(BD7="-","【-】","【"&amp;SUBSTITUTE(TEXT(BD7,"#,##0.00"),"-","△")&amp;"】"))</f>
        <v>【34.01】</v>
      </c>
      <c r="BE6" s="33" t="str">
        <f>IF(BE7="",NA(),BE7)</f>
        <v>-</v>
      </c>
      <c r="BF6" s="33" t="str">
        <f t="shared" ref="BF6:BN6" si="7">IF(BF7="",NA(),BF7)</f>
        <v>-</v>
      </c>
      <c r="BG6" s="33">
        <f t="shared" si="7"/>
        <v>221.18</v>
      </c>
      <c r="BH6" s="33">
        <f t="shared" si="7"/>
        <v>237.99</v>
      </c>
      <c r="BI6" s="33">
        <f t="shared" si="7"/>
        <v>201.96</v>
      </c>
      <c r="BJ6" s="33" t="str">
        <f t="shared" si="7"/>
        <v>-</v>
      </c>
      <c r="BK6" s="33" t="str">
        <f t="shared" si="7"/>
        <v>-</v>
      </c>
      <c r="BL6" s="33">
        <f t="shared" si="7"/>
        <v>1126.77</v>
      </c>
      <c r="BM6" s="33">
        <f t="shared" si="7"/>
        <v>632.94000000000005</v>
      </c>
      <c r="BN6" s="33">
        <f t="shared" si="7"/>
        <v>721.43</v>
      </c>
      <c r="BO6" s="32" t="str">
        <f>IF(BO7="","",IF(BO7="-","【-】","【"&amp;SUBSTITUTE(TEXT(BO7,"#,##0.00"),"-","△")&amp;"】"))</f>
        <v>【1,015.77】</v>
      </c>
      <c r="BP6" s="33" t="str">
        <f>IF(BP7="",NA(),BP7)</f>
        <v>-</v>
      </c>
      <c r="BQ6" s="33" t="str">
        <f t="shared" ref="BQ6:BY6" si="8">IF(BQ7="",NA(),BQ7)</f>
        <v>-</v>
      </c>
      <c r="BR6" s="33">
        <f t="shared" si="8"/>
        <v>94.59</v>
      </c>
      <c r="BS6" s="33">
        <f t="shared" si="8"/>
        <v>89.79</v>
      </c>
      <c r="BT6" s="33">
        <f t="shared" si="8"/>
        <v>90.56</v>
      </c>
      <c r="BU6" s="33" t="str">
        <f t="shared" si="8"/>
        <v>-</v>
      </c>
      <c r="BV6" s="33" t="str">
        <f t="shared" si="8"/>
        <v>-</v>
      </c>
      <c r="BW6" s="33">
        <f t="shared" si="8"/>
        <v>50.9</v>
      </c>
      <c r="BX6" s="33">
        <f t="shared" si="8"/>
        <v>62.3</v>
      </c>
      <c r="BY6" s="33">
        <f t="shared" si="8"/>
        <v>59.3</v>
      </c>
      <c r="BZ6" s="32" t="str">
        <f>IF(BZ7="","",IF(BZ7="-","【-】","【"&amp;SUBSTITUTE(TEXT(BZ7,"#,##0.00"),"-","△")&amp;"】"))</f>
        <v>【52.78】</v>
      </c>
      <c r="CA6" s="33" t="str">
        <f>IF(CA7="",NA(),CA7)</f>
        <v>-</v>
      </c>
      <c r="CB6" s="33" t="str">
        <f t="shared" ref="CB6:CJ6" si="9">IF(CB7="",NA(),CB7)</f>
        <v>-</v>
      </c>
      <c r="CC6" s="33">
        <f t="shared" si="9"/>
        <v>179.17</v>
      </c>
      <c r="CD6" s="33">
        <f t="shared" si="9"/>
        <v>186.89</v>
      </c>
      <c r="CE6" s="33">
        <f t="shared" si="9"/>
        <v>185.64</v>
      </c>
      <c r="CF6" s="33" t="str">
        <f t="shared" si="9"/>
        <v>-</v>
      </c>
      <c r="CG6" s="33" t="str">
        <f t="shared" si="9"/>
        <v>-</v>
      </c>
      <c r="CH6" s="33">
        <f t="shared" si="9"/>
        <v>293.27</v>
      </c>
      <c r="CI6" s="33">
        <f t="shared" si="9"/>
        <v>235.07</v>
      </c>
      <c r="CJ6" s="33">
        <f t="shared" si="9"/>
        <v>248.14</v>
      </c>
      <c r="CK6" s="32" t="str">
        <f>IF(CK7="","",IF(CK7="-","【-】","【"&amp;SUBSTITUTE(TEXT(CK7,"#,##0.00"),"-","△")&amp;"】"))</f>
        <v>【289.81】</v>
      </c>
      <c r="CL6" s="33" t="str">
        <f>IF(CL7="",NA(),CL7)</f>
        <v>-</v>
      </c>
      <c r="CM6" s="33" t="str">
        <f t="shared" ref="CM6:CU6" si="10">IF(CM7="",NA(),CM7)</f>
        <v>-</v>
      </c>
      <c r="CN6" s="33">
        <f t="shared" si="10"/>
        <v>54.69</v>
      </c>
      <c r="CO6" s="33">
        <f t="shared" si="10"/>
        <v>54.23</v>
      </c>
      <c r="CP6" s="33">
        <f t="shared" si="10"/>
        <v>51.2</v>
      </c>
      <c r="CQ6" s="33" t="str">
        <f t="shared" si="10"/>
        <v>-</v>
      </c>
      <c r="CR6" s="33" t="str">
        <f t="shared" si="10"/>
        <v>-</v>
      </c>
      <c r="CS6" s="33">
        <f t="shared" si="10"/>
        <v>53.78</v>
      </c>
      <c r="CT6" s="33">
        <f t="shared" si="10"/>
        <v>58.47</v>
      </c>
      <c r="CU6" s="33">
        <f t="shared" si="10"/>
        <v>57.3</v>
      </c>
      <c r="CV6" s="32" t="str">
        <f>IF(CV7="","",IF(CV7="-","【-】","【"&amp;SUBSTITUTE(TEXT(CV7,"#,##0.00"),"-","△")&amp;"】"))</f>
        <v>【52.74】</v>
      </c>
      <c r="CW6" s="33" t="str">
        <f>IF(CW7="",NA(),CW7)</f>
        <v>-</v>
      </c>
      <c r="CX6" s="33" t="str">
        <f t="shared" ref="CX6:DF6" si="11">IF(CX7="",NA(),CX7)</f>
        <v>-</v>
      </c>
      <c r="CY6" s="33">
        <f t="shared" si="11"/>
        <v>87.02</v>
      </c>
      <c r="CZ6" s="33">
        <f t="shared" si="11"/>
        <v>87.57</v>
      </c>
      <c r="DA6" s="33">
        <f t="shared" si="11"/>
        <v>87.96</v>
      </c>
      <c r="DB6" s="33" t="str">
        <f t="shared" si="11"/>
        <v>-</v>
      </c>
      <c r="DC6" s="33" t="str">
        <f t="shared" si="11"/>
        <v>-</v>
      </c>
      <c r="DD6" s="33">
        <f t="shared" si="11"/>
        <v>84.06</v>
      </c>
      <c r="DE6" s="33">
        <f t="shared" si="11"/>
        <v>88.58</v>
      </c>
      <c r="DF6" s="33">
        <f t="shared" si="11"/>
        <v>89.43</v>
      </c>
      <c r="DG6" s="32" t="str">
        <f>IF(DG7="","",IF(DG7="-","【-】","【"&amp;SUBSTITUTE(TEXT(DG7,"#,##0.00"),"-","△")&amp;"】"))</f>
        <v>【84.50】</v>
      </c>
      <c r="DH6" s="33" t="str">
        <f>IF(DH7="",NA(),DH7)</f>
        <v>-</v>
      </c>
      <c r="DI6" s="33" t="str">
        <f t="shared" ref="DI6:DQ6" si="12">IF(DI7="",NA(),DI7)</f>
        <v>-</v>
      </c>
      <c r="DJ6" s="33">
        <f t="shared" si="12"/>
        <v>3.78</v>
      </c>
      <c r="DK6" s="33">
        <f t="shared" si="12"/>
        <v>7.49</v>
      </c>
      <c r="DL6" s="33">
        <f t="shared" si="12"/>
        <v>11.02</v>
      </c>
      <c r="DM6" s="33" t="str">
        <f t="shared" si="12"/>
        <v>-</v>
      </c>
      <c r="DN6" s="33" t="str">
        <f t="shared" si="12"/>
        <v>-</v>
      </c>
      <c r="DO6" s="33">
        <f t="shared" si="12"/>
        <v>10.11</v>
      </c>
      <c r="DP6" s="33">
        <f t="shared" si="12"/>
        <v>19.670000000000002</v>
      </c>
      <c r="DQ6" s="33">
        <f t="shared" si="12"/>
        <v>20.350000000000001</v>
      </c>
      <c r="DR6" s="32" t="str">
        <f>IF(DR7="","",IF(DR7="-","【-】","【"&amp;SUBSTITUTE(TEXT(DR7,"#,##0.00"),"-","△")&amp;"】"))</f>
        <v>【21.94】</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0.08</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3">
        <f t="shared" si="14"/>
        <v>0.16</v>
      </c>
      <c r="EI6" s="33" t="str">
        <f t="shared" si="14"/>
        <v>-</v>
      </c>
      <c r="EJ6" s="33" t="str">
        <f t="shared" si="14"/>
        <v>-</v>
      </c>
      <c r="EK6" s="33">
        <f t="shared" si="14"/>
        <v>0.03</v>
      </c>
      <c r="EL6" s="33">
        <f t="shared" si="14"/>
        <v>0.03</v>
      </c>
      <c r="EM6" s="33">
        <f t="shared" si="14"/>
        <v>0.11</v>
      </c>
      <c r="EN6" s="32" t="str">
        <f>IF(EN7="","",IF(EN7="-","【-】","【"&amp;SUBSTITUTE(TEXT(EN7,"#,##0.00"),"-","△")&amp;"】"))</f>
        <v>【0.03】</v>
      </c>
    </row>
    <row r="7" spans="1:147" s="34" customFormat="1">
      <c r="A7" s="26"/>
      <c r="B7" s="35">
        <v>2015</v>
      </c>
      <c r="C7" s="35">
        <v>322016</v>
      </c>
      <c r="D7" s="35">
        <v>46</v>
      </c>
      <c r="E7" s="35">
        <v>17</v>
      </c>
      <c r="F7" s="35">
        <v>5</v>
      </c>
      <c r="G7" s="35">
        <v>0</v>
      </c>
      <c r="H7" s="35" t="s">
        <v>96</v>
      </c>
      <c r="I7" s="35" t="s">
        <v>97</v>
      </c>
      <c r="J7" s="35" t="s">
        <v>98</v>
      </c>
      <c r="K7" s="35" t="s">
        <v>99</v>
      </c>
      <c r="L7" s="35" t="s">
        <v>100</v>
      </c>
      <c r="M7" s="36" t="s">
        <v>101</v>
      </c>
      <c r="N7" s="36">
        <v>37.590000000000003</v>
      </c>
      <c r="O7" s="36">
        <v>11.26</v>
      </c>
      <c r="P7" s="36">
        <v>90.88</v>
      </c>
      <c r="Q7" s="36">
        <v>3024</v>
      </c>
      <c r="R7" s="36">
        <v>204952</v>
      </c>
      <c r="S7" s="36">
        <v>572.99</v>
      </c>
      <c r="T7" s="36">
        <v>357.69</v>
      </c>
      <c r="U7" s="36">
        <v>22994</v>
      </c>
      <c r="V7" s="36">
        <v>12.81</v>
      </c>
      <c r="W7" s="36">
        <v>1795</v>
      </c>
      <c r="X7" s="36" t="s">
        <v>101</v>
      </c>
      <c r="Y7" s="36" t="s">
        <v>101</v>
      </c>
      <c r="Z7" s="36">
        <v>125.4</v>
      </c>
      <c r="AA7" s="36">
        <v>115.77</v>
      </c>
      <c r="AB7" s="36">
        <v>97.92</v>
      </c>
      <c r="AC7" s="36" t="s">
        <v>101</v>
      </c>
      <c r="AD7" s="36" t="s">
        <v>101</v>
      </c>
      <c r="AE7" s="36">
        <v>93.62</v>
      </c>
      <c r="AF7" s="36">
        <v>104.51</v>
      </c>
      <c r="AG7" s="36">
        <v>99.93</v>
      </c>
      <c r="AH7" s="36">
        <v>99.88</v>
      </c>
      <c r="AI7" s="36" t="s">
        <v>101</v>
      </c>
      <c r="AJ7" s="36" t="s">
        <v>101</v>
      </c>
      <c r="AK7" s="36">
        <v>389.72</v>
      </c>
      <c r="AL7" s="36">
        <v>312.70999999999998</v>
      </c>
      <c r="AM7" s="36">
        <v>440.11</v>
      </c>
      <c r="AN7" s="36" t="s">
        <v>101</v>
      </c>
      <c r="AO7" s="36" t="s">
        <v>101</v>
      </c>
      <c r="AP7" s="36">
        <v>280.08</v>
      </c>
      <c r="AQ7" s="36">
        <v>113.63</v>
      </c>
      <c r="AR7" s="36">
        <v>147.11000000000001</v>
      </c>
      <c r="AS7" s="36">
        <v>203.67</v>
      </c>
      <c r="AT7" s="36" t="s">
        <v>101</v>
      </c>
      <c r="AU7" s="36" t="s">
        <v>101</v>
      </c>
      <c r="AV7" s="36">
        <v>17.510000000000002</v>
      </c>
      <c r="AW7" s="36">
        <v>12.54</v>
      </c>
      <c r="AX7" s="36">
        <v>13</v>
      </c>
      <c r="AY7" s="36" t="s">
        <v>101</v>
      </c>
      <c r="AZ7" s="36" t="s">
        <v>101</v>
      </c>
      <c r="BA7" s="36">
        <v>124.2</v>
      </c>
      <c r="BB7" s="36">
        <v>34.43</v>
      </c>
      <c r="BC7" s="36">
        <v>47.67</v>
      </c>
      <c r="BD7" s="36">
        <v>34.01</v>
      </c>
      <c r="BE7" s="36" t="s">
        <v>101</v>
      </c>
      <c r="BF7" s="36" t="s">
        <v>101</v>
      </c>
      <c r="BG7" s="36">
        <v>221.18</v>
      </c>
      <c r="BH7" s="36">
        <v>237.99</v>
      </c>
      <c r="BI7" s="36">
        <v>201.96</v>
      </c>
      <c r="BJ7" s="36" t="s">
        <v>101</v>
      </c>
      <c r="BK7" s="36" t="s">
        <v>101</v>
      </c>
      <c r="BL7" s="36">
        <v>1126.77</v>
      </c>
      <c r="BM7" s="36">
        <v>632.94000000000005</v>
      </c>
      <c r="BN7" s="36">
        <v>721.43</v>
      </c>
      <c r="BO7" s="36">
        <v>1015.77</v>
      </c>
      <c r="BP7" s="36" t="s">
        <v>101</v>
      </c>
      <c r="BQ7" s="36" t="s">
        <v>101</v>
      </c>
      <c r="BR7" s="36">
        <v>94.59</v>
      </c>
      <c r="BS7" s="36">
        <v>89.79</v>
      </c>
      <c r="BT7" s="36">
        <v>90.56</v>
      </c>
      <c r="BU7" s="36" t="s">
        <v>101</v>
      </c>
      <c r="BV7" s="36" t="s">
        <v>101</v>
      </c>
      <c r="BW7" s="36">
        <v>50.9</v>
      </c>
      <c r="BX7" s="36">
        <v>62.3</v>
      </c>
      <c r="BY7" s="36">
        <v>59.3</v>
      </c>
      <c r="BZ7" s="36">
        <v>52.78</v>
      </c>
      <c r="CA7" s="36" t="s">
        <v>101</v>
      </c>
      <c r="CB7" s="36" t="s">
        <v>101</v>
      </c>
      <c r="CC7" s="36">
        <v>179.17</v>
      </c>
      <c r="CD7" s="36">
        <v>186.89</v>
      </c>
      <c r="CE7" s="36">
        <v>185.64</v>
      </c>
      <c r="CF7" s="36" t="s">
        <v>101</v>
      </c>
      <c r="CG7" s="36" t="s">
        <v>101</v>
      </c>
      <c r="CH7" s="36">
        <v>293.27</v>
      </c>
      <c r="CI7" s="36">
        <v>235.07</v>
      </c>
      <c r="CJ7" s="36">
        <v>248.14</v>
      </c>
      <c r="CK7" s="36">
        <v>289.81</v>
      </c>
      <c r="CL7" s="36" t="s">
        <v>101</v>
      </c>
      <c r="CM7" s="36" t="s">
        <v>101</v>
      </c>
      <c r="CN7" s="36">
        <v>54.69</v>
      </c>
      <c r="CO7" s="36">
        <v>54.23</v>
      </c>
      <c r="CP7" s="36">
        <v>51.2</v>
      </c>
      <c r="CQ7" s="36" t="s">
        <v>101</v>
      </c>
      <c r="CR7" s="36" t="s">
        <v>101</v>
      </c>
      <c r="CS7" s="36">
        <v>53.78</v>
      </c>
      <c r="CT7" s="36">
        <v>58.47</v>
      </c>
      <c r="CU7" s="36">
        <v>57.3</v>
      </c>
      <c r="CV7" s="36">
        <v>52.74</v>
      </c>
      <c r="CW7" s="36" t="s">
        <v>101</v>
      </c>
      <c r="CX7" s="36" t="s">
        <v>101</v>
      </c>
      <c r="CY7" s="36">
        <v>87.02</v>
      </c>
      <c r="CZ7" s="36">
        <v>87.57</v>
      </c>
      <c r="DA7" s="36">
        <v>87.96</v>
      </c>
      <c r="DB7" s="36" t="s">
        <v>101</v>
      </c>
      <c r="DC7" s="36" t="s">
        <v>101</v>
      </c>
      <c r="DD7" s="36">
        <v>84.06</v>
      </c>
      <c r="DE7" s="36">
        <v>88.58</v>
      </c>
      <c r="DF7" s="36">
        <v>89.43</v>
      </c>
      <c r="DG7" s="36">
        <v>84.5</v>
      </c>
      <c r="DH7" s="36" t="s">
        <v>101</v>
      </c>
      <c r="DI7" s="36" t="s">
        <v>101</v>
      </c>
      <c r="DJ7" s="36">
        <v>3.78</v>
      </c>
      <c r="DK7" s="36">
        <v>7.49</v>
      </c>
      <c r="DL7" s="36">
        <v>11.02</v>
      </c>
      <c r="DM7" s="36" t="s">
        <v>101</v>
      </c>
      <c r="DN7" s="36" t="s">
        <v>101</v>
      </c>
      <c r="DO7" s="36">
        <v>10.11</v>
      </c>
      <c r="DP7" s="36">
        <v>19.670000000000002</v>
      </c>
      <c r="DQ7" s="36">
        <v>20.350000000000001</v>
      </c>
      <c r="DR7" s="36">
        <v>21.94</v>
      </c>
      <c r="DS7" s="36" t="s">
        <v>101</v>
      </c>
      <c r="DT7" s="36" t="s">
        <v>101</v>
      </c>
      <c r="DU7" s="36">
        <v>0</v>
      </c>
      <c r="DV7" s="36">
        <v>0</v>
      </c>
      <c r="DW7" s="36">
        <v>0</v>
      </c>
      <c r="DX7" s="36" t="s">
        <v>101</v>
      </c>
      <c r="DY7" s="36" t="s">
        <v>101</v>
      </c>
      <c r="DZ7" s="36">
        <v>0.08</v>
      </c>
      <c r="EA7" s="36">
        <v>0</v>
      </c>
      <c r="EB7" s="36">
        <v>0</v>
      </c>
      <c r="EC7" s="36">
        <v>0</v>
      </c>
      <c r="ED7" s="36" t="s">
        <v>101</v>
      </c>
      <c r="EE7" s="36" t="s">
        <v>101</v>
      </c>
      <c r="EF7" s="36">
        <v>0</v>
      </c>
      <c r="EG7" s="36">
        <v>0</v>
      </c>
      <c r="EH7" s="36">
        <v>0.16</v>
      </c>
      <c r="EI7" s="36" t="s">
        <v>101</v>
      </c>
      <c r="EJ7" s="36" t="s">
        <v>101</v>
      </c>
      <c r="EK7" s="36">
        <v>0.03</v>
      </c>
      <c r="EL7" s="36">
        <v>0.03</v>
      </c>
      <c r="EM7" s="36">
        <v>0.11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2017-02-08T02:41:32Z</dcterms:created>
  <dcterms:modified xsi:type="dcterms:W3CDTF">2017-02-23T07:54:42Z</dcterms:modified>
  <cp:category/>
</cp:coreProperties>
</file>