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81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<sst xmlns="http://schemas.openxmlformats.org/spreadsheetml/2006/main" count="264" uniqueCount="110">
  <si>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</si>
  <si>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</si>
  <si>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</si>
  <si>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</si>
  <si>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</si>
  <si>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</si>
  <si>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</si>
  <si>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</si>
  <si>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</si>
  <si>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</si>
  <si>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</si>
  <si>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</si>
  <si>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</si>
  <si>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</si>
  <si>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</si>
  <si>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</si>
  <si>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</si>
  <si>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</si>
  <si>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</si>
  <si>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</si>
  <si>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</si>
  <si>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</si>
  <si>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</si>
  <si>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</si>
  <si>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</si>
  <si>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</si>
  <si>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</si>
  <si>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</si>
  <si>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</si>
  <si>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</si>
  <si>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</si>
  <si>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</si>
  <si>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</si>
  <si>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</si>
  <si>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</si>
  <si>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</si>
  <si>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</si>
  <si>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</si>
  <si>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</si>
  <si>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</si>
  <si>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</si>
  <si>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</si>
  <si>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</si>
  <si>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</si>
  <si>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</si>
  <si>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</si>
  <si>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</si>
  <si>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</si>
  <si>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</si>
  <si>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</si>
  <si>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</si>
  <si>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</si>
  <si>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</si>
  <si>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</si>
  <si>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</si>
  <si>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</si>
  <si>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</si>
  <si>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</si>
  <si>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</si>
  <si>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</si>
  <si>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</si>
  <si>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</si>
  <si>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</si>
  <si>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</si>
  <si>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</si>
  <si>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</si>
  <si>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</si>
  <si>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</si>
  <si>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</si>
  <si>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</si>
  <si>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</si>
  <si>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</si>
  <si>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</si>
  <si>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</si>
  <si>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</si>
  <si>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</si>
  <si>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</si>
  <si>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</si>
  <si>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</si>
  <si>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</si>
  <si>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</si>
  <si>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</si>
  <si>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</si>
  <si>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</si>
  <si>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</si>
  <si>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</si>
  <si>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</si>
  <si>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</si>
  <si>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</si>
  <si>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</si>
  <si>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</si>
  <si>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</si>
  <si>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</si>
  <si>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</si>
  <si>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</si>
  <si>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</si>
  <si>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</si>
  <si>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</si>
  <si>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下水道事業</t>
  </si>
  <si>
    <t>農業集落排水</t>
  </si>
  <si>
    <t>F1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</si>
  <si>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</si>
  <si>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</si>
  <si>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</si>
  <si>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</si>
  <si>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</si>
  <si>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</si>
  <si>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当事業は、一般会計からの繰入れや長期前受金戻入など、使用料以外の収入を前提とし、さらに、公共下水道等他の事業と一体で経営しなければ、健全性が保てない状況である。
　①経常収支比率は、一般会計繰入金の減少により100%を下回った。総収益のうち下水道使用料の占める割合は21%であり、一般会計からの繰入金など使用料以外の収入を含めても費用が賄えない状況である。また、②累積欠損金については、他事業も含めた会計全体での欠損金が生じないよう、今後は、更なる経費削減を検討する必要がある。
　③流動比率は、10%台と低い値で推移してい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⑦施設利用率が低い要因として、施設規模が過大である可能性があるため、施設の統廃合を検討するとともに、水洗化率の向上も必要である。
　⑧水洗化率は、類似団体との比較してほぼ同水準となっている。今後、大幅な上昇は見込めない状況であるが、接続勧奨等で未接続世帯の接続促進を図る必要がある。</t>
    <phoneticPr fontId="4"/>
  </si>
  <si>
    <t>　建設事業は既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
　③管渠改善率の上昇は、平成27年度に一部の管渠において改修を実施したことによるが、これは土質条件等で局所的に破損した管渠を改修したものである。現時点では、計画的な改修の予定はない。　</t>
    <phoneticPr fontId="4"/>
  </si>
  <si>
    <t>　当市の下水道は、平成25年度から公営企業会計に移行するとともに、平成26年度末で汚水処理人口普及率も97.3%に達したことから、面整備事業の完了宣言を行った。また、将来にわたり安定的な経営に向けて、平成27年1月に策定した｢第一次松江市下水道事業経営戦略プラン｣に基づき、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将来の更新費用と維持管理費用の縮減を図るため、集落排水施設を流域下水道へ接続することを主体とした施設統廃合を推進する。
【老朽化対策】
　処理施設等の設備・機器の更新期が近づいており、今後の更新を効率的に実施するため、機器等の劣化状況等を調査するとともに、施設ごとの更新計画を策定する。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</si>
</sst>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4"/>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21" fillId="0" borderId="0" xfId="0" applyFont="1" applyBorder="1" applyAlignment="1">
      <alignment horizontal="left"/>
    </xf>
    <xf numFmtId="0" fontId="21"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c:v>0.16</c:v>
                </c:pt>
              </c:numCache>
            </c:numRef>
          </c:val>
        </c:ser>
        <c:dLbls>
          <c:showLegendKey val="0"/>
          <c:showVal val="0"/>
          <c:showCatName val="0"/>
          <c:showSerName val="0"/>
          <c:showPercent val="0"/>
          <c:showBubbleSize val="0"/>
        </c:dLbls>
        <c:gapWidth val="150"/>
        <c:axId val="125059840"/>
        <c:axId val="1250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0.03</c:v>
                </c:pt>
                <c:pt idx="3">
                  <c:v>0.03</c:v>
                </c:pt>
                <c:pt idx="4">
                  <c:v>0.11</c:v>
                </c:pt>
              </c:numCache>
            </c:numRef>
          </c:val>
          <c:smooth val="0"/>
        </c:ser>
        <c:dLbls>
          <c:showLegendKey val="0"/>
          <c:showVal val="0"/>
          <c:showCatName val="0"/>
          <c:showSerName val="0"/>
          <c:showPercent val="0"/>
          <c:showBubbleSize val="0"/>
        </c:dLbls>
        <c:marker val="1"/>
        <c:smooth val="0"/>
        <c:axId val="125059840"/>
        <c:axId val="125061760"/>
      </c:lineChart>
      <c:dateAx>
        <c:axId val="125059840"/>
        <c:scaling>
          <c:orientation val="minMax"/>
        </c:scaling>
        <c:delete val="1"/>
        <c:axPos val="b"/>
        <c:numFmt formatCode="ge" sourceLinked="1"/>
        <c:majorTickMark val="none"/>
        <c:minorTickMark val="none"/>
        <c:tickLblPos val="none"/>
        <c:crossAx val="125061760"/>
        <c:crosses val="autoZero"/>
        <c:auto val="1"/>
        <c:lblOffset val="100"/>
        <c:baseTimeUnit val="years"/>
      </c:dateAx>
      <c:valAx>
        <c:axId val="1250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54.69</c:v>
                </c:pt>
                <c:pt idx="3">
                  <c:v>54.23</c:v>
                </c:pt>
                <c:pt idx="4">
                  <c:v>51.2</c:v>
                </c:pt>
              </c:numCache>
            </c:numRef>
          </c:val>
        </c:ser>
        <c:dLbls>
          <c:showLegendKey val="0"/>
          <c:showVal val="0"/>
          <c:showCatName val="0"/>
          <c:showSerName val="0"/>
          <c:showPercent val="0"/>
          <c:showBubbleSize val="0"/>
        </c:dLbls>
        <c:gapWidth val="150"/>
        <c:axId val="50148480"/>
        <c:axId val="501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53.78</c:v>
                </c:pt>
                <c:pt idx="3">
                  <c:v>58.47</c:v>
                </c:pt>
                <c:pt idx="4">
                  <c:v>57.3</c:v>
                </c:pt>
              </c:numCache>
            </c:numRef>
          </c:val>
          <c:smooth val="0"/>
        </c:ser>
        <c:dLbls>
          <c:showLegendKey val="0"/>
          <c:showVal val="0"/>
          <c:showCatName val="0"/>
          <c:showSerName val="0"/>
          <c:showPercent val="0"/>
          <c:showBubbleSize val="0"/>
        </c:dLbls>
        <c:marker val="1"/>
        <c:smooth val="0"/>
        <c:axId val="50148480"/>
        <c:axId val="50150400"/>
      </c:lineChart>
      <c:dateAx>
        <c:axId val="50148480"/>
        <c:scaling>
          <c:orientation val="minMax"/>
        </c:scaling>
        <c:delete val="1"/>
        <c:axPos val="b"/>
        <c:numFmt formatCode="ge" sourceLinked="1"/>
        <c:majorTickMark val="none"/>
        <c:minorTickMark val="none"/>
        <c:tickLblPos val="none"/>
        <c:crossAx val="50150400"/>
        <c:crosses val="autoZero"/>
        <c:auto val="1"/>
        <c:lblOffset val="100"/>
        <c:baseTimeUnit val="years"/>
      </c:dateAx>
      <c:valAx>
        <c:axId val="501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87.02</c:v>
                </c:pt>
                <c:pt idx="3">
                  <c:v>87.57</c:v>
                </c:pt>
                <c:pt idx="4">
                  <c:v>87.96</c:v>
                </c:pt>
              </c:numCache>
            </c:numRef>
          </c:val>
        </c:ser>
        <c:dLbls>
          <c:showLegendKey val="0"/>
          <c:showVal val="0"/>
          <c:showCatName val="0"/>
          <c:showSerName val="0"/>
          <c:showPercent val="0"/>
          <c:showBubbleSize val="0"/>
        </c:dLbls>
        <c:gapWidth val="150"/>
        <c:axId val="50180864"/>
        <c:axId val="501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84.06</c:v>
                </c:pt>
                <c:pt idx="3">
                  <c:v>88.58</c:v>
                </c:pt>
                <c:pt idx="4">
                  <c:v>89.43</c:v>
                </c:pt>
              </c:numCache>
            </c:numRef>
          </c:val>
          <c:smooth val="0"/>
        </c:ser>
        <c:dLbls>
          <c:showLegendKey val="0"/>
          <c:showVal val="0"/>
          <c:showCatName val="0"/>
          <c:showSerName val="0"/>
          <c:showPercent val="0"/>
          <c:showBubbleSize val="0"/>
        </c:dLbls>
        <c:marker val="1"/>
        <c:smooth val="0"/>
        <c:axId val="50180864"/>
        <c:axId val="50182784"/>
      </c:lineChart>
      <c:dateAx>
        <c:axId val="50180864"/>
        <c:scaling>
          <c:orientation val="minMax"/>
        </c:scaling>
        <c:delete val="1"/>
        <c:axPos val="b"/>
        <c:numFmt formatCode="ge" sourceLinked="1"/>
        <c:majorTickMark val="none"/>
        <c:minorTickMark val="none"/>
        <c:tickLblPos val="none"/>
        <c:crossAx val="50182784"/>
        <c:crosses val="autoZero"/>
        <c:auto val="1"/>
        <c:lblOffset val="100"/>
        <c:baseTimeUnit val="years"/>
      </c:dateAx>
      <c:valAx>
        <c:axId val="501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125.4</c:v>
                </c:pt>
                <c:pt idx="3">
                  <c:v>115.77</c:v>
                </c:pt>
                <c:pt idx="4">
                  <c:v>97.92</c:v>
                </c:pt>
              </c:numCache>
            </c:numRef>
          </c:val>
        </c:ser>
        <c:dLbls>
          <c:showLegendKey val="0"/>
          <c:showVal val="0"/>
          <c:showCatName val="0"/>
          <c:showSerName val="0"/>
          <c:showPercent val="0"/>
          <c:showBubbleSize val="0"/>
        </c:dLbls>
        <c:gapWidth val="150"/>
        <c:axId val="125088128"/>
        <c:axId val="1250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93.62</c:v>
                </c:pt>
                <c:pt idx="3">
                  <c:v>104.51</c:v>
                </c:pt>
                <c:pt idx="4">
                  <c:v>99.93</c:v>
                </c:pt>
              </c:numCache>
            </c:numRef>
          </c:val>
          <c:smooth val="0"/>
        </c:ser>
        <c:dLbls>
          <c:showLegendKey val="0"/>
          <c:showVal val="0"/>
          <c:showCatName val="0"/>
          <c:showSerName val="0"/>
          <c:showPercent val="0"/>
          <c:showBubbleSize val="0"/>
        </c:dLbls>
        <c:marker val="1"/>
        <c:smooth val="0"/>
        <c:axId val="125088128"/>
        <c:axId val="125090048"/>
      </c:lineChart>
      <c:dateAx>
        <c:axId val="125088128"/>
        <c:scaling>
          <c:orientation val="minMax"/>
        </c:scaling>
        <c:delete val="1"/>
        <c:axPos val="b"/>
        <c:numFmt formatCode="ge" sourceLinked="1"/>
        <c:majorTickMark val="none"/>
        <c:minorTickMark val="none"/>
        <c:tickLblPos val="none"/>
        <c:crossAx val="125090048"/>
        <c:crosses val="autoZero"/>
        <c:auto val="1"/>
        <c:lblOffset val="100"/>
        <c:baseTimeUnit val="years"/>
      </c:dateAx>
      <c:valAx>
        <c:axId val="1250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3.78</c:v>
                </c:pt>
                <c:pt idx="3">
                  <c:v>7.49</c:v>
                </c:pt>
                <c:pt idx="4">
                  <c:v>11.02</c:v>
                </c:pt>
              </c:numCache>
            </c:numRef>
          </c:val>
        </c:ser>
        <c:dLbls>
          <c:showLegendKey val="0"/>
          <c:showVal val="0"/>
          <c:showCatName val="0"/>
          <c:showSerName val="0"/>
          <c:showPercent val="0"/>
          <c:showBubbleSize val="0"/>
        </c:dLbls>
        <c:gapWidth val="150"/>
        <c:axId val="49840128"/>
        <c:axId val="498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10.11</c:v>
                </c:pt>
                <c:pt idx="3">
                  <c:v>19.670000000000002</c:v>
                </c:pt>
                <c:pt idx="4">
                  <c:v>20.350000000000001</c:v>
                </c:pt>
              </c:numCache>
            </c:numRef>
          </c:val>
          <c:smooth val="0"/>
        </c:ser>
        <c:dLbls>
          <c:showLegendKey val="0"/>
          <c:showVal val="0"/>
          <c:showCatName val="0"/>
          <c:showSerName val="0"/>
          <c:showPercent val="0"/>
          <c:showBubbleSize val="0"/>
        </c:dLbls>
        <c:marker val="1"/>
        <c:smooth val="0"/>
        <c:axId val="49840128"/>
        <c:axId val="49842048"/>
      </c:lineChart>
      <c:dateAx>
        <c:axId val="49840128"/>
        <c:scaling>
          <c:orientation val="minMax"/>
        </c:scaling>
        <c:delete val="1"/>
        <c:axPos val="b"/>
        <c:numFmt formatCode="ge" sourceLinked="1"/>
        <c:majorTickMark val="none"/>
        <c:minorTickMark val="none"/>
        <c:tickLblPos val="none"/>
        <c:crossAx val="49842048"/>
        <c:crosses val="autoZero"/>
        <c:auto val="1"/>
        <c:lblOffset val="100"/>
        <c:baseTimeUnit val="years"/>
      </c:dateAx>
      <c:valAx>
        <c:axId val="498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9864064"/>
        <c:axId val="1251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9864064"/>
        <c:axId val="125117952"/>
      </c:lineChart>
      <c:dateAx>
        <c:axId val="49864064"/>
        <c:scaling>
          <c:orientation val="minMax"/>
        </c:scaling>
        <c:delete val="1"/>
        <c:axPos val="b"/>
        <c:numFmt formatCode="ge" sourceLinked="1"/>
        <c:majorTickMark val="none"/>
        <c:minorTickMark val="none"/>
        <c:tickLblPos val="none"/>
        <c:crossAx val="125117952"/>
        <c:crosses val="autoZero"/>
        <c:auto val="1"/>
        <c:lblOffset val="100"/>
        <c:baseTimeUnit val="years"/>
      </c:dateAx>
      <c:valAx>
        <c:axId val="1251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389.72</c:v>
                </c:pt>
                <c:pt idx="3">
                  <c:v>312.70999999999998</c:v>
                </c:pt>
                <c:pt idx="4">
                  <c:v>440.11</c:v>
                </c:pt>
              </c:numCache>
            </c:numRef>
          </c:val>
        </c:ser>
        <c:dLbls>
          <c:showLegendKey val="0"/>
          <c:showVal val="0"/>
          <c:showCatName val="0"/>
          <c:showSerName val="0"/>
          <c:showPercent val="0"/>
          <c:showBubbleSize val="0"/>
        </c:dLbls>
        <c:gapWidth val="150"/>
        <c:axId val="125132160"/>
        <c:axId val="499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280.08</c:v>
                </c:pt>
                <c:pt idx="3">
                  <c:v>113.63</c:v>
                </c:pt>
                <c:pt idx="4">
                  <c:v>147.11000000000001</c:v>
                </c:pt>
              </c:numCache>
            </c:numRef>
          </c:val>
          <c:smooth val="0"/>
        </c:ser>
        <c:dLbls>
          <c:showLegendKey val="0"/>
          <c:showVal val="0"/>
          <c:showCatName val="0"/>
          <c:showSerName val="0"/>
          <c:showPercent val="0"/>
          <c:showBubbleSize val="0"/>
        </c:dLbls>
        <c:marker val="1"/>
        <c:smooth val="0"/>
        <c:axId val="125132160"/>
        <c:axId val="49960448"/>
      </c:lineChart>
      <c:dateAx>
        <c:axId val="125132160"/>
        <c:scaling>
          <c:orientation val="minMax"/>
        </c:scaling>
        <c:delete val="1"/>
        <c:axPos val="b"/>
        <c:numFmt formatCode="ge" sourceLinked="1"/>
        <c:majorTickMark val="none"/>
        <c:minorTickMark val="none"/>
        <c:tickLblPos val="none"/>
        <c:crossAx val="49960448"/>
        <c:crosses val="autoZero"/>
        <c:auto val="1"/>
        <c:lblOffset val="100"/>
        <c:baseTimeUnit val="years"/>
      </c:dateAx>
      <c:valAx>
        <c:axId val="499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17.510000000000002</c:v>
                </c:pt>
                <c:pt idx="3">
                  <c:v>12.54</c:v>
                </c:pt>
                <c:pt idx="4">
                  <c:v>13</c:v>
                </c:pt>
              </c:numCache>
            </c:numRef>
          </c:val>
        </c:ser>
        <c:dLbls>
          <c:showLegendKey val="0"/>
          <c:showVal val="0"/>
          <c:showCatName val="0"/>
          <c:showSerName val="0"/>
          <c:showPercent val="0"/>
          <c:showBubbleSize val="0"/>
        </c:dLbls>
        <c:gapWidth val="150"/>
        <c:axId val="49991040"/>
        <c:axId val="499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124.2</c:v>
                </c:pt>
                <c:pt idx="3">
                  <c:v>34.43</c:v>
                </c:pt>
                <c:pt idx="4">
                  <c:v>47.67</c:v>
                </c:pt>
              </c:numCache>
            </c:numRef>
          </c:val>
          <c:smooth val="0"/>
        </c:ser>
        <c:dLbls>
          <c:showLegendKey val="0"/>
          <c:showVal val="0"/>
          <c:showCatName val="0"/>
          <c:showSerName val="0"/>
          <c:showPercent val="0"/>
          <c:showBubbleSize val="0"/>
        </c:dLbls>
        <c:marker val="1"/>
        <c:smooth val="0"/>
        <c:axId val="49991040"/>
        <c:axId val="49993216"/>
      </c:lineChart>
      <c:dateAx>
        <c:axId val="49991040"/>
        <c:scaling>
          <c:orientation val="minMax"/>
        </c:scaling>
        <c:delete val="1"/>
        <c:axPos val="b"/>
        <c:numFmt formatCode="ge" sourceLinked="1"/>
        <c:majorTickMark val="none"/>
        <c:minorTickMark val="none"/>
        <c:tickLblPos val="none"/>
        <c:crossAx val="49993216"/>
        <c:crosses val="autoZero"/>
        <c:auto val="1"/>
        <c:lblOffset val="100"/>
        <c:baseTimeUnit val="years"/>
      </c:dateAx>
      <c:valAx>
        <c:axId val="499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221.18</c:v>
                </c:pt>
                <c:pt idx="3">
                  <c:v>237.99</c:v>
                </c:pt>
                <c:pt idx="4">
                  <c:v>201.96</c:v>
                </c:pt>
              </c:numCache>
            </c:numRef>
          </c:val>
        </c:ser>
        <c:dLbls>
          <c:showLegendKey val="0"/>
          <c:showVal val="0"/>
          <c:showCatName val="0"/>
          <c:showSerName val="0"/>
          <c:showPercent val="0"/>
          <c:showBubbleSize val="0"/>
        </c:dLbls>
        <c:gapWidth val="150"/>
        <c:axId val="50031616"/>
        <c:axId val="500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1126.77</c:v>
                </c:pt>
                <c:pt idx="3">
                  <c:v>632.94000000000005</c:v>
                </c:pt>
                <c:pt idx="4">
                  <c:v>721.43</c:v>
                </c:pt>
              </c:numCache>
            </c:numRef>
          </c:val>
          <c:smooth val="0"/>
        </c:ser>
        <c:dLbls>
          <c:showLegendKey val="0"/>
          <c:showVal val="0"/>
          <c:showCatName val="0"/>
          <c:showSerName val="0"/>
          <c:showPercent val="0"/>
          <c:showBubbleSize val="0"/>
        </c:dLbls>
        <c:marker val="1"/>
        <c:smooth val="0"/>
        <c:axId val="50031616"/>
        <c:axId val="50046080"/>
      </c:lineChart>
      <c:dateAx>
        <c:axId val="50031616"/>
        <c:scaling>
          <c:orientation val="minMax"/>
        </c:scaling>
        <c:delete val="1"/>
        <c:axPos val="b"/>
        <c:numFmt formatCode="ge" sourceLinked="1"/>
        <c:majorTickMark val="none"/>
        <c:minorTickMark val="none"/>
        <c:tickLblPos val="none"/>
        <c:crossAx val="50046080"/>
        <c:crosses val="autoZero"/>
        <c:auto val="1"/>
        <c:lblOffset val="100"/>
        <c:baseTimeUnit val="years"/>
      </c:dateAx>
      <c:valAx>
        <c:axId val="500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94.59</c:v>
                </c:pt>
                <c:pt idx="3">
                  <c:v>89.79</c:v>
                </c:pt>
                <c:pt idx="4">
                  <c:v>90.56</c:v>
                </c:pt>
              </c:numCache>
            </c:numRef>
          </c:val>
        </c:ser>
        <c:dLbls>
          <c:showLegendKey val="0"/>
          <c:showVal val="0"/>
          <c:showCatName val="0"/>
          <c:showSerName val="0"/>
          <c:showPercent val="0"/>
          <c:showBubbleSize val="0"/>
        </c:dLbls>
        <c:gapWidth val="150"/>
        <c:axId val="50059904"/>
        <c:axId val="503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50.9</c:v>
                </c:pt>
                <c:pt idx="3">
                  <c:v>62.3</c:v>
                </c:pt>
                <c:pt idx="4">
                  <c:v>59.3</c:v>
                </c:pt>
              </c:numCache>
            </c:numRef>
          </c:val>
          <c:smooth val="0"/>
        </c:ser>
        <c:dLbls>
          <c:showLegendKey val="0"/>
          <c:showVal val="0"/>
          <c:showCatName val="0"/>
          <c:showSerName val="0"/>
          <c:showPercent val="0"/>
          <c:showBubbleSize val="0"/>
        </c:dLbls>
        <c:marker val="1"/>
        <c:smooth val="0"/>
        <c:axId val="50059904"/>
        <c:axId val="50356992"/>
      </c:lineChart>
      <c:dateAx>
        <c:axId val="50059904"/>
        <c:scaling>
          <c:orientation val="minMax"/>
        </c:scaling>
        <c:delete val="1"/>
        <c:axPos val="b"/>
        <c:numFmt formatCode="ge" sourceLinked="1"/>
        <c:majorTickMark val="none"/>
        <c:minorTickMark val="none"/>
        <c:tickLblPos val="none"/>
        <c:crossAx val="50356992"/>
        <c:crosses val="autoZero"/>
        <c:auto val="1"/>
        <c:lblOffset val="100"/>
        <c:baseTimeUnit val="years"/>
      </c:dateAx>
      <c:valAx>
        <c:axId val="503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179.17</c:v>
                </c:pt>
                <c:pt idx="3">
                  <c:v>186.89</c:v>
                </c:pt>
                <c:pt idx="4">
                  <c:v>185.64</c:v>
                </c:pt>
              </c:numCache>
            </c:numRef>
          </c:val>
        </c:ser>
        <c:dLbls>
          <c:showLegendKey val="0"/>
          <c:showVal val="0"/>
          <c:showCatName val="0"/>
          <c:showSerName val="0"/>
          <c:showPercent val="0"/>
          <c:showBubbleSize val="0"/>
        </c:dLbls>
        <c:gapWidth val="150"/>
        <c:axId val="50378624"/>
        <c:axId val="503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293.27</c:v>
                </c:pt>
                <c:pt idx="3">
                  <c:v>235.07</c:v>
                </c:pt>
                <c:pt idx="4">
                  <c:v>248.14</c:v>
                </c:pt>
              </c:numCache>
            </c:numRef>
          </c:val>
          <c:smooth val="0"/>
        </c:ser>
        <c:dLbls>
          <c:showLegendKey val="0"/>
          <c:showVal val="0"/>
          <c:showCatName val="0"/>
          <c:showSerName val="0"/>
          <c:showPercent val="0"/>
          <c:showBubbleSize val="0"/>
        </c:dLbls>
        <c:marker val="1"/>
        <c:smooth val="0"/>
        <c:axId val="50378624"/>
        <c:axId val="50384896"/>
      </c:lineChart>
      <c:dateAx>
        <c:axId val="50378624"/>
        <c:scaling>
          <c:orientation val="minMax"/>
        </c:scaling>
        <c:delete val="1"/>
        <c:axPos val="b"/>
        <c:numFmt formatCode="ge" sourceLinked="1"/>
        <c:majorTickMark val="none"/>
        <c:minorTickMark val="none"/>
        <c:tickLblPos val="none"/>
        <c:crossAx val="50384896"/>
        <c:crosses val="autoZero"/>
        <c:auto val="1"/>
        <c:lblOffset val="100"/>
        <c:baseTimeUnit val="years"/>
      </c:dateAx>
      <c:valAx>
        <c:axId val="503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　松江市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F1</v>
      </c>
      <c r="X8" s="76"/>
      <c r="Y8" s="76"/>
      <c r="Z8" s="76"/>
      <c r="AA8" s="76"/>
      <c r="AB8" s="76"/>
      <c r="AC8" s="76"/>
      <c r="AD8" s="3"/>
      <c r="AE8" s="3"/>
      <c r="AF8" s="3"/>
      <c r="AG8" s="3"/>
      <c r="AH8" s="3"/>
      <c r="AI8" s="3"/>
      <c r="AJ8" s="3"/>
      <c r="AK8" s="3"/>
      <c r="AL8" s="70">
        <f>データ!R6</f>
        <v>204952</v>
      </c>
      <c r="AM8" s="70"/>
      <c r="AN8" s="70"/>
      <c r="AO8" s="70"/>
      <c r="AP8" s="70"/>
      <c r="AQ8" s="70"/>
      <c r="AR8" s="70"/>
      <c r="AS8" s="70"/>
      <c r="AT8" s="69">
        <f>データ!S6</f>
        <v>572.99</v>
      </c>
      <c r="AU8" s="69"/>
      <c r="AV8" s="69"/>
      <c r="AW8" s="69"/>
      <c r="AX8" s="69"/>
      <c r="AY8" s="69"/>
      <c r="AZ8" s="69"/>
      <c r="BA8" s="69"/>
      <c r="BB8" s="69">
        <f>データ!T6</f>
        <v>357.69</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37.590000000000003</v>
      </c>
      <c r="J10" s="69"/>
      <c r="K10" s="69"/>
      <c r="L10" s="69"/>
      <c r="M10" s="69"/>
      <c r="N10" s="69"/>
      <c r="O10" s="69"/>
      <c r="P10" s="69">
        <f>データ!O6</f>
        <v>11.26</v>
      </c>
      <c r="Q10" s="69"/>
      <c r="R10" s="69"/>
      <c r="S10" s="69"/>
      <c r="T10" s="69"/>
      <c r="U10" s="69"/>
      <c r="V10" s="69"/>
      <c r="W10" s="69">
        <f>データ!P6</f>
        <v>90.88</v>
      </c>
      <c r="X10" s="69"/>
      <c r="Y10" s="69"/>
      <c r="Z10" s="69"/>
      <c r="AA10" s="69"/>
      <c r="AB10" s="69"/>
      <c r="AC10" s="69"/>
      <c r="AD10" s="70">
        <f>データ!Q6</f>
        <v>3024</v>
      </c>
      <c r="AE10" s="70"/>
      <c r="AF10" s="70"/>
      <c r="AG10" s="70"/>
      <c r="AH10" s="70"/>
      <c r="AI10" s="70"/>
      <c r="AJ10" s="70"/>
      <c r="AK10" s="2"/>
      <c r="AL10" s="70">
        <f>データ!U6</f>
        <v>22994</v>
      </c>
      <c r="AM10" s="70"/>
      <c r="AN10" s="70"/>
      <c r="AO10" s="70"/>
      <c r="AP10" s="70"/>
      <c r="AQ10" s="70"/>
      <c r="AR10" s="70"/>
      <c r="AS10" s="70"/>
      <c r="AT10" s="69">
        <f>データ!V6</f>
        <v>12.81</v>
      </c>
      <c r="AU10" s="69"/>
      <c r="AV10" s="69"/>
      <c r="AW10" s="69"/>
      <c r="AX10" s="69"/>
      <c r="AY10" s="69"/>
      <c r="AZ10" s="69"/>
      <c r="BA10" s="69"/>
      <c r="BB10" s="69">
        <f>データ!W6</f>
        <v>1795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322016</v>
      </c>
      <c r="D6" s="31">
        <f t="shared" si="3"/>
        <v>46</v>
      </c>
      <c r="E6" s="31">
        <f t="shared" si="3"/>
        <v>17</v>
      </c>
      <c r="F6" s="31">
        <f t="shared" si="3"/>
        <v>5</v>
      </c>
      <c r="G6" s="31">
        <f t="shared" si="3"/>
        <v>0</v>
      </c>
      <c r="H6" s="31" t="str">
        <f t="shared" si="3"/>
        <v>島根県　松江市</v>
      </c>
      <c r="I6" s="31" t="str">
        <f t="shared" si="3"/>
        <v>法適用</v>
      </c>
      <c r="J6" s="31" t="str">
        <f t="shared" si="3"/>
        <v>下水道事業</v>
      </c>
      <c r="K6" s="31" t="str">
        <f t="shared" si="3"/>
        <v>農業集落排水</v>
      </c>
      <c r="L6" s="31" t="str">
        <f t="shared" si="3"/>
        <v>F1</v>
      </c>
      <c r="M6" s="32" t="str">
        <f t="shared" si="3"/>
        <v>-</v>
      </c>
      <c r="N6" s="32">
        <f t="shared" si="3"/>
        <v>37.590000000000003</v>
      </c>
      <c r="O6" s="32">
        <f t="shared" si="3"/>
        <v>11.26</v>
      </c>
      <c r="P6" s="32">
        <f t="shared" si="3"/>
        <v>90.88</v>
      </c>
      <c r="Q6" s="32">
        <f t="shared" si="3"/>
        <v>3024</v>
      </c>
      <c r="R6" s="32">
        <f t="shared" si="3"/>
        <v>204952</v>
      </c>
      <c r="S6" s="32">
        <f t="shared" si="3"/>
        <v>572.99</v>
      </c>
      <c r="T6" s="32">
        <f t="shared" si="3"/>
        <v>357.69</v>
      </c>
      <c r="U6" s="32">
        <f t="shared" si="3"/>
        <v>22994</v>
      </c>
      <c r="V6" s="32">
        <f t="shared" si="3"/>
        <v>12.81</v>
      </c>
      <c r="W6" s="32">
        <f t="shared" si="3"/>
        <v>1795</v>
      </c>
      <c r="X6" s="33" t="str">
        <f>IF(X7="",NA(),X7)</f>
        <v>-</v>
      </c>
      <c r="Y6" s="33" t="str">
        <f t="shared" ref="Y6:AG6" si="4">IF(Y7="",NA(),Y7)</f>
        <v>-</v>
      </c>
      <c r="Z6" s="33">
        <f t="shared" si="4"/>
        <v>125.4</v>
      </c>
      <c r="AA6" s="33">
        <f t="shared" si="4"/>
        <v>115.77</v>
      </c>
      <c r="AB6" s="33">
        <f t="shared" si="4"/>
        <v>97.92</v>
      </c>
      <c r="AC6" s="33" t="str">
        <f t="shared" si="4"/>
        <v>-</v>
      </c>
      <c r="AD6" s="33" t="str">
        <f t="shared" si="4"/>
        <v>-</v>
      </c>
      <c r="AE6" s="33">
        <f t="shared" si="4"/>
        <v>93.62</v>
      </c>
      <c r="AF6" s="33">
        <f t="shared" si="4"/>
        <v>104.51</v>
      </c>
      <c r="AG6" s="33">
        <f t="shared" si="4"/>
        <v>99.93</v>
      </c>
      <c r="AH6" s="32" t="str">
        <f>IF(AH7="","",IF(AH7="-","【-】","【"&amp;SUBSTITUTE(TEXT(AH7,"#,##0.00"),"-","△")&amp;"】"))</f>
        <v>【99.88】</v>
      </c>
      <c r="AI6" s="33" t="str">
        <f>IF(AI7="",NA(),AI7)</f>
        <v>-</v>
      </c>
      <c r="AJ6" s="33" t="str">
        <f t="shared" ref="AJ6:AR6" si="5">IF(AJ7="",NA(),AJ7)</f>
        <v>-</v>
      </c>
      <c r="AK6" s="33">
        <f t="shared" si="5"/>
        <v>389.72</v>
      </c>
      <c r="AL6" s="33">
        <f t="shared" si="5"/>
        <v>312.70999999999998</v>
      </c>
      <c r="AM6" s="33">
        <f t="shared" si="5"/>
        <v>440.11</v>
      </c>
      <c r="AN6" s="33" t="str">
        <f t="shared" si="5"/>
        <v>-</v>
      </c>
      <c r="AO6" s="33" t="str">
        <f t="shared" si="5"/>
        <v>-</v>
      </c>
      <c r="AP6" s="33">
        <f t="shared" si="5"/>
        <v>280.08</v>
      </c>
      <c r="AQ6" s="33">
        <f t="shared" si="5"/>
        <v>113.63</v>
      </c>
      <c r="AR6" s="33">
        <f t="shared" si="5"/>
        <v>147.11000000000001</v>
      </c>
      <c r="AS6" s="32" t="str">
        <f>IF(AS7="","",IF(AS7="-","【-】","【"&amp;SUBSTITUTE(TEXT(AS7,"#,##0.00"),"-","△")&amp;"】"))</f>
        <v>【203.67】</v>
      </c>
      <c r="AT6" s="33" t="str">
        <f>IF(AT7="",NA(),AT7)</f>
        <v>-</v>
      </c>
      <c r="AU6" s="33" t="str">
        <f t="shared" ref="AU6:BC6" si="6">IF(AU7="",NA(),AU7)</f>
        <v>-</v>
      </c>
      <c r="AV6" s="33">
        <f t="shared" si="6"/>
        <v>17.510000000000002</v>
      </c>
      <c r="AW6" s="33">
        <f t="shared" si="6"/>
        <v>12.54</v>
      </c>
      <c r="AX6" s="33">
        <f t="shared" si="6"/>
        <v>13</v>
      </c>
      <c r="AY6" s="33" t="str">
        <f t="shared" si="6"/>
        <v>-</v>
      </c>
      <c r="AZ6" s="33" t="str">
        <f t="shared" si="6"/>
        <v>-</v>
      </c>
      <c r="BA6" s="33">
        <f t="shared" si="6"/>
        <v>124.2</v>
      </c>
      <c r="BB6" s="33">
        <f t="shared" si="6"/>
        <v>34.43</v>
      </c>
      <c r="BC6" s="33">
        <f t="shared" si="6"/>
        <v>47.67</v>
      </c>
      <c r="BD6" s="32" t="str">
        <f>IF(BD7="","",IF(BD7="-","【-】","【"&amp;SUBSTITUTE(TEXT(BD7,"#,##0.00"),"-","△")&amp;"】"))</f>
        <v>【34.01】</v>
      </c>
      <c r="BE6" s="33" t="str">
        <f>IF(BE7="",NA(),BE7)</f>
        <v>-</v>
      </c>
      <c r="BF6" s="33" t="str">
        <f t="shared" ref="BF6:BN6" si="7">IF(BF7="",NA(),BF7)</f>
        <v>-</v>
      </c>
      <c r="BG6" s="33">
        <f t="shared" si="7"/>
        <v>221.18</v>
      </c>
      <c r="BH6" s="33">
        <f t="shared" si="7"/>
        <v>237.99</v>
      </c>
      <c r="BI6" s="33">
        <f t="shared" si="7"/>
        <v>201.96</v>
      </c>
      <c r="BJ6" s="33" t="str">
        <f t="shared" si="7"/>
        <v>-</v>
      </c>
      <c r="BK6" s="33" t="str">
        <f t="shared" si="7"/>
        <v>-</v>
      </c>
      <c r="BL6" s="33">
        <f t="shared" si="7"/>
        <v>1126.77</v>
      </c>
      <c r="BM6" s="33">
        <f t="shared" si="7"/>
        <v>632.94000000000005</v>
      </c>
      <c r="BN6" s="33">
        <f t="shared" si="7"/>
        <v>721.43</v>
      </c>
      <c r="BO6" s="32" t="str">
        <f>IF(BO7="","",IF(BO7="-","【-】","【"&amp;SUBSTITUTE(TEXT(BO7,"#,##0.00"),"-","△")&amp;"】"))</f>
        <v>【1,015.77】</v>
      </c>
      <c r="BP6" s="33" t="str">
        <f>IF(BP7="",NA(),BP7)</f>
        <v>-</v>
      </c>
      <c r="BQ6" s="33" t="str">
        <f t="shared" ref="BQ6:BY6" si="8">IF(BQ7="",NA(),BQ7)</f>
        <v>-</v>
      </c>
      <c r="BR6" s="33">
        <f t="shared" si="8"/>
        <v>94.59</v>
      </c>
      <c r="BS6" s="33">
        <f t="shared" si="8"/>
        <v>89.79</v>
      </c>
      <c r="BT6" s="33">
        <f t="shared" si="8"/>
        <v>90.56</v>
      </c>
      <c r="BU6" s="33" t="str">
        <f t="shared" si="8"/>
        <v>-</v>
      </c>
      <c r="BV6" s="33" t="str">
        <f t="shared" si="8"/>
        <v>-</v>
      </c>
      <c r="BW6" s="33">
        <f t="shared" si="8"/>
        <v>50.9</v>
      </c>
      <c r="BX6" s="33">
        <f t="shared" si="8"/>
        <v>62.3</v>
      </c>
      <c r="BY6" s="33">
        <f t="shared" si="8"/>
        <v>59.3</v>
      </c>
      <c r="BZ6" s="32" t="str">
        <f>IF(BZ7="","",IF(BZ7="-","【-】","【"&amp;SUBSTITUTE(TEXT(BZ7,"#,##0.00"),"-","△")&amp;"】"))</f>
        <v>【52.78】</v>
      </c>
      <c r="CA6" s="33" t="str">
        <f>IF(CA7="",NA(),CA7)</f>
        <v>-</v>
      </c>
      <c r="CB6" s="33" t="str">
        <f t="shared" ref="CB6:CJ6" si="9">IF(CB7="",NA(),CB7)</f>
        <v>-</v>
      </c>
      <c r="CC6" s="33">
        <f t="shared" si="9"/>
        <v>179.17</v>
      </c>
      <c r="CD6" s="33">
        <f t="shared" si="9"/>
        <v>186.89</v>
      </c>
      <c r="CE6" s="33">
        <f t="shared" si="9"/>
        <v>185.64</v>
      </c>
      <c r="CF6" s="33" t="str">
        <f t="shared" si="9"/>
        <v>-</v>
      </c>
      <c r="CG6" s="33" t="str">
        <f t="shared" si="9"/>
        <v>-</v>
      </c>
      <c r="CH6" s="33">
        <f t="shared" si="9"/>
        <v>293.27</v>
      </c>
      <c r="CI6" s="33">
        <f t="shared" si="9"/>
        <v>235.07</v>
      </c>
      <c r="CJ6" s="33">
        <f t="shared" si="9"/>
        <v>248.14</v>
      </c>
      <c r="CK6" s="32" t="str">
        <f>IF(CK7="","",IF(CK7="-","【-】","【"&amp;SUBSTITUTE(TEXT(CK7,"#,##0.00"),"-","△")&amp;"】"))</f>
        <v>【289.81】</v>
      </c>
      <c r="CL6" s="33" t="str">
        <f>IF(CL7="",NA(),CL7)</f>
        <v>-</v>
      </c>
      <c r="CM6" s="33" t="str">
        <f t="shared" ref="CM6:CU6" si="10">IF(CM7="",NA(),CM7)</f>
        <v>-</v>
      </c>
      <c r="CN6" s="33">
        <f t="shared" si="10"/>
        <v>54.69</v>
      </c>
      <c r="CO6" s="33">
        <f t="shared" si="10"/>
        <v>54.23</v>
      </c>
      <c r="CP6" s="33">
        <f t="shared" si="10"/>
        <v>51.2</v>
      </c>
      <c r="CQ6" s="33" t="str">
        <f t="shared" si="10"/>
        <v>-</v>
      </c>
      <c r="CR6" s="33" t="str">
        <f t="shared" si="10"/>
        <v>-</v>
      </c>
      <c r="CS6" s="33">
        <f t="shared" si="10"/>
        <v>53.78</v>
      </c>
      <c r="CT6" s="33">
        <f t="shared" si="10"/>
        <v>58.47</v>
      </c>
      <c r="CU6" s="33">
        <f t="shared" si="10"/>
        <v>57.3</v>
      </c>
      <c r="CV6" s="32" t="str">
        <f>IF(CV7="","",IF(CV7="-","【-】","【"&amp;SUBSTITUTE(TEXT(CV7,"#,##0.00"),"-","△")&amp;"】"))</f>
        <v>【52.74】</v>
      </c>
      <c r="CW6" s="33" t="str">
        <f>IF(CW7="",NA(),CW7)</f>
        <v>-</v>
      </c>
      <c r="CX6" s="33" t="str">
        <f t="shared" ref="CX6:DF6" si="11">IF(CX7="",NA(),CX7)</f>
        <v>-</v>
      </c>
      <c r="CY6" s="33">
        <f t="shared" si="11"/>
        <v>87.02</v>
      </c>
      <c r="CZ6" s="33">
        <f t="shared" si="11"/>
        <v>87.57</v>
      </c>
      <c r="DA6" s="33">
        <f t="shared" si="11"/>
        <v>87.96</v>
      </c>
      <c r="DB6" s="33" t="str">
        <f t="shared" si="11"/>
        <v>-</v>
      </c>
      <c r="DC6" s="33" t="str">
        <f t="shared" si="11"/>
        <v>-</v>
      </c>
      <c r="DD6" s="33">
        <f t="shared" si="11"/>
        <v>84.06</v>
      </c>
      <c r="DE6" s="33">
        <f t="shared" si="11"/>
        <v>88.58</v>
      </c>
      <c r="DF6" s="33">
        <f t="shared" si="11"/>
        <v>89.43</v>
      </c>
      <c r="DG6" s="32" t="str">
        <f>IF(DG7="","",IF(DG7="-","【-】","【"&amp;SUBSTITUTE(TEXT(DG7,"#,##0.00"),"-","△")&amp;"】"))</f>
        <v>【84.50】</v>
      </c>
      <c r="DH6" s="33" t="str">
        <f>IF(DH7="",NA(),DH7)</f>
        <v>-</v>
      </c>
      <c r="DI6" s="33" t="str">
        <f t="shared" ref="DI6:DQ6" si="12">IF(DI7="",NA(),DI7)</f>
        <v>-</v>
      </c>
      <c r="DJ6" s="33">
        <f t="shared" si="12"/>
        <v>3.78</v>
      </c>
      <c r="DK6" s="33">
        <f t="shared" si="12"/>
        <v>7.49</v>
      </c>
      <c r="DL6" s="33">
        <f t="shared" si="12"/>
        <v>11.02</v>
      </c>
      <c r="DM6" s="33" t="str">
        <f t="shared" si="12"/>
        <v>-</v>
      </c>
      <c r="DN6" s="33" t="str">
        <f t="shared" si="12"/>
        <v>-</v>
      </c>
      <c r="DO6" s="33">
        <f t="shared" si="12"/>
        <v>10.11</v>
      </c>
      <c r="DP6" s="33">
        <f t="shared" si="12"/>
        <v>19.670000000000002</v>
      </c>
      <c r="DQ6" s="33">
        <f t="shared" si="12"/>
        <v>20.350000000000001</v>
      </c>
      <c r="DR6" s="32" t="str">
        <f>IF(DR7="","",IF(DR7="-","【-】","【"&amp;SUBSTITUTE(TEXT(DR7,"#,##0.00"),"-","△")&amp;"】"))</f>
        <v>【21.94】</v>
      </c>
      <c r="DS6" s="33" t="str">
        <f>IF(DS7="",NA(),DS7)</f>
        <v>-</v>
      </c>
      <c r="DT6" s="33" t="str">
        <f t="shared" ref="DT6:EB6" si="13">IF(DT7="",NA(),DT7)</f>
        <v>-</v>
      </c>
      <c r="DU6" s="32">
        <f t="shared" si="13"/>
        <v>0</v>
      </c>
      <c r="DV6" s="32">
        <f t="shared" si="13"/>
        <v>0</v>
      </c>
      <c r="DW6" s="32">
        <f t="shared" si="13"/>
        <v>0</v>
      </c>
      <c r="DX6" s="33" t="str">
        <f t="shared" si="13"/>
        <v>-</v>
      </c>
      <c r="DY6" s="33" t="str">
        <f t="shared" si="13"/>
        <v>-</v>
      </c>
      <c r="DZ6" s="33">
        <f t="shared" si="13"/>
        <v>0.08</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3">
        <f t="shared" si="14"/>
        <v>0.16</v>
      </c>
      <c r="EI6" s="33" t="str">
        <f t="shared" si="14"/>
        <v>-</v>
      </c>
      <c r="EJ6" s="33" t="str">
        <f t="shared" si="14"/>
        <v>-</v>
      </c>
      <c r="EK6" s="33">
        <f t="shared" si="14"/>
        <v>0.03</v>
      </c>
      <c r="EL6" s="33">
        <f t="shared" si="14"/>
        <v>0.03</v>
      </c>
      <c r="EM6" s="33">
        <f t="shared" si="14"/>
        <v>0.11</v>
      </c>
      <c r="EN6" s="32" t="str">
        <f>IF(EN7="","",IF(EN7="-","【-】","【"&amp;SUBSTITUTE(TEXT(EN7,"#,##0.00"),"-","△")&amp;"】"))</f>
        <v>【0.03】</v>
      </c>
    </row>
    <row r="7" spans="1:147" s="34" customFormat="1">
      <c r="A7" s="26"/>
      <c r="B7" s="35">
        <v>2015</v>
      </c>
      <c r="C7" s="35">
        <v>322016</v>
      </c>
      <c r="D7" s="35">
        <v>46</v>
      </c>
      <c r="E7" s="35">
        <v>17</v>
      </c>
      <c r="F7" s="35">
        <v>5</v>
      </c>
      <c r="G7" s="35">
        <v>0</v>
      </c>
      <c r="H7" s="35" t="s">
        <v>96</v>
      </c>
      <c r="I7" s="35" t="s">
        <v>97</v>
      </c>
      <c r="J7" s="35" t="s">
        <v>98</v>
      </c>
      <c r="K7" s="35" t="s">
        <v>99</v>
      </c>
      <c r="L7" s="35" t="s">
        <v>100</v>
      </c>
      <c r="M7" s="36" t="s">
        <v>101</v>
      </c>
      <c r="N7" s="36">
        <v>37.590000000000003</v>
      </c>
      <c r="O7" s="36">
        <v>11.26</v>
      </c>
      <c r="P7" s="36">
        <v>90.88</v>
      </c>
      <c r="Q7" s="36">
        <v>3024</v>
      </c>
      <c r="R7" s="36">
        <v>204952</v>
      </c>
      <c r="S7" s="36">
        <v>572.99</v>
      </c>
      <c r="T7" s="36">
        <v>357.69</v>
      </c>
      <c r="U7" s="36">
        <v>22994</v>
      </c>
      <c r="V7" s="36">
        <v>12.81</v>
      </c>
      <c r="W7" s="36">
        <v>1795</v>
      </c>
      <c r="X7" s="36" t="s">
        <v>101</v>
      </c>
      <c r="Y7" s="36" t="s">
        <v>101</v>
      </c>
      <c r="Z7" s="36">
        <v>125.4</v>
      </c>
      <c r="AA7" s="36">
        <v>115.77</v>
      </c>
      <c r="AB7" s="36">
        <v>97.92</v>
      </c>
      <c r="AC7" s="36" t="s">
        <v>101</v>
      </c>
      <c r="AD7" s="36" t="s">
        <v>101</v>
      </c>
      <c r="AE7" s="36">
        <v>93.62</v>
      </c>
      <c r="AF7" s="36">
        <v>104.51</v>
      </c>
      <c r="AG7" s="36">
        <v>99.93</v>
      </c>
      <c r="AH7" s="36">
        <v>99.88</v>
      </c>
      <c r="AI7" s="36" t="s">
        <v>101</v>
      </c>
      <c r="AJ7" s="36" t="s">
        <v>101</v>
      </c>
      <c r="AK7" s="36">
        <v>389.72</v>
      </c>
      <c r="AL7" s="36">
        <v>312.70999999999998</v>
      </c>
      <c r="AM7" s="36">
        <v>440.11</v>
      </c>
      <c r="AN7" s="36" t="s">
        <v>101</v>
      </c>
      <c r="AO7" s="36" t="s">
        <v>101</v>
      </c>
      <c r="AP7" s="36">
        <v>280.08</v>
      </c>
      <c r="AQ7" s="36">
        <v>113.63</v>
      </c>
      <c r="AR7" s="36">
        <v>147.11000000000001</v>
      </c>
      <c r="AS7" s="36">
        <v>203.67</v>
      </c>
      <c r="AT7" s="36" t="s">
        <v>101</v>
      </c>
      <c r="AU7" s="36" t="s">
        <v>101</v>
      </c>
      <c r="AV7" s="36">
        <v>17.510000000000002</v>
      </c>
      <c r="AW7" s="36">
        <v>12.54</v>
      </c>
      <c r="AX7" s="36">
        <v>13</v>
      </c>
      <c r="AY7" s="36" t="s">
        <v>101</v>
      </c>
      <c r="AZ7" s="36" t="s">
        <v>101</v>
      </c>
      <c r="BA7" s="36">
        <v>124.2</v>
      </c>
      <c r="BB7" s="36">
        <v>34.43</v>
      </c>
      <c r="BC7" s="36">
        <v>47.67</v>
      </c>
      <c r="BD7" s="36">
        <v>34.01</v>
      </c>
      <c r="BE7" s="36" t="s">
        <v>101</v>
      </c>
      <c r="BF7" s="36" t="s">
        <v>101</v>
      </c>
      <c r="BG7" s="36">
        <v>221.18</v>
      </c>
      <c r="BH7" s="36">
        <v>237.99</v>
      </c>
      <c r="BI7" s="36">
        <v>201.96</v>
      </c>
      <c r="BJ7" s="36" t="s">
        <v>101</v>
      </c>
      <c r="BK7" s="36" t="s">
        <v>101</v>
      </c>
      <c r="BL7" s="36">
        <v>1126.77</v>
      </c>
      <c r="BM7" s="36">
        <v>632.94000000000005</v>
      </c>
      <c r="BN7" s="36">
        <v>721.43</v>
      </c>
      <c r="BO7" s="36">
        <v>1015.77</v>
      </c>
      <c r="BP7" s="36" t="s">
        <v>101</v>
      </c>
      <c r="BQ7" s="36" t="s">
        <v>101</v>
      </c>
      <c r="BR7" s="36">
        <v>94.59</v>
      </c>
      <c r="BS7" s="36">
        <v>89.79</v>
      </c>
      <c r="BT7" s="36">
        <v>90.56</v>
      </c>
      <c r="BU7" s="36" t="s">
        <v>101</v>
      </c>
      <c r="BV7" s="36" t="s">
        <v>101</v>
      </c>
      <c r="BW7" s="36">
        <v>50.9</v>
      </c>
      <c r="BX7" s="36">
        <v>62.3</v>
      </c>
      <c r="BY7" s="36">
        <v>59.3</v>
      </c>
      <c r="BZ7" s="36">
        <v>52.78</v>
      </c>
      <c r="CA7" s="36" t="s">
        <v>101</v>
      </c>
      <c r="CB7" s="36" t="s">
        <v>101</v>
      </c>
      <c r="CC7" s="36">
        <v>179.17</v>
      </c>
      <c r="CD7" s="36">
        <v>186.89</v>
      </c>
      <c r="CE7" s="36">
        <v>185.64</v>
      </c>
      <c r="CF7" s="36" t="s">
        <v>101</v>
      </c>
      <c r="CG7" s="36" t="s">
        <v>101</v>
      </c>
      <c r="CH7" s="36">
        <v>293.27</v>
      </c>
      <c r="CI7" s="36">
        <v>235.07</v>
      </c>
      <c r="CJ7" s="36">
        <v>248.14</v>
      </c>
      <c r="CK7" s="36">
        <v>289.81</v>
      </c>
      <c r="CL7" s="36" t="s">
        <v>101</v>
      </c>
      <c r="CM7" s="36" t="s">
        <v>101</v>
      </c>
      <c r="CN7" s="36">
        <v>54.69</v>
      </c>
      <c r="CO7" s="36">
        <v>54.23</v>
      </c>
      <c r="CP7" s="36">
        <v>51.2</v>
      </c>
      <c r="CQ7" s="36" t="s">
        <v>101</v>
      </c>
      <c r="CR7" s="36" t="s">
        <v>101</v>
      </c>
      <c r="CS7" s="36">
        <v>53.78</v>
      </c>
      <c r="CT7" s="36">
        <v>58.47</v>
      </c>
      <c r="CU7" s="36">
        <v>57.3</v>
      </c>
      <c r="CV7" s="36">
        <v>52.74</v>
      </c>
      <c r="CW7" s="36" t="s">
        <v>101</v>
      </c>
      <c r="CX7" s="36" t="s">
        <v>101</v>
      </c>
      <c r="CY7" s="36">
        <v>87.02</v>
      </c>
      <c r="CZ7" s="36">
        <v>87.57</v>
      </c>
      <c r="DA7" s="36">
        <v>87.96</v>
      </c>
      <c r="DB7" s="36" t="s">
        <v>101</v>
      </c>
      <c r="DC7" s="36" t="s">
        <v>101</v>
      </c>
      <c r="DD7" s="36">
        <v>84.06</v>
      </c>
      <c r="DE7" s="36">
        <v>88.58</v>
      </c>
      <c r="DF7" s="36">
        <v>89.43</v>
      </c>
      <c r="DG7" s="36">
        <v>84.5</v>
      </c>
      <c r="DH7" s="36" t="s">
        <v>101</v>
      </c>
      <c r="DI7" s="36" t="s">
        <v>101</v>
      </c>
      <c r="DJ7" s="36">
        <v>3.78</v>
      </c>
      <c r="DK7" s="36">
        <v>7.49</v>
      </c>
      <c r="DL7" s="36">
        <v>11.02</v>
      </c>
      <c r="DM7" s="36" t="s">
        <v>101</v>
      </c>
      <c r="DN7" s="36" t="s">
        <v>101</v>
      </c>
      <c r="DO7" s="36">
        <v>10.11</v>
      </c>
      <c r="DP7" s="36">
        <v>19.670000000000002</v>
      </c>
      <c r="DQ7" s="36">
        <v>20.350000000000001</v>
      </c>
      <c r="DR7" s="36">
        <v>21.94</v>
      </c>
      <c r="DS7" s="36" t="s">
        <v>101</v>
      </c>
      <c r="DT7" s="36" t="s">
        <v>101</v>
      </c>
      <c r="DU7" s="36">
        <v>0</v>
      </c>
      <c r="DV7" s="36">
        <v>0</v>
      </c>
      <c r="DW7" s="36">
        <v>0</v>
      </c>
      <c r="DX7" s="36" t="s">
        <v>101</v>
      </c>
      <c r="DY7" s="36" t="s">
        <v>101</v>
      </c>
      <c r="DZ7" s="36">
        <v>0.08</v>
      </c>
      <c r="EA7" s="36">
        <v>0</v>
      </c>
      <c r="EB7" s="36">
        <v>0</v>
      </c>
      <c r="EC7" s="36">
        <v>0</v>
      </c>
      <c r="ED7" s="36" t="s">
        <v>101</v>
      </c>
      <c r="EE7" s="36" t="s">
        <v>101</v>
      </c>
      <c r="EF7" s="36">
        <v>0</v>
      </c>
      <c r="EG7" s="36">
        <v>0</v>
      </c>
      <c r="EH7" s="36">
        <v>0.16</v>
      </c>
      <c r="EI7" s="36" t="s">
        <v>101</v>
      </c>
      <c r="EJ7" s="36" t="s">
        <v>101</v>
      </c>
      <c r="EK7" s="36">
        <v>0.03</v>
      </c>
      <c r="EL7" s="36">
        <v>0.03</v>
      </c>
      <c r="EM7" s="36">
        <v>0.11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2017-02-08T02:41:32Z</dcterms:created>
  <dcterms:modified xsi:type="dcterms:W3CDTF">2017-02-23T07:54:42Z</dcterms:modified>
  <cp:category/>
</cp:coreProperties>
</file>