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<sst xmlns="http://schemas.openxmlformats.org/spreadsheetml/2006/main" count="232" uniqueCount="111">
  <si>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</si>
  <si>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</si>
  <si>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</si>
  <si>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</si>
  <si>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</si>
  <si>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</si>
  <si>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</si>
  <si>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</si>
  <si>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</si>
  <si>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</si>
  <si>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</si>
  <si>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</si>
  <si>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</si>
  <si>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</si>
  <si>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</si>
  <si>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</si>
  <si>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</si>
  <si>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</si>
  <si>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</si>
  <si>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</si>
  <si>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</si>
  <si>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</si>
  <si>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</si>
  <si>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</si>
  <si>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</si>
  <si>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</si>
  <si>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</si>
  <si>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</si>
  <si>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</si>
  <si>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</si>
  <si>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</si>
  <si>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</si>
  <si>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</si>
  <si>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</si>
  <si>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</si>
  <si>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</si>
  <si>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</si>
  <si>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</si>
  <si>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</si>
  <si>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</si>
  <si>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</si>
  <si>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</si>
  <si>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</si>
  <si>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</si>
  <si>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</si>
  <si>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</si>
  <si>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</si>
  <si>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</si>
  <si>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</si>
  <si>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</si>
  <si>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</si>
  <si>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</si>
  <si>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</si>
  <si>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</si>
  <si>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</si>
  <si>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</si>
  <si>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</si>
  <si>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</si>
  <si>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</si>
  <si>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</si>
  <si>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</si>
  <si>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</si>
  <si>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</si>
  <si>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</si>
  <si>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</si>
  <si>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</si>
  <si>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</si>
  <si>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</si>
  <si>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</si>
  <si>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</si>
  <si>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</si>
  <si>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</si>
  <si>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</si>
  <si>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</si>
  <si>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</si>
  <si>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</si>
  <si>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</si>
  <si>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</si>
  <si>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</si>
  <si>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</si>
  <si>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</si>
  <si>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</si>
  <si>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</si>
  <si>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</si>
  <si>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</si>
  <si>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</si>
  <si>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</si>
  <si>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</si>
  <si>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</si>
  <si>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</si>
  <si>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</si>
  <si>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</si>
  <si>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</si>
  <si>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</si>
  <si>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</si>
  <si>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</si>
  <si>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</si>
  <si>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</si>
  <si>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</si>
  <si>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</si>
  <si>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</si>
  <si>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</si>
  <si>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</si>
  <si>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</si>
  <si>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</si>
  <si>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</si>
  <si>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</si>
  <si>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</si>
  <si>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集落は個別浄化槽設置で対応している。平成17年度から供用開始し、毎年５基程度の設置を行って188世帯のうち64世帯が接続し、34.0％となっている。このままのペースで事業を実施しても、対象地域の汚水処理体制が整うまで相当の年月を要するため基本的な方向性を見直す必要があると思われる。
　また、今後も地方債については有利な財源により運用する。</t>
    <rPh sb="2" eb="4">
      <t>シュウラク</t>
    </rPh>
    <rPh sb="5" eb="7">
      <t>コベツ</t>
    </rPh>
    <rPh sb="7" eb="10">
      <t>ジョウカソウ</t>
    </rPh>
    <rPh sb="10" eb="12">
      <t>セッチ</t>
    </rPh>
    <rPh sb="13" eb="15">
      <t>タイオウ</t>
    </rPh>
    <rPh sb="20" eb="22">
      <t>ヘイセイ</t>
    </rPh>
    <rPh sb="24" eb="26">
      <t>ネンド</t>
    </rPh>
    <rPh sb="28" eb="30">
      <t>キョウヨウ</t>
    </rPh>
    <rPh sb="30" eb="32">
      <t>カイシ</t>
    </rPh>
    <rPh sb="34" eb="36">
      <t>マイトシ</t>
    </rPh>
    <rPh sb="37" eb="38">
      <t>キ</t>
    </rPh>
    <rPh sb="38" eb="40">
      <t>テイド</t>
    </rPh>
    <rPh sb="41" eb="43">
      <t>セッチ</t>
    </rPh>
    <rPh sb="44" eb="45">
      <t>オコナ</t>
    </rPh>
    <rPh sb="50" eb="52">
      <t>セタイ</t>
    </rPh>
    <rPh sb="57" eb="59">
      <t>セタイ</t>
    </rPh>
    <rPh sb="60" eb="62">
      <t>セツゾク</t>
    </rPh>
    <rPh sb="85" eb="87">
      <t>ジギョウ</t>
    </rPh>
    <rPh sb="88" eb="90">
      <t>ジッシ</t>
    </rPh>
    <rPh sb="94" eb="96">
      <t>タイショウ</t>
    </rPh>
    <rPh sb="96" eb="98">
      <t>チイキ</t>
    </rPh>
    <rPh sb="99" eb="101">
      <t>オスイ</t>
    </rPh>
    <rPh sb="101" eb="103">
      <t>ショリ</t>
    </rPh>
    <rPh sb="103" eb="105">
      <t>タイセイ</t>
    </rPh>
    <rPh sb="106" eb="107">
      <t>トトノ</t>
    </rPh>
    <rPh sb="110" eb="112">
      <t>ソウトウ</t>
    </rPh>
    <rPh sb="113" eb="115">
      <t>ネンゲツ</t>
    </rPh>
    <rPh sb="116" eb="117">
      <t>ヨウ</t>
    </rPh>
    <rPh sb="121" eb="124">
      <t>キホンテキ</t>
    </rPh>
    <rPh sb="125" eb="128">
      <t>ホウコウセイ</t>
    </rPh>
    <rPh sb="129" eb="131">
      <t>ミナオ</t>
    </rPh>
    <rPh sb="132" eb="134">
      <t>ヒツヨウ</t>
    </rPh>
    <rPh sb="138" eb="139">
      <t>オモ</t>
    </rPh>
    <rPh sb="148" eb="150">
      <t>コンゴ</t>
    </rPh>
    <rPh sb="151" eb="154">
      <t>チホウサイ</t>
    </rPh>
    <rPh sb="159" eb="161">
      <t>ユウリ</t>
    </rPh>
    <rPh sb="162" eb="164">
      <t>ザイゲン</t>
    </rPh>
    <rPh sb="167" eb="169">
      <t>ウンヨウ</t>
    </rPh>
    <phoneticPr fontId="4"/>
  </si>
  <si>
    <t>　接続件数を伸ばすことも必要であるが、現状大きな伸びは見込めない。比較的高齢な世帯が多い集落のため料金収入も伸びず維持管理費のウエイトが大きいため経費回収率、汚水処理原価が類似団体平均値を下回る数値となっている。</t>
    <rPh sb="1" eb="3">
      <t>セツゾク</t>
    </rPh>
    <rPh sb="3" eb="5">
      <t>ケンスウ</t>
    </rPh>
    <rPh sb="6" eb="7">
      <t>ノ</t>
    </rPh>
    <rPh sb="12" eb="14">
      <t>ヒツヨウ</t>
    </rPh>
    <rPh sb="19" eb="21">
      <t>ゲンジョウ</t>
    </rPh>
    <rPh sb="21" eb="22">
      <t>オオ</t>
    </rPh>
    <rPh sb="24" eb="25">
      <t>ノ</t>
    </rPh>
    <rPh sb="27" eb="29">
      <t>ミコ</t>
    </rPh>
    <rPh sb="33" eb="36">
      <t>ヒカクテキ</t>
    </rPh>
    <rPh sb="36" eb="38">
      <t>コウレイ</t>
    </rPh>
    <rPh sb="39" eb="41">
      <t>セタイ</t>
    </rPh>
    <rPh sb="42" eb="43">
      <t>オオ</t>
    </rPh>
    <rPh sb="44" eb="46">
      <t>シュウラク</t>
    </rPh>
    <rPh sb="49" eb="51">
      <t>リョウキン</t>
    </rPh>
    <rPh sb="51" eb="53">
      <t>シュウニュウ</t>
    </rPh>
    <rPh sb="54" eb="55">
      <t>ノ</t>
    </rPh>
    <rPh sb="57" eb="59">
      <t>イジ</t>
    </rPh>
    <rPh sb="59" eb="61">
      <t>カンリ</t>
    </rPh>
    <rPh sb="61" eb="62">
      <t>ヒ</t>
    </rPh>
    <rPh sb="68" eb="69">
      <t>オオ</t>
    </rPh>
    <rPh sb="73" eb="75">
      <t>ケイヒ</t>
    </rPh>
    <rPh sb="75" eb="77">
      <t>カイシュウ</t>
    </rPh>
    <rPh sb="77" eb="78">
      <t>リツ</t>
    </rPh>
    <rPh sb="79" eb="81">
      <t>オスイ</t>
    </rPh>
    <rPh sb="81" eb="83">
      <t>ショリ</t>
    </rPh>
    <rPh sb="83" eb="85">
      <t>ゲンカ</t>
    </rPh>
    <rPh sb="86" eb="88">
      <t>ルイジ</t>
    </rPh>
    <rPh sb="88" eb="90">
      <t>ダンタイ</t>
    </rPh>
    <rPh sb="90" eb="93">
      <t>ヘイキンチ</t>
    </rPh>
    <rPh sb="94" eb="96">
      <t>シタマワ</t>
    </rPh>
    <rPh sb="97" eb="99">
      <t>スウチ</t>
    </rPh>
    <phoneticPr fontId="4"/>
  </si>
  <si>
    <t>　小修繕等で対応している。</t>
    <rPh sb="1" eb="4">
      <t>ショウシュウゼン</t>
    </rPh>
    <rPh sb="4" eb="5">
      <t>トウ</t>
    </rPh>
    <rPh sb="6" eb="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</si>
</sst>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884480"/>
        <c:axId val="122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884480"/>
        <c:axId val="122886400"/>
      </c:lineChart>
      <c:dateAx>
        <c:axId val="122884480"/>
        <c:scaling>
          <c:orientation val="minMax"/>
        </c:scaling>
        <c:delete val="1"/>
        <c:axPos val="b"/>
        <c:numFmt formatCode="ge" sourceLinked="1"/>
        <c:majorTickMark val="none"/>
        <c:minorTickMark val="none"/>
        <c:tickLblPos val="none"/>
        <c:crossAx val="122886400"/>
        <c:crosses val="autoZero"/>
        <c:auto val="1"/>
        <c:lblOffset val="100"/>
        <c:baseTimeUnit val="years"/>
      </c:dateAx>
      <c:valAx>
        <c:axId val="122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3327232"/>
        <c:axId val="1233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23327232"/>
        <c:axId val="123329152"/>
      </c:lineChart>
      <c:dateAx>
        <c:axId val="123327232"/>
        <c:scaling>
          <c:orientation val="minMax"/>
        </c:scaling>
        <c:delete val="1"/>
        <c:axPos val="b"/>
        <c:numFmt formatCode="ge" sourceLinked="1"/>
        <c:majorTickMark val="none"/>
        <c:minorTickMark val="none"/>
        <c:tickLblPos val="none"/>
        <c:crossAx val="123329152"/>
        <c:crosses val="autoZero"/>
        <c:auto val="1"/>
        <c:lblOffset val="100"/>
        <c:baseTimeUnit val="years"/>
      </c:dateAx>
      <c:valAx>
        <c:axId val="1233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10.85</c:v>
                </c:pt>
                <c:pt idx="1">
                  <c:v>12.23</c:v>
                </c:pt>
                <c:pt idx="2">
                  <c:v>15.08</c:v>
                </c:pt>
                <c:pt idx="3">
                  <c:v>18.88</c:v>
                </c:pt>
                <c:pt idx="4">
                  <c:v>20.12</c:v>
                </c:pt>
              </c:numCache>
            </c:numRef>
          </c:val>
        </c:ser>
        <c:dLbls>
          <c:showLegendKey val="0"/>
          <c:showVal val="0"/>
          <c:showCatName val="0"/>
          <c:showSerName val="0"/>
          <c:showPercent val="0"/>
          <c:showBubbleSize val="0"/>
        </c:dLbls>
        <c:gapWidth val="150"/>
        <c:axId val="123416960"/>
        <c:axId val="12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23416960"/>
        <c:axId val="123418880"/>
      </c:lineChart>
      <c:dateAx>
        <c:axId val="123416960"/>
        <c:scaling>
          <c:orientation val="minMax"/>
        </c:scaling>
        <c:delete val="1"/>
        <c:axPos val="b"/>
        <c:numFmt formatCode="ge" sourceLinked="1"/>
        <c:majorTickMark val="none"/>
        <c:minorTickMark val="none"/>
        <c:tickLblPos val="none"/>
        <c:crossAx val="123418880"/>
        <c:crosses val="autoZero"/>
        <c:auto val="1"/>
        <c:lblOffset val="100"/>
        <c:baseTimeUnit val="years"/>
      </c:dateAx>
      <c:valAx>
        <c:axId val="1234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89.53</c:v>
                </c:pt>
                <c:pt idx="1">
                  <c:v>79.510000000000005</c:v>
                </c:pt>
                <c:pt idx="2">
                  <c:v>77.459999999999994</c:v>
                </c:pt>
                <c:pt idx="3">
                  <c:v>96.06</c:v>
                </c:pt>
                <c:pt idx="4">
                  <c:v>78.489999999999995</c:v>
                </c:pt>
              </c:numCache>
            </c:numRef>
          </c:val>
        </c:ser>
        <c:dLbls>
          <c:showLegendKey val="0"/>
          <c:showVal val="0"/>
          <c:showCatName val="0"/>
          <c:showSerName val="0"/>
          <c:showPercent val="0"/>
          <c:showBubbleSize val="0"/>
        </c:dLbls>
        <c:gapWidth val="150"/>
        <c:axId val="122904576"/>
        <c:axId val="1229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04576"/>
        <c:axId val="122906496"/>
      </c:lineChart>
      <c:dateAx>
        <c:axId val="122904576"/>
        <c:scaling>
          <c:orientation val="minMax"/>
        </c:scaling>
        <c:delete val="1"/>
        <c:axPos val="b"/>
        <c:numFmt formatCode="ge" sourceLinked="1"/>
        <c:majorTickMark val="none"/>
        <c:minorTickMark val="none"/>
        <c:tickLblPos val="none"/>
        <c:crossAx val="122906496"/>
        <c:crosses val="autoZero"/>
        <c:auto val="1"/>
        <c:lblOffset val="100"/>
        <c:baseTimeUnit val="years"/>
      </c:dateAx>
      <c:valAx>
        <c:axId val="1229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920320"/>
        <c:axId val="122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20320"/>
        <c:axId val="122938880"/>
      </c:lineChart>
      <c:dateAx>
        <c:axId val="122920320"/>
        <c:scaling>
          <c:orientation val="minMax"/>
        </c:scaling>
        <c:delete val="1"/>
        <c:axPos val="b"/>
        <c:numFmt formatCode="ge" sourceLinked="1"/>
        <c:majorTickMark val="none"/>
        <c:minorTickMark val="none"/>
        <c:tickLblPos val="none"/>
        <c:crossAx val="122938880"/>
        <c:crosses val="autoZero"/>
        <c:auto val="1"/>
        <c:lblOffset val="100"/>
        <c:baseTimeUnit val="years"/>
      </c:dateAx>
      <c:valAx>
        <c:axId val="122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30528"/>
        <c:axId val="1230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30528"/>
        <c:axId val="123036800"/>
      </c:lineChart>
      <c:dateAx>
        <c:axId val="123030528"/>
        <c:scaling>
          <c:orientation val="minMax"/>
        </c:scaling>
        <c:delete val="1"/>
        <c:axPos val="b"/>
        <c:numFmt formatCode="ge" sourceLinked="1"/>
        <c:majorTickMark val="none"/>
        <c:minorTickMark val="none"/>
        <c:tickLblPos val="none"/>
        <c:crossAx val="123036800"/>
        <c:crosses val="autoZero"/>
        <c:auto val="1"/>
        <c:lblOffset val="100"/>
        <c:baseTimeUnit val="years"/>
      </c:dateAx>
      <c:valAx>
        <c:axId val="1230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046528"/>
        <c:axId val="123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046528"/>
        <c:axId val="123081472"/>
      </c:lineChart>
      <c:dateAx>
        <c:axId val="123046528"/>
        <c:scaling>
          <c:orientation val="minMax"/>
        </c:scaling>
        <c:delete val="1"/>
        <c:axPos val="b"/>
        <c:numFmt formatCode="ge" sourceLinked="1"/>
        <c:majorTickMark val="none"/>
        <c:minorTickMark val="none"/>
        <c:tickLblPos val="none"/>
        <c:crossAx val="123081472"/>
        <c:crosses val="autoZero"/>
        <c:auto val="1"/>
        <c:lblOffset val="100"/>
        <c:baseTimeUnit val="years"/>
      </c:dateAx>
      <c:valAx>
        <c:axId val="123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111680"/>
        <c:axId val="1231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111680"/>
        <c:axId val="123113856"/>
      </c:lineChart>
      <c:dateAx>
        <c:axId val="123111680"/>
        <c:scaling>
          <c:orientation val="minMax"/>
        </c:scaling>
        <c:delete val="1"/>
        <c:axPos val="b"/>
        <c:numFmt formatCode="ge" sourceLinked="1"/>
        <c:majorTickMark val="none"/>
        <c:minorTickMark val="none"/>
        <c:tickLblPos val="none"/>
        <c:crossAx val="123113856"/>
        <c:crosses val="autoZero"/>
        <c:auto val="1"/>
        <c:lblOffset val="100"/>
        <c:baseTimeUnit val="years"/>
      </c:dateAx>
      <c:valAx>
        <c:axId val="1231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2081.71</c:v>
                </c:pt>
                <c:pt idx="1">
                  <c:v>2080.23</c:v>
                </c:pt>
                <c:pt idx="2">
                  <c:v>3113.78</c:v>
                </c:pt>
                <c:pt idx="3">
                  <c:v>3176.89</c:v>
                </c:pt>
                <c:pt idx="4">
                  <c:v>2880.15</c:v>
                </c:pt>
              </c:numCache>
            </c:numRef>
          </c:val>
        </c:ser>
        <c:dLbls>
          <c:showLegendKey val="0"/>
          <c:showVal val="0"/>
          <c:showCatName val="0"/>
          <c:showSerName val="0"/>
          <c:showPercent val="0"/>
          <c:showBubbleSize val="0"/>
        </c:dLbls>
        <c:gapWidth val="150"/>
        <c:axId val="123164544"/>
        <c:axId val="123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23164544"/>
        <c:axId val="123187200"/>
      </c:lineChart>
      <c:dateAx>
        <c:axId val="123164544"/>
        <c:scaling>
          <c:orientation val="minMax"/>
        </c:scaling>
        <c:delete val="1"/>
        <c:axPos val="b"/>
        <c:numFmt formatCode="ge" sourceLinked="1"/>
        <c:majorTickMark val="none"/>
        <c:minorTickMark val="none"/>
        <c:tickLblPos val="none"/>
        <c:crossAx val="123187200"/>
        <c:crosses val="autoZero"/>
        <c:auto val="1"/>
        <c:lblOffset val="100"/>
        <c:baseTimeUnit val="years"/>
      </c:dateAx>
      <c:valAx>
        <c:axId val="123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34.28</c:v>
                </c:pt>
                <c:pt idx="1">
                  <c:v>32.159999999999997</c:v>
                </c:pt>
                <c:pt idx="2">
                  <c:v>23.3</c:v>
                </c:pt>
                <c:pt idx="3">
                  <c:v>20.85</c:v>
                </c:pt>
                <c:pt idx="4">
                  <c:v>21.54</c:v>
                </c:pt>
              </c:numCache>
            </c:numRef>
          </c:val>
        </c:ser>
        <c:dLbls>
          <c:showLegendKey val="0"/>
          <c:showVal val="0"/>
          <c:showCatName val="0"/>
          <c:showSerName val="0"/>
          <c:showPercent val="0"/>
          <c:showBubbleSize val="0"/>
        </c:dLbls>
        <c:gapWidth val="150"/>
        <c:axId val="123225600"/>
        <c:axId val="123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23225600"/>
        <c:axId val="123227520"/>
      </c:lineChart>
      <c:dateAx>
        <c:axId val="123225600"/>
        <c:scaling>
          <c:orientation val="minMax"/>
        </c:scaling>
        <c:delete val="1"/>
        <c:axPos val="b"/>
        <c:numFmt formatCode="ge" sourceLinked="1"/>
        <c:majorTickMark val="none"/>
        <c:minorTickMark val="none"/>
        <c:tickLblPos val="none"/>
        <c:crossAx val="123227520"/>
        <c:crosses val="autoZero"/>
        <c:auto val="1"/>
        <c:lblOffset val="100"/>
        <c:baseTimeUnit val="years"/>
      </c:dateAx>
      <c:valAx>
        <c:axId val="123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529.5</c:v>
                </c:pt>
                <c:pt idx="1">
                  <c:v>489.68</c:v>
                </c:pt>
                <c:pt idx="2">
                  <c:v>529.67999999999995</c:v>
                </c:pt>
                <c:pt idx="3">
                  <c:v>686.79</c:v>
                </c:pt>
                <c:pt idx="4">
                  <c:v>685.19</c:v>
                </c:pt>
              </c:numCache>
            </c:numRef>
          </c:val>
        </c:ser>
        <c:dLbls>
          <c:showLegendKey val="0"/>
          <c:showVal val="0"/>
          <c:showCatName val="0"/>
          <c:showSerName val="0"/>
          <c:showPercent val="0"/>
          <c:showBubbleSize val="0"/>
        </c:dLbls>
        <c:gapWidth val="150"/>
        <c:axId val="123262080"/>
        <c:axId val="123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23262080"/>
        <c:axId val="123264000"/>
      </c:lineChart>
      <c:dateAx>
        <c:axId val="123262080"/>
        <c:scaling>
          <c:orientation val="minMax"/>
        </c:scaling>
        <c:delete val="1"/>
        <c:axPos val="b"/>
        <c:numFmt formatCode="ge" sourceLinked="1"/>
        <c:majorTickMark val="none"/>
        <c:minorTickMark val="none"/>
        <c:tickLblPos val="none"/>
        <c:crossAx val="123264000"/>
        <c:crosses val="autoZero"/>
        <c:auto val="1"/>
        <c:lblOffset val="100"/>
        <c:baseTimeUnit val="years"/>
      </c:dateAx>
      <c:valAx>
        <c:axId val="1232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2"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西ノ島町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3046</v>
      </c>
      <c r="AM8" s="47"/>
      <c r="AN8" s="47"/>
      <c r="AO8" s="47"/>
      <c r="AP8" s="47"/>
      <c r="AQ8" s="47"/>
      <c r="AR8" s="47"/>
      <c r="AS8" s="47"/>
      <c r="AT8" s="43">
        <f>データ!S6</f>
        <v>55.95</v>
      </c>
      <c r="AU8" s="43"/>
      <c r="AV8" s="43"/>
      <c r="AW8" s="43"/>
      <c r="AX8" s="43"/>
      <c r="AY8" s="43"/>
      <c r="AZ8" s="43"/>
      <c r="BA8" s="43"/>
      <c r="BB8" s="43">
        <f>データ!T6</f>
        <v>54.44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11.19</v>
      </c>
      <c r="Q10" s="43"/>
      <c r="R10" s="43"/>
      <c r="S10" s="43"/>
      <c r="T10" s="43"/>
      <c r="U10" s="43"/>
      <c r="V10" s="43"/>
      <c r="W10" s="43">
        <f>データ!P6</f>
        <v>100</v>
      </c>
      <c r="X10" s="43"/>
      <c r="Y10" s="43"/>
      <c r="Z10" s="43"/>
      <c r="AA10" s="43"/>
      <c r="AB10" s="43"/>
      <c r="AC10" s="43"/>
      <c r="AD10" s="47">
        <f>データ!Q6</f>
        <v>3454</v>
      </c>
      <c r="AE10" s="47"/>
      <c r="AF10" s="47"/>
      <c r="AG10" s="47"/>
      <c r="AH10" s="47"/>
      <c r="AI10" s="47"/>
      <c r="AJ10" s="47"/>
      <c r="AK10" s="2"/>
      <c r="AL10" s="47">
        <f>データ!U6</f>
        <v>338</v>
      </c>
      <c r="AM10" s="47"/>
      <c r="AN10" s="47"/>
      <c r="AO10" s="47"/>
      <c r="AP10" s="47"/>
      <c r="AQ10" s="47"/>
      <c r="AR10" s="47"/>
      <c r="AS10" s="47"/>
      <c r="AT10" s="43">
        <f>データ!V6</f>
        <v>0.25</v>
      </c>
      <c r="AU10" s="43"/>
      <c r="AV10" s="43"/>
      <c r="AW10" s="43"/>
      <c r="AX10" s="43"/>
      <c r="AY10" s="43"/>
      <c r="AZ10" s="43"/>
      <c r="BA10" s="43"/>
      <c r="BB10" s="43">
        <f>データ!W6</f>
        <v>1352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325261</v>
      </c>
      <c r="D6" s="31">
        <f t="shared" si="3"/>
        <v>47</v>
      </c>
      <c r="E6" s="31">
        <f t="shared" si="3"/>
        <v>18</v>
      </c>
      <c r="F6" s="31">
        <f t="shared" si="3"/>
        <v>1</v>
      </c>
      <c r="G6" s="31">
        <f t="shared" si="3"/>
        <v>0</v>
      </c>
      <c r="H6" s="31" t="str">
        <f t="shared" si="3"/>
        <v>島根県　西ノ島町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11.19</v>
      </c>
      <c r="P6" s="32">
        <f t="shared" si="3"/>
        <v>100</v>
      </c>
      <c r="Q6" s="32">
        <f t="shared" si="3"/>
        <v>3454</v>
      </c>
      <c r="R6" s="32">
        <f t="shared" si="3"/>
        <v>3046</v>
      </c>
      <c r="S6" s="32">
        <f t="shared" si="3"/>
        <v>55.95</v>
      </c>
      <c r="T6" s="32">
        <f t="shared" si="3"/>
        <v>54.44</v>
      </c>
      <c r="U6" s="32">
        <f t="shared" si="3"/>
        <v>338</v>
      </c>
      <c r="V6" s="32">
        <f t="shared" si="3"/>
        <v>0.25</v>
      </c>
      <c r="W6" s="32">
        <f t="shared" si="3"/>
        <v>1352</v>
      </c>
      <c r="X6" s="33">
        <f>IF(X7="",NA(),X7)</f>
        <v>89.53</v>
      </c>
      <c r="Y6" s="33">
        <f t="shared" ref="Y6:AG6" si="4">IF(Y7="",NA(),Y7)</f>
        <v>79.510000000000005</v>
      </c>
      <c r="Z6" s="33">
        <f t="shared" si="4"/>
        <v>77.459999999999994</v>
      </c>
      <c r="AA6" s="33">
        <f t="shared" si="4"/>
        <v>96.06</v>
      </c>
      <c r="AB6" s="33">
        <f t="shared" si="4"/>
        <v>78.489999999999995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2081.71</v>
      </c>
      <c r="BF6" s="33">
        <f t="shared" ref="BF6:BN6" si="7">IF(BF7="",NA(),BF7)</f>
        <v>2080.23</v>
      </c>
      <c r="BG6" s="33">
        <f t="shared" si="7"/>
        <v>3113.78</v>
      </c>
      <c r="BH6" s="33">
        <f t="shared" si="7"/>
        <v>3176.89</v>
      </c>
      <c r="BI6" s="33">
        <f t="shared" si="7"/>
        <v>2880.15</v>
      </c>
      <c r="BJ6" s="33">
        <f t="shared" si="7"/>
        <v>946.72</v>
      </c>
      <c r="BK6" s="33">
        <f t="shared" si="7"/>
        <v>844.96</v>
      </c>
      <c r="BL6" s="33">
        <f t="shared" si="7"/>
        <v>862.78</v>
      </c>
      <c r="BM6" s="33">
        <f t="shared" si="7"/>
        <v>803.29</v>
      </c>
      <c r="BN6" s="33">
        <f t="shared" si="7"/>
        <v>760.12</v>
      </c>
      <c r="BO6" s="32" t="str">
        <f>IF(BO7="","",IF(BO7="-","【-】","【"&amp;SUBSTITUTE(TEXT(BO7,"#,##0.00"),"-","△")&amp;"】"))</f>
        <v>【721.24】</v>
      </c>
      <c r="BP6" s="33">
        <f>IF(BP7="",NA(),BP7)</f>
        <v>34.28</v>
      </c>
      <c r="BQ6" s="33">
        <f t="shared" ref="BQ6:BY6" si="8">IF(BQ7="",NA(),BQ7)</f>
        <v>32.159999999999997</v>
      </c>
      <c r="BR6" s="33">
        <f t="shared" si="8"/>
        <v>23.3</v>
      </c>
      <c r="BS6" s="33">
        <f t="shared" si="8"/>
        <v>20.85</v>
      </c>
      <c r="BT6" s="33">
        <f t="shared" si="8"/>
        <v>21.54</v>
      </c>
      <c r="BU6" s="33">
        <f t="shared" si="8"/>
        <v>54.34</v>
      </c>
      <c r="BV6" s="33">
        <f t="shared" si="8"/>
        <v>51.86</v>
      </c>
      <c r="BW6" s="33">
        <f t="shared" si="8"/>
        <v>54.55</v>
      </c>
      <c r="BX6" s="33">
        <f t="shared" si="8"/>
        <v>56.63</v>
      </c>
      <c r="BY6" s="33">
        <f t="shared" si="8"/>
        <v>50.17</v>
      </c>
      <c r="BZ6" s="32" t="str">
        <f>IF(BZ7="","",IF(BZ7="-","【-】","【"&amp;SUBSTITUTE(TEXT(BZ7,"#,##0.00"),"-","△")&amp;"】"))</f>
        <v>【52.31】</v>
      </c>
      <c r="CA6" s="33">
        <f>IF(CA7="",NA(),CA7)</f>
        <v>529.5</v>
      </c>
      <c r="CB6" s="33">
        <f t="shared" ref="CB6:CJ6" si="9">IF(CB7="",NA(),CB7)</f>
        <v>489.68</v>
      </c>
      <c r="CC6" s="33">
        <f t="shared" si="9"/>
        <v>529.67999999999995</v>
      </c>
      <c r="CD6" s="33">
        <f t="shared" si="9"/>
        <v>686.79</v>
      </c>
      <c r="CE6" s="33">
        <f t="shared" si="9"/>
        <v>685.19</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100</v>
      </c>
      <c r="CM6" s="33">
        <f t="shared" ref="CM6:CU6" si="10">IF(CM7="",NA(),CM7)</f>
        <v>100</v>
      </c>
      <c r="CN6" s="33">
        <f t="shared" si="10"/>
        <v>100</v>
      </c>
      <c r="CO6" s="33">
        <f t="shared" si="10"/>
        <v>100</v>
      </c>
      <c r="CP6" s="33">
        <f t="shared" si="10"/>
        <v>100</v>
      </c>
      <c r="CQ6" s="33">
        <f t="shared" si="10"/>
        <v>50</v>
      </c>
      <c r="CR6" s="33">
        <f t="shared" si="10"/>
        <v>55.42</v>
      </c>
      <c r="CS6" s="33">
        <f t="shared" si="10"/>
        <v>58.58</v>
      </c>
      <c r="CT6" s="33">
        <f t="shared" si="10"/>
        <v>58.82</v>
      </c>
      <c r="CU6" s="33">
        <f t="shared" si="10"/>
        <v>51.54</v>
      </c>
      <c r="CV6" s="32" t="str">
        <f>IF(CV7="","",IF(CV7="-","【-】","【"&amp;SUBSTITUTE(TEXT(CV7,"#,##0.00"),"-","△")&amp;"】"))</f>
        <v>【52.19】</v>
      </c>
      <c r="CW6" s="33">
        <f>IF(CW7="",NA(),CW7)</f>
        <v>10.85</v>
      </c>
      <c r="CX6" s="33">
        <f t="shared" ref="CX6:DF6" si="11">IF(CX7="",NA(),CX7)</f>
        <v>12.23</v>
      </c>
      <c r="CY6" s="33">
        <f t="shared" si="11"/>
        <v>15.08</v>
      </c>
      <c r="CZ6" s="33">
        <f t="shared" si="11"/>
        <v>18.88</v>
      </c>
      <c r="DA6" s="33">
        <f t="shared" si="11"/>
        <v>20.12</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325261</v>
      </c>
      <c r="D7" s="35">
        <v>47</v>
      </c>
      <c r="E7" s="35">
        <v>18</v>
      </c>
      <c r="F7" s="35">
        <v>1</v>
      </c>
      <c r="G7" s="35">
        <v>0</v>
      </c>
      <c r="H7" s="35" t="s">
        <v>96</v>
      </c>
      <c r="I7" s="35" t="s">
        <v>97</v>
      </c>
      <c r="J7" s="35" t="s">
        <v>98</v>
      </c>
      <c r="K7" s="35" t="s">
        <v>99</v>
      </c>
      <c r="L7" s="35" t="s">
        <v>100</v>
      </c>
      <c r="M7" s="36" t="s">
        <v>101</v>
      </c>
      <c r="N7" s="36" t="s">
        <v>102</v>
      </c>
      <c r="O7" s="36">
        <v>11.19</v>
      </c>
      <c r="P7" s="36">
        <v>100</v>
      </c>
      <c r="Q7" s="36">
        <v>3454</v>
      </c>
      <c r="R7" s="36">
        <v>3046</v>
      </c>
      <c r="S7" s="36">
        <v>55.95</v>
      </c>
      <c r="T7" s="36">
        <v>54.44</v>
      </c>
      <c r="U7" s="36">
        <v>338</v>
      </c>
      <c r="V7" s="36">
        <v>0.25</v>
      </c>
      <c r="W7" s="36">
        <v>1352</v>
      </c>
      <c r="X7" s="36">
        <v>89.53</v>
      </c>
      <c r="Y7" s="36">
        <v>79.510000000000005</v>
      </c>
      <c r="Z7" s="36">
        <v>77.459999999999994</v>
      </c>
      <c r="AA7" s="36">
        <v>96.06</v>
      </c>
      <c r="AB7" s="36">
        <v>78.489999999999995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2081.71</v>
      </c>
      <c r="BF7" s="36">
        <v>2080.23</v>
      </c>
      <c r="BG7" s="36">
        <v>3113.78</v>
      </c>
      <c r="BH7" s="36">
        <v>3176.89</v>
      </c>
      <c r="BI7" s="36">
        <v>2880.15</v>
      </c>
      <c r="BJ7" s="36">
        <v>946.72</v>
      </c>
      <c r="BK7" s="36">
        <v>844.96</v>
      </c>
      <c r="BL7" s="36">
        <v>862.78</v>
      </c>
      <c r="BM7" s="36">
        <v>803.29</v>
      </c>
      <c r="BN7" s="36">
        <v>760.12</v>
      </c>
      <c r="BO7" s="36">
        <v>721.24</v>
      </c>
      <c r="BP7" s="36">
        <v>34.28</v>
      </c>
      <c r="BQ7" s="36">
        <v>32.159999999999997</v>
      </c>
      <c r="BR7" s="36">
        <v>23.3</v>
      </c>
      <c r="BS7" s="36">
        <v>20.85</v>
      </c>
      <c r="BT7" s="36">
        <v>21.54</v>
      </c>
      <c r="BU7" s="36">
        <v>54.34</v>
      </c>
      <c r="BV7" s="36">
        <v>51.86</v>
      </c>
      <c r="BW7" s="36">
        <v>54.55</v>
      </c>
      <c r="BX7" s="36">
        <v>56.63</v>
      </c>
      <c r="BY7" s="36">
        <v>50.17</v>
      </c>
      <c r="BZ7" s="36">
        <v>52.31</v>
      </c>
      <c r="CA7" s="36">
        <v>529.5</v>
      </c>
      <c r="CB7" s="36">
        <v>489.68</v>
      </c>
      <c r="CC7" s="36">
        <v>529.67999999999995</v>
      </c>
      <c r="CD7" s="36">
        <v>686.79</v>
      </c>
      <c r="CE7" s="36">
        <v>685.19</v>
      </c>
      <c r="CF7" s="36">
        <v>273.08999999999997</v>
      </c>
      <c r="CG7" s="36">
        <v>297.51</v>
      </c>
      <c r="CH7" s="36">
        <v>275.64999999999998</v>
      </c>
      <c r="CI7" s="36">
        <v>272.66000000000003</v>
      </c>
      <c r="CJ7" s="36">
        <v>329.08</v>
      </c>
      <c r="CK7" s="36">
        <v>293.69</v>
      </c>
      <c r="CL7" s="36">
        <v>100</v>
      </c>
      <c r="CM7" s="36">
        <v>100</v>
      </c>
      <c r="CN7" s="36">
        <v>100</v>
      </c>
      <c r="CO7" s="36">
        <v>100</v>
      </c>
      <c r="CP7" s="36">
        <v>100</v>
      </c>
      <c r="CQ7" s="36">
        <v>50</v>
      </c>
      <c r="CR7" s="36">
        <v>55.42</v>
      </c>
      <c r="CS7" s="36">
        <v>58.58</v>
      </c>
      <c r="CT7" s="36">
        <v>58.82</v>
      </c>
      <c r="CU7" s="36">
        <v>51.54</v>
      </c>
      <c r="CV7" s="36">
        <v>52.19</v>
      </c>
      <c r="CW7" s="36">
        <v>10.85</v>
      </c>
      <c r="CX7" s="36">
        <v>12.23</v>
      </c>
      <c r="CY7" s="36">
        <v>15.08</v>
      </c>
      <c r="CZ7" s="36">
        <v>18.88</v>
      </c>
      <c r="DA7" s="36">
        <v>20.12</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2016-02-12T04:43:55Z</cp:lastPrinted>
  <dcterms:created xsi:type="dcterms:W3CDTF">2016-02-03T09:28:51Z</dcterms:created>
  <dcterms:modified xsi:type="dcterms:W3CDTF">2016-02-12T04:43:56Z</dcterms:modified>
  <cp:category/>
</cp:coreProperties>
</file>