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<sst xmlns="http://schemas.openxmlformats.org/spreadsheetml/2006/main" count="232" uniqueCount="111">
  <si>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</si>
  <si>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</si>
  <si>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</si>
  <si>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</si>
  <si>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</si>
  <si>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</si>
  <si>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</si>
  <si>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</si>
  <si>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</si>
  <si>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</si>
  <si>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</si>
  <si>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</si>
  <si>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</si>
  <si>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</si>
  <si>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</si>
  <si>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</si>
  <si>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</si>
  <si>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</si>
  <si>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</si>
  <si>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</si>
  <si>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</si>
  <si>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</si>
  <si>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</si>
  <si>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</si>
  <si>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</si>
  <si>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</si>
  <si>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</si>
  <si>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</si>
  <si>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</si>
  <si>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</si>
  <si>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</si>
  <si>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</si>
  <si>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</si>
  <si>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</si>
  <si>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</si>
  <si>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</si>
  <si>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</si>
  <si>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</si>
  <si>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</si>
  <si>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</si>
  <si>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</si>
  <si>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</si>
  <si>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</si>
  <si>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</si>
  <si>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</si>
  <si>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</si>
  <si>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</si>
  <si>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</si>
  <si>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</si>
  <si>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</si>
  <si>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</si>
  <si>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</si>
  <si>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</si>
  <si>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</si>
  <si>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</si>
  <si>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</si>
  <si>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</si>
  <si>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</si>
  <si>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</si>
  <si>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</si>
  <si>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</si>
  <si>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</si>
  <si>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</si>
  <si>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</si>
  <si>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</si>
  <si>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</si>
  <si>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</si>
  <si>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</si>
  <si>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</si>
  <si>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</si>
  <si>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</si>
  <si>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</si>
  <si>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</si>
  <si>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</si>
  <si>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</si>
  <si>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</si>
  <si>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</si>
  <si>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</si>
  <si>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</si>
  <si>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</si>
  <si>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</si>
  <si>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</si>
  <si>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</si>
  <si>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</si>
  <si>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</si>
  <si>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</si>
  <si>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</si>
  <si>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</si>
  <si>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</si>
  <si>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</si>
  <si>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</si>
  <si>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</si>
  <si>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</si>
  <si>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</si>
  <si>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</si>
  <si>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</si>
  <si>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</si>
  <si>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</si>
  <si>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</si>
  <si>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</si>
  <si>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</si>
  <si>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</si>
  <si>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</si>
  <si>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</si>
  <si>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</si>
  <si>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</si>
  <si>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</si>
  <si>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</si>
  <si>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13.6供用開始のため、老朽管の更新などはまだ行っていない。今後は、既存施設の長寿命化を図っていくとともに、施設更新の際は、将来需要の予測を踏まえて、施設・設備の性能の合理化などを検討していく必要がある。</t>
    <rPh sb="0" eb="113">
      <t>ヒクスイジュンシセツコウシンサイテキセイキボカイシュウヒツヨウカンガ</t>
    </rPh>
    <phoneticPr fontId="4"/>
  </si>
  <si>
    <t>　5人槽から60人槽までの合併処理浄化槽129基を管理し、整備事業はＨ23に完了している。
　今後は人口減少等により、料金改定以外の使用料収入の急激な増は見込めない状況にある。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rPh sb="2" eb="4">
      <t>ニンソウ</t>
    </rPh>
    <rPh sb="8" eb="10">
      <t>ニンソウ</t>
    </rPh>
    <rPh sb="13" eb="15">
      <t>ガッペイ</t>
    </rPh>
    <rPh sb="15" eb="17">
      <t>ショリ</t>
    </rPh>
    <rPh sb="17" eb="20">
      <t>ジョウカソウ</t>
    </rPh>
    <rPh sb="23" eb="24">
      <t>キ</t>
    </rPh>
    <rPh sb="25" eb="27">
      <t>カンリ</t>
    </rPh>
    <rPh sb="29" eb="31">
      <t>セイビ</t>
    </rPh>
    <rPh sb="31" eb="33">
      <t>ジギョウ</t>
    </rPh>
    <rPh sb="38" eb="40">
      <t>カンリョウ</t>
    </rPh>
    <phoneticPr fontId="4"/>
  </si>
  <si>
    <t>　収益的収支比率は、Ｈ25から100％を超えているが、経費回収率は44％程度を推移している。全国平均及び類似団体平均より低い水準で推移しており、汚水処理費の削減が必要となっている。その汚水処理費の財源は使用料収入の不足分を、基金の取り崩しにより賄っている。債務残高は、施設更新まで新たな借り入れがないためＨ23をピークに減少していく。その財源は全額を一般会計繰入金で賄っているため、企業債残高対事業規模比率が低い値となっている。汚水処理原価は、全国平均及び類似団体平均よりも高く、維持管理費の削減が必要となっている。施設利用率は、全国平均及び類似団体平均よりも低い水準となっている。施設更新の際には、適正な規模への改修が必要と考えられる。</t>
    <rPh sb="1" eb="4">
      <t>シュウエキテキ</t>
    </rPh>
    <rPh sb="4" eb="6">
      <t>シュウシ</t>
    </rPh>
    <rPh sb="6" eb="8">
      <t>ヒリツ</t>
    </rPh>
    <rPh sb="20" eb="21">
      <t>コ</t>
    </rPh>
    <rPh sb="27" eb="29">
      <t>ケイヒ</t>
    </rPh>
    <rPh sb="29" eb="31">
      <t>カイシュウ</t>
    </rPh>
    <rPh sb="31" eb="32">
      <t>リツ</t>
    </rPh>
    <rPh sb="36" eb="38">
      <t>テイド</t>
    </rPh>
    <rPh sb="39" eb="41">
      <t>スイイ</t>
    </rPh>
    <rPh sb="46" eb="48">
      <t>ゼンコク</t>
    </rPh>
    <rPh sb="48" eb="50">
      <t>ヘイキン</t>
    </rPh>
    <rPh sb="50" eb="51">
      <t>オヨ</t>
    </rPh>
    <rPh sb="52" eb="54">
      <t>ルイジ</t>
    </rPh>
    <rPh sb="54" eb="56">
      <t>ダンタイ</t>
    </rPh>
    <rPh sb="56" eb="58">
      <t>ヘイキン</t>
    </rPh>
    <rPh sb="60" eb="61">
      <t>ヒク</t>
    </rPh>
    <rPh sb="62" eb="64">
      <t>スイジュン</t>
    </rPh>
    <rPh sb="65" eb="67">
      <t>スイイ</t>
    </rPh>
    <rPh sb="214" eb="216">
      <t>オスイ</t>
    </rPh>
    <rPh sb="216" eb="218">
      <t>ショリ</t>
    </rPh>
    <rPh sb="218" eb="220">
      <t>ゲンカ</t>
    </rPh>
    <rPh sb="222" eb="224">
      <t>ゼンコク</t>
    </rPh>
    <rPh sb="224" eb="226">
      <t>ヘイキン</t>
    </rPh>
    <rPh sb="226" eb="227">
      <t>オヨ</t>
    </rPh>
    <rPh sb="228" eb="230">
      <t>ルイジ</t>
    </rPh>
    <rPh sb="230" eb="232">
      <t>ダンタイ</t>
    </rPh>
    <rPh sb="232" eb="234">
      <t>ヘイキン</t>
    </rPh>
    <rPh sb="237" eb="238">
      <t>タカ</t>
    </rPh>
    <rPh sb="240" eb="242">
      <t>イジ</t>
    </rPh>
    <rPh sb="242" eb="245">
      <t>カンリヒ</t>
    </rPh>
    <rPh sb="246" eb="248">
      <t>サクゲン</t>
    </rPh>
    <rPh sb="249" eb="251">
      <t>ヒツヨウ</t>
    </rPh>
    <rPh sb="258" eb="260">
      <t>シセツ</t>
    </rPh>
    <rPh sb="260" eb="263">
      <t>リヨウリツ</t>
    </rPh>
    <rPh sb="265" eb="267">
      <t>ゼンコク</t>
    </rPh>
    <rPh sb="267" eb="269">
      <t>ヘイキン</t>
    </rPh>
    <rPh sb="269" eb="270">
      <t>オヨ</t>
    </rPh>
    <rPh sb="271" eb="273">
      <t>ルイジ</t>
    </rPh>
    <rPh sb="273" eb="275">
      <t>ダンタイ</t>
    </rPh>
    <rPh sb="275" eb="277">
      <t>ヘイキン</t>
    </rPh>
    <rPh sb="280" eb="281">
      <t>ヒク</t>
    </rPh>
    <rPh sb="282" eb="284">
      <t>スイジュン</t>
    </rPh>
    <rPh sb="291" eb="293">
      <t>シセツ</t>
    </rPh>
    <rPh sb="293" eb="295">
      <t>コウシン</t>
    </rPh>
    <rPh sb="296" eb="297">
      <t>サイ</t>
    </rPh>
    <rPh sb="300" eb="302">
      <t>テキセイ</t>
    </rPh>
    <rPh sb="303" eb="305">
      <t>キボ</t>
    </rPh>
    <rPh sb="307" eb="309">
      <t>カイシュウ</t>
    </rPh>
    <rPh sb="310" eb="312">
      <t>ヒツヨウ</t>
    </rPh>
    <rPh sb="313" eb="31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</si>
</sst>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00736"/>
        <c:axId val="909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900736"/>
        <c:axId val="90915200"/>
      </c:lineChart>
      <c:dateAx>
        <c:axId val="90900736"/>
        <c:scaling>
          <c:orientation val="minMax"/>
        </c:scaling>
        <c:delete val="1"/>
        <c:axPos val="b"/>
        <c:numFmt formatCode="ge" sourceLinked="1"/>
        <c:majorTickMark val="none"/>
        <c:minorTickMark val="none"/>
        <c:tickLblPos val="none"/>
        <c:crossAx val="90915200"/>
        <c:crosses val="autoZero"/>
        <c:auto val="1"/>
        <c:lblOffset val="100"/>
        <c:baseTimeUnit val="years"/>
      </c:dateAx>
      <c:valAx>
        <c:axId val="909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44.93</c:v>
                </c:pt>
                <c:pt idx="1">
                  <c:v>43.47</c:v>
                </c:pt>
                <c:pt idx="2">
                  <c:v>36.76</c:v>
                </c:pt>
                <c:pt idx="3">
                  <c:v>45.41</c:v>
                </c:pt>
                <c:pt idx="4">
                  <c:v>45.41</c:v>
                </c:pt>
              </c:numCache>
            </c:numRef>
          </c:val>
        </c:ser>
        <c:dLbls>
          <c:showLegendKey val="0"/>
          <c:showVal val="0"/>
          <c:showCatName val="0"/>
          <c:showSerName val="0"/>
          <c:showPercent val="0"/>
          <c:showBubbleSize val="0"/>
        </c:dLbls>
        <c:gapWidth val="150"/>
        <c:axId val="99232384"/>
        <c:axId val="992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99232384"/>
        <c:axId val="99259136"/>
      </c:lineChart>
      <c:dateAx>
        <c:axId val="99232384"/>
        <c:scaling>
          <c:orientation val="minMax"/>
        </c:scaling>
        <c:delete val="1"/>
        <c:axPos val="b"/>
        <c:numFmt formatCode="ge" sourceLinked="1"/>
        <c:majorTickMark val="none"/>
        <c:minorTickMark val="none"/>
        <c:tickLblPos val="none"/>
        <c:crossAx val="99259136"/>
        <c:crosses val="autoZero"/>
        <c:auto val="1"/>
        <c:lblOffset val="100"/>
        <c:baseTimeUnit val="years"/>
      </c:dateAx>
      <c:valAx>
        <c:axId val="992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9289344"/>
        <c:axId val="992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99289344"/>
        <c:axId val="99291520"/>
      </c:lineChart>
      <c:dateAx>
        <c:axId val="99289344"/>
        <c:scaling>
          <c:orientation val="minMax"/>
        </c:scaling>
        <c:delete val="1"/>
        <c:axPos val="b"/>
        <c:numFmt formatCode="ge" sourceLinked="1"/>
        <c:majorTickMark val="none"/>
        <c:minorTickMark val="none"/>
        <c:tickLblPos val="none"/>
        <c:crossAx val="99291520"/>
        <c:crosses val="autoZero"/>
        <c:auto val="1"/>
        <c:lblOffset val="100"/>
        <c:baseTimeUnit val="years"/>
      </c:dateAx>
      <c:valAx>
        <c:axId val="992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91.02</c:v>
                </c:pt>
                <c:pt idx="1">
                  <c:v>98.42</c:v>
                </c:pt>
                <c:pt idx="2">
                  <c:v>98.02</c:v>
                </c:pt>
                <c:pt idx="3">
                  <c:v>126.66</c:v>
                </c:pt>
                <c:pt idx="4">
                  <c:v>193.52</c:v>
                </c:pt>
              </c:numCache>
            </c:numRef>
          </c:val>
        </c:ser>
        <c:dLbls>
          <c:showLegendKey val="0"/>
          <c:showVal val="0"/>
          <c:showCatName val="0"/>
          <c:showSerName val="0"/>
          <c:showPercent val="0"/>
          <c:showBubbleSize val="0"/>
        </c:dLbls>
        <c:gapWidth val="150"/>
        <c:axId val="90949504"/>
        <c:axId val="909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49504"/>
        <c:axId val="90959872"/>
      </c:lineChart>
      <c:dateAx>
        <c:axId val="90949504"/>
        <c:scaling>
          <c:orientation val="minMax"/>
        </c:scaling>
        <c:delete val="1"/>
        <c:axPos val="b"/>
        <c:numFmt formatCode="ge" sourceLinked="1"/>
        <c:majorTickMark val="none"/>
        <c:minorTickMark val="none"/>
        <c:tickLblPos val="none"/>
        <c:crossAx val="90959872"/>
        <c:crosses val="autoZero"/>
        <c:auto val="1"/>
        <c:lblOffset val="100"/>
        <c:baseTimeUnit val="years"/>
      </c:dateAx>
      <c:valAx>
        <c:axId val="909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10272"/>
        <c:axId val="91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10272"/>
        <c:axId val="91512192"/>
      </c:lineChart>
      <c:dateAx>
        <c:axId val="91510272"/>
        <c:scaling>
          <c:orientation val="minMax"/>
        </c:scaling>
        <c:delete val="1"/>
        <c:axPos val="b"/>
        <c:numFmt formatCode="ge" sourceLinked="1"/>
        <c:majorTickMark val="none"/>
        <c:minorTickMark val="none"/>
        <c:tickLblPos val="none"/>
        <c:crossAx val="91512192"/>
        <c:crosses val="autoZero"/>
        <c:auto val="1"/>
        <c:lblOffset val="100"/>
        <c:baseTimeUnit val="years"/>
      </c:dateAx>
      <c:valAx>
        <c:axId val="915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02464"/>
        <c:axId val="98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02464"/>
        <c:axId val="98704384"/>
      </c:lineChart>
      <c:dateAx>
        <c:axId val="98702464"/>
        <c:scaling>
          <c:orientation val="minMax"/>
        </c:scaling>
        <c:delete val="1"/>
        <c:axPos val="b"/>
        <c:numFmt formatCode="ge" sourceLinked="1"/>
        <c:majorTickMark val="none"/>
        <c:minorTickMark val="none"/>
        <c:tickLblPos val="none"/>
        <c:crossAx val="98704384"/>
        <c:crosses val="autoZero"/>
        <c:auto val="1"/>
        <c:lblOffset val="100"/>
        <c:baseTimeUnit val="years"/>
      </c:dateAx>
      <c:valAx>
        <c:axId val="98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32672"/>
        <c:axId val="987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32672"/>
        <c:axId val="98747136"/>
      </c:lineChart>
      <c:dateAx>
        <c:axId val="98732672"/>
        <c:scaling>
          <c:orientation val="minMax"/>
        </c:scaling>
        <c:delete val="1"/>
        <c:axPos val="b"/>
        <c:numFmt formatCode="ge" sourceLinked="1"/>
        <c:majorTickMark val="none"/>
        <c:minorTickMark val="none"/>
        <c:tickLblPos val="none"/>
        <c:crossAx val="98747136"/>
        <c:crosses val="autoZero"/>
        <c:auto val="1"/>
        <c:lblOffset val="100"/>
        <c:baseTimeUnit val="years"/>
      </c:dateAx>
      <c:valAx>
        <c:axId val="987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73632"/>
        <c:axId val="987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73632"/>
        <c:axId val="98779904"/>
      </c:lineChart>
      <c:dateAx>
        <c:axId val="98773632"/>
        <c:scaling>
          <c:orientation val="minMax"/>
        </c:scaling>
        <c:delete val="1"/>
        <c:axPos val="b"/>
        <c:numFmt formatCode="ge" sourceLinked="1"/>
        <c:majorTickMark val="none"/>
        <c:minorTickMark val="none"/>
        <c:tickLblPos val="none"/>
        <c:crossAx val="98779904"/>
        <c:crosses val="autoZero"/>
        <c:auto val="1"/>
        <c:lblOffset val="100"/>
        <c:baseTimeUnit val="years"/>
      </c:dateAx>
      <c:valAx>
        <c:axId val="987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382.98</c:v>
                </c:pt>
                <c:pt idx="1">
                  <c:v>0</c:v>
                </c:pt>
                <c:pt idx="2">
                  <c:v>0</c:v>
                </c:pt>
                <c:pt idx="3">
                  <c:v>0</c:v>
                </c:pt>
                <c:pt idx="4">
                  <c:v>0</c:v>
                </c:pt>
              </c:numCache>
            </c:numRef>
          </c:val>
        </c:ser>
        <c:dLbls>
          <c:showLegendKey val="0"/>
          <c:showVal val="0"/>
          <c:showCatName val="0"/>
          <c:showSerName val="0"/>
          <c:showPercent val="0"/>
          <c:showBubbleSize val="0"/>
        </c:dLbls>
        <c:gapWidth val="150"/>
        <c:axId val="98793728"/>
        <c:axId val="988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98793728"/>
        <c:axId val="98824576"/>
      </c:lineChart>
      <c:dateAx>
        <c:axId val="98793728"/>
        <c:scaling>
          <c:orientation val="minMax"/>
        </c:scaling>
        <c:delete val="1"/>
        <c:axPos val="b"/>
        <c:numFmt formatCode="ge" sourceLinked="1"/>
        <c:majorTickMark val="none"/>
        <c:minorTickMark val="none"/>
        <c:tickLblPos val="none"/>
        <c:crossAx val="98824576"/>
        <c:crosses val="autoZero"/>
        <c:auto val="1"/>
        <c:lblOffset val="100"/>
        <c:baseTimeUnit val="years"/>
      </c:dateAx>
      <c:valAx>
        <c:axId val="988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45.57</c:v>
                </c:pt>
                <c:pt idx="1">
                  <c:v>48.95</c:v>
                </c:pt>
                <c:pt idx="2">
                  <c:v>38.47</c:v>
                </c:pt>
                <c:pt idx="3">
                  <c:v>46.2</c:v>
                </c:pt>
                <c:pt idx="4">
                  <c:v>44</c:v>
                </c:pt>
              </c:numCache>
            </c:numRef>
          </c:val>
        </c:ser>
        <c:dLbls>
          <c:showLegendKey val="0"/>
          <c:showVal val="0"/>
          <c:showCatName val="0"/>
          <c:showSerName val="0"/>
          <c:showPercent val="0"/>
          <c:showBubbleSize val="0"/>
        </c:dLbls>
        <c:gapWidth val="150"/>
        <c:axId val="99190656"/>
        <c:axId val="99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99190656"/>
        <c:axId val="99196928"/>
      </c:lineChart>
      <c:dateAx>
        <c:axId val="99190656"/>
        <c:scaling>
          <c:orientation val="minMax"/>
        </c:scaling>
        <c:delete val="1"/>
        <c:axPos val="b"/>
        <c:numFmt formatCode="ge" sourceLinked="1"/>
        <c:majorTickMark val="none"/>
        <c:minorTickMark val="none"/>
        <c:tickLblPos val="none"/>
        <c:crossAx val="99196928"/>
        <c:crosses val="autoZero"/>
        <c:auto val="1"/>
        <c:lblOffset val="100"/>
        <c:baseTimeUnit val="years"/>
      </c:dateAx>
      <c:valAx>
        <c:axId val="99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228.17</c:v>
                </c:pt>
                <c:pt idx="1">
                  <c:v>214.77</c:v>
                </c:pt>
                <c:pt idx="2">
                  <c:v>379.75</c:v>
                </c:pt>
                <c:pt idx="3">
                  <c:v>319.94</c:v>
                </c:pt>
                <c:pt idx="4">
                  <c:v>345.85</c:v>
                </c:pt>
              </c:numCache>
            </c:numRef>
          </c:val>
        </c:ser>
        <c:dLbls>
          <c:showLegendKey val="0"/>
          <c:showVal val="0"/>
          <c:showCatName val="0"/>
          <c:showSerName val="0"/>
          <c:showPercent val="0"/>
          <c:showBubbleSize val="0"/>
        </c:dLbls>
        <c:gapWidth val="150"/>
        <c:axId val="99208192"/>
        <c:axId val="992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99208192"/>
        <c:axId val="99218560"/>
      </c:lineChart>
      <c:dateAx>
        <c:axId val="99208192"/>
        <c:scaling>
          <c:orientation val="minMax"/>
        </c:scaling>
        <c:delete val="1"/>
        <c:axPos val="b"/>
        <c:numFmt formatCode="ge" sourceLinked="1"/>
        <c:majorTickMark val="none"/>
        <c:minorTickMark val="none"/>
        <c:tickLblPos val="none"/>
        <c:crossAx val="99218560"/>
        <c:crosses val="autoZero"/>
        <c:auto val="1"/>
        <c:lblOffset val="100"/>
        <c:baseTimeUnit val="years"/>
      </c:dateAx>
      <c:valAx>
        <c:axId val="99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江津市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25044</v>
      </c>
      <c r="AM8" s="64"/>
      <c r="AN8" s="64"/>
      <c r="AO8" s="64"/>
      <c r="AP8" s="64"/>
      <c r="AQ8" s="64"/>
      <c r="AR8" s="64"/>
      <c r="AS8" s="64"/>
      <c r="AT8" s="63">
        <f>データ!S6</f>
        <v>268.24</v>
      </c>
      <c r="AU8" s="63"/>
      <c r="AV8" s="63"/>
      <c r="AW8" s="63"/>
      <c r="AX8" s="63"/>
      <c r="AY8" s="63"/>
      <c r="AZ8" s="63"/>
      <c r="BA8" s="63"/>
      <c r="BB8" s="63">
        <f>データ!T6</f>
        <v>93.36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1.48</v>
      </c>
      <c r="Q10" s="63"/>
      <c r="R10" s="63"/>
      <c r="S10" s="63"/>
      <c r="T10" s="63"/>
      <c r="U10" s="63"/>
      <c r="V10" s="63"/>
      <c r="W10" s="63">
        <f>データ!P6</f>
        <v>100</v>
      </c>
      <c r="X10" s="63"/>
      <c r="Y10" s="63"/>
      <c r="Z10" s="63"/>
      <c r="AA10" s="63"/>
      <c r="AB10" s="63"/>
      <c r="AC10" s="63"/>
      <c r="AD10" s="64">
        <f>データ!Q6</f>
        <v>3350</v>
      </c>
      <c r="AE10" s="64"/>
      <c r="AF10" s="64"/>
      <c r="AG10" s="64"/>
      <c r="AH10" s="64"/>
      <c r="AI10" s="64"/>
      <c r="AJ10" s="64"/>
      <c r="AK10" s="2"/>
      <c r="AL10" s="64">
        <f>データ!U6</f>
        <v>368</v>
      </c>
      <c r="AM10" s="64"/>
      <c r="AN10" s="64"/>
      <c r="AO10" s="64"/>
      <c r="AP10" s="64"/>
      <c r="AQ10" s="64"/>
      <c r="AR10" s="64"/>
      <c r="AS10" s="64"/>
      <c r="AT10" s="63">
        <f>データ!V6</f>
        <v>108.98</v>
      </c>
      <c r="AU10" s="63"/>
      <c r="AV10" s="63"/>
      <c r="AW10" s="63"/>
      <c r="AX10" s="63"/>
      <c r="AY10" s="63"/>
      <c r="AZ10" s="63"/>
      <c r="BA10" s="63"/>
      <c r="BB10" s="63">
        <f>データ!W6</f>
        <v>3.38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322075</v>
      </c>
      <c r="D6" s="31">
        <f t="shared" si="3"/>
        <v>47</v>
      </c>
      <c r="E6" s="31">
        <f t="shared" si="3"/>
        <v>18</v>
      </c>
      <c r="F6" s="31">
        <f t="shared" si="3"/>
        <v>1</v>
      </c>
      <c r="G6" s="31">
        <f t="shared" si="3"/>
        <v>0</v>
      </c>
      <c r="H6" s="31" t="str">
        <f t="shared" si="3"/>
        <v>島根県　江津市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1.48</v>
      </c>
      <c r="P6" s="32">
        <f t="shared" si="3"/>
        <v>100</v>
      </c>
      <c r="Q6" s="32">
        <f t="shared" si="3"/>
        <v>3350</v>
      </c>
      <c r="R6" s="32">
        <f t="shared" si="3"/>
        <v>25044</v>
      </c>
      <c r="S6" s="32">
        <f t="shared" si="3"/>
        <v>268.24</v>
      </c>
      <c r="T6" s="32">
        <f t="shared" si="3"/>
        <v>93.36</v>
      </c>
      <c r="U6" s="32">
        <f t="shared" si="3"/>
        <v>368</v>
      </c>
      <c r="V6" s="32">
        <f t="shared" si="3"/>
        <v>108.98</v>
      </c>
      <c r="W6" s="32">
        <f t="shared" si="3"/>
        <v>3.38</v>
      </c>
      <c r="X6" s="33">
        <f>IF(X7="",NA(),X7)</f>
        <v>91.02</v>
      </c>
      <c r="Y6" s="33">
        <f t="shared" ref="Y6:AG6" si="4">IF(Y7="",NA(),Y7)</f>
        <v>98.42</v>
      </c>
      <c r="Z6" s="33">
        <f t="shared" si="4"/>
        <v>98.02</v>
      </c>
      <c r="AA6" s="33">
        <f t="shared" si="4"/>
        <v>126.66</v>
      </c>
      <c r="AB6" s="33">
        <f t="shared" si="4"/>
        <v>193.52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382.98</v>
      </c>
      <c r="BF6" s="32">
        <f t="shared" ref="BF6:BN6" si="7">IF(BF7="",NA(),BF7)</f>
        <v>0</v>
      </c>
      <c r="BG6" s="32">
        <f t="shared" si="7"/>
        <v>0</v>
      </c>
      <c r="BH6" s="32">
        <f t="shared" si="7"/>
        <v>0</v>
      </c>
      <c r="BI6" s="32">
        <f t="shared" si="7"/>
        <v>0</v>
      </c>
      <c r="BJ6" s="33">
        <f t="shared" si="7"/>
        <v>946.72</v>
      </c>
      <c r="BK6" s="33">
        <f t="shared" si="7"/>
        <v>844.96</v>
      </c>
      <c r="BL6" s="33">
        <f t="shared" si="7"/>
        <v>862.78</v>
      </c>
      <c r="BM6" s="33">
        <f t="shared" si="7"/>
        <v>803.29</v>
      </c>
      <c r="BN6" s="33">
        <f t="shared" si="7"/>
        <v>760.12</v>
      </c>
      <c r="BO6" s="32" t="str">
        <f>IF(BO7="","",IF(BO7="-","【-】","【"&amp;SUBSTITUTE(TEXT(BO7,"#,##0.00"),"-","△")&amp;"】"))</f>
        <v>【721.24】</v>
      </c>
      <c r="BP6" s="33">
        <f>IF(BP7="",NA(),BP7)</f>
        <v>45.57</v>
      </c>
      <c r="BQ6" s="33">
        <f t="shared" ref="BQ6:BY6" si="8">IF(BQ7="",NA(),BQ7)</f>
        <v>48.95</v>
      </c>
      <c r="BR6" s="33">
        <f t="shared" si="8"/>
        <v>38.47</v>
      </c>
      <c r="BS6" s="33">
        <f t="shared" si="8"/>
        <v>46.2</v>
      </c>
      <c r="BT6" s="33">
        <f t="shared" si="8"/>
        <v>44</v>
      </c>
      <c r="BU6" s="33">
        <f t="shared" si="8"/>
        <v>54.34</v>
      </c>
      <c r="BV6" s="33">
        <f t="shared" si="8"/>
        <v>51.86</v>
      </c>
      <c r="BW6" s="33">
        <f t="shared" si="8"/>
        <v>54.55</v>
      </c>
      <c r="BX6" s="33">
        <f t="shared" si="8"/>
        <v>56.63</v>
      </c>
      <c r="BY6" s="33">
        <f t="shared" si="8"/>
        <v>50.17</v>
      </c>
      <c r="BZ6" s="32" t="str">
        <f>IF(BZ7="","",IF(BZ7="-","【-】","【"&amp;SUBSTITUTE(TEXT(BZ7,"#,##0.00"),"-","△")&amp;"】"))</f>
        <v>【52.31】</v>
      </c>
      <c r="CA6" s="33">
        <f>IF(CA7="",NA(),CA7)</f>
        <v>228.17</v>
      </c>
      <c r="CB6" s="33">
        <f t="shared" ref="CB6:CJ6" si="9">IF(CB7="",NA(),CB7)</f>
        <v>214.77</v>
      </c>
      <c r="CC6" s="33">
        <f t="shared" si="9"/>
        <v>379.75</v>
      </c>
      <c r="CD6" s="33">
        <f t="shared" si="9"/>
        <v>319.94</v>
      </c>
      <c r="CE6" s="33">
        <f t="shared" si="9"/>
        <v>345.85</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44.93</v>
      </c>
      <c r="CM6" s="33">
        <f t="shared" ref="CM6:CU6" si="10">IF(CM7="",NA(),CM7)</f>
        <v>43.47</v>
      </c>
      <c r="CN6" s="33">
        <f t="shared" si="10"/>
        <v>36.76</v>
      </c>
      <c r="CO6" s="33">
        <f t="shared" si="10"/>
        <v>45.41</v>
      </c>
      <c r="CP6" s="33">
        <f t="shared" si="10"/>
        <v>45.41</v>
      </c>
      <c r="CQ6" s="33">
        <f t="shared" si="10"/>
        <v>50</v>
      </c>
      <c r="CR6" s="33">
        <f t="shared" si="10"/>
        <v>55.42</v>
      </c>
      <c r="CS6" s="33">
        <f t="shared" si="10"/>
        <v>58.58</v>
      </c>
      <c r="CT6" s="33">
        <f t="shared" si="10"/>
        <v>58.82</v>
      </c>
      <c r="CU6" s="33">
        <f t="shared" si="10"/>
        <v>51.54</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322075</v>
      </c>
      <c r="D7" s="35">
        <v>47</v>
      </c>
      <c r="E7" s="35">
        <v>18</v>
      </c>
      <c r="F7" s="35">
        <v>1</v>
      </c>
      <c r="G7" s="35">
        <v>0</v>
      </c>
      <c r="H7" s="35" t="s">
        <v>96</v>
      </c>
      <c r="I7" s="35" t="s">
        <v>97</v>
      </c>
      <c r="J7" s="35" t="s">
        <v>98</v>
      </c>
      <c r="K7" s="35" t="s">
        <v>99</v>
      </c>
      <c r="L7" s="35" t="s">
        <v>100</v>
      </c>
      <c r="M7" s="36" t="s">
        <v>101</v>
      </c>
      <c r="N7" s="36" t="s">
        <v>102</v>
      </c>
      <c r="O7" s="36">
        <v>1.48</v>
      </c>
      <c r="P7" s="36">
        <v>100</v>
      </c>
      <c r="Q7" s="36">
        <v>3350</v>
      </c>
      <c r="R7" s="36">
        <v>25044</v>
      </c>
      <c r="S7" s="36">
        <v>268.24</v>
      </c>
      <c r="T7" s="36">
        <v>93.36</v>
      </c>
      <c r="U7" s="36">
        <v>368</v>
      </c>
      <c r="V7" s="36">
        <v>108.98</v>
      </c>
      <c r="W7" s="36">
        <v>3.38</v>
      </c>
      <c r="X7" s="36">
        <v>91.02</v>
      </c>
      <c r="Y7" s="36">
        <v>98.42</v>
      </c>
      <c r="Z7" s="36">
        <v>98.02</v>
      </c>
      <c r="AA7" s="36">
        <v>126.66</v>
      </c>
      <c r="AB7" s="36">
        <v>193.52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382.98</v>
      </c>
      <c r="BF7" s="36">
        <v>0</v>
      </c>
      <c r="BG7" s="36">
        <v>0</v>
      </c>
      <c r="BH7" s="36">
        <v>0</v>
      </c>
      <c r="BI7" s="36">
        <v>0</v>
      </c>
      <c r="BJ7" s="36">
        <v>946.72</v>
      </c>
      <c r="BK7" s="36">
        <v>844.96</v>
      </c>
      <c r="BL7" s="36">
        <v>862.78</v>
      </c>
      <c r="BM7" s="36">
        <v>803.29</v>
      </c>
      <c r="BN7" s="36">
        <v>760.12</v>
      </c>
      <c r="BO7" s="36">
        <v>721.24</v>
      </c>
      <c r="BP7" s="36">
        <v>45.57</v>
      </c>
      <c r="BQ7" s="36">
        <v>48.95</v>
      </c>
      <c r="BR7" s="36">
        <v>38.47</v>
      </c>
      <c r="BS7" s="36">
        <v>46.2</v>
      </c>
      <c r="BT7" s="36">
        <v>44</v>
      </c>
      <c r="BU7" s="36">
        <v>54.34</v>
      </c>
      <c r="BV7" s="36">
        <v>51.86</v>
      </c>
      <c r="BW7" s="36">
        <v>54.55</v>
      </c>
      <c r="BX7" s="36">
        <v>56.63</v>
      </c>
      <c r="BY7" s="36">
        <v>50.17</v>
      </c>
      <c r="BZ7" s="36">
        <v>52.31</v>
      </c>
      <c r="CA7" s="36">
        <v>228.17</v>
      </c>
      <c r="CB7" s="36">
        <v>214.77</v>
      </c>
      <c r="CC7" s="36">
        <v>379.75</v>
      </c>
      <c r="CD7" s="36">
        <v>319.94</v>
      </c>
      <c r="CE7" s="36">
        <v>345.85</v>
      </c>
      <c r="CF7" s="36">
        <v>273.08999999999997</v>
      </c>
      <c r="CG7" s="36">
        <v>297.51</v>
      </c>
      <c r="CH7" s="36">
        <v>275.64999999999998</v>
      </c>
      <c r="CI7" s="36">
        <v>272.66000000000003</v>
      </c>
      <c r="CJ7" s="36">
        <v>329.08</v>
      </c>
      <c r="CK7" s="36">
        <v>293.69</v>
      </c>
      <c r="CL7" s="36">
        <v>44.93</v>
      </c>
      <c r="CM7" s="36">
        <v>43.47</v>
      </c>
      <c r="CN7" s="36">
        <v>36.76</v>
      </c>
      <c r="CO7" s="36">
        <v>45.41</v>
      </c>
      <c r="CP7" s="36">
        <v>45.41</v>
      </c>
      <c r="CQ7" s="36">
        <v>50</v>
      </c>
      <c r="CR7" s="36">
        <v>55.42</v>
      </c>
      <c r="CS7" s="36">
        <v>58.58</v>
      </c>
      <c r="CT7" s="36">
        <v>58.82</v>
      </c>
      <c r="CU7" s="36">
        <v>51.54</v>
      </c>
      <c r="CV7" s="36">
        <v>52.19</v>
      </c>
      <c r="CW7" s="36">
        <v>100</v>
      </c>
      <c r="CX7" s="36">
        <v>100</v>
      </c>
      <c r="CY7" s="36">
        <v>100</v>
      </c>
      <c r="CZ7" s="36">
        <v>100</v>
      </c>
      <c r="DA7" s="36">
        <v>100</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2016-02-23T01:46:57Z</cp:lastPrinted>
  <dcterms:created xsi:type="dcterms:W3CDTF">2016-02-03T09:28:47Z</dcterms:created>
  <dcterms:modified xsi:type="dcterms:W3CDTF">2016-02-25T06:05:29Z</dcterms:modified>
  <cp:category/>
</cp:coreProperties>
</file>