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庁内共有\1_課（室）共有【整理前】\100_上下水道局\00_下水道管理課\企画管理係\調査・報告関係\調査関係\Ｈ２７\経営比較分析表【H27.8.10財政課】\分析依頼【H28.01 財政課】\【差替】47法非適用171～181下水道事業①\"/>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W8" i="4" s="1"/>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<sst xmlns="http://schemas.openxmlformats.org/spreadsheetml/2006/main" count="232" uniqueCount="111">
  <si>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</si>
  <si>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</si>
  <si>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</si>
  <si>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</si>
  <si>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</si>
  <si>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</si>
  <si>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</si>
  <si>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</si>
  <si>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</si>
  <si>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</si>
  <si>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</si>
  <si>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</si>
  <si>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</si>
  <si>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</si>
  <si>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</si>
  <si>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</si>
  <si>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</si>
  <si>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</si>
  <si>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</si>
  <si>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</si>
  <si>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</si>
  <si>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</si>
  <si>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</si>
  <si>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</si>
  <si>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</si>
  <si>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</si>
  <si>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</si>
  <si>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</si>
  <si>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</si>
  <si>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</si>
  <si>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</si>
  <si>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</si>
  <si>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</si>
  <si>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</si>
  <si>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</si>
  <si>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</si>
  <si>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</si>
  <si>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</si>
  <si>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</si>
  <si>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</si>
  <si>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</si>
  <si>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</si>
  <si>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</si>
  <si>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</si>
  <si>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</si>
  <si>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</si>
  <si>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</si>
  <si>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</si>
  <si>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</si>
  <si>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</si>
  <si>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</si>
  <si>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</si>
  <si>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</si>
  <si>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</si>
  <si>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</si>
  <si>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</si>
  <si>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</si>
  <si>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</si>
  <si>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</si>
  <si>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</si>
  <si>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</si>
  <si>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</si>
  <si>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</si>
  <si>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</si>
  <si>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</si>
  <si>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</si>
  <si>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</si>
  <si>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</si>
  <si>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</si>
  <si>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</si>
  <si>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</si>
  <si>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</si>
  <si>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</si>
  <si>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</si>
  <si>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</si>
  <si>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</si>
  <si>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</si>
  <si>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</si>
  <si>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</si>
  <si>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</si>
  <si>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</si>
  <si>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</si>
  <si>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</si>
  <si>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</si>
  <si>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</si>
  <si>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</si>
  <si>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</si>
  <si>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</si>
  <si>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</si>
  <si>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</si>
  <si>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</si>
  <si>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</si>
  <si>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</si>
  <si>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</si>
  <si>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</si>
  <si>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</si>
  <si>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</si>
  <si>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</si>
  <si>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</si>
  <si>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</si>
  <si>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</si>
  <si>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</si>
  <si>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</si>
  <si>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</si>
  <si>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</si>
  <si>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</si>
  <si>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</si>
  <si>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</si>
  <si>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の収益的収支比率は88.00％、経費回収率も58.13％と、維持管理経費を使用料収入によって賄えていないが、使用料は下水道事業と同一であるため、収支不足額については一般会計繰入金に頼らざるを得ない状況である。
　汚水処理原価、は類似団体平均に比べ高い傾向にあるため、経費削減を進め、経営状況の改善を図る必要がある。</t>
    <rPh sb="1" eb="3">
      <t>ヘイセイ</t>
    </rPh>
    <rPh sb="5" eb="7">
      <t>ネンド</t>
    </rPh>
    <rPh sb="8" eb="11">
      <t>シュウエキテキ</t>
    </rPh>
    <rPh sb="11" eb="13">
      <t>シュウシ</t>
    </rPh>
    <rPh sb="13" eb="15">
      <t>ヒリツ</t>
    </rPh>
    <rPh sb="23" eb="25">
      <t>ケイヒ</t>
    </rPh>
    <rPh sb="25" eb="27">
      <t>カイシュウ</t>
    </rPh>
    <rPh sb="27" eb="28">
      <t>リツ</t>
    </rPh>
    <rPh sb="37" eb="39">
      <t>イジ</t>
    </rPh>
    <rPh sb="39" eb="41">
      <t>カンリ</t>
    </rPh>
    <rPh sb="41" eb="43">
      <t>ケイヒ</t>
    </rPh>
    <rPh sb="44" eb="47">
      <t>シヨウリョウ</t>
    </rPh>
    <rPh sb="47" eb="49">
      <t>シュウニュウ</t>
    </rPh>
    <rPh sb="53" eb="54">
      <t>マカナ</t>
    </rPh>
    <rPh sb="61" eb="64">
      <t>シヨウリョウ</t>
    </rPh>
    <rPh sb="65" eb="68">
      <t>ゲスイドウ</t>
    </rPh>
    <rPh sb="68" eb="70">
      <t>ジギョウ</t>
    </rPh>
    <rPh sb="71" eb="73">
      <t>ドウイツ</t>
    </rPh>
    <rPh sb="79" eb="81">
      <t>シュウシ</t>
    </rPh>
    <rPh sb="81" eb="83">
      <t>フソク</t>
    </rPh>
    <rPh sb="83" eb="84">
      <t>ガク</t>
    </rPh>
    <rPh sb="89" eb="91">
      <t>イッパン</t>
    </rPh>
    <rPh sb="91" eb="93">
      <t>カイケイ</t>
    </rPh>
    <rPh sb="93" eb="95">
      <t>クリイレ</t>
    </rPh>
    <rPh sb="95" eb="96">
      <t>キン</t>
    </rPh>
    <rPh sb="97" eb="98">
      <t>タヨ</t>
    </rPh>
    <rPh sb="102" eb="103">
      <t>エ</t>
    </rPh>
    <rPh sb="105" eb="107">
      <t>ジョウキョウ</t>
    </rPh>
    <rPh sb="113" eb="115">
      <t>オスイ</t>
    </rPh>
    <rPh sb="115" eb="117">
      <t>ショリ</t>
    </rPh>
    <rPh sb="117" eb="119">
      <t>ゲンカ</t>
    </rPh>
    <rPh sb="121" eb="123">
      <t>ルイジ</t>
    </rPh>
    <rPh sb="123" eb="125">
      <t>ダンタイ</t>
    </rPh>
    <rPh sb="125" eb="127">
      <t>ヘイキン</t>
    </rPh>
    <rPh sb="130" eb="131">
      <t>タカ</t>
    </rPh>
    <rPh sb="132" eb="134">
      <t>ケイコウ</t>
    </rPh>
    <rPh sb="140" eb="142">
      <t>ケイヒ</t>
    </rPh>
    <rPh sb="142" eb="144">
      <t>サクゲン</t>
    </rPh>
    <rPh sb="145" eb="146">
      <t>スス</t>
    </rPh>
    <rPh sb="148" eb="150">
      <t>ケイエイ</t>
    </rPh>
    <rPh sb="150" eb="152">
      <t>ジョウキョウ</t>
    </rPh>
    <rPh sb="153" eb="155">
      <t>カイゼン</t>
    </rPh>
    <rPh sb="156" eb="157">
      <t>ハカ</t>
    </rPh>
    <rPh sb="158" eb="160">
      <t>ヒツヨウ</t>
    </rPh>
    <phoneticPr fontId="4"/>
  </si>
  <si>
    <t>　平成15年度から開始した事業であり、老朽化も進んではいない状況である。適正な維持管理に努め、長寿命化を図っていく必要がある。</t>
    <rPh sb="1" eb="3">
      <t>ヘイセイ</t>
    </rPh>
    <rPh sb="5" eb="7">
      <t>ネンド</t>
    </rPh>
    <rPh sb="9" eb="11">
      <t>カイシ</t>
    </rPh>
    <rPh sb="13" eb="15">
      <t>ジギョウ</t>
    </rPh>
    <rPh sb="19" eb="22">
      <t>ロウキュウカ</t>
    </rPh>
    <rPh sb="23" eb="24">
      <t>スス</t>
    </rPh>
    <rPh sb="30" eb="32">
      <t>ジョウキョウ</t>
    </rPh>
    <rPh sb="36" eb="38">
      <t>テキセイ</t>
    </rPh>
    <rPh sb="39" eb="41">
      <t>イジ</t>
    </rPh>
    <rPh sb="41" eb="43">
      <t>カンリ</t>
    </rPh>
    <rPh sb="44" eb="45">
      <t>ツト</t>
    </rPh>
    <rPh sb="47" eb="48">
      <t>チョウ</t>
    </rPh>
    <rPh sb="48" eb="51">
      <t>ジュミョウカ</t>
    </rPh>
    <rPh sb="52" eb="53">
      <t>ハカ</t>
    </rPh>
    <rPh sb="57" eb="59">
      <t>ヒツヨウ</t>
    </rPh>
    <phoneticPr fontId="4"/>
  </si>
  <si>
    <t>浄化槽事業については、資本費負担は少ないが、維持管理経費が他事業に比べ高額となる傾向があるため、経費の節減等に努め、経営改善を図っていく必要がある。</t>
    <rPh sb="0" eb="3">
      <t>ジョウカソウ</t>
    </rPh>
    <rPh sb="3" eb="5">
      <t>ジギョウ</t>
    </rPh>
    <rPh sb="11" eb="13">
      <t>シホン</t>
    </rPh>
    <rPh sb="13" eb="14">
      <t>ヒ</t>
    </rPh>
    <rPh sb="14" eb="16">
      <t>フタン</t>
    </rPh>
    <rPh sb="17" eb="18">
      <t>スク</t>
    </rPh>
    <rPh sb="22" eb="24">
      <t>イジ</t>
    </rPh>
    <rPh sb="24" eb="26">
      <t>カンリ</t>
    </rPh>
    <rPh sb="26" eb="28">
      <t>ケイヒ</t>
    </rPh>
    <rPh sb="29" eb="30">
      <t>タ</t>
    </rPh>
    <rPh sb="30" eb="32">
      <t>ジギョウ</t>
    </rPh>
    <rPh sb="33" eb="34">
      <t>クラ</t>
    </rPh>
    <rPh sb="35" eb="37">
      <t>コウガク</t>
    </rPh>
    <rPh sb="40" eb="42">
      <t>ケイコウ</t>
    </rPh>
    <rPh sb="48" eb="50">
      <t>ケイヒ</t>
    </rPh>
    <rPh sb="51" eb="53">
      <t>セツゲン</t>
    </rPh>
    <rPh sb="53" eb="54">
      <t>トウ</t>
    </rPh>
    <rPh sb="55" eb="56">
      <t>ツト</t>
    </rPh>
    <rPh sb="58" eb="60">
      <t>ケイエイ</t>
    </rPh>
    <rPh sb="60" eb="62">
      <t>カイゼン</t>
    </rPh>
    <rPh sb="63" eb="64">
      <t>ハカ</t>
    </rPh>
    <rPh sb="68" eb="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</si>
</sst>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501744"/>
        <c:axId val="21050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10501744"/>
        <c:axId val="210501352"/>
      </c:lineChart>
      <c:dateAx>
        <c:axId val="210501744"/>
        <c:scaling>
          <c:orientation val="minMax"/>
        </c:scaling>
        <c:delete val="1"/>
        <c:axPos val="b"/>
        <c:numFmt formatCode="ge" sourceLinked="1"/>
        <c:majorTickMark val="none"/>
        <c:minorTickMark val="none"/>
        <c:tickLblPos val="none"/>
        <c:crossAx val="210501352"/>
        <c:crosses val="autoZero"/>
        <c:auto val="1"/>
        <c:lblOffset val="100"/>
        <c:baseTimeUnit val="years"/>
      </c:dateAx>
      <c:valAx>
        <c:axId val="21050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0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55.93</c:v>
                </c:pt>
                <c:pt idx="1">
                  <c:v>55.17</c:v>
                </c:pt>
                <c:pt idx="2">
                  <c:v>53.9</c:v>
                </c:pt>
                <c:pt idx="3">
                  <c:v>52.49</c:v>
                </c:pt>
                <c:pt idx="4">
                  <c:v>57.17</c:v>
                </c:pt>
              </c:numCache>
            </c:numRef>
          </c:val>
        </c:ser>
        <c:dLbls>
          <c:showLegendKey val="0"/>
          <c:showVal val="0"/>
          <c:showCatName val="0"/>
          <c:showSerName val="0"/>
          <c:showPercent val="0"/>
          <c:showBubbleSize val="0"/>
        </c:dLbls>
        <c:gapWidth val="150"/>
        <c:axId val="215542600"/>
        <c:axId val="21554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215542600"/>
        <c:axId val="215542992"/>
      </c:lineChart>
      <c:dateAx>
        <c:axId val="215542600"/>
        <c:scaling>
          <c:orientation val="minMax"/>
        </c:scaling>
        <c:delete val="1"/>
        <c:axPos val="b"/>
        <c:numFmt formatCode="ge" sourceLinked="1"/>
        <c:majorTickMark val="none"/>
        <c:minorTickMark val="none"/>
        <c:tickLblPos val="none"/>
        <c:crossAx val="215542992"/>
        <c:crosses val="autoZero"/>
        <c:auto val="1"/>
        <c:lblOffset val="100"/>
        <c:baseTimeUnit val="years"/>
      </c:dateAx>
      <c:valAx>
        <c:axId val="21554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4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99.14</c:v>
                </c:pt>
                <c:pt idx="1">
                  <c:v>99.34</c:v>
                </c:pt>
                <c:pt idx="2">
                  <c:v>99.71</c:v>
                </c:pt>
                <c:pt idx="3">
                  <c:v>99.74</c:v>
                </c:pt>
                <c:pt idx="4">
                  <c:v>99.75</c:v>
                </c:pt>
              </c:numCache>
            </c:numRef>
          </c:val>
        </c:ser>
        <c:dLbls>
          <c:showLegendKey val="0"/>
          <c:showVal val="0"/>
          <c:showCatName val="0"/>
          <c:showSerName val="0"/>
          <c:showPercent val="0"/>
          <c:showBubbleSize val="0"/>
        </c:dLbls>
        <c:gapWidth val="150"/>
        <c:axId val="215544168"/>
        <c:axId val="21554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215544168"/>
        <c:axId val="215544560"/>
      </c:lineChart>
      <c:dateAx>
        <c:axId val="215544168"/>
        <c:scaling>
          <c:orientation val="minMax"/>
        </c:scaling>
        <c:delete val="1"/>
        <c:axPos val="b"/>
        <c:numFmt formatCode="ge" sourceLinked="1"/>
        <c:majorTickMark val="none"/>
        <c:minorTickMark val="none"/>
        <c:tickLblPos val="none"/>
        <c:crossAx val="215544560"/>
        <c:crosses val="autoZero"/>
        <c:auto val="1"/>
        <c:lblOffset val="100"/>
        <c:baseTimeUnit val="years"/>
      </c:dateAx>
      <c:valAx>
        <c:axId val="21554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4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91.37</c:v>
                </c:pt>
                <c:pt idx="1">
                  <c:v>92.37</c:v>
                </c:pt>
                <c:pt idx="2">
                  <c:v>90.17</c:v>
                </c:pt>
                <c:pt idx="3">
                  <c:v>85.6</c:v>
                </c:pt>
                <c:pt idx="4">
                  <c:v>88</c:v>
                </c:pt>
              </c:numCache>
            </c:numRef>
          </c:val>
        </c:ser>
        <c:dLbls>
          <c:showLegendKey val="0"/>
          <c:showVal val="0"/>
          <c:showCatName val="0"/>
          <c:showSerName val="0"/>
          <c:showPercent val="0"/>
          <c:showBubbleSize val="0"/>
        </c:dLbls>
        <c:gapWidth val="150"/>
        <c:axId val="210499784"/>
        <c:axId val="2104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499784"/>
        <c:axId val="210499392"/>
      </c:lineChart>
      <c:dateAx>
        <c:axId val="210499784"/>
        <c:scaling>
          <c:orientation val="minMax"/>
        </c:scaling>
        <c:delete val="1"/>
        <c:axPos val="b"/>
        <c:numFmt formatCode="ge" sourceLinked="1"/>
        <c:majorTickMark val="none"/>
        <c:minorTickMark val="none"/>
        <c:tickLblPos val="none"/>
        <c:crossAx val="210499392"/>
        <c:crosses val="autoZero"/>
        <c:auto val="1"/>
        <c:lblOffset val="100"/>
        <c:baseTimeUnit val="years"/>
      </c:dateAx>
      <c:valAx>
        <c:axId val="2104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253352"/>
        <c:axId val="2112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253352"/>
        <c:axId val="211252960"/>
      </c:lineChart>
      <c:dateAx>
        <c:axId val="211253352"/>
        <c:scaling>
          <c:orientation val="minMax"/>
        </c:scaling>
        <c:delete val="1"/>
        <c:axPos val="b"/>
        <c:numFmt formatCode="ge" sourceLinked="1"/>
        <c:majorTickMark val="none"/>
        <c:minorTickMark val="none"/>
        <c:tickLblPos val="none"/>
        <c:crossAx val="211252960"/>
        <c:crosses val="autoZero"/>
        <c:auto val="1"/>
        <c:lblOffset val="100"/>
        <c:baseTimeUnit val="years"/>
      </c:dateAx>
      <c:valAx>
        <c:axId val="2112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5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254528"/>
        <c:axId val="21125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254528"/>
        <c:axId val="211254920"/>
      </c:lineChart>
      <c:dateAx>
        <c:axId val="211254528"/>
        <c:scaling>
          <c:orientation val="minMax"/>
        </c:scaling>
        <c:delete val="1"/>
        <c:axPos val="b"/>
        <c:numFmt formatCode="ge" sourceLinked="1"/>
        <c:majorTickMark val="none"/>
        <c:minorTickMark val="none"/>
        <c:tickLblPos val="none"/>
        <c:crossAx val="211254920"/>
        <c:crosses val="autoZero"/>
        <c:auto val="1"/>
        <c:lblOffset val="100"/>
        <c:baseTimeUnit val="years"/>
      </c:dateAx>
      <c:valAx>
        <c:axId val="21125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256392"/>
        <c:axId val="21425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256392"/>
        <c:axId val="214256784"/>
      </c:lineChart>
      <c:dateAx>
        <c:axId val="214256392"/>
        <c:scaling>
          <c:orientation val="minMax"/>
        </c:scaling>
        <c:delete val="1"/>
        <c:axPos val="b"/>
        <c:numFmt formatCode="ge" sourceLinked="1"/>
        <c:majorTickMark val="none"/>
        <c:minorTickMark val="none"/>
        <c:tickLblPos val="none"/>
        <c:crossAx val="214256784"/>
        <c:crosses val="autoZero"/>
        <c:auto val="1"/>
        <c:lblOffset val="100"/>
        <c:baseTimeUnit val="years"/>
      </c:dateAx>
      <c:valAx>
        <c:axId val="21425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5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257960"/>
        <c:axId val="21425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257960"/>
        <c:axId val="214258352"/>
      </c:lineChart>
      <c:dateAx>
        <c:axId val="214257960"/>
        <c:scaling>
          <c:orientation val="minMax"/>
        </c:scaling>
        <c:delete val="1"/>
        <c:axPos val="b"/>
        <c:numFmt formatCode="ge" sourceLinked="1"/>
        <c:majorTickMark val="none"/>
        <c:minorTickMark val="none"/>
        <c:tickLblPos val="none"/>
        <c:crossAx val="214258352"/>
        <c:crosses val="autoZero"/>
        <c:auto val="1"/>
        <c:lblOffset val="100"/>
        <c:baseTimeUnit val="years"/>
      </c:dateAx>
      <c:valAx>
        <c:axId val="21425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5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475.36</c:v>
                </c:pt>
                <c:pt idx="1">
                  <c:v>340.57</c:v>
                </c:pt>
                <c:pt idx="2">
                  <c:v>372.19</c:v>
                </c:pt>
                <c:pt idx="3">
                  <c:v>581.94000000000005</c:v>
                </c:pt>
                <c:pt idx="4">
                  <c:v>399.26</c:v>
                </c:pt>
              </c:numCache>
            </c:numRef>
          </c:val>
        </c:ser>
        <c:dLbls>
          <c:showLegendKey val="0"/>
          <c:showVal val="0"/>
          <c:showCatName val="0"/>
          <c:showSerName val="0"/>
          <c:showPercent val="0"/>
          <c:showBubbleSize val="0"/>
        </c:dLbls>
        <c:gapWidth val="150"/>
        <c:axId val="214259528"/>
        <c:axId val="21524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214259528"/>
        <c:axId val="215243184"/>
      </c:lineChart>
      <c:dateAx>
        <c:axId val="214259528"/>
        <c:scaling>
          <c:orientation val="minMax"/>
        </c:scaling>
        <c:delete val="1"/>
        <c:axPos val="b"/>
        <c:numFmt formatCode="ge" sourceLinked="1"/>
        <c:majorTickMark val="none"/>
        <c:minorTickMark val="none"/>
        <c:tickLblPos val="none"/>
        <c:crossAx val="215243184"/>
        <c:crosses val="autoZero"/>
        <c:auto val="1"/>
        <c:lblOffset val="100"/>
        <c:baseTimeUnit val="years"/>
      </c:dateAx>
      <c:valAx>
        <c:axId val="21524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5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52.69</c:v>
                </c:pt>
                <c:pt idx="1">
                  <c:v>56.92</c:v>
                </c:pt>
                <c:pt idx="2">
                  <c:v>59.03</c:v>
                </c:pt>
                <c:pt idx="3">
                  <c:v>53.73</c:v>
                </c:pt>
                <c:pt idx="4">
                  <c:v>58.13</c:v>
                </c:pt>
              </c:numCache>
            </c:numRef>
          </c:val>
        </c:ser>
        <c:dLbls>
          <c:showLegendKey val="0"/>
          <c:showVal val="0"/>
          <c:showCatName val="0"/>
          <c:showSerName val="0"/>
          <c:showPercent val="0"/>
          <c:showBubbleSize val="0"/>
        </c:dLbls>
        <c:gapWidth val="150"/>
        <c:axId val="215244360"/>
        <c:axId val="21524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215244360"/>
        <c:axId val="215244752"/>
      </c:lineChart>
      <c:dateAx>
        <c:axId val="215244360"/>
        <c:scaling>
          <c:orientation val="minMax"/>
        </c:scaling>
        <c:delete val="1"/>
        <c:axPos val="b"/>
        <c:numFmt formatCode="ge" sourceLinked="1"/>
        <c:majorTickMark val="none"/>
        <c:minorTickMark val="none"/>
        <c:tickLblPos val="none"/>
        <c:crossAx val="215244752"/>
        <c:crosses val="autoZero"/>
        <c:auto val="1"/>
        <c:lblOffset val="100"/>
        <c:baseTimeUnit val="years"/>
      </c:dateAx>
      <c:valAx>
        <c:axId val="21524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4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283.73</c:v>
                </c:pt>
                <c:pt idx="1">
                  <c:v>292.88</c:v>
                </c:pt>
                <c:pt idx="2">
                  <c:v>289.22000000000003</c:v>
                </c:pt>
                <c:pt idx="3">
                  <c:v>315.39999999999998</c:v>
                </c:pt>
                <c:pt idx="4">
                  <c:v>301.26</c:v>
                </c:pt>
              </c:numCache>
            </c:numRef>
          </c:val>
        </c:ser>
        <c:dLbls>
          <c:showLegendKey val="0"/>
          <c:showVal val="0"/>
          <c:showCatName val="0"/>
          <c:showSerName val="0"/>
          <c:showPercent val="0"/>
          <c:showBubbleSize val="0"/>
        </c:dLbls>
        <c:gapWidth val="150"/>
        <c:axId val="215245928"/>
        <c:axId val="21524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215245928"/>
        <c:axId val="215246320"/>
      </c:lineChart>
      <c:dateAx>
        <c:axId val="215245928"/>
        <c:scaling>
          <c:orientation val="minMax"/>
        </c:scaling>
        <c:delete val="1"/>
        <c:axPos val="b"/>
        <c:numFmt formatCode="ge" sourceLinked="1"/>
        <c:majorTickMark val="none"/>
        <c:minorTickMark val="none"/>
        <c:tickLblPos val="none"/>
        <c:crossAx val="215246320"/>
        <c:crosses val="autoZero"/>
        <c:auto val="1"/>
        <c:lblOffset val="100"/>
        <c:baseTimeUnit val="years"/>
      </c:dateAx>
      <c:valAx>
        <c:axId val="21524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出雲市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174731</v>
      </c>
      <c r="AM8" s="64"/>
      <c r="AN8" s="64"/>
      <c r="AO8" s="64"/>
      <c r="AP8" s="64"/>
      <c r="AQ8" s="64"/>
      <c r="AR8" s="64"/>
      <c r="AS8" s="64"/>
      <c r="AT8" s="63">
        <f>データ!S6</f>
        <v>624.36</v>
      </c>
      <c r="AU8" s="63"/>
      <c r="AV8" s="63"/>
      <c r="AW8" s="63"/>
      <c r="AX8" s="63"/>
      <c r="AY8" s="63"/>
      <c r="AZ8" s="63"/>
      <c r="BA8" s="63"/>
      <c r="BB8" s="63">
        <f>データ!T6</f>
        <v>279.86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2.08</v>
      </c>
      <c r="Q10" s="63"/>
      <c r="R10" s="63"/>
      <c r="S10" s="63"/>
      <c r="T10" s="63"/>
      <c r="U10" s="63"/>
      <c r="V10" s="63"/>
      <c r="W10" s="63">
        <f>データ!P6</f>
        <v>100</v>
      </c>
      <c r="X10" s="63"/>
      <c r="Y10" s="63"/>
      <c r="Z10" s="63"/>
      <c r="AA10" s="63"/>
      <c r="AB10" s="63"/>
      <c r="AC10" s="63"/>
      <c r="AD10" s="64">
        <f>データ!Q6</f>
        <v>3291</v>
      </c>
      <c r="AE10" s="64"/>
      <c r="AF10" s="64"/>
      <c r="AG10" s="64"/>
      <c r="AH10" s="64"/>
      <c r="AI10" s="64"/>
      <c r="AJ10" s="64"/>
      <c r="AK10" s="2"/>
      <c r="AL10" s="64">
        <f>データ!U6</f>
        <v>3624</v>
      </c>
      <c r="AM10" s="64"/>
      <c r="AN10" s="64"/>
      <c r="AO10" s="64"/>
      <c r="AP10" s="64"/>
      <c r="AQ10" s="64"/>
      <c r="AR10" s="64"/>
      <c r="AS10" s="64"/>
      <c r="AT10" s="63">
        <f>データ!V6</f>
        <v>0.02</v>
      </c>
      <c r="AU10" s="63"/>
      <c r="AV10" s="63"/>
      <c r="AW10" s="63"/>
      <c r="AX10" s="63"/>
      <c r="AY10" s="63"/>
      <c r="AZ10" s="63"/>
      <c r="BA10" s="63"/>
      <c r="BB10" s="63">
        <f>データ!W6</f>
        <v>181200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O14" sqref="CO14"/>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322032</v>
      </c>
      <c r="D6" s="31">
        <f t="shared" si="3"/>
        <v>47</v>
      </c>
      <c r="E6" s="31">
        <f t="shared" si="3"/>
        <v>18</v>
      </c>
      <c r="F6" s="31">
        <f t="shared" si="3"/>
        <v>0</v>
      </c>
      <c r="G6" s="31">
        <f t="shared" si="3"/>
        <v>0</v>
      </c>
      <c r="H6" s="31" t="str">
        <f t="shared" si="3"/>
        <v>島根県　出雲市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2.08</v>
      </c>
      <c r="P6" s="32">
        <f t="shared" si="3"/>
        <v>100</v>
      </c>
      <c r="Q6" s="32">
        <f t="shared" si="3"/>
        <v>3291</v>
      </c>
      <c r="R6" s="32">
        <f t="shared" si="3"/>
        <v>174731</v>
      </c>
      <c r="S6" s="32">
        <f t="shared" si="3"/>
        <v>624.36</v>
      </c>
      <c r="T6" s="32">
        <f t="shared" si="3"/>
        <v>279.86</v>
      </c>
      <c r="U6" s="32">
        <f t="shared" si="3"/>
        <v>3624</v>
      </c>
      <c r="V6" s="32">
        <f t="shared" si="3"/>
        <v>0.02</v>
      </c>
      <c r="W6" s="32">
        <f t="shared" si="3"/>
        <v>181200</v>
      </c>
      <c r="X6" s="33">
        <f>IF(X7="",NA(),X7)</f>
        <v>91.37</v>
      </c>
      <c r="Y6" s="33">
        <f t="shared" ref="Y6:AG6" si="4">IF(Y7="",NA(),Y7)</f>
        <v>92.37</v>
      </c>
      <c r="Z6" s="33">
        <f t="shared" si="4"/>
        <v>90.17</v>
      </c>
      <c r="AA6" s="33">
        <f t="shared" si="4"/>
        <v>85.6</v>
      </c>
      <c r="AB6" s="33">
        <f t="shared" si="4"/>
        <v>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475.36</v>
      </c>
      <c r="BF6" s="33">
        <f t="shared" ref="BF6:BN6" si="7">IF(BF7="",NA(),BF7)</f>
        <v>340.57</v>
      </c>
      <c r="BG6" s="33">
        <f t="shared" si="7"/>
        <v>372.19</v>
      </c>
      <c r="BH6" s="33">
        <f t="shared" si="7"/>
        <v>581.94000000000005</v>
      </c>
      <c r="BI6" s="33">
        <f t="shared" si="7"/>
        <v>399.26</v>
      </c>
      <c r="BJ6" s="33">
        <f t="shared" si="7"/>
        <v>442.18</v>
      </c>
      <c r="BK6" s="33">
        <f t="shared" si="7"/>
        <v>421.01</v>
      </c>
      <c r="BL6" s="33">
        <f t="shared" si="7"/>
        <v>430.64</v>
      </c>
      <c r="BM6" s="33">
        <f t="shared" si="7"/>
        <v>446.63</v>
      </c>
      <c r="BN6" s="33">
        <f t="shared" si="7"/>
        <v>416.91</v>
      </c>
      <c r="BO6" s="32" t="str">
        <f>IF(BO7="","",IF(BO7="-","【-】","【"&amp;SUBSTITUTE(TEXT(BO7,"#,##0.00"),"-","△")&amp;"】"))</f>
        <v>【375.36】</v>
      </c>
      <c r="BP6" s="33">
        <f>IF(BP7="",NA(),BP7)</f>
        <v>52.69</v>
      </c>
      <c r="BQ6" s="33">
        <f t="shared" ref="BQ6:BY6" si="8">IF(BQ7="",NA(),BQ7)</f>
        <v>56.92</v>
      </c>
      <c r="BR6" s="33">
        <f t="shared" si="8"/>
        <v>59.03</v>
      </c>
      <c r="BS6" s="33">
        <f t="shared" si="8"/>
        <v>53.73</v>
      </c>
      <c r="BT6" s="33">
        <f t="shared" si="8"/>
        <v>58.13</v>
      </c>
      <c r="BU6" s="33">
        <f t="shared" si="8"/>
        <v>61.59</v>
      </c>
      <c r="BV6" s="33">
        <f t="shared" si="8"/>
        <v>58.98</v>
      </c>
      <c r="BW6" s="33">
        <f t="shared" si="8"/>
        <v>58.78</v>
      </c>
      <c r="BX6" s="33">
        <f t="shared" si="8"/>
        <v>58.53</v>
      </c>
      <c r="BY6" s="33">
        <f t="shared" si="8"/>
        <v>57.93</v>
      </c>
      <c r="BZ6" s="32" t="str">
        <f>IF(BZ7="","",IF(BZ7="-","【-】","【"&amp;SUBSTITUTE(TEXT(BZ7,"#,##0.00"),"-","△")&amp;"】"))</f>
        <v>【60.44】</v>
      </c>
      <c r="CA6" s="33">
        <f>IF(CA7="",NA(),CA7)</f>
        <v>283.73</v>
      </c>
      <c r="CB6" s="33">
        <f t="shared" ref="CB6:CJ6" si="9">IF(CB7="",NA(),CB7)</f>
        <v>292.88</v>
      </c>
      <c r="CC6" s="33">
        <f t="shared" si="9"/>
        <v>289.22000000000003</v>
      </c>
      <c r="CD6" s="33">
        <f t="shared" si="9"/>
        <v>315.39999999999998</v>
      </c>
      <c r="CE6" s="33">
        <f t="shared" si="9"/>
        <v>301.26</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55.93</v>
      </c>
      <c r="CM6" s="33">
        <f t="shared" ref="CM6:CU6" si="10">IF(CM7="",NA(),CM7)</f>
        <v>55.17</v>
      </c>
      <c r="CN6" s="33">
        <f t="shared" si="10"/>
        <v>53.9</v>
      </c>
      <c r="CO6" s="33">
        <f t="shared" si="10"/>
        <v>52.49</v>
      </c>
      <c r="CP6" s="33">
        <f t="shared" si="10"/>
        <v>57.17</v>
      </c>
      <c r="CQ6" s="33">
        <f t="shared" si="10"/>
        <v>57.53</v>
      </c>
      <c r="CR6" s="33">
        <f t="shared" si="10"/>
        <v>60.03</v>
      </c>
      <c r="CS6" s="33">
        <f t="shared" si="10"/>
        <v>61.93</v>
      </c>
      <c r="CT6" s="33">
        <f t="shared" si="10"/>
        <v>58.06</v>
      </c>
      <c r="CU6" s="33">
        <f t="shared" si="10"/>
        <v>59.08</v>
      </c>
      <c r="CV6" s="32" t="str">
        <f>IF(CV7="","",IF(CV7="-","【-】","【"&amp;SUBSTITUTE(TEXT(CV7,"#,##0.00"),"-","△")&amp;"】"))</f>
        <v>【57.75】</v>
      </c>
      <c r="CW6" s="33">
        <f>IF(CW7="",NA(),CW7)</f>
        <v>99.14</v>
      </c>
      <c r="CX6" s="33">
        <f t="shared" ref="CX6:DF6" si="11">IF(CX7="",NA(),CX7)</f>
        <v>99.34</v>
      </c>
      <c r="CY6" s="33">
        <f t="shared" si="11"/>
        <v>99.71</v>
      </c>
      <c r="CZ6" s="33">
        <f t="shared" si="11"/>
        <v>99.74</v>
      </c>
      <c r="DA6" s="33">
        <f t="shared" si="11"/>
        <v>99.75</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322032</v>
      </c>
      <c r="D7" s="35">
        <v>47</v>
      </c>
      <c r="E7" s="35">
        <v>18</v>
      </c>
      <c r="F7" s="35">
        <v>0</v>
      </c>
      <c r="G7" s="35">
        <v>0</v>
      </c>
      <c r="H7" s="35" t="s">
        <v>96</v>
      </c>
      <c r="I7" s="35" t="s">
        <v>97</v>
      </c>
      <c r="J7" s="35" t="s">
        <v>98</v>
      </c>
      <c r="K7" s="35" t="s">
        <v>99</v>
      </c>
      <c r="L7" s="35" t="s">
        <v>100</v>
      </c>
      <c r="M7" s="36" t="s">
        <v>101</v>
      </c>
      <c r="N7" s="36" t="s">
        <v>102</v>
      </c>
      <c r="O7" s="36">
        <v>2.08</v>
      </c>
      <c r="P7" s="36">
        <v>100</v>
      </c>
      <c r="Q7" s="36">
        <v>3291</v>
      </c>
      <c r="R7" s="36">
        <v>174731</v>
      </c>
      <c r="S7" s="36">
        <v>624.36</v>
      </c>
      <c r="T7" s="36">
        <v>279.86</v>
      </c>
      <c r="U7" s="36">
        <v>3624</v>
      </c>
      <c r="V7" s="36">
        <v>0.02</v>
      </c>
      <c r="W7" s="36">
        <v>181200</v>
      </c>
      <c r="X7" s="36">
        <v>91.37</v>
      </c>
      <c r="Y7" s="36">
        <v>92.37</v>
      </c>
      <c r="Z7" s="36">
        <v>90.17</v>
      </c>
      <c r="AA7" s="36">
        <v>85.6</v>
      </c>
      <c r="AB7" s="36">
        <v>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475.36</v>
      </c>
      <c r="BF7" s="36">
        <v>340.57</v>
      </c>
      <c r="BG7" s="36">
        <v>372.19</v>
      </c>
      <c r="BH7" s="36">
        <v>581.94000000000005</v>
      </c>
      <c r="BI7" s="36">
        <v>399.26</v>
      </c>
      <c r="BJ7" s="36">
        <v>442.18</v>
      </c>
      <c r="BK7" s="36">
        <v>421.01</v>
      </c>
      <c r="BL7" s="36">
        <v>430.64</v>
      </c>
      <c r="BM7" s="36">
        <v>446.63</v>
      </c>
      <c r="BN7" s="36">
        <v>416.91</v>
      </c>
      <c r="BO7" s="36">
        <v>375.36</v>
      </c>
      <c r="BP7" s="36">
        <v>52.69</v>
      </c>
      <c r="BQ7" s="36">
        <v>56.92</v>
      </c>
      <c r="BR7" s="36">
        <v>59.03</v>
      </c>
      <c r="BS7" s="36">
        <v>53.73</v>
      </c>
      <c r="BT7" s="36">
        <v>58.13</v>
      </c>
      <c r="BU7" s="36">
        <v>61.59</v>
      </c>
      <c r="BV7" s="36">
        <v>58.98</v>
      </c>
      <c r="BW7" s="36">
        <v>58.78</v>
      </c>
      <c r="BX7" s="36">
        <v>58.53</v>
      </c>
      <c r="BY7" s="36">
        <v>57.93</v>
      </c>
      <c r="BZ7" s="36">
        <v>60.44</v>
      </c>
      <c r="CA7" s="36">
        <v>283.73</v>
      </c>
      <c r="CB7" s="36">
        <v>292.88</v>
      </c>
      <c r="CC7" s="36">
        <v>289.22000000000003</v>
      </c>
      <c r="CD7" s="36">
        <v>315.39999999999998</v>
      </c>
      <c r="CE7" s="36">
        <v>301.26</v>
      </c>
      <c r="CF7" s="36">
        <v>242.92</v>
      </c>
      <c r="CG7" s="36">
        <v>253.84</v>
      </c>
      <c r="CH7" s="36">
        <v>257.02999999999997</v>
      </c>
      <c r="CI7" s="36">
        <v>266.57</v>
      </c>
      <c r="CJ7" s="36">
        <v>276.93</v>
      </c>
      <c r="CK7" s="36">
        <v>267.61</v>
      </c>
      <c r="CL7" s="36">
        <v>55.93</v>
      </c>
      <c r="CM7" s="36">
        <v>55.17</v>
      </c>
      <c r="CN7" s="36">
        <v>53.9</v>
      </c>
      <c r="CO7" s="36">
        <v>52.49</v>
      </c>
      <c r="CP7" s="36">
        <v>57.17</v>
      </c>
      <c r="CQ7" s="36">
        <v>57.53</v>
      </c>
      <c r="CR7" s="36">
        <v>60.03</v>
      </c>
      <c r="CS7" s="36">
        <v>61.93</v>
      </c>
      <c r="CT7" s="36">
        <v>58.06</v>
      </c>
      <c r="CU7" s="36">
        <v>59.08</v>
      </c>
      <c r="CV7" s="36">
        <v>57.75</v>
      </c>
      <c r="CW7" s="36">
        <v>99.14</v>
      </c>
      <c r="CX7" s="36">
        <v>99.34</v>
      </c>
      <c r="CY7" s="36">
        <v>99.71</v>
      </c>
      <c r="CZ7" s="36">
        <v>99.74</v>
      </c>
      <c r="DA7" s="36">
        <v>99.75</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NJ031</cp:lastModifiedBy>
  <cp:lastPrinted>2016-02-22T07:16:53Z</cp:lastPrinted>
  <dcterms:created xsi:type="dcterms:W3CDTF">2016-02-03T09:26:04Z</dcterms:created>
  <dcterms:modified xsi:type="dcterms:W3CDTF">2016-02-22T07:16:57Z</dcterms:modified>
  <cp:category/>
</cp:coreProperties>
</file>