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<sst xmlns="http://schemas.openxmlformats.org/spreadsheetml/2006/main" count="232" uniqueCount="111">
  <si>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</si>
  <si>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</si>
  <si>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</si>
  <si>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</si>
  <si>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</si>
  <si>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</si>
  <si>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</si>
  <si>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</si>
  <si>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</si>
  <si>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</si>
  <si>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</si>
  <si>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</si>
  <si>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</si>
  <si>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</si>
  <si>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</si>
  <si>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</si>
  <si>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</si>
  <si>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</si>
  <si>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</si>
  <si>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</si>
  <si>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</si>
  <si>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</si>
  <si>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</si>
  <si>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</si>
  <si>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</si>
  <si>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</si>
  <si>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</si>
  <si>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</si>
  <si>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</si>
  <si>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</si>
  <si>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</si>
  <si>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</si>
  <si>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</si>
  <si>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</si>
  <si>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</si>
  <si>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</si>
  <si>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</si>
  <si>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</si>
  <si>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</si>
  <si>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</si>
  <si>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</si>
  <si>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</si>
  <si>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</si>
  <si>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</si>
  <si>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</si>
  <si>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</si>
  <si>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</si>
  <si>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</si>
  <si>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</si>
  <si>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</si>
  <si>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</si>
  <si>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</si>
  <si>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</si>
  <si>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</si>
  <si>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</si>
  <si>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</si>
  <si>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</si>
  <si>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</si>
  <si>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</si>
  <si>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</si>
  <si>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</si>
  <si>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</si>
  <si>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</si>
  <si>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</si>
  <si>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</si>
  <si>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</si>
  <si>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</si>
  <si>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</si>
  <si>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</si>
  <si>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</si>
  <si>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</si>
  <si>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</si>
  <si>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</si>
  <si>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</si>
  <si>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</si>
  <si>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</si>
  <si>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</si>
  <si>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</si>
  <si>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</si>
  <si>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</si>
  <si>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</si>
  <si>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</si>
  <si>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</si>
  <si>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</si>
  <si>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</si>
  <si>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</si>
  <si>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</si>
  <si>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</si>
  <si>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</si>
  <si>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</si>
  <si>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</si>
  <si>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</si>
  <si>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</si>
  <si>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</si>
  <si>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</si>
  <si>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</si>
  <si>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浜田市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</si>
  <si>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</si>
  <si>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</si>
  <si>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</si>
  <si>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</si>
  <si>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</si>
  <si>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</si>
  <si>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</si>
  <si>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</si>
  <si>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</si>
  <si>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</si>
  <si>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</si>
  <si>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全体的に、類似団体と比較し、ほぼ同水準であるが、今後必要となる更新投資を見据え、適正な料金水準を意識し、汚水処理費用の削減にも努め、健全経営を続けていく必要がある。</t>
    <rPh sb="1" eb="4">
      <t>ゼンタイテキ</t>
    </rPh>
    <rPh sb="6" eb="8">
      <t>ルイジ</t>
    </rPh>
    <rPh sb="8" eb="10">
      <t>ダンタイ</t>
    </rPh>
    <rPh sb="11" eb="13">
      <t>ヒカク</t>
    </rPh>
    <rPh sb="17" eb="20">
      <t>ドウスイジュン</t>
    </rPh>
    <rPh sb="53" eb="55">
      <t>オスイ</t>
    </rPh>
    <rPh sb="55" eb="57">
      <t>ショリ</t>
    </rPh>
    <phoneticPr fontId="4"/>
  </si>
  <si>
    <t>　平成17年度に供用開始し、10年が経過したところであるが、浄化槽の更新は未着手である。
　しかし、施設の修繕は増加傾向にある。</t>
    <phoneticPr fontId="4"/>
  </si>
  <si>
    <t>　今後必要となる更新投資を見据え、維持管理費の削減に努め、健全経営を続けていく必要がある。
　企業債残高対事業規模比率は、個別排水処理事業に要する経費、分流式下水道等に要する経費として地方債現在高の一部を一般会計が負担しているため、類似団体や経年で比較し低く、投資規模は適切であると考える。
　経費回収率は、類似団体と比較し、ほぼ同水準であるが、適正な料金水準を意識し、維持管理費の削減に努め、健全経営を目指す必要がある。
　汚水処理原価は、類似団体と比較し、ほぼ同水準であるが、維持管理費の削減により経営改善が必要である。
　施設利用率は高く、類似団体と比較し、適切な施設規模となっている。　　　　　　　　　　　　　　
　水洗化率は100％に達しており、公共用水域の水質保全につながっている。</t>
    <rPh sb="1" eb="3">
      <t>コンゴ</t>
    </rPh>
    <rPh sb="3" eb="5">
      <t>ヒツヨウ</t>
    </rPh>
    <rPh sb="8" eb="10">
      <t>コウシン</t>
    </rPh>
    <rPh sb="10" eb="12">
      <t>トウシ</t>
    </rPh>
    <rPh sb="13" eb="15">
      <t>ミス</t>
    </rPh>
    <rPh sb="17" eb="19">
      <t>イジ</t>
    </rPh>
    <rPh sb="19" eb="21">
      <t>カンリ</t>
    </rPh>
    <rPh sb="21" eb="22">
      <t>ヒ</t>
    </rPh>
    <rPh sb="47" eb="49">
      <t>キギョウ</t>
    </rPh>
    <rPh sb="132" eb="134">
      <t>キボ</t>
    </rPh>
    <rPh sb="135" eb="137">
      <t>テキセツ</t>
    </rPh>
    <rPh sb="141" eb="142">
      <t>カンガ</t>
    </rPh>
    <rPh sb="154" eb="156">
      <t>ルイジ</t>
    </rPh>
    <rPh sb="156" eb="158">
      <t>ダンタイ</t>
    </rPh>
    <rPh sb="159" eb="161">
      <t>ヒカク</t>
    </rPh>
    <rPh sb="165" eb="168">
      <t>ドウスイジュン</t>
    </rPh>
    <rPh sb="173" eb="175">
      <t>テキセイ</t>
    </rPh>
    <rPh sb="176" eb="178">
      <t>リョウキン</t>
    </rPh>
    <rPh sb="178" eb="180">
      <t>スイジュン</t>
    </rPh>
    <rPh sb="181" eb="183">
      <t>イシキ</t>
    </rPh>
    <rPh sb="185" eb="187">
      <t>イジ</t>
    </rPh>
    <rPh sb="187" eb="190">
      <t>カンリヒ</t>
    </rPh>
    <rPh sb="191" eb="193">
      <t>サクゲン</t>
    </rPh>
    <rPh sb="194" eb="195">
      <t>ツト</t>
    </rPh>
    <rPh sb="197" eb="199">
      <t>ケンゼン</t>
    </rPh>
    <rPh sb="199" eb="201">
      <t>ケイエイ</t>
    </rPh>
    <rPh sb="202" eb="204">
      <t>メザ</t>
    </rPh>
    <rPh sb="205" eb="207">
      <t>ヒツヨウ</t>
    </rPh>
    <rPh sb="221" eb="223">
      <t>ルイジ</t>
    </rPh>
    <rPh sb="223" eb="225">
      <t>ダンタイ</t>
    </rPh>
    <rPh sb="226" eb="228">
      <t>ヒカク</t>
    </rPh>
    <rPh sb="232" eb="235">
      <t>ドウスイジュン</t>
    </rPh>
    <rPh sb="240" eb="242">
      <t>イジ</t>
    </rPh>
    <rPh sb="242" eb="244">
      <t>カンリ</t>
    </rPh>
    <rPh sb="246" eb="248">
      <t>サクゲン</t>
    </rPh>
    <rPh sb="251" eb="253">
      <t>ケイエイ</t>
    </rPh>
    <rPh sb="253" eb="255">
      <t>カイゼン</t>
    </rPh>
    <rPh sb="256" eb="258">
      <t>ヒツヨウ</t>
    </rPh>
    <rPh sb="264" eb="266">
      <t>シセツ</t>
    </rPh>
    <rPh sb="266" eb="269">
      <t>リヨウリツ</t>
    </rPh>
    <rPh sb="270" eb="271">
      <t>タカ</t>
    </rPh>
    <rPh sb="282" eb="284">
      <t>テキセツ</t>
    </rPh>
    <rPh sb="285" eb="287">
      <t>シセツ</t>
    </rPh>
    <rPh sb="287" eb="289">
      <t>キボ</t>
    </rPh>
    <rPh sb="312" eb="315">
      <t>スイセンカ</t>
    </rPh>
    <rPh sb="315" eb="316">
      <t>リツ</t>
    </rPh>
    <rPh sb="322" eb="323">
      <t>タッ</t>
    </rPh>
    <rPh sb="328" eb="331">
      <t>コウキョウヨウ</t>
    </rPh>
    <rPh sb="331" eb="333">
      <t>スイイキ</t>
    </rPh>
    <rPh sb="334" eb="336">
      <t>スイシツ</t>
    </rPh>
    <rPh sb="336" eb="338">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</si>
</sst>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14304"/>
        <c:axId val="94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714304"/>
        <c:axId val="94253056"/>
      </c:lineChart>
      <c:dateAx>
        <c:axId val="93714304"/>
        <c:scaling>
          <c:orientation val="minMax"/>
        </c:scaling>
        <c:delete val="1"/>
        <c:axPos val="b"/>
        <c:numFmt formatCode="ge" sourceLinked="1"/>
        <c:majorTickMark val="none"/>
        <c:minorTickMark val="none"/>
        <c:tickLblPos val="none"/>
        <c:crossAx val="94253056"/>
        <c:crosses val="autoZero"/>
        <c:auto val="1"/>
        <c:lblOffset val="100"/>
        <c:baseTimeUnit val="years"/>
      </c:dateAx>
      <c:valAx>
        <c:axId val="94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9.52</c:v>
                </c:pt>
                <c:pt idx="1">
                  <c:v>32</c:v>
                </c:pt>
                <c:pt idx="2">
                  <c:v>48</c:v>
                </c:pt>
                <c:pt idx="3">
                  <c:v>92</c:v>
                </c:pt>
                <c:pt idx="4">
                  <c:v>92</c:v>
                </c:pt>
              </c:numCache>
            </c:numRef>
          </c:val>
        </c:ser>
        <c:dLbls>
          <c:showLegendKey val="0"/>
          <c:showVal val="0"/>
          <c:showCatName val="0"/>
          <c:showSerName val="0"/>
          <c:showPercent val="0"/>
          <c:showBubbleSize val="0"/>
        </c:dLbls>
        <c:gapWidth val="150"/>
        <c:axId val="96409856"/>
        <c:axId val="964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96409856"/>
        <c:axId val="96432512"/>
      </c:lineChart>
      <c:dateAx>
        <c:axId val="96409856"/>
        <c:scaling>
          <c:orientation val="minMax"/>
        </c:scaling>
        <c:delete val="1"/>
        <c:axPos val="b"/>
        <c:numFmt formatCode="ge" sourceLinked="1"/>
        <c:majorTickMark val="none"/>
        <c:minorTickMark val="none"/>
        <c:tickLblPos val="none"/>
        <c:crossAx val="96432512"/>
        <c:crosses val="autoZero"/>
        <c:auto val="1"/>
        <c:lblOffset val="100"/>
        <c:baseTimeUnit val="years"/>
      </c:dateAx>
      <c:valAx>
        <c:axId val="964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88.89</c:v>
                </c:pt>
                <c:pt idx="2">
                  <c:v>95.24</c:v>
                </c:pt>
                <c:pt idx="3">
                  <c:v>100</c:v>
                </c:pt>
                <c:pt idx="4">
                  <c:v>100</c:v>
                </c:pt>
              </c:numCache>
            </c:numRef>
          </c:val>
        </c:ser>
        <c:dLbls>
          <c:showLegendKey val="0"/>
          <c:showVal val="0"/>
          <c:showCatName val="0"/>
          <c:showSerName val="0"/>
          <c:showPercent val="0"/>
          <c:showBubbleSize val="0"/>
        </c:dLbls>
        <c:gapWidth val="150"/>
        <c:axId val="96454528"/>
        <c:axId val="964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96454528"/>
        <c:axId val="96456704"/>
      </c:lineChart>
      <c:dateAx>
        <c:axId val="96454528"/>
        <c:scaling>
          <c:orientation val="minMax"/>
        </c:scaling>
        <c:delete val="1"/>
        <c:axPos val="b"/>
        <c:numFmt formatCode="ge" sourceLinked="1"/>
        <c:majorTickMark val="none"/>
        <c:minorTickMark val="none"/>
        <c:tickLblPos val="none"/>
        <c:crossAx val="96456704"/>
        <c:crosses val="autoZero"/>
        <c:auto val="1"/>
        <c:lblOffset val="100"/>
        <c:baseTimeUnit val="years"/>
      </c:dateAx>
      <c:valAx>
        <c:axId val="96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29.19</c:v>
                </c:pt>
                <c:pt idx="2">
                  <c:v>94.6</c:v>
                </c:pt>
                <c:pt idx="3">
                  <c:v>95.06</c:v>
                </c:pt>
                <c:pt idx="4">
                  <c:v>90.97</c:v>
                </c:pt>
              </c:numCache>
            </c:numRef>
          </c:val>
        </c:ser>
        <c:dLbls>
          <c:showLegendKey val="0"/>
          <c:showVal val="0"/>
          <c:showCatName val="0"/>
          <c:showSerName val="0"/>
          <c:showPercent val="0"/>
          <c:showBubbleSize val="0"/>
        </c:dLbls>
        <c:gapWidth val="150"/>
        <c:axId val="94279168"/>
        <c:axId val="94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79168"/>
        <c:axId val="94281088"/>
      </c:lineChart>
      <c:dateAx>
        <c:axId val="94279168"/>
        <c:scaling>
          <c:orientation val="minMax"/>
        </c:scaling>
        <c:delete val="1"/>
        <c:axPos val="b"/>
        <c:numFmt formatCode="ge" sourceLinked="1"/>
        <c:majorTickMark val="none"/>
        <c:minorTickMark val="none"/>
        <c:tickLblPos val="none"/>
        <c:crossAx val="94281088"/>
        <c:crosses val="autoZero"/>
        <c:auto val="1"/>
        <c:lblOffset val="100"/>
        <c:baseTimeUnit val="years"/>
      </c:dateAx>
      <c:valAx>
        <c:axId val="94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46560"/>
        <c:axId val="961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46560"/>
        <c:axId val="96148480"/>
      </c:lineChart>
      <c:dateAx>
        <c:axId val="96146560"/>
        <c:scaling>
          <c:orientation val="minMax"/>
        </c:scaling>
        <c:delete val="1"/>
        <c:axPos val="b"/>
        <c:numFmt formatCode="ge" sourceLinked="1"/>
        <c:majorTickMark val="none"/>
        <c:minorTickMark val="none"/>
        <c:tickLblPos val="none"/>
        <c:crossAx val="96148480"/>
        <c:crosses val="autoZero"/>
        <c:auto val="1"/>
        <c:lblOffset val="100"/>
        <c:baseTimeUnit val="years"/>
      </c:dateAx>
      <c:valAx>
        <c:axId val="96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04288"/>
        <c:axId val="96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04288"/>
        <c:axId val="96205824"/>
      </c:lineChart>
      <c:dateAx>
        <c:axId val="96204288"/>
        <c:scaling>
          <c:orientation val="minMax"/>
        </c:scaling>
        <c:delete val="1"/>
        <c:axPos val="b"/>
        <c:numFmt formatCode="ge" sourceLinked="1"/>
        <c:majorTickMark val="none"/>
        <c:minorTickMark val="none"/>
        <c:tickLblPos val="none"/>
        <c:crossAx val="96205824"/>
        <c:crosses val="autoZero"/>
        <c:auto val="1"/>
        <c:lblOffset val="100"/>
        <c:baseTimeUnit val="years"/>
      </c:dateAx>
      <c:valAx>
        <c:axId val="96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07136"/>
        <c:axId val="961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07136"/>
        <c:axId val="96117504"/>
      </c:lineChart>
      <c:dateAx>
        <c:axId val="96107136"/>
        <c:scaling>
          <c:orientation val="minMax"/>
        </c:scaling>
        <c:delete val="1"/>
        <c:axPos val="b"/>
        <c:numFmt formatCode="ge" sourceLinked="1"/>
        <c:majorTickMark val="none"/>
        <c:minorTickMark val="none"/>
        <c:tickLblPos val="none"/>
        <c:crossAx val="96117504"/>
        <c:crosses val="autoZero"/>
        <c:auto val="1"/>
        <c:lblOffset val="100"/>
        <c:baseTimeUnit val="years"/>
      </c:dateAx>
      <c:valAx>
        <c:axId val="961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13248"/>
        <c:axId val="962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13248"/>
        <c:axId val="96219520"/>
      </c:lineChart>
      <c:dateAx>
        <c:axId val="96213248"/>
        <c:scaling>
          <c:orientation val="minMax"/>
        </c:scaling>
        <c:delete val="1"/>
        <c:axPos val="b"/>
        <c:numFmt formatCode="ge" sourceLinked="1"/>
        <c:majorTickMark val="none"/>
        <c:minorTickMark val="none"/>
        <c:tickLblPos val="none"/>
        <c:crossAx val="96219520"/>
        <c:crosses val="autoZero"/>
        <c:auto val="1"/>
        <c:lblOffset val="100"/>
        <c:baseTimeUnit val="years"/>
      </c:dateAx>
      <c:valAx>
        <c:axId val="962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271.58</c:v>
                </c:pt>
                <c:pt idx="1">
                  <c:v>243.35</c:v>
                </c:pt>
                <c:pt idx="2">
                  <c:v>176.94</c:v>
                </c:pt>
                <c:pt idx="3">
                  <c:v>88.02</c:v>
                </c:pt>
                <c:pt idx="4">
                  <c:v>23.1</c:v>
                </c:pt>
              </c:numCache>
            </c:numRef>
          </c:val>
        </c:ser>
        <c:dLbls>
          <c:showLegendKey val="0"/>
          <c:showVal val="0"/>
          <c:showCatName val="0"/>
          <c:showSerName val="0"/>
          <c:showPercent val="0"/>
          <c:showBubbleSize val="0"/>
        </c:dLbls>
        <c:gapWidth val="150"/>
        <c:axId val="96241536"/>
        <c:axId val="962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96241536"/>
        <c:axId val="96251904"/>
      </c:lineChart>
      <c:dateAx>
        <c:axId val="96241536"/>
        <c:scaling>
          <c:orientation val="minMax"/>
        </c:scaling>
        <c:delete val="1"/>
        <c:axPos val="b"/>
        <c:numFmt formatCode="ge" sourceLinked="1"/>
        <c:majorTickMark val="none"/>
        <c:minorTickMark val="none"/>
        <c:tickLblPos val="none"/>
        <c:crossAx val="96251904"/>
        <c:crosses val="autoZero"/>
        <c:auto val="1"/>
        <c:lblOffset val="100"/>
        <c:baseTimeUnit val="years"/>
      </c:dateAx>
      <c:valAx>
        <c:axId val="962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58.65</c:v>
                </c:pt>
                <c:pt idx="1">
                  <c:v>41.03</c:v>
                </c:pt>
                <c:pt idx="2">
                  <c:v>53.12</c:v>
                </c:pt>
                <c:pt idx="3">
                  <c:v>43.19</c:v>
                </c:pt>
                <c:pt idx="4">
                  <c:v>51.66</c:v>
                </c:pt>
              </c:numCache>
            </c:numRef>
          </c:val>
        </c:ser>
        <c:dLbls>
          <c:showLegendKey val="0"/>
          <c:showVal val="0"/>
          <c:showCatName val="0"/>
          <c:showSerName val="0"/>
          <c:showPercent val="0"/>
          <c:showBubbleSize val="0"/>
        </c:dLbls>
        <c:gapWidth val="150"/>
        <c:axId val="96271744"/>
        <c:axId val="96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96271744"/>
        <c:axId val="96359936"/>
      </c:lineChart>
      <c:dateAx>
        <c:axId val="96271744"/>
        <c:scaling>
          <c:orientation val="minMax"/>
        </c:scaling>
        <c:delete val="1"/>
        <c:axPos val="b"/>
        <c:numFmt formatCode="ge" sourceLinked="1"/>
        <c:majorTickMark val="none"/>
        <c:minorTickMark val="none"/>
        <c:tickLblPos val="none"/>
        <c:crossAx val="96359936"/>
        <c:crosses val="autoZero"/>
        <c:auto val="1"/>
        <c:lblOffset val="100"/>
        <c:baseTimeUnit val="years"/>
      </c:dateAx>
      <c:valAx>
        <c:axId val="96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274.13</c:v>
                </c:pt>
                <c:pt idx="1">
                  <c:v>409.64</c:v>
                </c:pt>
                <c:pt idx="2">
                  <c:v>305.56</c:v>
                </c:pt>
                <c:pt idx="3">
                  <c:v>368.32</c:v>
                </c:pt>
                <c:pt idx="4">
                  <c:v>323.17</c:v>
                </c:pt>
              </c:numCache>
            </c:numRef>
          </c:val>
        </c:ser>
        <c:dLbls>
          <c:showLegendKey val="0"/>
          <c:showVal val="0"/>
          <c:showCatName val="0"/>
          <c:showSerName val="0"/>
          <c:showPercent val="0"/>
          <c:showBubbleSize val="0"/>
        </c:dLbls>
        <c:gapWidth val="150"/>
        <c:axId val="96381568"/>
        <c:axId val="96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96381568"/>
        <c:axId val="96383744"/>
      </c:lineChart>
      <c:dateAx>
        <c:axId val="96381568"/>
        <c:scaling>
          <c:orientation val="minMax"/>
        </c:scaling>
        <c:delete val="1"/>
        <c:axPos val="b"/>
        <c:numFmt formatCode="ge" sourceLinked="1"/>
        <c:majorTickMark val="none"/>
        <c:minorTickMark val="none"/>
        <c:tickLblPos val="none"/>
        <c:crossAx val="96383744"/>
        <c:crosses val="autoZero"/>
        <c:auto val="1"/>
        <c:lblOffset val="100"/>
        <c:baseTimeUnit val="years"/>
      </c:dateAx>
      <c:valAx>
        <c:axId val="96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浜田市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57504</v>
      </c>
      <c r="AM8" s="47"/>
      <c r="AN8" s="47"/>
      <c r="AO8" s="47"/>
      <c r="AP8" s="47"/>
      <c r="AQ8" s="47"/>
      <c r="AR8" s="47"/>
      <c r="AS8" s="47"/>
      <c r="AT8" s="43">
        <f>データ!S6</f>
        <v>690.66</v>
      </c>
      <c r="AU8" s="43"/>
      <c r="AV8" s="43"/>
      <c r="AW8" s="43"/>
      <c r="AX8" s="43"/>
      <c r="AY8" s="43"/>
      <c r="AZ8" s="43"/>
      <c r="BA8" s="43"/>
      <c r="BB8" s="43">
        <f>データ!T6</f>
        <v>83.26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0.11</v>
      </c>
      <c r="Q10" s="43"/>
      <c r="R10" s="43"/>
      <c r="S10" s="43"/>
      <c r="T10" s="43"/>
      <c r="U10" s="43"/>
      <c r="V10" s="43"/>
      <c r="W10" s="43">
        <f>データ!P6</f>
        <v>100</v>
      </c>
      <c r="X10" s="43"/>
      <c r="Y10" s="43"/>
      <c r="Z10" s="43"/>
      <c r="AA10" s="43"/>
      <c r="AB10" s="43"/>
      <c r="AC10" s="43"/>
      <c r="AD10" s="47">
        <f>データ!Q6</f>
        <v>2970</v>
      </c>
      <c r="AE10" s="47"/>
      <c r="AF10" s="47"/>
      <c r="AG10" s="47"/>
      <c r="AH10" s="47"/>
      <c r="AI10" s="47"/>
      <c r="AJ10" s="47"/>
      <c r="AK10" s="2"/>
      <c r="AL10" s="47">
        <f>データ!U6</f>
        <v>65</v>
      </c>
      <c r="AM10" s="47"/>
      <c r="AN10" s="47"/>
      <c r="AO10" s="47"/>
      <c r="AP10" s="47"/>
      <c r="AQ10" s="47"/>
      <c r="AR10" s="47"/>
      <c r="AS10" s="47"/>
      <c r="AT10" s="43">
        <f>データ!V6</f>
        <v>0.01</v>
      </c>
      <c r="AU10" s="43"/>
      <c r="AV10" s="43"/>
      <c r="AW10" s="43"/>
      <c r="AX10" s="43"/>
      <c r="AY10" s="43"/>
      <c r="AZ10" s="43"/>
      <c r="BA10" s="43"/>
      <c r="BB10" s="43">
        <f>データ!W6</f>
        <v>6500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322024</v>
      </c>
      <c r="D6" s="31">
        <f t="shared" si="3"/>
        <v>47</v>
      </c>
      <c r="E6" s="31">
        <f t="shared" si="3"/>
        <v>18</v>
      </c>
      <c r="F6" s="31">
        <f t="shared" si="3"/>
        <v>1</v>
      </c>
      <c r="G6" s="31">
        <f t="shared" si="3"/>
        <v>0</v>
      </c>
      <c r="H6" s="31" t="str">
        <f t="shared" si="3"/>
        <v>島根県　浜田市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0.11</v>
      </c>
      <c r="P6" s="32">
        <f t="shared" si="3"/>
        <v>100</v>
      </c>
      <c r="Q6" s="32">
        <f t="shared" si="3"/>
        <v>2970</v>
      </c>
      <c r="R6" s="32">
        <f t="shared" si="3"/>
        <v>57504</v>
      </c>
      <c r="S6" s="32">
        <f t="shared" si="3"/>
        <v>690.66</v>
      </c>
      <c r="T6" s="32">
        <f t="shared" si="3"/>
        <v>83.26</v>
      </c>
      <c r="U6" s="32">
        <f t="shared" si="3"/>
        <v>65</v>
      </c>
      <c r="V6" s="32">
        <f t="shared" si="3"/>
        <v>0.01</v>
      </c>
      <c r="W6" s="32">
        <f t="shared" si="3"/>
        <v>6500</v>
      </c>
      <c r="X6" s="33">
        <f>IF(X7="",NA(),X7)</f>
        <v>100</v>
      </c>
      <c r="Y6" s="33">
        <f t="shared" ref="Y6:AG6" si="4">IF(Y7="",NA(),Y7)</f>
        <v>29.19</v>
      </c>
      <c r="Z6" s="33">
        <f t="shared" si="4"/>
        <v>94.6</v>
      </c>
      <c r="AA6" s="33">
        <f t="shared" si="4"/>
        <v>95.06</v>
      </c>
      <c r="AB6" s="33">
        <f t="shared" si="4"/>
        <v>90.97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271.58</v>
      </c>
      <c r="BF6" s="33">
        <f t="shared" ref="BF6:BN6" si="7">IF(BF7="",NA(),BF7)</f>
        <v>243.35</v>
      </c>
      <c r="BG6" s="33">
        <f t="shared" si="7"/>
        <v>176.94</v>
      </c>
      <c r="BH6" s="33">
        <f t="shared" si="7"/>
        <v>88.02</v>
      </c>
      <c r="BI6" s="33">
        <f t="shared" si="7"/>
        <v>23.1</v>
      </c>
      <c r="BJ6" s="33">
        <f t="shared" si="7"/>
        <v>946.72</v>
      </c>
      <c r="BK6" s="33">
        <f t="shared" si="7"/>
        <v>844.96</v>
      </c>
      <c r="BL6" s="33">
        <f t="shared" si="7"/>
        <v>862.78</v>
      </c>
      <c r="BM6" s="33">
        <f t="shared" si="7"/>
        <v>803.29</v>
      </c>
      <c r="BN6" s="33">
        <f t="shared" si="7"/>
        <v>760.12</v>
      </c>
      <c r="BO6" s="32" t="str">
        <f>IF(BO7="","",IF(BO7="-","【-】","【"&amp;SUBSTITUTE(TEXT(BO7,"#,##0.00"),"-","△")&amp;"】"))</f>
        <v>【721.24】</v>
      </c>
      <c r="BP6" s="33">
        <f>IF(BP7="",NA(),BP7)</f>
        <v>58.65</v>
      </c>
      <c r="BQ6" s="33">
        <f t="shared" ref="BQ6:BY6" si="8">IF(BQ7="",NA(),BQ7)</f>
        <v>41.03</v>
      </c>
      <c r="BR6" s="33">
        <f t="shared" si="8"/>
        <v>53.12</v>
      </c>
      <c r="BS6" s="33">
        <f t="shared" si="8"/>
        <v>43.19</v>
      </c>
      <c r="BT6" s="33">
        <f t="shared" si="8"/>
        <v>51.66</v>
      </c>
      <c r="BU6" s="33">
        <f t="shared" si="8"/>
        <v>54.34</v>
      </c>
      <c r="BV6" s="33">
        <f t="shared" si="8"/>
        <v>51.86</v>
      </c>
      <c r="BW6" s="33">
        <f t="shared" si="8"/>
        <v>54.55</v>
      </c>
      <c r="BX6" s="33">
        <f t="shared" si="8"/>
        <v>56.63</v>
      </c>
      <c r="BY6" s="33">
        <f t="shared" si="8"/>
        <v>50.17</v>
      </c>
      <c r="BZ6" s="32" t="str">
        <f>IF(BZ7="","",IF(BZ7="-","【-】","【"&amp;SUBSTITUTE(TEXT(BZ7,"#,##0.00"),"-","△")&amp;"】"))</f>
        <v>【52.31】</v>
      </c>
      <c r="CA6" s="33">
        <f>IF(CA7="",NA(),CA7)</f>
        <v>274.13</v>
      </c>
      <c r="CB6" s="33">
        <f t="shared" ref="CB6:CJ6" si="9">IF(CB7="",NA(),CB7)</f>
        <v>409.64</v>
      </c>
      <c r="CC6" s="33">
        <f t="shared" si="9"/>
        <v>305.56</v>
      </c>
      <c r="CD6" s="33">
        <f t="shared" si="9"/>
        <v>368.32</v>
      </c>
      <c r="CE6" s="33">
        <f t="shared" si="9"/>
        <v>323.17</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9.52</v>
      </c>
      <c r="CM6" s="33">
        <f t="shared" ref="CM6:CU6" si="10">IF(CM7="",NA(),CM7)</f>
        <v>32</v>
      </c>
      <c r="CN6" s="33">
        <f t="shared" si="10"/>
        <v>48</v>
      </c>
      <c r="CO6" s="33">
        <f t="shared" si="10"/>
        <v>92</v>
      </c>
      <c r="CP6" s="33">
        <f t="shared" si="10"/>
        <v>92</v>
      </c>
      <c r="CQ6" s="33">
        <f t="shared" si="10"/>
        <v>50</v>
      </c>
      <c r="CR6" s="33">
        <f t="shared" si="10"/>
        <v>55.42</v>
      </c>
      <c r="CS6" s="33">
        <f t="shared" si="10"/>
        <v>58.58</v>
      </c>
      <c r="CT6" s="33">
        <f t="shared" si="10"/>
        <v>58.82</v>
      </c>
      <c r="CU6" s="33">
        <f t="shared" si="10"/>
        <v>51.54</v>
      </c>
      <c r="CV6" s="32" t="str">
        <f>IF(CV7="","",IF(CV7="-","【-】","【"&amp;SUBSTITUTE(TEXT(CV7,"#,##0.00"),"-","△")&amp;"】"))</f>
        <v>【52.19】</v>
      </c>
      <c r="CW6" s="33">
        <f>IF(CW7="",NA(),CW7)</f>
        <v>100</v>
      </c>
      <c r="CX6" s="33">
        <f t="shared" ref="CX6:DF6" si="11">IF(CX7="",NA(),CX7)</f>
        <v>88.89</v>
      </c>
      <c r="CY6" s="33">
        <f t="shared" si="11"/>
        <v>95.24</v>
      </c>
      <c r="CZ6" s="33">
        <f t="shared" si="11"/>
        <v>100</v>
      </c>
      <c r="DA6" s="33">
        <f t="shared" si="11"/>
        <v>100</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322024</v>
      </c>
      <c r="D7" s="35">
        <v>47</v>
      </c>
      <c r="E7" s="35">
        <v>18</v>
      </c>
      <c r="F7" s="35">
        <v>1</v>
      </c>
      <c r="G7" s="35">
        <v>0</v>
      </c>
      <c r="H7" s="35" t="s">
        <v>96</v>
      </c>
      <c r="I7" s="35" t="s">
        <v>97</v>
      </c>
      <c r="J7" s="35" t="s">
        <v>98</v>
      </c>
      <c r="K7" s="35" t="s">
        <v>99</v>
      </c>
      <c r="L7" s="35" t="s">
        <v>100</v>
      </c>
      <c r="M7" s="36" t="s">
        <v>101</v>
      </c>
      <c r="N7" s="36" t="s">
        <v>102</v>
      </c>
      <c r="O7" s="36">
        <v>0.11</v>
      </c>
      <c r="P7" s="36">
        <v>100</v>
      </c>
      <c r="Q7" s="36">
        <v>2970</v>
      </c>
      <c r="R7" s="36">
        <v>57504</v>
      </c>
      <c r="S7" s="36">
        <v>690.66</v>
      </c>
      <c r="T7" s="36">
        <v>83.26</v>
      </c>
      <c r="U7" s="36">
        <v>65</v>
      </c>
      <c r="V7" s="36">
        <v>0.01</v>
      </c>
      <c r="W7" s="36">
        <v>6500</v>
      </c>
      <c r="X7" s="36">
        <v>100</v>
      </c>
      <c r="Y7" s="36">
        <v>29.19</v>
      </c>
      <c r="Z7" s="36">
        <v>94.6</v>
      </c>
      <c r="AA7" s="36">
        <v>95.06</v>
      </c>
      <c r="AB7" s="36">
        <v>90.97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271.58</v>
      </c>
      <c r="BF7" s="36">
        <v>243.35</v>
      </c>
      <c r="BG7" s="36">
        <v>176.94</v>
      </c>
      <c r="BH7" s="36">
        <v>88.02</v>
      </c>
      <c r="BI7" s="36">
        <v>23.1</v>
      </c>
      <c r="BJ7" s="36">
        <v>946.72</v>
      </c>
      <c r="BK7" s="36">
        <v>844.96</v>
      </c>
      <c r="BL7" s="36">
        <v>862.78</v>
      </c>
      <c r="BM7" s="36">
        <v>803.29</v>
      </c>
      <c r="BN7" s="36">
        <v>760.12</v>
      </c>
      <c r="BO7" s="36">
        <v>721.24</v>
      </c>
      <c r="BP7" s="36">
        <v>58.65</v>
      </c>
      <c r="BQ7" s="36">
        <v>41.03</v>
      </c>
      <c r="BR7" s="36">
        <v>53.12</v>
      </c>
      <c r="BS7" s="36">
        <v>43.19</v>
      </c>
      <c r="BT7" s="36">
        <v>51.66</v>
      </c>
      <c r="BU7" s="36">
        <v>54.34</v>
      </c>
      <c r="BV7" s="36">
        <v>51.86</v>
      </c>
      <c r="BW7" s="36">
        <v>54.55</v>
      </c>
      <c r="BX7" s="36">
        <v>56.63</v>
      </c>
      <c r="BY7" s="36">
        <v>50.17</v>
      </c>
      <c r="BZ7" s="36">
        <v>52.31</v>
      </c>
      <c r="CA7" s="36">
        <v>274.13</v>
      </c>
      <c r="CB7" s="36">
        <v>409.64</v>
      </c>
      <c r="CC7" s="36">
        <v>305.56</v>
      </c>
      <c r="CD7" s="36">
        <v>368.32</v>
      </c>
      <c r="CE7" s="36">
        <v>323.17</v>
      </c>
      <c r="CF7" s="36">
        <v>273.08999999999997</v>
      </c>
      <c r="CG7" s="36">
        <v>297.51</v>
      </c>
      <c r="CH7" s="36">
        <v>275.64999999999998</v>
      </c>
      <c r="CI7" s="36">
        <v>272.66000000000003</v>
      </c>
      <c r="CJ7" s="36">
        <v>329.08</v>
      </c>
      <c r="CK7" s="36">
        <v>293.69</v>
      </c>
      <c r="CL7" s="36">
        <v>9.52</v>
      </c>
      <c r="CM7" s="36">
        <v>32</v>
      </c>
      <c r="CN7" s="36">
        <v>48</v>
      </c>
      <c r="CO7" s="36">
        <v>92</v>
      </c>
      <c r="CP7" s="36">
        <v>92</v>
      </c>
      <c r="CQ7" s="36">
        <v>50</v>
      </c>
      <c r="CR7" s="36">
        <v>55.42</v>
      </c>
      <c r="CS7" s="36">
        <v>58.58</v>
      </c>
      <c r="CT7" s="36">
        <v>58.82</v>
      </c>
      <c r="CU7" s="36">
        <v>51.54</v>
      </c>
      <c r="CV7" s="36">
        <v>52.19</v>
      </c>
      <c r="CW7" s="36">
        <v>100</v>
      </c>
      <c r="CX7" s="36">
        <v>88.89</v>
      </c>
      <c r="CY7" s="36">
        <v>95.24</v>
      </c>
      <c r="CZ7" s="36">
        <v>100</v>
      </c>
      <c r="DA7" s="36">
        <v>100</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r00695</cp:lastModifiedBy>
  <dcterms:created xsi:type="dcterms:W3CDTF">2016-02-03T09:28:44Z</dcterms:created>
  <dcterms:modified xsi:type="dcterms:W3CDTF">2016-02-25T05:51:59Z</dcterms:modified>
  <cp:category/>
</cp:coreProperties>
</file>