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50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M6" i="5"/>
  <c r="B10" i="4" s="1"/>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J10" i="4"/>
  <c r="AI8" i="4"/>
  <c r="Z8" i="4"/>
  <c r="B8" i="4"/>
  <c r="D10" i="5" l="1"/>
  <c r="C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<sst xmlns="http://schemas.openxmlformats.org/spreadsheetml/2006/main" count="218" uniqueCount="108">
  <si>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</si>
  <si>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</si>
  <si>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</si>
  <si>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</si>
  <si>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</si>
  <si>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</si>
  <si>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</si>
  <si>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</si>
  <si>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</si>
  <si>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</si>
  <si>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</si>
  <si>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</si>
  <si>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</si>
  <si>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</si>
  <si>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</si>
  <si>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</si>
  <si>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</si>
  <si>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</si>
  <si>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</si>
  <si>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</si>
  <si>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</si>
  <si>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</si>
  <si>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</si>
  <si>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</si>
  <si>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</si>
  <si>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</si>
  <si>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</si>
  <si>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</si>
  <si>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</si>
  <si>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</si>
  <si>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</si>
  <si>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</si>
  <si>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</si>
  <si>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</si>
  <si>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</si>
  <si>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</si>
  <si>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</si>
  <si>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</si>
  <si>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</si>
  <si>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</si>
  <si>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</si>
  <si>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</si>
  <si>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</si>
  <si>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</si>
  <si>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</si>
  <si>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</si>
  <si>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</si>
  <si>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</si>
  <si>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</si>
  <si>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</si>
  <si>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</si>
  <si>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</si>
  <si>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</si>
  <si>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</si>
  <si>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</si>
  <si>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</si>
  <si>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</si>
  <si>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</si>
  <si>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</si>
  <si>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</si>
  <si>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</si>
  <si>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</si>
  <si>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</si>
  <si>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</si>
  <si>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</si>
  <si>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</si>
  <si>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</si>
  <si>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</si>
  <si>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</si>
  <si>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</si>
  <si>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</si>
  <si>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</si>
  <si>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</si>
  <si>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</si>
  <si>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</si>
  <si>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</si>
  <si>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</si>
  <si>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</si>
  <si>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</si>
  <si>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</si>
  <si>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</si>
  <si>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</si>
  <si>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</si>
  <si>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</si>
  <si>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</si>
  <si>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</si>
  <si>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</si>
  <si>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</si>
  <si>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</si>
  <si>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</si>
  <si>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</si>
  <si>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</si>
  <si>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</si>
  <si>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</si>
  <si>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</si>
  <si>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</si>
  <si>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</si>
  <si>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</si>
  <si>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</si>
  <si>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</si>
  <si>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</si>
  <si>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</si>
  <si>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</si>
  <si>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</si>
  <si>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</si>
  <si>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rFont val="ＭＳ ゴシック"/>
        <family val="3"/>
        <charset val="128"/>
      </rPr>
      <t xml:space="preserve">　効率的な水運用による維持管理コストの縮減を推進。
</t>
    </r>
    <r>
      <rPr>
        <sz val="11"/>
        <rFont val="ＭＳ ゴシック"/>
        <family val="3"/>
        <charset val="128"/>
      </rPr>
      <t>①収益的収支比率は、平成23年度から改善している。料金値上げによる収益の増加や水源転換事業によるコスト削減など経営改善に向けた取組みを実施。
④企業債残高対給水収益比率については、水量、水質とも不安定な砂防ダムなどの水源を廃止し、受水に切り替える水源転換事業を進めており、そのため、起債を財源とする建設改良事業が多く、比率が高くなっている。
⑤料金回収率は全国平均と比べて高いが、総収入に対して料金収入以外（一般会計繰入金など）の収益も大きく、料金収入だけでは経営が成り立たない状況である。
⑥給水原価は小規模な施設が点在しているため、維持管理費が割高であり、全国平均よりも高くなっている。今後は、水源転換事業等により県受水に切り替え、不用となる水道施設を廃止してコスト削減を進めていく。
⑦施設利用率については、小規模の水道施設が多いことから全国平均と比べ若干低いが、⑧有収率については全国平均に比べ高めになっている。
　小規模な水道施設が点在し、施設の維持管理費など経常費用を料金収入だけで賄うことはできないため、水源転換事業などにより効率的な水運用によるコストの縮減をさらに進める。</t>
    </r>
    <rPh sb="1" eb="4">
      <t>コウリツテキ</t>
    </rPh>
    <rPh sb="5" eb="6">
      <t>ミズ</t>
    </rPh>
    <rPh sb="6" eb="8">
      <t>ウンヨウ</t>
    </rPh>
    <rPh sb="11" eb="13">
      <t>イジ</t>
    </rPh>
    <rPh sb="13" eb="15">
      <t>カンリ</t>
    </rPh>
    <rPh sb="19" eb="21">
      <t>シュクゲン</t>
    </rPh>
    <rPh sb="22" eb="24">
      <t>スイシン</t>
    </rPh>
    <rPh sb="28" eb="31">
      <t>シュウエキテキ</t>
    </rPh>
    <rPh sb="31" eb="33">
      <t>シュウシ</t>
    </rPh>
    <rPh sb="33" eb="35">
      <t>ヒリツ</t>
    </rPh>
    <rPh sb="37" eb="39">
      <t>ヘイセイ</t>
    </rPh>
    <rPh sb="45" eb="47">
      <t>カイゼン</t>
    </rPh>
    <rPh sb="60" eb="62">
      <t>シュウエキ</t>
    </rPh>
    <rPh sb="64" eb="65">
      <t>カ</t>
    </rPh>
    <rPh sb="66" eb="68">
      <t>スイゲン</t>
    </rPh>
    <rPh sb="68" eb="70">
      <t>テンカン</t>
    </rPh>
    <rPh sb="70" eb="72">
      <t>ジギョウ</t>
    </rPh>
    <rPh sb="78" eb="80">
      <t>サクゲン</t>
    </rPh>
    <rPh sb="82" eb="84">
      <t>ケイエイ</t>
    </rPh>
    <rPh sb="84" eb="86">
      <t>カイゼン</t>
    </rPh>
    <rPh sb="87" eb="88">
      <t>ム</t>
    </rPh>
    <rPh sb="90" eb="92">
      <t>トリク</t>
    </rPh>
    <rPh sb="120" eb="122">
      <t>スイシツ</t>
    </rPh>
    <rPh sb="128" eb="130">
      <t>サボウ</t>
    </rPh>
    <rPh sb="135" eb="137">
      <t>スイゲン</t>
    </rPh>
    <rPh sb="138" eb="140">
      <t>ハイシ</t>
    </rPh>
    <rPh sb="142" eb="143">
      <t>ジュ</t>
    </rPh>
    <rPh sb="143" eb="144">
      <t>スイ</t>
    </rPh>
    <rPh sb="145" eb="146">
      <t>キ</t>
    </rPh>
    <rPh sb="147" eb="148">
      <t>カ</t>
    </rPh>
    <rPh sb="150" eb="152">
      <t>スイゲン</t>
    </rPh>
    <rPh sb="152" eb="154">
      <t>テンカン</t>
    </rPh>
    <rPh sb="154" eb="156">
      <t>ジギョウ</t>
    </rPh>
    <rPh sb="157" eb="158">
      <t>スス</t>
    </rPh>
    <rPh sb="168" eb="170">
      <t>キサイ</t>
    </rPh>
    <rPh sb="171" eb="173">
      <t>ザイゲン</t>
    </rPh>
    <rPh sb="176" eb="178">
      <t>ケンセツ</t>
    </rPh>
    <rPh sb="178" eb="180">
      <t>カイリョウ</t>
    </rPh>
    <rPh sb="180" eb="182">
      <t>ジギョウ</t>
    </rPh>
    <rPh sb="183" eb="184">
      <t>オオ</t>
    </rPh>
    <rPh sb="186" eb="188">
      <t>ヒリツ</t>
    </rPh>
    <rPh sb="189" eb="190">
      <t>タカ</t>
    </rPh>
    <rPh sb="205" eb="207">
      <t>ゼンコク</t>
    </rPh>
    <rPh sb="207" eb="209">
      <t>ヘイキン</t>
    </rPh>
    <rPh sb="210" eb="211">
      <t>クラ</t>
    </rPh>
    <rPh sb="213" eb="214">
      <t>タカ</t>
    </rPh>
    <rPh sb="217" eb="220">
      <t>ソウシュウニュウ</t>
    </rPh>
    <rPh sb="221" eb="222">
      <t>タイ</t>
    </rPh>
    <rPh sb="224" eb="226">
      <t>リョウキン</t>
    </rPh>
    <rPh sb="226" eb="228">
      <t>シュウニュウ</t>
    </rPh>
    <rPh sb="228" eb="230">
      <t>イガイ</t>
    </rPh>
    <rPh sb="242" eb="244">
      <t>シュウエキ</t>
    </rPh>
    <rPh sb="245" eb="246">
      <t>オオ</t>
    </rPh>
    <rPh sb="249" eb="251">
      <t>リョウキン</t>
    </rPh>
    <rPh sb="251" eb="253">
      <t>シュウニュウ</t>
    </rPh>
    <rPh sb="266" eb="268">
      <t>ジョウキョウ</t>
    </rPh>
    <rPh sb="279" eb="282">
      <t>ショウキボ</t>
    </rPh>
    <rPh sb="283" eb="285">
      <t>シセツ</t>
    </rPh>
    <rPh sb="286" eb="288">
      <t>テンザイ</t>
    </rPh>
    <rPh sb="295" eb="297">
      <t>イジ</t>
    </rPh>
    <rPh sb="297" eb="299">
      <t>カンリ</t>
    </rPh>
    <rPh sb="299" eb="300">
      <t>ヒ</t>
    </rPh>
    <rPh sb="322" eb="324">
      <t>コンゴ</t>
    </rPh>
    <rPh sb="326" eb="328">
      <t>スイゲン</t>
    </rPh>
    <rPh sb="328" eb="330">
      <t>テンカン</t>
    </rPh>
    <rPh sb="330" eb="332">
      <t>ジギョウ</t>
    </rPh>
    <rPh sb="332" eb="333">
      <t>ナド</t>
    </rPh>
    <rPh sb="336" eb="337">
      <t>ケン</t>
    </rPh>
    <rPh sb="337" eb="338">
      <t>ジュ</t>
    </rPh>
    <rPh sb="338" eb="339">
      <t>スイ</t>
    </rPh>
    <rPh sb="340" eb="341">
      <t>キ</t>
    </rPh>
    <rPh sb="342" eb="343">
      <t>カ</t>
    </rPh>
    <rPh sb="345" eb="347">
      <t>フヨウ</t>
    </rPh>
    <rPh sb="355" eb="357">
      <t>ハイシ</t>
    </rPh>
    <rPh sb="362" eb="364">
      <t>サクゲン</t>
    </rPh>
    <rPh sb="365" eb="366">
      <t>スス</t>
    </rPh>
    <rPh sb="388" eb="390">
      <t>スイドウ</t>
    </rPh>
    <rPh sb="390" eb="392">
      <t>シセツ</t>
    </rPh>
    <rPh sb="393" eb="394">
      <t>オオ</t>
    </rPh>
    <rPh sb="399" eb="401">
      <t>ゼンコク</t>
    </rPh>
    <rPh sb="401" eb="403">
      <t>ヘイキン</t>
    </rPh>
    <rPh sb="404" eb="405">
      <t>クラ</t>
    </rPh>
    <rPh sb="406" eb="408">
      <t>ジャッカン</t>
    </rPh>
    <rPh sb="408" eb="409">
      <t>ヒク</t>
    </rPh>
    <rPh sb="441" eb="444">
      <t>ショウキボ</t>
    </rPh>
    <rPh sb="450" eb="452">
      <t>テンザイ</t>
    </rPh>
    <rPh sb="454" eb="456">
      <t>シセツ</t>
    </rPh>
    <rPh sb="457" eb="459">
      <t>イジ</t>
    </rPh>
    <rPh sb="459" eb="461">
      <t>カンリ</t>
    </rPh>
    <rPh sb="461" eb="462">
      <t>ヒ</t>
    </rPh>
    <rPh sb="464" eb="466">
      <t>ケイジョウ</t>
    </rPh>
    <rPh sb="466" eb="468">
      <t>ヒヨウ</t>
    </rPh>
    <rPh sb="476" eb="477">
      <t>マカナ</t>
    </rPh>
    <rPh sb="488" eb="490">
      <t>スイゲン</t>
    </rPh>
    <rPh sb="490" eb="492">
      <t>テンカン</t>
    </rPh>
    <rPh sb="492" eb="494">
      <t>ジギョウ</t>
    </rPh>
    <rPh sb="499" eb="502">
      <t>コウリツテキ</t>
    </rPh>
    <rPh sb="503" eb="504">
      <t>ミズ</t>
    </rPh>
    <rPh sb="513" eb="515">
      <t>シュクゲン</t>
    </rPh>
    <rPh sb="519" eb="520">
      <t>スス</t>
    </rPh>
    <phoneticPr fontId="4"/>
  </si>
  <si>
    <r>
      <t>　</t>
    </r>
    <r>
      <rPr>
        <b/>
        <sz val="11"/>
        <rFont val="ＭＳ ゴシック"/>
        <family val="3"/>
        <charset val="128"/>
      </rPr>
      <t>耐震化を含め、更新計画に基づく老朽管の整備を推進。</t>
    </r>
    <r>
      <rPr>
        <b/>
        <sz val="12"/>
        <rFont val="ＭＳ ゴシック"/>
        <family val="3"/>
        <charset val="128"/>
      </rPr>
      <t xml:space="preserve">
</t>
    </r>
    <r>
      <rPr>
        <sz val="11"/>
        <rFont val="ＭＳ ゴシック"/>
        <family val="3"/>
        <charset val="128"/>
      </rPr>
      <t xml:space="preserve">
③管路の更新については、道路改良に伴う支障移転工事に併せて実施している。平成26年度においては、支障移転工事の減少に伴い、比率として低くなっている。
 老朽化に伴う管路の更新については、実施計画の策定中であり、今後その計画に基づき、耐震化を含めて整備していく。
</t>
    </r>
    <rPh sb="1" eb="3">
      <t>タイシン</t>
    </rPh>
    <rPh sb="3" eb="4">
      <t>カ</t>
    </rPh>
    <rPh sb="5" eb="6">
      <t>フク</t>
    </rPh>
    <rPh sb="8" eb="10">
      <t>コウシン</t>
    </rPh>
    <rPh sb="10" eb="12">
      <t>ケイカク</t>
    </rPh>
    <rPh sb="13" eb="14">
      <t>モト</t>
    </rPh>
    <rPh sb="16" eb="18">
      <t>ロウキュウ</t>
    </rPh>
    <rPh sb="18" eb="19">
      <t>カン</t>
    </rPh>
    <rPh sb="23" eb="25">
      <t>スイシン</t>
    </rPh>
    <rPh sb="29" eb="31">
      <t>カンロ</t>
    </rPh>
    <rPh sb="51" eb="53">
      <t>コウジ</t>
    </rPh>
    <rPh sb="54" eb="55">
      <t>アワ</t>
    </rPh>
    <rPh sb="57" eb="59">
      <t>ジッシ</t>
    </rPh>
    <rPh sb="64" eb="66">
      <t>ヘイセイ</t>
    </rPh>
    <rPh sb="68" eb="70">
      <t>ネンド</t>
    </rPh>
    <rPh sb="76" eb="78">
      <t>シショウ</t>
    </rPh>
    <rPh sb="78" eb="80">
      <t>イテン</t>
    </rPh>
    <rPh sb="80" eb="82">
      <t>コウジ</t>
    </rPh>
    <rPh sb="83" eb="85">
      <t>ゲンショウ</t>
    </rPh>
    <rPh sb="86" eb="87">
      <t>トモナ</t>
    </rPh>
    <rPh sb="89" eb="91">
      <t>ヒリツ</t>
    </rPh>
    <rPh sb="94" eb="95">
      <t>ヒク</t>
    </rPh>
    <rPh sb="104" eb="107">
      <t>ロウキュウカ</t>
    </rPh>
    <rPh sb="108" eb="109">
      <t>トモナ</t>
    </rPh>
    <rPh sb="113" eb="115">
      <t>コウシン</t>
    </rPh>
    <rPh sb="121" eb="123">
      <t>ジッシ</t>
    </rPh>
    <rPh sb="123" eb="125">
      <t>ケイカク</t>
    </rPh>
    <rPh sb="126" eb="128">
      <t>サクテイ</t>
    </rPh>
    <rPh sb="128" eb="129">
      <t>チュウ</t>
    </rPh>
    <rPh sb="133" eb="135">
      <t>コンゴ</t>
    </rPh>
    <rPh sb="137" eb="139">
      <t>ケイカク</t>
    </rPh>
    <rPh sb="140" eb="141">
      <t>モト</t>
    </rPh>
    <rPh sb="144" eb="147">
      <t>タイシンカ</t>
    </rPh>
    <rPh sb="148" eb="149">
      <t>フク</t>
    </rPh>
    <rPh sb="151" eb="153">
      <t>セイビ</t>
    </rPh>
    <phoneticPr fontId="4"/>
  </si>
  <si>
    <t>　松江市の簡易水道事業は、地理的条件等から独立採算による事業経営が困難であり、国からの補助金や地方交付税措置のほか、一般会計からの繰入金によってかろうじて収支均衡が保たれている。
　また、小規模な水道施設が点在しており、施設の維持管理に多くの費用を要し、多額の起債現在高を抱えているなど脆弱な経営基盤である。
　平成28年度末の簡易水道統合により、公営企業会計化を図るとともに、官民連携による包括委託と上水道及び簡易水道の一元的な管理によりコスト削減を進めていく。</t>
    <rPh sb="1" eb="4">
      <t>マツエシ</t>
    </rPh>
    <rPh sb="28" eb="30">
      <t>ジギョウ</t>
    </rPh>
    <rPh sb="30" eb="32">
      <t>ケイエイ</t>
    </rPh>
    <rPh sb="47" eb="49">
      <t>チホウ</t>
    </rPh>
    <rPh sb="77" eb="79">
      <t>シュウシ</t>
    </rPh>
    <rPh sb="79" eb="81">
      <t>キンコウ</t>
    </rPh>
    <rPh sb="82" eb="83">
      <t>タモ</t>
    </rPh>
    <rPh sb="127" eb="129">
      <t>タガク</t>
    </rPh>
    <rPh sb="130" eb="132">
      <t>キサイ</t>
    </rPh>
    <rPh sb="132" eb="134">
      <t>ゲンザイ</t>
    </rPh>
    <rPh sb="134" eb="135">
      <t>ダカ</t>
    </rPh>
    <rPh sb="156" eb="158">
      <t>ヘイセイ</t>
    </rPh>
    <rPh sb="160" eb="162">
      <t>ネンド</t>
    </rPh>
    <rPh sb="162" eb="163">
      <t>マツ</t>
    </rPh>
    <rPh sb="168" eb="170">
      <t>トウゴウ</t>
    </rPh>
    <rPh sb="174" eb="176">
      <t>コウエイ</t>
    </rPh>
    <rPh sb="201" eb="202">
      <t>ジョウ</t>
    </rPh>
    <rPh sb="202" eb="204">
      <t>スイドウ</t>
    </rPh>
    <rPh sb="204" eb="205">
      <t>オヨ</t>
    </rPh>
    <rPh sb="207" eb="208">
      <t>イ</t>
    </rPh>
    <rPh sb="208" eb="210">
      <t>スイドウ</t>
    </rPh>
    <rPh sb="213" eb="214">
      <t>テキ</t>
    </rPh>
    <rPh sb="223" eb="225">
      <t>サクゲン</t>
    </rPh>
    <rPh sb="226" eb="22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</si>
</sst>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0.91</c:v>
                </c:pt>
                <c:pt idx="1">
                  <c:v>1.25</c:v>
                </c:pt>
                <c:pt idx="2">
                  <c:v>0.55000000000000004</c:v>
                </c:pt>
                <c:pt idx="3">
                  <c:v>0.53</c:v>
                </c:pt>
                <c:pt idx="4">
                  <c:v>0.04</c:v>
                </c:pt>
              </c:numCache>
            </c:numRef>
          </c:val>
        </c:ser>
        <c:dLbls>
          <c:showLegendKey val="0"/>
          <c:showVal val="0"/>
          <c:showCatName val="0"/>
          <c:showSerName val="0"/>
          <c:showPercent val="0"/>
          <c:showBubbleSize val="0"/>
        </c:dLbls>
        <c:gapWidth val="150"/>
        <c:axId val="52173824"/>
        <c:axId val="522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52173824"/>
        <c:axId val="52200576"/>
      </c:lineChart>
      <c:dateAx>
        <c:axId val="52173824"/>
        <c:scaling>
          <c:orientation val="minMax"/>
        </c:scaling>
        <c:delete val="1"/>
        <c:axPos val="b"/>
        <c:numFmt formatCode="ge" sourceLinked="1"/>
        <c:majorTickMark val="none"/>
        <c:minorTickMark val="none"/>
        <c:tickLblPos val="none"/>
        <c:crossAx val="52200576"/>
        <c:crosses val="autoZero"/>
        <c:auto val="1"/>
        <c:lblOffset val="100"/>
        <c:baseTimeUnit val="years"/>
      </c:dateAx>
      <c:valAx>
        <c:axId val="522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76.739999999999995</c:v>
                </c:pt>
                <c:pt idx="1">
                  <c:v>76.400000000000006</c:v>
                </c:pt>
                <c:pt idx="2">
                  <c:v>76.81</c:v>
                </c:pt>
                <c:pt idx="3">
                  <c:v>77.37</c:v>
                </c:pt>
                <c:pt idx="4">
                  <c:v>80.569999999999993</c:v>
                </c:pt>
              </c:numCache>
            </c:numRef>
          </c:val>
        </c:ser>
        <c:dLbls>
          <c:showLegendKey val="0"/>
          <c:showVal val="0"/>
          <c:showCatName val="0"/>
          <c:showSerName val="0"/>
          <c:showPercent val="0"/>
          <c:showBubbleSize val="0"/>
        </c:dLbls>
        <c:gapWidth val="150"/>
        <c:axId val="90720896"/>
        <c:axId val="907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90720896"/>
        <c:axId val="90731264"/>
      </c:lineChart>
      <c:dateAx>
        <c:axId val="90720896"/>
        <c:scaling>
          <c:orientation val="minMax"/>
        </c:scaling>
        <c:delete val="1"/>
        <c:axPos val="b"/>
        <c:numFmt formatCode="ge" sourceLinked="1"/>
        <c:majorTickMark val="none"/>
        <c:minorTickMark val="none"/>
        <c:tickLblPos val="none"/>
        <c:crossAx val="90731264"/>
        <c:crosses val="autoZero"/>
        <c:auto val="1"/>
        <c:lblOffset val="100"/>
        <c:baseTimeUnit val="years"/>
      </c:dateAx>
      <c:valAx>
        <c:axId val="907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49184"/>
        <c:axId val="52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49184"/>
        <c:axId val="52826496"/>
      </c:lineChart>
      <c:dateAx>
        <c:axId val="90749184"/>
        <c:scaling>
          <c:orientation val="minMax"/>
        </c:scaling>
        <c:delete val="1"/>
        <c:axPos val="b"/>
        <c:numFmt formatCode="ge" sourceLinked="1"/>
        <c:majorTickMark val="none"/>
        <c:minorTickMark val="none"/>
        <c:tickLblPos val="none"/>
        <c:crossAx val="52826496"/>
        <c:crosses val="autoZero"/>
        <c:auto val="1"/>
        <c:lblOffset val="100"/>
        <c:baseTimeUnit val="years"/>
      </c:dateAx>
      <c:valAx>
        <c:axId val="52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45952"/>
        <c:axId val="52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45952"/>
        <c:axId val="52864512"/>
      </c:lineChart>
      <c:dateAx>
        <c:axId val="52845952"/>
        <c:scaling>
          <c:orientation val="minMax"/>
        </c:scaling>
        <c:delete val="1"/>
        <c:axPos val="b"/>
        <c:numFmt formatCode="ge" sourceLinked="1"/>
        <c:majorTickMark val="none"/>
        <c:minorTickMark val="none"/>
        <c:tickLblPos val="none"/>
        <c:crossAx val="52864512"/>
        <c:crosses val="autoZero"/>
        <c:auto val="1"/>
        <c:lblOffset val="100"/>
        <c:baseTimeUnit val="years"/>
      </c:dateAx>
      <c:valAx>
        <c:axId val="52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95744"/>
        <c:axId val="52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95744"/>
        <c:axId val="52897664"/>
      </c:lineChart>
      <c:dateAx>
        <c:axId val="52895744"/>
        <c:scaling>
          <c:orientation val="minMax"/>
        </c:scaling>
        <c:delete val="1"/>
        <c:axPos val="b"/>
        <c:numFmt formatCode="ge" sourceLinked="1"/>
        <c:majorTickMark val="none"/>
        <c:minorTickMark val="none"/>
        <c:tickLblPos val="none"/>
        <c:crossAx val="52897664"/>
        <c:crosses val="autoZero"/>
        <c:auto val="1"/>
        <c:lblOffset val="100"/>
        <c:baseTimeUnit val="years"/>
      </c:dateAx>
      <c:valAx>
        <c:axId val="52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32992"/>
        <c:axId val="52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32992"/>
        <c:axId val="52934144"/>
      </c:lineChart>
      <c:dateAx>
        <c:axId val="52932992"/>
        <c:scaling>
          <c:orientation val="minMax"/>
        </c:scaling>
        <c:delete val="1"/>
        <c:axPos val="b"/>
        <c:numFmt formatCode="ge" sourceLinked="1"/>
        <c:majorTickMark val="none"/>
        <c:minorTickMark val="none"/>
        <c:tickLblPos val="none"/>
        <c:crossAx val="52934144"/>
        <c:crosses val="autoZero"/>
        <c:auto val="1"/>
        <c:lblOffset val="100"/>
        <c:baseTimeUnit val="years"/>
      </c:dateAx>
      <c:valAx>
        <c:axId val="52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1984.14</c:v>
                </c:pt>
                <c:pt idx="1">
                  <c:v>1836.83</c:v>
                </c:pt>
                <c:pt idx="2">
                  <c:v>1853.34</c:v>
                </c:pt>
                <c:pt idx="3">
                  <c:v>1747.57</c:v>
                </c:pt>
                <c:pt idx="4">
                  <c:v>1766.87</c:v>
                </c:pt>
              </c:numCache>
            </c:numRef>
          </c:val>
        </c:ser>
        <c:dLbls>
          <c:showLegendKey val="0"/>
          <c:showVal val="0"/>
          <c:showCatName val="0"/>
          <c:showSerName val="0"/>
          <c:showPercent val="0"/>
          <c:showBubbleSize val="0"/>
        </c:dLbls>
        <c:gapWidth val="150"/>
        <c:axId val="52950144"/>
        <c:axId val="529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52950144"/>
        <c:axId val="52952064"/>
      </c:lineChart>
      <c:dateAx>
        <c:axId val="52950144"/>
        <c:scaling>
          <c:orientation val="minMax"/>
        </c:scaling>
        <c:delete val="1"/>
        <c:axPos val="b"/>
        <c:numFmt formatCode="ge" sourceLinked="1"/>
        <c:majorTickMark val="none"/>
        <c:minorTickMark val="none"/>
        <c:tickLblPos val="none"/>
        <c:crossAx val="52952064"/>
        <c:crosses val="autoZero"/>
        <c:auto val="1"/>
        <c:lblOffset val="100"/>
        <c:baseTimeUnit val="years"/>
      </c:dateAx>
      <c:valAx>
        <c:axId val="529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47.63</c:v>
                </c:pt>
                <c:pt idx="1">
                  <c:v>46.61</c:v>
                </c:pt>
                <c:pt idx="2">
                  <c:v>45.99</c:v>
                </c:pt>
                <c:pt idx="3">
                  <c:v>46.77</c:v>
                </c:pt>
                <c:pt idx="4">
                  <c:v>47.69</c:v>
                </c:pt>
              </c:numCache>
            </c:numRef>
          </c:val>
        </c:ser>
        <c:dLbls>
          <c:showLegendKey val="0"/>
          <c:showVal val="0"/>
          <c:showCatName val="0"/>
          <c:showSerName val="0"/>
          <c:showPercent val="0"/>
          <c:showBubbleSize val="0"/>
        </c:dLbls>
        <c:gapWidth val="150"/>
        <c:axId val="90833664"/>
        <c:axId val="908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90833664"/>
        <c:axId val="90835584"/>
      </c:lineChart>
      <c:dateAx>
        <c:axId val="90833664"/>
        <c:scaling>
          <c:orientation val="minMax"/>
        </c:scaling>
        <c:delete val="1"/>
        <c:axPos val="b"/>
        <c:numFmt formatCode="ge" sourceLinked="1"/>
        <c:majorTickMark val="none"/>
        <c:minorTickMark val="none"/>
        <c:tickLblPos val="none"/>
        <c:crossAx val="90835584"/>
        <c:crosses val="autoZero"/>
        <c:auto val="1"/>
        <c:lblOffset val="100"/>
        <c:baseTimeUnit val="years"/>
      </c:dateAx>
      <c:valAx>
        <c:axId val="908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410.9</c:v>
                </c:pt>
                <c:pt idx="1">
                  <c:v>452.33</c:v>
                </c:pt>
                <c:pt idx="2">
                  <c:v>474.55</c:v>
                </c:pt>
                <c:pt idx="3">
                  <c:v>500.35</c:v>
                </c:pt>
                <c:pt idx="4">
                  <c:v>504.26</c:v>
                </c:pt>
              </c:numCache>
            </c:numRef>
          </c:val>
        </c:ser>
        <c:dLbls>
          <c:showLegendKey val="0"/>
          <c:showVal val="0"/>
          <c:showCatName val="0"/>
          <c:showSerName val="0"/>
          <c:showPercent val="0"/>
          <c:showBubbleSize val="0"/>
        </c:dLbls>
        <c:gapWidth val="150"/>
        <c:axId val="90861568"/>
        <c:axId val="908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90861568"/>
        <c:axId val="90863488"/>
      </c:lineChart>
      <c:dateAx>
        <c:axId val="90861568"/>
        <c:scaling>
          <c:orientation val="minMax"/>
        </c:scaling>
        <c:delete val="1"/>
        <c:axPos val="b"/>
        <c:numFmt formatCode="ge" sourceLinked="1"/>
        <c:majorTickMark val="none"/>
        <c:minorTickMark val="none"/>
        <c:tickLblPos val="none"/>
        <c:crossAx val="90863488"/>
        <c:crosses val="autoZero"/>
        <c:auto val="1"/>
        <c:lblOffset val="100"/>
        <c:baseTimeUnit val="years"/>
      </c:dateAx>
      <c:valAx>
        <c:axId val="908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61.01</c:v>
                </c:pt>
                <c:pt idx="1">
                  <c:v>59.92</c:v>
                </c:pt>
                <c:pt idx="2">
                  <c:v>59.07</c:v>
                </c:pt>
                <c:pt idx="3">
                  <c:v>58.22</c:v>
                </c:pt>
                <c:pt idx="4">
                  <c:v>58.02</c:v>
                </c:pt>
              </c:numCache>
            </c:numRef>
          </c:val>
        </c:ser>
        <c:dLbls>
          <c:showLegendKey val="0"/>
          <c:showVal val="0"/>
          <c:showCatName val="0"/>
          <c:showSerName val="0"/>
          <c:showPercent val="0"/>
          <c:showBubbleSize val="0"/>
        </c:dLbls>
        <c:gapWidth val="150"/>
        <c:axId val="90877312"/>
        <c:axId val="908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90877312"/>
        <c:axId val="90899968"/>
      </c:lineChart>
      <c:dateAx>
        <c:axId val="90877312"/>
        <c:scaling>
          <c:orientation val="minMax"/>
        </c:scaling>
        <c:delete val="1"/>
        <c:axPos val="b"/>
        <c:numFmt formatCode="ge" sourceLinked="1"/>
        <c:majorTickMark val="none"/>
        <c:minorTickMark val="none"/>
        <c:tickLblPos val="none"/>
        <c:crossAx val="90899968"/>
        <c:crosses val="autoZero"/>
        <c:auto val="1"/>
        <c:lblOffset val="100"/>
        <c:baseTimeUnit val="years"/>
      </c:dateAx>
      <c:valAx>
        <c:axId val="908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86.66</c:v>
                </c:pt>
                <c:pt idx="1">
                  <c:v>88.06</c:v>
                </c:pt>
                <c:pt idx="2">
                  <c:v>85.4</c:v>
                </c:pt>
                <c:pt idx="3">
                  <c:v>85.59</c:v>
                </c:pt>
                <c:pt idx="4">
                  <c:v>84.13</c:v>
                </c:pt>
              </c:numCache>
            </c:numRef>
          </c:val>
        </c:ser>
        <c:dLbls>
          <c:showLegendKey val="0"/>
          <c:showVal val="0"/>
          <c:showCatName val="0"/>
          <c:showSerName val="0"/>
          <c:showPercent val="0"/>
          <c:showBubbleSize val="0"/>
        </c:dLbls>
        <c:gapWidth val="150"/>
        <c:axId val="90917120"/>
        <c:axId val="90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90917120"/>
        <c:axId val="90939776"/>
      </c:lineChart>
      <c:dateAx>
        <c:axId val="90917120"/>
        <c:scaling>
          <c:orientation val="minMax"/>
        </c:scaling>
        <c:delete val="1"/>
        <c:axPos val="b"/>
        <c:numFmt formatCode="ge" sourceLinked="1"/>
        <c:majorTickMark val="none"/>
        <c:minorTickMark val="none"/>
        <c:tickLblPos val="none"/>
        <c:crossAx val="90939776"/>
        <c:crosses val="autoZero"/>
        <c:auto val="1"/>
        <c:lblOffset val="100"/>
        <c:baseTimeUnit val="years"/>
      </c:dateAx>
      <c:valAx>
        <c:axId val="90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1" t="str">
        <f>データ!H6</f>
        <v>島根県　松江市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4"/>
      <c r="J7" s="72" t="s">
        <v>2</v>
      </c>
      <c r="K7" s="73"/>
      <c r="L7" s="73"/>
      <c r="M7" s="73"/>
      <c r="N7" s="73"/>
      <c r="O7" s="73"/>
      <c r="P7" s="73"/>
      <c r="Q7" s="74"/>
      <c r="R7" s="72" t="s">
        <v>3</v>
      </c>
      <c r="S7" s="73"/>
      <c r="T7" s="73"/>
      <c r="U7" s="73"/>
      <c r="V7" s="73"/>
      <c r="W7" s="73"/>
      <c r="X7" s="73"/>
      <c r="Y7" s="74"/>
      <c r="Z7" s="72" t="s">
        <v>4</v>
      </c>
      <c r="AA7" s="73"/>
      <c r="AB7" s="73"/>
      <c r="AC7" s="73"/>
      <c r="AD7" s="73"/>
      <c r="AE7" s="73"/>
      <c r="AF7" s="73"/>
      <c r="AG7" s="74"/>
      <c r="AH7" s="3"/>
      <c r="AI7" s="72" t="s">
        <v>5</v>
      </c>
      <c r="AJ7" s="73"/>
      <c r="AK7" s="73"/>
      <c r="AL7" s="73"/>
      <c r="AM7" s="73"/>
      <c r="AN7" s="73"/>
      <c r="AO7" s="73"/>
      <c r="AP7" s="74"/>
      <c r="AQ7" s="61" t="s">
        <v>6</v>
      </c>
      <c r="AR7" s="61"/>
      <c r="AS7" s="61"/>
      <c r="AT7" s="61"/>
      <c r="AU7" s="61"/>
      <c r="AV7" s="61"/>
      <c r="AW7" s="61"/>
      <c r="AX7" s="61"/>
      <c r="AY7" s="61" t="s">
        <v>7</v>
      </c>
      <c r="AZ7" s="61"/>
      <c r="BA7" s="61"/>
      <c r="BB7" s="61"/>
      <c r="BC7" s="61"/>
      <c r="BD7" s="61"/>
      <c r="BE7" s="61"/>
      <c r="BF7" s="61"/>
      <c r="BG7" s="3"/>
      <c r="BH7" s="3"/>
      <c r="BI7" s="3"/>
      <c r="BJ7" s="3"/>
      <c r="BK7" s="3"/>
      <c r="BL7" s="4" t="s">
        <v>8</v>
      </c>
      <c r="BM7" s="5"/>
      <c r="BN7" s="5"/>
      <c r="BO7" s="5"/>
      <c r="BP7" s="5"/>
      <c r="BQ7" s="5"/>
      <c r="BR7" s="5"/>
      <c r="BS7" s="5"/>
      <c r="BT7" s="5"/>
      <c r="BU7" s="5"/>
      <c r="BV7" s="5"/>
      <c r="BW7" s="5"/>
      <c r="BX7" s="5"/>
      <c r="BY7" s="6"/>
    </row>
    <row r="8" spans="1:78" ht="18.75" customHeight="1">
      <c r="A8" s="2"/>
      <c r="B8" s="64" t="str">
        <f>データ!I6</f>
        <v>法非適用</v>
      </c>
      <c r="C8" s="65"/>
      <c r="D8" s="65"/>
      <c r="E8" s="65"/>
      <c r="F8" s="65"/>
      <c r="G8" s="65"/>
      <c r="H8" s="65"/>
      <c r="I8" s="66"/>
      <c r="J8" s="64" t="str">
        <f>データ!J6</f>
        <v>水道事業</v>
      </c>
      <c r="K8" s="65"/>
      <c r="L8" s="65"/>
      <c r="M8" s="65"/>
      <c r="N8" s="65"/>
      <c r="O8" s="65"/>
      <c r="P8" s="65"/>
      <c r="Q8" s="66"/>
      <c r="R8" s="64" t="str">
        <f>データ!K6</f>
        <v>簡易水道事業</v>
      </c>
      <c r="S8" s="65"/>
      <c r="T8" s="65"/>
      <c r="U8" s="65"/>
      <c r="V8" s="65"/>
      <c r="W8" s="65"/>
      <c r="X8" s="65"/>
      <c r="Y8" s="66"/>
      <c r="Z8" s="64" t="str">
        <f>データ!L6</f>
        <v>D1</v>
      </c>
      <c r="AA8" s="65"/>
      <c r="AB8" s="65"/>
      <c r="AC8" s="65"/>
      <c r="AD8" s="65"/>
      <c r="AE8" s="65"/>
      <c r="AF8" s="65"/>
      <c r="AG8" s="66"/>
      <c r="AH8" s="3"/>
      <c r="AI8" s="67">
        <f>データ!Q6</f>
        <v>205725</v>
      </c>
      <c r="AJ8" s="68"/>
      <c r="AK8" s="68"/>
      <c r="AL8" s="68"/>
      <c r="AM8" s="68"/>
      <c r="AN8" s="68"/>
      <c r="AO8" s="68"/>
      <c r="AP8" s="69"/>
      <c r="AQ8" s="50">
        <f>データ!R6</f>
        <v>572.99</v>
      </c>
      <c r="AR8" s="50"/>
      <c r="AS8" s="50"/>
      <c r="AT8" s="50"/>
      <c r="AU8" s="50"/>
      <c r="AV8" s="50"/>
      <c r="AW8" s="50"/>
      <c r="AX8" s="50"/>
      <c r="AY8" s="50">
        <f>データ!S6</f>
        <v>359.04</v>
      </c>
      <c r="AZ8" s="50"/>
      <c r="BA8" s="50"/>
      <c r="BB8" s="50"/>
      <c r="BC8" s="50"/>
      <c r="BD8" s="50"/>
      <c r="BE8" s="50"/>
      <c r="BF8" s="50"/>
      <c r="BG8" s="3"/>
      <c r="BH8" s="3"/>
      <c r="BI8" s="3"/>
      <c r="BJ8" s="3"/>
      <c r="BK8" s="3"/>
      <c r="BL8" s="59" t="s">
        <v>9</v>
      </c>
      <c r="BM8" s="60"/>
      <c r="BN8" s="7" t="s">
        <v>10</v>
      </c>
      <c r="BO8" s="8"/>
      <c r="BP8" s="8"/>
      <c r="BQ8" s="8"/>
      <c r="BR8" s="8"/>
      <c r="BS8" s="8"/>
      <c r="BT8" s="8"/>
      <c r="BU8" s="8"/>
      <c r="BV8" s="8"/>
      <c r="BW8" s="8"/>
      <c r="BX8" s="8"/>
      <c r="BY8" s="9"/>
    </row>
    <row r="9" spans="1:78" ht="18.75" customHeight="1">
      <c r="A9" s="2"/>
      <c r="B9" s="61" t="s">
        <v>11</v>
      </c>
      <c r="C9" s="61"/>
      <c r="D9" s="61"/>
      <c r="E9" s="61"/>
      <c r="F9" s="61"/>
      <c r="G9" s="61"/>
      <c r="H9" s="61"/>
      <c r="I9" s="61"/>
      <c r="J9" s="61" t="s">
        <v>12</v>
      </c>
      <c r="K9" s="61"/>
      <c r="L9" s="61"/>
      <c r="M9" s="61"/>
      <c r="N9" s="61"/>
      <c r="O9" s="61"/>
      <c r="P9" s="61"/>
      <c r="Q9" s="61"/>
      <c r="R9" s="61" t="s">
        <v>13</v>
      </c>
      <c r="S9" s="61"/>
      <c r="T9" s="61"/>
      <c r="U9" s="61"/>
      <c r="V9" s="61"/>
      <c r="W9" s="61"/>
      <c r="X9" s="61"/>
      <c r="Y9" s="61"/>
      <c r="Z9" s="61" t="s">
        <v>14</v>
      </c>
      <c r="AA9" s="61"/>
      <c r="AB9" s="61"/>
      <c r="AC9" s="61"/>
      <c r="AD9" s="61"/>
      <c r="AE9" s="61"/>
      <c r="AF9" s="61"/>
      <c r="AG9" s="61"/>
      <c r="AH9" s="3"/>
      <c r="AI9" s="61" t="s">
        <v>15</v>
      </c>
      <c r="AJ9" s="61"/>
      <c r="AK9" s="61"/>
      <c r="AL9" s="61"/>
      <c r="AM9" s="61"/>
      <c r="AN9" s="61"/>
      <c r="AO9" s="61"/>
      <c r="AP9" s="61"/>
      <c r="AQ9" s="61" t="s">
        <v>16</v>
      </c>
      <c r="AR9" s="61"/>
      <c r="AS9" s="61"/>
      <c r="AT9" s="61"/>
      <c r="AU9" s="61"/>
      <c r="AV9" s="61"/>
      <c r="AW9" s="61"/>
      <c r="AX9" s="61"/>
      <c r="AY9" s="61" t="s">
        <v>17</v>
      </c>
      <c r="AZ9" s="61"/>
      <c r="BA9" s="61"/>
      <c r="BB9" s="61"/>
      <c r="BC9" s="61"/>
      <c r="BD9" s="61"/>
      <c r="BE9" s="61"/>
      <c r="BF9" s="61"/>
      <c r="BG9" s="3"/>
      <c r="BH9" s="3"/>
      <c r="BI9" s="3"/>
      <c r="BJ9" s="3"/>
      <c r="BK9" s="3"/>
      <c r="BL9" s="62" t="s">
        <v>18</v>
      </c>
      <c r="BM9" s="63"/>
      <c r="BN9" s="10" t="s">
        <v>19</v>
      </c>
      <c r="BO9" s="11"/>
      <c r="BP9" s="11"/>
      <c r="BQ9" s="11"/>
      <c r="BR9" s="11"/>
      <c r="BS9" s="11"/>
      <c r="BT9" s="11"/>
      <c r="BU9" s="11"/>
      <c r="BV9" s="11"/>
      <c r="BW9" s="11"/>
      <c r="BX9" s="11"/>
      <c r="BY9" s="12"/>
    </row>
    <row r="10" spans="1:78" ht="18.75" customHeight="1">
      <c r="A10" s="2"/>
      <c r="B10" s="50" t="str">
        <f>データ!M6</f>
        <v>-</v>
      </c>
      <c r="C10" s="50"/>
      <c r="D10" s="50"/>
      <c r="E10" s="50"/>
      <c r="F10" s="50"/>
      <c r="G10" s="50"/>
      <c r="H10" s="50"/>
      <c r="I10" s="50"/>
      <c r="J10" s="50" t="str">
        <f>データ!N6</f>
        <v>該当数値なし</v>
      </c>
      <c r="K10" s="50"/>
      <c r="L10" s="50"/>
      <c r="M10" s="50"/>
      <c r="N10" s="50"/>
      <c r="O10" s="50"/>
      <c r="P10" s="50"/>
      <c r="Q10" s="50"/>
      <c r="R10" s="50">
        <f>データ!O6</f>
        <v>13.11</v>
      </c>
      <c r="S10" s="50"/>
      <c r="T10" s="50"/>
      <c r="U10" s="50"/>
      <c r="V10" s="50"/>
      <c r="W10" s="50"/>
      <c r="X10" s="50"/>
      <c r="Y10" s="50"/>
      <c r="Z10" s="58">
        <f>データ!P6</f>
        <v>3888</v>
      </c>
      <c r="AA10" s="58"/>
      <c r="AB10" s="58"/>
      <c r="AC10" s="58"/>
      <c r="AD10" s="58"/>
      <c r="AE10" s="58"/>
      <c r="AF10" s="58"/>
      <c r="AG10" s="58"/>
      <c r="AH10" s="2"/>
      <c r="AI10" s="58">
        <f>データ!T6</f>
        <v>26843</v>
      </c>
      <c r="AJ10" s="58"/>
      <c r="AK10" s="58"/>
      <c r="AL10" s="58"/>
      <c r="AM10" s="58"/>
      <c r="AN10" s="58"/>
      <c r="AO10" s="58"/>
      <c r="AP10" s="58"/>
      <c r="AQ10" s="50">
        <f>データ!U6</f>
        <v>101.95</v>
      </c>
      <c r="AR10" s="50"/>
      <c r="AS10" s="50"/>
      <c r="AT10" s="50"/>
      <c r="AU10" s="50"/>
      <c r="AV10" s="50"/>
      <c r="AW10" s="50"/>
      <c r="AX10" s="50"/>
      <c r="AY10" s="50">
        <f>データ!V6</f>
        <v>263.3</v>
      </c>
      <c r="AZ10" s="50"/>
      <c r="BA10" s="50"/>
      <c r="BB10" s="50"/>
      <c r="BC10" s="50"/>
      <c r="BD10" s="50"/>
      <c r="BE10" s="50"/>
      <c r="BF10" s="50"/>
      <c r="BG10" s="3"/>
      <c r="BH10" s="3"/>
      <c r="BI10" s="3"/>
      <c r="BJ10" s="2"/>
      <c r="BK10" s="2"/>
      <c r="BL10" s="51" t="s">
        <v>20</v>
      </c>
      <c r="BM10" s="5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22</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0" t="s">
        <v>24</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105</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83"/>
      <c r="BM34" s="84"/>
      <c r="BN34" s="84"/>
      <c r="BO34" s="84"/>
      <c r="BP34" s="84"/>
      <c r="BQ34" s="84"/>
      <c r="BR34" s="84"/>
      <c r="BS34" s="84"/>
      <c r="BT34" s="84"/>
      <c r="BU34" s="84"/>
      <c r="BV34" s="84"/>
      <c r="BW34" s="84"/>
      <c r="BX34" s="84"/>
      <c r="BY34" s="84"/>
      <c r="BZ34" s="85"/>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106</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83"/>
      <c r="BM56" s="84"/>
      <c r="BN56" s="84"/>
      <c r="BO56" s="84"/>
      <c r="BP56" s="84"/>
      <c r="BQ56" s="84"/>
      <c r="BR56" s="84"/>
      <c r="BS56" s="84"/>
      <c r="BT56" s="84"/>
      <c r="BU56" s="84"/>
      <c r="BV56" s="84"/>
      <c r="BW56" s="84"/>
      <c r="BX56" s="84"/>
      <c r="BY56" s="84"/>
      <c r="BZ56" s="85"/>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47" t="s">
        <v>34</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3"/>
      <c r="BM60" s="84"/>
      <c r="BN60" s="84"/>
      <c r="BO60" s="84"/>
      <c r="BP60" s="84"/>
      <c r="BQ60" s="84"/>
      <c r="BR60" s="84"/>
      <c r="BS60" s="84"/>
      <c r="BT60" s="84"/>
      <c r="BU60" s="84"/>
      <c r="BV60" s="84"/>
      <c r="BW60" s="84"/>
      <c r="BX60" s="84"/>
      <c r="BY60" s="84"/>
      <c r="BZ60" s="85"/>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107</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322016</v>
      </c>
      <c r="D6" s="31">
        <f t="shared" si="3"/>
        <v>47</v>
      </c>
      <c r="E6" s="31">
        <f t="shared" si="3"/>
        <v>1</v>
      </c>
      <c r="F6" s="31">
        <f t="shared" si="3"/>
        <v>0</v>
      </c>
      <c r="G6" s="31">
        <f t="shared" si="3"/>
        <v>0</v>
      </c>
      <c r="H6" s="31" t="str">
        <f t="shared" si="3"/>
        <v>島根県　松江市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13.11</v>
      </c>
      <c r="P6" s="32">
        <f t="shared" si="3"/>
        <v>3888</v>
      </c>
      <c r="Q6" s="32">
        <f t="shared" si="3"/>
        <v>205725</v>
      </c>
      <c r="R6" s="32">
        <f t="shared" si="3"/>
        <v>572.99</v>
      </c>
      <c r="S6" s="32">
        <f t="shared" si="3"/>
        <v>359.04</v>
      </c>
      <c r="T6" s="32">
        <f t="shared" si="3"/>
        <v>26843</v>
      </c>
      <c r="U6" s="32">
        <f t="shared" si="3"/>
        <v>101.95</v>
      </c>
      <c r="V6" s="32">
        <f t="shared" si="3"/>
        <v>263.3</v>
      </c>
      <c r="W6" s="33">
        <f>IF(W7="",NA(),W7)</f>
        <v>76.739999999999995</v>
      </c>
      <c r="X6" s="33">
        <f t="shared" ref="X6:AF6" si="4">IF(X7="",NA(),X7)</f>
        <v>76.400000000000006</v>
      </c>
      <c r="Y6" s="33">
        <f t="shared" si="4"/>
        <v>76.81</v>
      </c>
      <c r="Z6" s="33">
        <f t="shared" si="4"/>
        <v>77.37</v>
      </c>
      <c r="AA6" s="33">
        <f t="shared" si="4"/>
        <v>80.569999999999993</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1984.14</v>
      </c>
      <c r="BE6" s="33">
        <f t="shared" ref="BE6:BM6" si="7">IF(BE7="",NA(),BE7)</f>
        <v>1836.83</v>
      </c>
      <c r="BF6" s="33">
        <f t="shared" si="7"/>
        <v>1853.34</v>
      </c>
      <c r="BG6" s="33">
        <f t="shared" si="7"/>
        <v>1747.57</v>
      </c>
      <c r="BH6" s="33">
        <f t="shared" si="7"/>
        <v>1766.87</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47.63</v>
      </c>
      <c r="BP6" s="33">
        <f t="shared" ref="BP6:BX6" si="8">IF(BP7="",NA(),BP7)</f>
        <v>46.61</v>
      </c>
      <c r="BQ6" s="33">
        <f t="shared" si="8"/>
        <v>45.99</v>
      </c>
      <c r="BR6" s="33">
        <f t="shared" si="8"/>
        <v>46.77</v>
      </c>
      <c r="BS6" s="33">
        <f t="shared" si="8"/>
        <v>47.69</v>
      </c>
      <c r="BT6" s="33">
        <f t="shared" si="8"/>
        <v>57.18</v>
      </c>
      <c r="BU6" s="33">
        <f t="shared" si="8"/>
        <v>54.56</v>
      </c>
      <c r="BV6" s="33">
        <f t="shared" si="8"/>
        <v>54.57</v>
      </c>
      <c r="BW6" s="33">
        <f t="shared" si="8"/>
        <v>54.4</v>
      </c>
      <c r="BX6" s="33">
        <f t="shared" si="8"/>
        <v>54.45</v>
      </c>
      <c r="BY6" s="32" t="str">
        <f>IF(BY7="","",IF(BY7="-","【-】","【"&amp;SUBSTITUTE(TEXT(BY7,"#,##0.00"),"-","△")&amp;"】"))</f>
        <v>【36.33】</v>
      </c>
      <c r="BZ6" s="33">
        <f>IF(BZ7="",NA(),BZ7)</f>
        <v>410.9</v>
      </c>
      <c r="CA6" s="33">
        <f t="shared" ref="CA6:CI6" si="9">IF(CA7="",NA(),CA7)</f>
        <v>452.33</v>
      </c>
      <c r="CB6" s="33">
        <f t="shared" si="9"/>
        <v>474.55</v>
      </c>
      <c r="CC6" s="33">
        <f t="shared" si="9"/>
        <v>500.35</v>
      </c>
      <c r="CD6" s="33">
        <f t="shared" si="9"/>
        <v>504.26</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61.01</v>
      </c>
      <c r="CL6" s="33">
        <f t="shared" ref="CL6:CT6" si="10">IF(CL7="",NA(),CL7)</f>
        <v>59.92</v>
      </c>
      <c r="CM6" s="33">
        <f t="shared" si="10"/>
        <v>59.07</v>
      </c>
      <c r="CN6" s="33">
        <f t="shared" si="10"/>
        <v>58.22</v>
      </c>
      <c r="CO6" s="33">
        <f t="shared" si="10"/>
        <v>58.02</v>
      </c>
      <c r="CP6" s="33">
        <f t="shared" si="10"/>
        <v>63.04</v>
      </c>
      <c r="CQ6" s="33">
        <f t="shared" si="10"/>
        <v>64.3</v>
      </c>
      <c r="CR6" s="33">
        <f t="shared" si="10"/>
        <v>63.99</v>
      </c>
      <c r="CS6" s="33">
        <f t="shared" si="10"/>
        <v>62.01</v>
      </c>
      <c r="CT6" s="33">
        <f t="shared" si="10"/>
        <v>60.68</v>
      </c>
      <c r="CU6" s="32" t="str">
        <f>IF(CU7="","",IF(CU7="-","【-】","【"&amp;SUBSTITUTE(TEXT(CU7,"#,##0.00"),"-","△")&amp;"】"))</f>
        <v>【58.19】</v>
      </c>
      <c r="CV6" s="33">
        <f>IF(CV7="",NA(),CV7)</f>
        <v>86.66</v>
      </c>
      <c r="CW6" s="33">
        <f t="shared" ref="CW6:DE6" si="11">IF(CW7="",NA(),CW7)</f>
        <v>88.06</v>
      </c>
      <c r="CX6" s="33">
        <f t="shared" si="11"/>
        <v>85.4</v>
      </c>
      <c r="CY6" s="33">
        <f t="shared" si="11"/>
        <v>85.59</v>
      </c>
      <c r="CZ6" s="33">
        <f t="shared" si="11"/>
        <v>84.13</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0.91</v>
      </c>
      <c r="ED6" s="33">
        <f t="shared" ref="ED6:EL6" si="14">IF(ED7="",NA(),ED7)</f>
        <v>1.25</v>
      </c>
      <c r="EE6" s="33">
        <f t="shared" si="14"/>
        <v>0.55000000000000004</v>
      </c>
      <c r="EF6" s="33">
        <f t="shared" si="14"/>
        <v>0.53</v>
      </c>
      <c r="EG6" s="33">
        <f t="shared" si="14"/>
        <v>0.04</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322016</v>
      </c>
      <c r="D7" s="35">
        <v>47</v>
      </c>
      <c r="E7" s="35">
        <v>1</v>
      </c>
      <c r="F7" s="35">
        <v>0</v>
      </c>
      <c r="G7" s="35">
        <v>0</v>
      </c>
      <c r="H7" s="35" t="s">
        <v>93</v>
      </c>
      <c r="I7" s="35" t="s">
        <v>94</v>
      </c>
      <c r="J7" s="35" t="s">
        <v>95</v>
      </c>
      <c r="K7" s="35" t="s">
        <v>96</v>
      </c>
      <c r="L7" s="35" t="s">
        <v>97</v>
      </c>
      <c r="M7" s="36" t="s">
        <v>98</v>
      </c>
      <c r="N7" s="36" t="s">
        <v>99</v>
      </c>
      <c r="O7" s="36">
        <v>13.11</v>
      </c>
      <c r="P7" s="36">
        <v>3888</v>
      </c>
      <c r="Q7" s="36">
        <v>205725</v>
      </c>
      <c r="R7" s="36">
        <v>572.99</v>
      </c>
      <c r="S7" s="36">
        <v>359.04</v>
      </c>
      <c r="T7" s="36">
        <v>26843</v>
      </c>
      <c r="U7" s="36">
        <v>101.95</v>
      </c>
      <c r="V7" s="36">
        <v>263.3</v>
      </c>
      <c r="W7" s="36">
        <v>76.739999999999995</v>
      </c>
      <c r="X7" s="36">
        <v>76.400000000000006</v>
      </c>
      <c r="Y7" s="36">
        <v>76.81</v>
      </c>
      <c r="Z7" s="36">
        <v>77.37</v>
      </c>
      <c r="AA7" s="36">
        <v>80.569999999999993</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1984.14</v>
      </c>
      <c r="BE7" s="36">
        <v>1836.83</v>
      </c>
      <c r="BF7" s="36">
        <v>1853.34</v>
      </c>
      <c r="BG7" s="36">
        <v>1747.57</v>
      </c>
      <c r="BH7" s="36">
        <v>1766.87</v>
      </c>
      <c r="BI7" s="36">
        <v>1358.75</v>
      </c>
      <c r="BJ7" s="36">
        <v>1355.28</v>
      </c>
      <c r="BK7" s="36">
        <v>1321.78</v>
      </c>
      <c r="BL7" s="36">
        <v>1326.51</v>
      </c>
      <c r="BM7" s="36">
        <v>1285.3599999999999</v>
      </c>
      <c r="BN7" s="36">
        <v>1239.32</v>
      </c>
      <c r="BO7" s="36">
        <v>47.63</v>
      </c>
      <c r="BP7" s="36">
        <v>46.61</v>
      </c>
      <c r="BQ7" s="36">
        <v>45.99</v>
      </c>
      <c r="BR7" s="36">
        <v>46.77</v>
      </c>
      <c r="BS7" s="36">
        <v>47.69</v>
      </c>
      <c r="BT7" s="36">
        <v>57.18</v>
      </c>
      <c r="BU7" s="36">
        <v>54.56</v>
      </c>
      <c r="BV7" s="36">
        <v>54.57</v>
      </c>
      <c r="BW7" s="36">
        <v>54.4</v>
      </c>
      <c r="BX7" s="36">
        <v>54.45</v>
      </c>
      <c r="BY7" s="36">
        <v>36.33</v>
      </c>
      <c r="BZ7" s="36">
        <v>410.9</v>
      </c>
      <c r="CA7" s="36">
        <v>452.33</v>
      </c>
      <c r="CB7" s="36">
        <v>474.55</v>
      </c>
      <c r="CC7" s="36">
        <v>500.35</v>
      </c>
      <c r="CD7" s="36">
        <v>504.26</v>
      </c>
      <c r="CE7" s="36">
        <v>295.62</v>
      </c>
      <c r="CF7" s="36">
        <v>314.44</v>
      </c>
      <c r="CG7" s="36">
        <v>318.02999999999997</v>
      </c>
      <c r="CH7" s="36">
        <v>325.14</v>
      </c>
      <c r="CI7" s="36">
        <v>332.75</v>
      </c>
      <c r="CJ7" s="36">
        <v>476.46</v>
      </c>
      <c r="CK7" s="36">
        <v>61.01</v>
      </c>
      <c r="CL7" s="36">
        <v>59.92</v>
      </c>
      <c r="CM7" s="36">
        <v>59.07</v>
      </c>
      <c r="CN7" s="36">
        <v>58.22</v>
      </c>
      <c r="CO7" s="36">
        <v>58.02</v>
      </c>
      <c r="CP7" s="36">
        <v>63.04</v>
      </c>
      <c r="CQ7" s="36">
        <v>64.3</v>
      </c>
      <c r="CR7" s="36">
        <v>63.99</v>
      </c>
      <c r="CS7" s="36">
        <v>62.01</v>
      </c>
      <c r="CT7" s="36">
        <v>60.68</v>
      </c>
      <c r="CU7" s="36">
        <v>58.19</v>
      </c>
      <c r="CV7" s="36">
        <v>86.66</v>
      </c>
      <c r="CW7" s="36">
        <v>88.06</v>
      </c>
      <c r="CX7" s="36">
        <v>85.4</v>
      </c>
      <c r="CY7" s="36">
        <v>85.59</v>
      </c>
      <c r="CZ7" s="36">
        <v>84.13</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0.91</v>
      </c>
      <c r="ED7" s="36">
        <v>1.25</v>
      </c>
      <c r="EE7" s="36">
        <v>0.55000000000000004</v>
      </c>
      <c r="EF7" s="36">
        <v>0.53</v>
      </c>
      <c r="EG7" s="36">
        <v>0.04</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2016-02-22T05:09:56Z</cp:lastPrinted>
  <dcterms:created xsi:type="dcterms:W3CDTF">2016-01-18T05:04:54Z</dcterms:created>
  <dcterms:modified xsi:type="dcterms:W3CDTF">2016-02-25T05:28:51Z</dcterms:modified>
  <cp:category/>
</cp:coreProperties>
</file>