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10230" windowHeight="792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I10" i="4"/>
  <c r="AT8" i="4"/>
  <c r="AL8" i="4"/>
  <c r="P8" i="4"/>
  <c r="I8" i="4"/>
  <c r="B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<sst xmlns="http://schemas.openxmlformats.org/spreadsheetml/2006/main" count="286" uniqueCount="110">
  <si>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</si>
  <si>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</si>
  <si>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</si>
  <si>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</si>
  <si>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</si>
  <si>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</si>
  <si>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</si>
  <si>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</si>
  <si>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</si>
  <si>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</si>
  <si>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</si>
  <si>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</si>
  <si>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</si>
  <si>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</si>
  <si>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</si>
  <si>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</si>
  <si>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</si>
  <si>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</si>
  <si>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</si>
  <si>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</si>
  <si>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</si>
  <si>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</si>
  <si>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</si>
  <si>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</si>
  <si>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</si>
  <si>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</si>
  <si>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</si>
  <si>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</si>
  <si>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</si>
  <si>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</si>
  <si>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</si>
  <si>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</si>
  <si>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</si>
  <si>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</si>
  <si>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</si>
  <si>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</si>
  <si>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</si>
  <si>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</si>
  <si>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</si>
  <si>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</si>
  <si>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</si>
  <si>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</si>
  <si>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</si>
  <si>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</si>
  <si>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</si>
  <si>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</si>
  <si>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</si>
  <si>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</si>
  <si>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</si>
  <si>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</si>
  <si>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</si>
  <si>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</si>
  <si>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</si>
  <si>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</si>
  <si>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</si>
  <si>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</si>
  <si>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</si>
  <si>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</si>
  <si>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</si>
  <si>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</si>
  <si>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</si>
  <si>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</si>
  <si>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</si>
  <si>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</si>
  <si>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</si>
  <si>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</si>
  <si>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</si>
  <si>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</si>
  <si>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</si>
  <si>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</si>
  <si>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</si>
  <si>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</si>
  <si>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</si>
  <si>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</si>
  <si>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</si>
  <si>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</si>
  <si>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</si>
  <si>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</si>
  <si>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</si>
  <si>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</si>
  <si>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</si>
  <si>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</si>
  <si>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</si>
  <si>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</si>
  <si>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</si>
  <si>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</si>
  <si>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</si>
  <si>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</si>
  <si>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</si>
  <si>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</si>
  <si>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</si>
  <si>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</si>
  <si>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</si>
  <si>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</si>
  <si>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</si>
  <si>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</si>
  <si>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松江市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</si>
  <si>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</si>
  <si>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</si>
  <si>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</si>
  <si>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</si>
  <si>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</si>
  <si>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</si>
  <si>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</si>
  <si>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</si>
  <si>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</si>
  <si>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</si>
  <si>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対象世帯3戸の極めて小規模な事業であり、一般会計からの繰入れや長期前受金戻入など、使用料以外の収入を前提とし、さらに、公共下水道等他の事業と一体で経営しなければ、健全性が保てない状況である。
　①経常収支比率が100%以上で、②累積欠損金も発生していないが、総収益のうち下水道使用料の占める割合は21%であり、一般会計からの繰入金など使用料以外の収入を含めて費用を賄っている状況である。
　③流動比率は、100%を上回っている。
　④企業債残高対事業規模比率は、企業債残高の減少に伴って前年度に比べ低下している。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⑦施設利用率が低いため、施設の更新時にはダウンサイジングの検討も必要である。
　⑧水洗化率は、100%である。</t>
    <phoneticPr fontId="4"/>
  </si>
  <si>
    <t>　建設事業は既に完了し、償却資産は、浄化槽1施設と付随する管路である。
　①有形固定資産減価償却率は、類似団体に比べ低い状況であるが、今後は年々上昇するものと見込んでいる。
　②管渠老朽化率は、法定耐用年数に達したものがないことから0%となっている。</t>
    <phoneticPr fontId="4"/>
  </si>
  <si>
    <t>　当市の下水道は、平成25年度から公営企業会計に移行するとともに、汚水処理人口普及率も97.3%に達し、平成26年度で面整備事業の完了宣言を行った。また、将来にわたり安定的な経営に向けて、平成27年1月に策定した「第一次松江市下水道事業経営戦略プラン」に基づき、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将来の更新費用と維持管理費用の縮減を図るため、集落ごとに設置した農業集落排水施設等の統廃合を推進する。
【老朽化対策】
　処理施設等の設備・機器の更新期が近づいており、今後の更新を効率的に実施するため、機器等の劣化状況等を調査するとともに、施設ごとの更新計画を策定する。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</si>
</sst>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5350272"/>
        <c:axId val="853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5350272"/>
        <c:axId val="85360640"/>
      </c:lineChart>
      <c:dateAx>
        <c:axId val="85350272"/>
        <c:scaling>
          <c:orientation val="minMax"/>
        </c:scaling>
        <c:delete val="1"/>
        <c:axPos val="b"/>
        <c:numFmt formatCode="ge" sourceLinked="1"/>
        <c:majorTickMark val="none"/>
        <c:minorTickMark val="none"/>
        <c:tickLblPos val="none"/>
        <c:crossAx val="85360640"/>
        <c:crosses val="autoZero"/>
        <c:auto val="1"/>
        <c:lblOffset val="100"/>
        <c:baseTimeUnit val="years"/>
      </c:dateAx>
      <c:valAx>
        <c:axId val="853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90.51</c:v>
                </c:pt>
                <c:pt idx="4">
                  <c:v>104.58</c:v>
                </c:pt>
              </c:numCache>
            </c:numRef>
          </c:val>
        </c:ser>
        <c:dLbls>
          <c:showLegendKey val="0"/>
          <c:showVal val="0"/>
          <c:showCatName val="0"/>
          <c:showSerName val="0"/>
          <c:showPercent val="0"/>
          <c:showBubbleSize val="0"/>
        </c:dLbls>
        <c:gapWidth val="150"/>
        <c:axId val="85386752"/>
        <c:axId val="853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95.45</c:v>
                </c:pt>
                <c:pt idx="4">
                  <c:v>100.51</c:v>
                </c:pt>
              </c:numCache>
            </c:numRef>
          </c:val>
          <c:smooth val="0"/>
        </c:ser>
        <c:dLbls>
          <c:showLegendKey val="0"/>
          <c:showVal val="0"/>
          <c:showCatName val="0"/>
          <c:showSerName val="0"/>
          <c:showPercent val="0"/>
          <c:showBubbleSize val="0"/>
        </c:dLbls>
        <c:marker val="1"/>
        <c:smooth val="0"/>
        <c:axId val="85386752"/>
        <c:axId val="85388672"/>
      </c:lineChart>
      <c:dateAx>
        <c:axId val="85386752"/>
        <c:scaling>
          <c:orientation val="minMax"/>
        </c:scaling>
        <c:delete val="1"/>
        <c:axPos val="b"/>
        <c:numFmt formatCode="ge" sourceLinked="1"/>
        <c:majorTickMark val="none"/>
        <c:minorTickMark val="none"/>
        <c:tickLblPos val="none"/>
        <c:crossAx val="85388672"/>
        <c:crosses val="autoZero"/>
        <c:auto val="1"/>
        <c:lblOffset val="100"/>
        <c:baseTimeUnit val="years"/>
      </c:dateAx>
      <c:valAx>
        <c:axId val="853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4.1399999999999997</c:v>
                </c:pt>
                <c:pt idx="4">
                  <c:v>8.64</c:v>
                </c:pt>
              </c:numCache>
            </c:numRef>
          </c:val>
        </c:ser>
        <c:dLbls>
          <c:showLegendKey val="0"/>
          <c:showVal val="0"/>
          <c:showCatName val="0"/>
          <c:showSerName val="0"/>
          <c:showPercent val="0"/>
          <c:showBubbleSize val="0"/>
        </c:dLbls>
        <c:gapWidth val="150"/>
        <c:axId val="88302720"/>
        <c:axId val="883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23.22</c:v>
                </c:pt>
                <c:pt idx="4">
                  <c:v>26.37</c:v>
                </c:pt>
              </c:numCache>
            </c:numRef>
          </c:val>
          <c:smooth val="0"/>
        </c:ser>
        <c:dLbls>
          <c:showLegendKey val="0"/>
          <c:showVal val="0"/>
          <c:showCatName val="0"/>
          <c:showSerName val="0"/>
          <c:showPercent val="0"/>
          <c:showBubbleSize val="0"/>
        </c:dLbls>
        <c:marker val="1"/>
        <c:smooth val="0"/>
        <c:axId val="88302720"/>
        <c:axId val="88304640"/>
      </c:lineChart>
      <c:dateAx>
        <c:axId val="88302720"/>
        <c:scaling>
          <c:orientation val="minMax"/>
        </c:scaling>
        <c:delete val="1"/>
        <c:axPos val="b"/>
        <c:numFmt formatCode="ge" sourceLinked="1"/>
        <c:majorTickMark val="none"/>
        <c:minorTickMark val="none"/>
        <c:tickLblPos val="none"/>
        <c:crossAx val="88304640"/>
        <c:crosses val="autoZero"/>
        <c:auto val="1"/>
        <c:lblOffset val="100"/>
        <c:baseTimeUnit val="years"/>
      </c:dateAx>
      <c:valAx>
        <c:axId val="883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8335104"/>
        <c:axId val="883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8335104"/>
        <c:axId val="88337024"/>
      </c:lineChart>
      <c:dateAx>
        <c:axId val="88335104"/>
        <c:scaling>
          <c:orientation val="minMax"/>
        </c:scaling>
        <c:delete val="1"/>
        <c:axPos val="b"/>
        <c:numFmt formatCode="ge" sourceLinked="1"/>
        <c:majorTickMark val="none"/>
        <c:minorTickMark val="none"/>
        <c:tickLblPos val="none"/>
        <c:crossAx val="88337024"/>
        <c:crosses val="autoZero"/>
        <c:auto val="1"/>
        <c:lblOffset val="100"/>
        <c:baseTimeUnit val="years"/>
      </c:dateAx>
      <c:valAx>
        <c:axId val="883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89417984"/>
        <c:axId val="8942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1930.37</c:v>
                </c:pt>
                <c:pt idx="4">
                  <c:v>1948.17</c:v>
                </c:pt>
              </c:numCache>
            </c:numRef>
          </c:val>
          <c:smooth val="0"/>
        </c:ser>
        <c:dLbls>
          <c:showLegendKey val="0"/>
          <c:showVal val="0"/>
          <c:showCatName val="0"/>
          <c:showSerName val="0"/>
          <c:showPercent val="0"/>
          <c:showBubbleSize val="0"/>
        </c:dLbls>
        <c:marker val="1"/>
        <c:smooth val="0"/>
        <c:axId val="89417984"/>
        <c:axId val="89428352"/>
      </c:lineChart>
      <c:dateAx>
        <c:axId val="89417984"/>
        <c:scaling>
          <c:orientation val="minMax"/>
        </c:scaling>
        <c:delete val="1"/>
        <c:axPos val="b"/>
        <c:numFmt formatCode="ge" sourceLinked="1"/>
        <c:majorTickMark val="none"/>
        <c:minorTickMark val="none"/>
        <c:tickLblPos val="none"/>
        <c:crossAx val="89428352"/>
        <c:crosses val="autoZero"/>
        <c:auto val="1"/>
        <c:lblOffset val="100"/>
        <c:baseTimeUnit val="years"/>
      </c:dateAx>
      <c:valAx>
        <c:axId val="8942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118.8</c:v>
                </c:pt>
                <c:pt idx="4">
                  <c:v>104.99</c:v>
                </c:pt>
              </c:numCache>
            </c:numRef>
          </c:val>
        </c:ser>
        <c:dLbls>
          <c:showLegendKey val="0"/>
          <c:showVal val="0"/>
          <c:showCatName val="0"/>
          <c:showSerName val="0"/>
          <c:showPercent val="0"/>
          <c:showBubbleSize val="0"/>
        </c:dLbls>
        <c:gapWidth val="150"/>
        <c:axId val="89532672"/>
        <c:axId val="895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1720.7</c:v>
                </c:pt>
                <c:pt idx="4">
                  <c:v>112.6</c:v>
                </c:pt>
              </c:numCache>
            </c:numRef>
          </c:val>
          <c:smooth val="0"/>
        </c:ser>
        <c:dLbls>
          <c:showLegendKey val="0"/>
          <c:showVal val="0"/>
          <c:showCatName val="0"/>
          <c:showSerName val="0"/>
          <c:showPercent val="0"/>
          <c:showBubbleSize val="0"/>
        </c:dLbls>
        <c:marker val="1"/>
        <c:smooth val="0"/>
        <c:axId val="89532672"/>
        <c:axId val="89538944"/>
      </c:lineChart>
      <c:dateAx>
        <c:axId val="89532672"/>
        <c:scaling>
          <c:orientation val="minMax"/>
        </c:scaling>
        <c:delete val="1"/>
        <c:axPos val="b"/>
        <c:numFmt formatCode="ge" sourceLinked="1"/>
        <c:majorTickMark val="none"/>
        <c:minorTickMark val="none"/>
        <c:tickLblPos val="none"/>
        <c:crossAx val="89538944"/>
        <c:crosses val="autoZero"/>
        <c:auto val="1"/>
        <c:lblOffset val="100"/>
        <c:baseTimeUnit val="years"/>
      </c:dateAx>
      <c:valAx>
        <c:axId val="895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2136.56</c:v>
                </c:pt>
                <c:pt idx="4">
                  <c:v>2075</c:v>
                </c:pt>
              </c:numCache>
            </c:numRef>
          </c:val>
        </c:ser>
        <c:dLbls>
          <c:showLegendKey val="0"/>
          <c:showVal val="0"/>
          <c:showCatName val="0"/>
          <c:showSerName val="0"/>
          <c:showPercent val="0"/>
          <c:showBubbleSize val="0"/>
        </c:dLbls>
        <c:gapWidth val="150"/>
        <c:axId val="89563520"/>
        <c:axId val="895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2574.4699999999998</c:v>
                </c:pt>
                <c:pt idx="4">
                  <c:v>2784</c:v>
                </c:pt>
              </c:numCache>
            </c:numRef>
          </c:val>
          <c:smooth val="0"/>
        </c:ser>
        <c:dLbls>
          <c:showLegendKey val="0"/>
          <c:showVal val="0"/>
          <c:showCatName val="0"/>
          <c:showSerName val="0"/>
          <c:showPercent val="0"/>
          <c:showBubbleSize val="0"/>
        </c:dLbls>
        <c:marker val="1"/>
        <c:smooth val="0"/>
        <c:axId val="89563520"/>
        <c:axId val="89565440"/>
      </c:lineChart>
      <c:dateAx>
        <c:axId val="89563520"/>
        <c:scaling>
          <c:orientation val="minMax"/>
        </c:scaling>
        <c:delete val="1"/>
        <c:axPos val="b"/>
        <c:numFmt formatCode="ge" sourceLinked="1"/>
        <c:majorTickMark val="none"/>
        <c:minorTickMark val="none"/>
        <c:tickLblPos val="none"/>
        <c:crossAx val="89565440"/>
        <c:crosses val="autoZero"/>
        <c:auto val="1"/>
        <c:lblOffset val="100"/>
        <c:baseTimeUnit val="years"/>
      </c:dateAx>
      <c:valAx>
        <c:axId val="895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6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51.67</c:v>
                </c:pt>
                <c:pt idx="4">
                  <c:v>47.83</c:v>
                </c:pt>
              </c:numCache>
            </c:numRef>
          </c:val>
        </c:ser>
        <c:dLbls>
          <c:showLegendKey val="0"/>
          <c:showVal val="0"/>
          <c:showCatName val="0"/>
          <c:showSerName val="0"/>
          <c:showPercent val="0"/>
          <c:showBubbleSize val="0"/>
        </c:dLbls>
        <c:gapWidth val="150"/>
        <c:axId val="89600000"/>
        <c:axId val="896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31.04</c:v>
                </c:pt>
                <c:pt idx="4">
                  <c:v>29.21</c:v>
                </c:pt>
              </c:numCache>
            </c:numRef>
          </c:val>
          <c:smooth val="0"/>
        </c:ser>
        <c:dLbls>
          <c:showLegendKey val="0"/>
          <c:showVal val="0"/>
          <c:showCatName val="0"/>
          <c:showSerName val="0"/>
          <c:showPercent val="0"/>
          <c:showBubbleSize val="0"/>
        </c:dLbls>
        <c:marker val="1"/>
        <c:smooth val="0"/>
        <c:axId val="89600000"/>
        <c:axId val="89601920"/>
      </c:lineChart>
      <c:dateAx>
        <c:axId val="89600000"/>
        <c:scaling>
          <c:orientation val="minMax"/>
        </c:scaling>
        <c:delete val="1"/>
        <c:axPos val="b"/>
        <c:numFmt formatCode="ge" sourceLinked="1"/>
        <c:majorTickMark val="none"/>
        <c:minorTickMark val="none"/>
        <c:tickLblPos val="none"/>
        <c:crossAx val="89601920"/>
        <c:crosses val="autoZero"/>
        <c:auto val="1"/>
        <c:lblOffset val="100"/>
        <c:baseTimeUnit val="years"/>
      </c:dateAx>
      <c:valAx>
        <c:axId val="896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293.16000000000003</c:v>
                </c:pt>
                <c:pt idx="4">
                  <c:v>311.86</c:v>
                </c:pt>
              </c:numCache>
            </c:numRef>
          </c:val>
        </c:ser>
        <c:dLbls>
          <c:showLegendKey val="0"/>
          <c:showVal val="0"/>
          <c:showCatName val="0"/>
          <c:showSerName val="0"/>
          <c:showPercent val="0"/>
          <c:showBubbleSize val="0"/>
        </c:dLbls>
        <c:gapWidth val="150"/>
        <c:axId val="89631744"/>
        <c:axId val="896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589.39</c:v>
                </c:pt>
                <c:pt idx="4">
                  <c:v>620.01</c:v>
                </c:pt>
              </c:numCache>
            </c:numRef>
          </c:val>
          <c:smooth val="0"/>
        </c:ser>
        <c:dLbls>
          <c:showLegendKey val="0"/>
          <c:showVal val="0"/>
          <c:showCatName val="0"/>
          <c:showSerName val="0"/>
          <c:showPercent val="0"/>
          <c:showBubbleSize val="0"/>
        </c:dLbls>
        <c:marker val="1"/>
        <c:smooth val="0"/>
        <c:axId val="89631744"/>
        <c:axId val="89633920"/>
      </c:lineChart>
      <c:dateAx>
        <c:axId val="89631744"/>
        <c:scaling>
          <c:orientation val="minMax"/>
        </c:scaling>
        <c:delete val="1"/>
        <c:axPos val="b"/>
        <c:numFmt formatCode="ge" sourceLinked="1"/>
        <c:majorTickMark val="none"/>
        <c:minorTickMark val="none"/>
        <c:tickLblPos val="none"/>
        <c:crossAx val="89633920"/>
        <c:crosses val="autoZero"/>
        <c:auto val="1"/>
        <c:lblOffset val="100"/>
        <c:baseTimeUnit val="years"/>
      </c:dateAx>
      <c:valAx>
        <c:axId val="896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50</c:v>
                </c:pt>
                <c:pt idx="4">
                  <c:v>50</c:v>
                </c:pt>
              </c:numCache>
            </c:numRef>
          </c:val>
        </c:ser>
        <c:dLbls>
          <c:showLegendKey val="0"/>
          <c:showVal val="0"/>
          <c:showCatName val="0"/>
          <c:showSerName val="0"/>
          <c:showPercent val="0"/>
          <c:showBubbleSize val="0"/>
        </c:dLbls>
        <c:gapWidth val="150"/>
        <c:axId val="89647360"/>
        <c:axId val="896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41.24</c:v>
                </c:pt>
                <c:pt idx="4">
                  <c:v>43.1</c:v>
                </c:pt>
              </c:numCache>
            </c:numRef>
          </c:val>
          <c:smooth val="0"/>
        </c:ser>
        <c:dLbls>
          <c:showLegendKey val="0"/>
          <c:showVal val="0"/>
          <c:showCatName val="0"/>
          <c:showSerName val="0"/>
          <c:showPercent val="0"/>
          <c:showBubbleSize val="0"/>
        </c:dLbls>
        <c:marker val="1"/>
        <c:smooth val="0"/>
        <c:axId val="89647360"/>
        <c:axId val="89690496"/>
      </c:lineChart>
      <c:dateAx>
        <c:axId val="89647360"/>
        <c:scaling>
          <c:orientation val="minMax"/>
        </c:scaling>
        <c:delete val="1"/>
        <c:axPos val="b"/>
        <c:numFmt formatCode="ge" sourceLinked="1"/>
        <c:majorTickMark val="none"/>
        <c:minorTickMark val="none"/>
        <c:tickLblPos val="none"/>
        <c:crossAx val="89690496"/>
        <c:crosses val="autoZero"/>
        <c:auto val="1"/>
        <c:lblOffset val="100"/>
        <c:baseTimeUnit val="years"/>
      </c:dateAx>
      <c:valAx>
        <c:axId val="896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100</c:v>
                </c:pt>
                <c:pt idx="4">
                  <c:v>100</c:v>
                </c:pt>
              </c:numCache>
            </c:numRef>
          </c:val>
        </c:ser>
        <c:dLbls>
          <c:showLegendKey val="0"/>
          <c:showVal val="0"/>
          <c:showCatName val="0"/>
          <c:showSerName val="0"/>
          <c:showPercent val="0"/>
          <c:showBubbleSize val="0"/>
        </c:dLbls>
        <c:gapWidth val="150"/>
        <c:axId val="89716608"/>
        <c:axId val="897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88.34</c:v>
                </c:pt>
                <c:pt idx="4">
                  <c:v>88.02</c:v>
                </c:pt>
              </c:numCache>
            </c:numRef>
          </c:val>
          <c:smooth val="0"/>
        </c:ser>
        <c:dLbls>
          <c:showLegendKey val="0"/>
          <c:showVal val="0"/>
          <c:showCatName val="0"/>
          <c:showSerName val="0"/>
          <c:showPercent val="0"/>
          <c:showBubbleSize val="0"/>
        </c:dLbls>
        <c:marker val="1"/>
        <c:smooth val="0"/>
        <c:axId val="89716608"/>
        <c:axId val="89784320"/>
      </c:lineChart>
      <c:dateAx>
        <c:axId val="89716608"/>
        <c:scaling>
          <c:orientation val="minMax"/>
        </c:scaling>
        <c:delete val="1"/>
        <c:axPos val="b"/>
        <c:numFmt formatCode="ge" sourceLinked="1"/>
        <c:majorTickMark val="none"/>
        <c:minorTickMark val="none"/>
        <c:tickLblPos val="none"/>
        <c:crossAx val="89784320"/>
        <c:crosses val="autoZero"/>
        <c:auto val="1"/>
        <c:lblOffset val="100"/>
        <c:baseTimeUnit val="years"/>
      </c:dateAx>
      <c:valAx>
        <c:axId val="89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E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松江市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205725</v>
      </c>
      <c r="AM8" s="47"/>
      <c r="AN8" s="47"/>
      <c r="AO8" s="47"/>
      <c r="AP8" s="47"/>
      <c r="AQ8" s="47"/>
      <c r="AR8" s="47"/>
      <c r="AS8" s="47"/>
      <c r="AT8" s="43">
        <f>データ!S6</f>
        <v>572.99</v>
      </c>
      <c r="AU8" s="43"/>
      <c r="AV8" s="43"/>
      <c r="AW8" s="43"/>
      <c r="AX8" s="43"/>
      <c r="AY8" s="43"/>
      <c r="AZ8" s="43"/>
      <c r="BA8" s="43"/>
      <c r="BB8" s="43">
        <f>データ!T6</f>
        <v>359.04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49.55</v>
      </c>
      <c r="J10" s="43"/>
      <c r="K10" s="43"/>
      <c r="L10" s="43"/>
      <c r="M10" s="43"/>
      <c r="N10" s="43"/>
      <c r="O10" s="43"/>
      <c r="P10" s="43">
        <f>データ!O6</f>
        <v>0</v>
      </c>
      <c r="Q10" s="43"/>
      <c r="R10" s="43"/>
      <c r="S10" s="43"/>
      <c r="T10" s="43"/>
      <c r="U10" s="43"/>
      <c r="V10" s="43"/>
      <c r="W10" s="43">
        <f>データ!P6</f>
        <v>100</v>
      </c>
      <c r="X10" s="43"/>
      <c r="Y10" s="43"/>
      <c r="Z10" s="43"/>
      <c r="AA10" s="43"/>
      <c r="AB10" s="43"/>
      <c r="AC10" s="43"/>
      <c r="AD10" s="47">
        <f>データ!Q6</f>
        <v>3024</v>
      </c>
      <c r="AE10" s="47"/>
      <c r="AF10" s="47"/>
      <c r="AG10" s="47"/>
      <c r="AH10" s="47"/>
      <c r="AI10" s="47"/>
      <c r="AJ10" s="47"/>
      <c r="AK10" s="2"/>
      <c r="AL10" s="47">
        <f>データ!U6</f>
        <v>9</v>
      </c>
      <c r="AM10" s="47"/>
      <c r="AN10" s="47"/>
      <c r="AO10" s="47"/>
      <c r="AP10" s="47"/>
      <c r="AQ10" s="47"/>
      <c r="AR10" s="47"/>
      <c r="AS10" s="47"/>
      <c r="AT10" s="43">
        <f>データ!V6</f>
        <v>0.01</v>
      </c>
      <c r="AU10" s="43"/>
      <c r="AV10" s="43"/>
      <c r="AW10" s="43"/>
      <c r="AX10" s="43"/>
      <c r="AY10" s="43"/>
      <c r="AZ10" s="43"/>
      <c r="BA10" s="43"/>
      <c r="BB10" s="43">
        <f>データ!W6</f>
        <v>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322016</v>
      </c>
      <c r="D6" s="31">
        <f t="shared" si="3"/>
        <v>46</v>
      </c>
      <c r="E6" s="31">
        <f t="shared" si="3"/>
        <v>17</v>
      </c>
      <c r="F6" s="31">
        <f t="shared" si="3"/>
        <v>9</v>
      </c>
      <c r="G6" s="31">
        <f t="shared" si="3"/>
        <v>0</v>
      </c>
      <c r="H6" s="31" t="str">
        <f t="shared" si="3"/>
        <v>島根県　松江市</v>
      </c>
      <c r="I6" s="31" t="str">
        <f t="shared" si="3"/>
        <v>法適用</v>
      </c>
      <c r="J6" s="31" t="str">
        <f t="shared" si="3"/>
        <v>下水道事業</v>
      </c>
      <c r="K6" s="31" t="str">
        <f t="shared" si="3"/>
        <v>小規模集合排水処理</v>
      </c>
      <c r="L6" s="31" t="str">
        <f t="shared" si="3"/>
        <v>I3</v>
      </c>
      <c r="M6" s="32" t="str">
        <f t="shared" si="3"/>
        <v>-</v>
      </c>
      <c r="N6" s="32">
        <f t="shared" si="3"/>
        <v>49.55</v>
      </c>
      <c r="O6" s="32">
        <f t="shared" si="3"/>
        <v>0</v>
      </c>
      <c r="P6" s="32">
        <f t="shared" si="3"/>
        <v>100</v>
      </c>
      <c r="Q6" s="32">
        <f t="shared" si="3"/>
        <v>3024</v>
      </c>
      <c r="R6" s="32">
        <f t="shared" si="3"/>
        <v>205725</v>
      </c>
      <c r="S6" s="32">
        <f t="shared" si="3"/>
        <v>572.99</v>
      </c>
      <c r="T6" s="32">
        <f t="shared" si="3"/>
        <v>359.04</v>
      </c>
      <c r="U6" s="32">
        <f t="shared" si="3"/>
        <v>9</v>
      </c>
      <c r="V6" s="32">
        <f t="shared" si="3"/>
        <v>0.01</v>
      </c>
      <c r="W6" s="32">
        <f t="shared" si="3"/>
        <v>900</v>
      </c>
      <c r="X6" s="33" t="str">
        <f>IF(X7="",NA(),X7)</f>
        <v>-</v>
      </c>
      <c r="Y6" s="33" t="str">
        <f t="shared" ref="Y6:AG6" si="4">IF(Y7="",NA(),Y7)</f>
        <v>-</v>
      </c>
      <c r="Z6" s="33" t="str">
        <f t="shared" si="4"/>
        <v>-</v>
      </c>
      <c r="AA6" s="33">
        <f t="shared" si="4"/>
        <v>90.51</v>
      </c>
      <c r="AB6" s="33">
        <f t="shared" si="4"/>
        <v>104.58</v>
      </c>
      <c r="AC6" s="33" t="str">
        <f t="shared" si="4"/>
        <v>-</v>
      </c>
      <c r="AD6" s="33" t="str">
        <f t="shared" si="4"/>
        <v>-</v>
      </c>
      <c r="AE6" s="33" t="str">
        <f t="shared" si="4"/>
        <v>-</v>
      </c>
      <c r="AF6" s="33">
        <f t="shared" si="4"/>
        <v>95.45</v>
      </c>
      <c r="AG6" s="33">
        <f t="shared" si="4"/>
        <v>100.51</v>
      </c>
      <c r="AH6" s="32" t="str">
        <f>IF(AH7="","",IF(AH7="-","【-】","【"&amp;SUBSTITUTE(TEXT(AH7,"#,##0.00"),"-","△")&amp;"】"))</f>
        <v>【102.97】</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1930.37</v>
      </c>
      <c r="AR6" s="33">
        <f t="shared" si="5"/>
        <v>1948.17</v>
      </c>
      <c r="AS6" s="32" t="str">
        <f>IF(AS7="","",IF(AS7="-","【-】","【"&amp;SUBSTITUTE(TEXT(AS7,"#,##0.00"),"-","△")&amp;"】"))</f>
        <v>【1,526.20】</v>
      </c>
      <c r="AT6" s="33" t="str">
        <f>IF(AT7="",NA(),AT7)</f>
        <v>-</v>
      </c>
      <c r="AU6" s="33" t="str">
        <f t="shared" ref="AU6:BC6" si="6">IF(AU7="",NA(),AU7)</f>
        <v>-</v>
      </c>
      <c r="AV6" s="33" t="str">
        <f t="shared" si="6"/>
        <v>-</v>
      </c>
      <c r="AW6" s="33">
        <f t="shared" si="6"/>
        <v>118.8</v>
      </c>
      <c r="AX6" s="33">
        <f t="shared" si="6"/>
        <v>104.99</v>
      </c>
      <c r="AY6" s="33" t="str">
        <f t="shared" si="6"/>
        <v>-</v>
      </c>
      <c r="AZ6" s="33" t="str">
        <f t="shared" si="6"/>
        <v>-</v>
      </c>
      <c r="BA6" s="33" t="str">
        <f t="shared" si="6"/>
        <v>-</v>
      </c>
      <c r="BB6" s="33">
        <f t="shared" si="6"/>
        <v>1720.7</v>
      </c>
      <c r="BC6" s="33">
        <f t="shared" si="6"/>
        <v>112.6</v>
      </c>
      <c r="BD6" s="32" t="str">
        <f>IF(BD7="","",IF(BD7="-","【-】","【"&amp;SUBSTITUTE(TEXT(BD7,"#,##0.00"),"-","△")&amp;"】"))</f>
        <v>【125.43】</v>
      </c>
      <c r="BE6" s="33" t="str">
        <f>IF(BE7="",NA(),BE7)</f>
        <v>-</v>
      </c>
      <c r="BF6" s="33" t="str">
        <f t="shared" ref="BF6:BN6" si="7">IF(BF7="",NA(),BF7)</f>
        <v>-</v>
      </c>
      <c r="BG6" s="33" t="str">
        <f t="shared" si="7"/>
        <v>-</v>
      </c>
      <c r="BH6" s="33">
        <f t="shared" si="7"/>
        <v>2136.56</v>
      </c>
      <c r="BI6" s="33">
        <f t="shared" si="7"/>
        <v>2075</v>
      </c>
      <c r="BJ6" s="33" t="str">
        <f t="shared" si="7"/>
        <v>-</v>
      </c>
      <c r="BK6" s="33" t="str">
        <f t="shared" si="7"/>
        <v>-</v>
      </c>
      <c r="BL6" s="33" t="str">
        <f t="shared" si="7"/>
        <v>-</v>
      </c>
      <c r="BM6" s="33">
        <f t="shared" si="7"/>
        <v>2574.4699999999998</v>
      </c>
      <c r="BN6" s="33">
        <f t="shared" si="7"/>
        <v>2784</v>
      </c>
      <c r="BO6" s="32" t="str">
        <f>IF(BO7="","",IF(BO7="-","【-】","【"&amp;SUBSTITUTE(TEXT(BO7,"#,##0.00"),"-","△")&amp;"】"))</f>
        <v>【2,665.67】</v>
      </c>
      <c r="BP6" s="33" t="str">
        <f>IF(BP7="",NA(),BP7)</f>
        <v>-</v>
      </c>
      <c r="BQ6" s="33" t="str">
        <f t="shared" ref="BQ6:BY6" si="8">IF(BQ7="",NA(),BQ7)</f>
        <v>-</v>
      </c>
      <c r="BR6" s="33" t="str">
        <f t="shared" si="8"/>
        <v>-</v>
      </c>
      <c r="BS6" s="33">
        <f t="shared" si="8"/>
        <v>51.67</v>
      </c>
      <c r="BT6" s="33">
        <f t="shared" si="8"/>
        <v>47.83</v>
      </c>
      <c r="BU6" s="33" t="str">
        <f t="shared" si="8"/>
        <v>-</v>
      </c>
      <c r="BV6" s="33" t="str">
        <f t="shared" si="8"/>
        <v>-</v>
      </c>
      <c r="BW6" s="33" t="str">
        <f t="shared" si="8"/>
        <v>-</v>
      </c>
      <c r="BX6" s="33">
        <f t="shared" si="8"/>
        <v>31.04</v>
      </c>
      <c r="BY6" s="33">
        <f t="shared" si="8"/>
        <v>29.21</v>
      </c>
      <c r="BZ6" s="32" t="str">
        <f>IF(BZ7="","",IF(BZ7="-","【-】","【"&amp;SUBSTITUTE(TEXT(BZ7,"#,##0.00"),"-","△")&amp;"】"))</f>
        <v>【30.50】</v>
      </c>
      <c r="CA6" s="33" t="str">
        <f>IF(CA7="",NA(),CA7)</f>
        <v>-</v>
      </c>
      <c r="CB6" s="33" t="str">
        <f t="shared" ref="CB6:CJ6" si="9">IF(CB7="",NA(),CB7)</f>
        <v>-</v>
      </c>
      <c r="CC6" s="33" t="str">
        <f t="shared" si="9"/>
        <v>-</v>
      </c>
      <c r="CD6" s="33">
        <f t="shared" si="9"/>
        <v>293.16000000000003</v>
      </c>
      <c r="CE6" s="33">
        <f t="shared" si="9"/>
        <v>311.86</v>
      </c>
      <c r="CF6" s="33" t="str">
        <f t="shared" si="9"/>
        <v>-</v>
      </c>
      <c r="CG6" s="33" t="str">
        <f t="shared" si="9"/>
        <v>-</v>
      </c>
      <c r="CH6" s="33" t="str">
        <f t="shared" si="9"/>
        <v>-</v>
      </c>
      <c r="CI6" s="33">
        <f t="shared" si="9"/>
        <v>589.39</v>
      </c>
      <c r="CJ6" s="33">
        <f t="shared" si="9"/>
        <v>620.01</v>
      </c>
      <c r="CK6" s="32" t="str">
        <f>IF(CK7="","",IF(CK7="-","【-】","【"&amp;SUBSTITUTE(TEXT(CK7,"#,##0.00"),"-","△")&amp;"】"))</f>
        <v>【601.39】</v>
      </c>
      <c r="CL6" s="33" t="str">
        <f>IF(CL7="",NA(),CL7)</f>
        <v>-</v>
      </c>
      <c r="CM6" s="33" t="str">
        <f t="shared" ref="CM6:CU6" si="10">IF(CM7="",NA(),CM7)</f>
        <v>-</v>
      </c>
      <c r="CN6" s="33" t="str">
        <f t="shared" si="10"/>
        <v>-</v>
      </c>
      <c r="CO6" s="33">
        <f t="shared" si="10"/>
        <v>50</v>
      </c>
      <c r="CP6" s="33">
        <f t="shared" si="10"/>
        <v>50</v>
      </c>
      <c r="CQ6" s="33" t="str">
        <f t="shared" si="10"/>
        <v>-</v>
      </c>
      <c r="CR6" s="33" t="str">
        <f t="shared" si="10"/>
        <v>-</v>
      </c>
      <c r="CS6" s="33" t="str">
        <f t="shared" si="10"/>
        <v>-</v>
      </c>
      <c r="CT6" s="33">
        <f t="shared" si="10"/>
        <v>41.24</v>
      </c>
      <c r="CU6" s="33">
        <f t="shared" si="10"/>
        <v>43.1</v>
      </c>
      <c r="CV6" s="32" t="str">
        <f>IF(CV7="","",IF(CV7="-","【-】","【"&amp;SUBSTITUTE(TEXT(CV7,"#,##0.00"),"-","△")&amp;"】"))</f>
        <v>【39.88】</v>
      </c>
      <c r="CW6" s="33" t="str">
        <f>IF(CW7="",NA(),CW7)</f>
        <v>-</v>
      </c>
      <c r="CX6" s="33" t="str">
        <f t="shared" ref="CX6:DF6" si="11">IF(CX7="",NA(),CX7)</f>
        <v>-</v>
      </c>
      <c r="CY6" s="33" t="str">
        <f t="shared" si="11"/>
        <v>-</v>
      </c>
      <c r="CZ6" s="33">
        <f t="shared" si="11"/>
        <v>100</v>
      </c>
      <c r="DA6" s="33">
        <f t="shared" si="11"/>
        <v>100</v>
      </c>
      <c r="DB6" s="33" t="str">
        <f t="shared" si="11"/>
        <v>-</v>
      </c>
      <c r="DC6" s="33" t="str">
        <f t="shared" si="11"/>
        <v>-</v>
      </c>
      <c r="DD6" s="33" t="str">
        <f t="shared" si="11"/>
        <v>-</v>
      </c>
      <c r="DE6" s="33">
        <f t="shared" si="11"/>
        <v>88.34</v>
      </c>
      <c r="DF6" s="33">
        <f t="shared" si="11"/>
        <v>88.02</v>
      </c>
      <c r="DG6" s="32" t="str">
        <f>IF(DG7="","",IF(DG7="-","【-】","【"&amp;SUBSTITUTE(TEXT(DG7,"#,##0.00"),"-","△")&amp;"】"))</f>
        <v>【88.11】</v>
      </c>
      <c r="DH6" s="33" t="str">
        <f>IF(DH7="",NA(),DH7)</f>
        <v>-</v>
      </c>
      <c r="DI6" s="33" t="str">
        <f t="shared" ref="DI6:DQ6" si="12">IF(DI7="",NA(),DI7)</f>
        <v>-</v>
      </c>
      <c r="DJ6" s="33" t="str">
        <f t="shared" si="12"/>
        <v>-</v>
      </c>
      <c r="DK6" s="33">
        <f t="shared" si="12"/>
        <v>4.1399999999999997</v>
      </c>
      <c r="DL6" s="33">
        <f t="shared" si="12"/>
        <v>8.64</v>
      </c>
      <c r="DM6" s="33" t="str">
        <f t="shared" si="12"/>
        <v>-</v>
      </c>
      <c r="DN6" s="33" t="str">
        <f t="shared" si="12"/>
        <v>-</v>
      </c>
      <c r="DO6" s="33" t="str">
        <f t="shared" si="12"/>
        <v>-</v>
      </c>
      <c r="DP6" s="33">
        <f t="shared" si="12"/>
        <v>23.22</v>
      </c>
      <c r="DQ6" s="33">
        <f t="shared" si="12"/>
        <v>26.37</v>
      </c>
      <c r="DR6" s="32" t="str">
        <f>IF(DR7="","",IF(DR7="-","【-】","【"&amp;SUBSTITUTE(TEXT(DR7,"#,##0.00"),"-","△")&amp;"】"))</f>
        <v>【27.00】</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【0.00】</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2">
        <f t="shared" si="14"/>
        <v>0</v>
      </c>
      <c r="EM6" s="32">
        <f t="shared" si="14"/>
        <v>0</v>
      </c>
      <c r="EN6" s="32" t="str">
        <f>IF(EN7="","",IF(EN7="-","【-】","【"&amp;SUBSTITUTE(TEXT(EN7,"#,##0.00"),"-","△")&amp;"】"))</f>
        <v>【0.01】</v>
      </c>
    </row>
    <row r="7" spans="1:147" s="34" customFormat="1">
      <c r="A7" s="26"/>
      <c r="B7" s="35">
        <v>2014</v>
      </c>
      <c r="C7" s="35">
        <v>322016</v>
      </c>
      <c r="D7" s="35">
        <v>46</v>
      </c>
      <c r="E7" s="35">
        <v>17</v>
      </c>
      <c r="F7" s="35">
        <v>9</v>
      </c>
      <c r="G7" s="35">
        <v>0</v>
      </c>
      <c r="H7" s="35" t="s">
        <v>96</v>
      </c>
      <c r="I7" s="35" t="s">
        <v>97</v>
      </c>
      <c r="J7" s="35" t="s">
        <v>98</v>
      </c>
      <c r="K7" s="35" t="s">
        <v>99</v>
      </c>
      <c r="L7" s="35" t="s">
        <v>100</v>
      </c>
      <c r="M7" s="36" t="s">
        <v>101</v>
      </c>
      <c r="N7" s="36">
        <v>49.55</v>
      </c>
      <c r="O7" s="36">
        <v>0</v>
      </c>
      <c r="P7" s="36">
        <v>100</v>
      </c>
      <c r="Q7" s="36">
        <v>3024</v>
      </c>
      <c r="R7" s="36">
        <v>205725</v>
      </c>
      <c r="S7" s="36">
        <v>572.99</v>
      </c>
      <c r="T7" s="36">
        <v>359.04</v>
      </c>
      <c r="U7" s="36">
        <v>9</v>
      </c>
      <c r="V7" s="36">
        <v>0.01</v>
      </c>
      <c r="W7" s="36">
        <v>900</v>
      </c>
      <c r="X7" s="36" t="s">
        <v>101</v>
      </c>
      <c r="Y7" s="36" t="s">
        <v>101</v>
      </c>
      <c r="Z7" s="36" t="s">
        <v>101</v>
      </c>
      <c r="AA7" s="36">
        <v>90.51</v>
      </c>
      <c r="AB7" s="36">
        <v>104.58</v>
      </c>
      <c r="AC7" s="36" t="s">
        <v>101</v>
      </c>
      <c r="AD7" s="36" t="s">
        <v>101</v>
      </c>
      <c r="AE7" s="36" t="s">
        <v>101</v>
      </c>
      <c r="AF7" s="36">
        <v>95.45</v>
      </c>
      <c r="AG7" s="36">
        <v>100.51</v>
      </c>
      <c r="AH7" s="36">
        <v>102.97</v>
      </c>
      <c r="AI7" s="36" t="s">
        <v>101</v>
      </c>
      <c r="AJ7" s="36" t="s">
        <v>101</v>
      </c>
      <c r="AK7" s="36" t="s">
        <v>101</v>
      </c>
      <c r="AL7" s="36">
        <v>0</v>
      </c>
      <c r="AM7" s="36">
        <v>0</v>
      </c>
      <c r="AN7" s="36" t="s">
        <v>101</v>
      </c>
      <c r="AO7" s="36" t="s">
        <v>101</v>
      </c>
      <c r="AP7" s="36" t="s">
        <v>101</v>
      </c>
      <c r="AQ7" s="36">
        <v>1930.37</v>
      </c>
      <c r="AR7" s="36">
        <v>1948.17</v>
      </c>
      <c r="AS7" s="36">
        <v>1526.2</v>
      </c>
      <c r="AT7" s="36" t="s">
        <v>101</v>
      </c>
      <c r="AU7" s="36" t="s">
        <v>101</v>
      </c>
      <c r="AV7" s="36" t="s">
        <v>101</v>
      </c>
      <c r="AW7" s="36">
        <v>118.8</v>
      </c>
      <c r="AX7" s="36">
        <v>104.99</v>
      </c>
      <c r="AY7" s="36" t="s">
        <v>101</v>
      </c>
      <c r="AZ7" s="36" t="s">
        <v>101</v>
      </c>
      <c r="BA7" s="36" t="s">
        <v>101</v>
      </c>
      <c r="BB7" s="36">
        <v>1720.7</v>
      </c>
      <c r="BC7" s="36">
        <v>112.6</v>
      </c>
      <c r="BD7" s="36">
        <v>125.43</v>
      </c>
      <c r="BE7" s="36" t="s">
        <v>101</v>
      </c>
      <c r="BF7" s="36" t="s">
        <v>101</v>
      </c>
      <c r="BG7" s="36" t="s">
        <v>101</v>
      </c>
      <c r="BH7" s="36">
        <v>2136.56</v>
      </c>
      <c r="BI7" s="36">
        <v>2075</v>
      </c>
      <c r="BJ7" s="36" t="s">
        <v>101</v>
      </c>
      <c r="BK7" s="36" t="s">
        <v>101</v>
      </c>
      <c r="BL7" s="36" t="s">
        <v>101</v>
      </c>
      <c r="BM7" s="36">
        <v>2574.4699999999998</v>
      </c>
      <c r="BN7" s="36">
        <v>2784</v>
      </c>
      <c r="BO7" s="36">
        <v>2665.67</v>
      </c>
      <c r="BP7" s="36" t="s">
        <v>101</v>
      </c>
      <c r="BQ7" s="36" t="s">
        <v>101</v>
      </c>
      <c r="BR7" s="36" t="s">
        <v>101</v>
      </c>
      <c r="BS7" s="36">
        <v>51.67</v>
      </c>
      <c r="BT7" s="36">
        <v>47.83</v>
      </c>
      <c r="BU7" s="36" t="s">
        <v>101</v>
      </c>
      <c r="BV7" s="36" t="s">
        <v>101</v>
      </c>
      <c r="BW7" s="36" t="s">
        <v>101</v>
      </c>
      <c r="BX7" s="36">
        <v>31.04</v>
      </c>
      <c r="BY7" s="36">
        <v>29.21</v>
      </c>
      <c r="BZ7" s="36">
        <v>30.5</v>
      </c>
      <c r="CA7" s="36" t="s">
        <v>101</v>
      </c>
      <c r="CB7" s="36" t="s">
        <v>101</v>
      </c>
      <c r="CC7" s="36" t="s">
        <v>101</v>
      </c>
      <c r="CD7" s="36">
        <v>293.16000000000003</v>
      </c>
      <c r="CE7" s="36">
        <v>311.86</v>
      </c>
      <c r="CF7" s="36" t="s">
        <v>101</v>
      </c>
      <c r="CG7" s="36" t="s">
        <v>101</v>
      </c>
      <c r="CH7" s="36" t="s">
        <v>101</v>
      </c>
      <c r="CI7" s="36">
        <v>589.39</v>
      </c>
      <c r="CJ7" s="36">
        <v>620.01</v>
      </c>
      <c r="CK7" s="36">
        <v>601.39</v>
      </c>
      <c r="CL7" s="36" t="s">
        <v>101</v>
      </c>
      <c r="CM7" s="36" t="s">
        <v>101</v>
      </c>
      <c r="CN7" s="36" t="s">
        <v>101</v>
      </c>
      <c r="CO7" s="36">
        <v>50</v>
      </c>
      <c r="CP7" s="36">
        <v>50</v>
      </c>
      <c r="CQ7" s="36" t="s">
        <v>101</v>
      </c>
      <c r="CR7" s="36" t="s">
        <v>101</v>
      </c>
      <c r="CS7" s="36" t="s">
        <v>101</v>
      </c>
      <c r="CT7" s="36">
        <v>41.24</v>
      </c>
      <c r="CU7" s="36">
        <v>43.1</v>
      </c>
      <c r="CV7" s="36">
        <v>39.880000000000003</v>
      </c>
      <c r="CW7" s="36" t="s">
        <v>101</v>
      </c>
      <c r="CX7" s="36" t="s">
        <v>101</v>
      </c>
      <c r="CY7" s="36" t="s">
        <v>101</v>
      </c>
      <c r="CZ7" s="36">
        <v>100</v>
      </c>
      <c r="DA7" s="36">
        <v>100</v>
      </c>
      <c r="DB7" s="36" t="s">
        <v>101</v>
      </c>
      <c r="DC7" s="36" t="s">
        <v>101</v>
      </c>
      <c r="DD7" s="36" t="s">
        <v>101</v>
      </c>
      <c r="DE7" s="36">
        <v>88.34</v>
      </c>
      <c r="DF7" s="36">
        <v>88.02</v>
      </c>
      <c r="DG7" s="36">
        <v>88.11</v>
      </c>
      <c r="DH7" s="36" t="s">
        <v>101</v>
      </c>
      <c r="DI7" s="36" t="s">
        <v>101</v>
      </c>
      <c r="DJ7" s="36" t="s">
        <v>101</v>
      </c>
      <c r="DK7" s="36">
        <v>4.1399999999999997</v>
      </c>
      <c r="DL7" s="36">
        <v>8.64</v>
      </c>
      <c r="DM7" s="36" t="s">
        <v>101</v>
      </c>
      <c r="DN7" s="36" t="s">
        <v>101</v>
      </c>
      <c r="DO7" s="36" t="s">
        <v>101</v>
      </c>
      <c r="DP7" s="36">
        <v>23.22</v>
      </c>
      <c r="DQ7" s="36">
        <v>26.37</v>
      </c>
      <c r="DR7" s="36">
        <v>27</v>
      </c>
      <c r="DS7" s="36" t="s">
        <v>101</v>
      </c>
      <c r="DT7" s="36" t="s">
        <v>101</v>
      </c>
      <c r="DU7" s="36" t="s">
        <v>101</v>
      </c>
      <c r="DV7" s="36">
        <v>0</v>
      </c>
      <c r="DW7" s="36">
        <v>0</v>
      </c>
      <c r="DX7" s="36" t="s">
        <v>101</v>
      </c>
      <c r="DY7" s="36" t="s">
        <v>101</v>
      </c>
      <c r="DZ7" s="36" t="s">
        <v>101</v>
      </c>
      <c r="EA7" s="36">
        <v>0</v>
      </c>
      <c r="EB7" s="36">
        <v>0</v>
      </c>
      <c r="EC7" s="36">
        <v>0</v>
      </c>
      <c r="ED7" s="36" t="s">
        <v>101</v>
      </c>
      <c r="EE7" s="36" t="s">
        <v>101</v>
      </c>
      <c r="EF7" s="36" t="s">
        <v>101</v>
      </c>
      <c r="EG7" s="36">
        <v>0</v>
      </c>
      <c r="EH7" s="36">
        <v>0</v>
      </c>
      <c r="EI7" s="36" t="s">
        <v>101</v>
      </c>
      <c r="EJ7" s="36" t="s">
        <v>101</v>
      </c>
      <c r="EK7" s="36" t="s">
        <v>101</v>
      </c>
      <c r="EL7" s="36">
        <v>0</v>
      </c>
      <c r="EM7" s="36">
        <v>0</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2016-02-15T00:49:22Z</cp:lastPrinted>
  <dcterms:created xsi:type="dcterms:W3CDTF">2016-02-03T07:50:07Z</dcterms:created>
  <dcterms:modified xsi:type="dcterms:W3CDTF">2016-02-25T07:59:17Z</dcterms:modified>
  <cp:category/>
</cp:coreProperties>
</file>