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23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AT8" i="4"/>
  <c r="AL8" i="4"/>
  <c r="P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<sst xmlns="http://schemas.openxmlformats.org/spreadsheetml/2006/main" count="286" uniqueCount="110">
  <si>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</si>
  <si>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</si>
  <si>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</si>
  <si>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</si>
  <si>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</si>
  <si>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</si>
  <si>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</si>
  <si>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</si>
  <si>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</si>
  <si>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</si>
  <si>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</si>
  <si>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</si>
  <si>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</si>
  <si>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</si>
  <si>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</si>
  <si>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</si>
  <si>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</si>
  <si>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</si>
  <si>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</si>
  <si>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</si>
  <si>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</si>
  <si>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</si>
  <si>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</si>
  <si>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</si>
  <si>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</si>
  <si>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</si>
  <si>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</si>
  <si>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</si>
  <si>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</si>
  <si>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</si>
  <si>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</si>
  <si>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</si>
  <si>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</si>
  <si>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</si>
  <si>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</si>
  <si>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</si>
  <si>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</si>
  <si>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</si>
  <si>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</si>
  <si>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</si>
  <si>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</si>
  <si>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</si>
  <si>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</si>
  <si>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</si>
  <si>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</si>
  <si>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</si>
  <si>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</si>
  <si>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</si>
  <si>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</si>
  <si>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</si>
  <si>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</si>
  <si>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</si>
  <si>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</si>
  <si>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</si>
  <si>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</si>
  <si>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</si>
  <si>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</si>
  <si>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</si>
  <si>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</si>
  <si>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</si>
  <si>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</si>
  <si>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</si>
  <si>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</si>
  <si>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</si>
  <si>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</si>
  <si>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</si>
  <si>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</si>
  <si>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</si>
  <si>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</si>
  <si>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</si>
  <si>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</si>
  <si>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</si>
  <si>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</si>
  <si>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</si>
  <si>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</si>
  <si>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</si>
  <si>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</si>
  <si>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</si>
  <si>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</si>
  <si>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</si>
  <si>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</si>
  <si>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</si>
  <si>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</si>
  <si>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</si>
  <si>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</si>
  <si>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</si>
  <si>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</si>
  <si>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</si>
  <si>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</si>
  <si>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</si>
  <si>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</si>
  <si>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</si>
  <si>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</si>
  <si>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</si>
  <si>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</si>
  <si>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</si>
  <si>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</si>
  <si>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</si>
  <si>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</si>
  <si>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</si>
  <si>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</si>
  <si>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</si>
  <si>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</si>
  <si>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</si>
  <si>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</si>
  <si>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</si>
  <si>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</si>
  <si>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平成26年度に面整備事業が完了したところであり、償却資産の大半を占める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①有形固定資産減価償却率は、類似団体に比べ低い状況であるが、今後は年々上昇するものと見込んでいる。
　②管渠老朽化率は、法定耐用年数に達したものがないことから0%となっている。</t>
    <phoneticPr fontId="4"/>
  </si>
  <si>
    <t>　当事業は、一般会計からの繰入れや長期前受金戻入など、使用料以外の収入を前提とし、さらに、公共下水道等他の事業と一体で経営しなければ、健全性が保てない状況である。
　①経常収支比率が100%以上で、②累積欠損金も発生していないが、総収益のうち下水道使用料の占める割合は21%であり、一般会計からの繰入金など使用料以外の収入を含めて費用を賄っている状況である。
　③流動比率は、10%台と低い値で推移してい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⑦施設利用率が低い要因として、施設規模が過大である可能性があるため、施設の統廃合を検討するとともに、水洗化率の向上も必要である。
　⑧水洗化率は、類似団体との比較してほぼ同水準となっている。今後、大幅な上昇は見込めない状況であるが、近年供用開始した区域も含めた接続勧奨等で未接続世帯の接続促進を図る必要がある。</t>
    <phoneticPr fontId="4"/>
  </si>
  <si>
    <t>　当市の下水道は、平成25年度から公営企業会計に移行するとともに、汚水処理人口普及率も97.3%に達し、平成26年度で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将来の更新費用と維持管理費用の縮減を図るため、集落ごとに設置した農業集落排水施設等の統廃合を推進する。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</si>
</sst>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5188480"/>
        <c:axId val="751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0.05</c:v>
                </c:pt>
                <c:pt idx="4">
                  <c:v>0.04</c:v>
                </c:pt>
              </c:numCache>
            </c:numRef>
          </c:val>
          <c:smooth val="0"/>
        </c:ser>
        <c:dLbls>
          <c:showLegendKey val="0"/>
          <c:showVal val="0"/>
          <c:showCatName val="0"/>
          <c:showSerName val="0"/>
          <c:showPercent val="0"/>
          <c:showBubbleSize val="0"/>
        </c:dLbls>
        <c:marker val="1"/>
        <c:smooth val="0"/>
        <c:axId val="75188480"/>
        <c:axId val="75198848"/>
      </c:lineChart>
      <c:dateAx>
        <c:axId val="75188480"/>
        <c:scaling>
          <c:orientation val="minMax"/>
        </c:scaling>
        <c:delete val="1"/>
        <c:axPos val="b"/>
        <c:numFmt formatCode="ge" sourceLinked="1"/>
        <c:majorTickMark val="none"/>
        <c:minorTickMark val="none"/>
        <c:tickLblPos val="none"/>
        <c:crossAx val="75198848"/>
        <c:crosses val="autoZero"/>
        <c:auto val="1"/>
        <c:lblOffset val="100"/>
        <c:baseTimeUnit val="years"/>
      </c:dateAx>
      <c:valAx>
        <c:axId val="751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27.75</c:v>
                </c:pt>
                <c:pt idx="4">
                  <c:v>33.6</c:v>
                </c:pt>
              </c:numCache>
            </c:numRef>
          </c:val>
        </c:ser>
        <c:dLbls>
          <c:showLegendKey val="0"/>
          <c:showVal val="0"/>
          <c:showCatName val="0"/>
          <c:showSerName val="0"/>
          <c:showPercent val="0"/>
          <c:showBubbleSize val="0"/>
        </c:dLbls>
        <c:gapWidth val="150"/>
        <c:axId val="85777408"/>
        <c:axId val="878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43.65</c:v>
                </c:pt>
                <c:pt idx="4">
                  <c:v>43.58</c:v>
                </c:pt>
              </c:numCache>
            </c:numRef>
          </c:val>
          <c:smooth val="0"/>
        </c:ser>
        <c:dLbls>
          <c:showLegendKey val="0"/>
          <c:showVal val="0"/>
          <c:showCatName val="0"/>
          <c:showSerName val="0"/>
          <c:showPercent val="0"/>
          <c:showBubbleSize val="0"/>
        </c:dLbls>
        <c:marker val="1"/>
        <c:smooth val="0"/>
        <c:axId val="85777408"/>
        <c:axId val="87852160"/>
      </c:lineChart>
      <c:dateAx>
        <c:axId val="85777408"/>
        <c:scaling>
          <c:orientation val="minMax"/>
        </c:scaling>
        <c:delete val="1"/>
        <c:axPos val="b"/>
        <c:numFmt formatCode="ge" sourceLinked="1"/>
        <c:majorTickMark val="none"/>
        <c:minorTickMark val="none"/>
        <c:tickLblPos val="none"/>
        <c:crossAx val="87852160"/>
        <c:crosses val="autoZero"/>
        <c:auto val="1"/>
        <c:lblOffset val="100"/>
        <c:baseTimeUnit val="years"/>
      </c:dateAx>
      <c:valAx>
        <c:axId val="87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81.58</c:v>
                </c:pt>
                <c:pt idx="4">
                  <c:v>82.37</c:v>
                </c:pt>
              </c:numCache>
            </c:numRef>
          </c:val>
        </c:ser>
        <c:dLbls>
          <c:showLegendKey val="0"/>
          <c:showVal val="0"/>
          <c:showCatName val="0"/>
          <c:showSerName val="0"/>
          <c:showPercent val="0"/>
          <c:showBubbleSize val="0"/>
        </c:dLbls>
        <c:gapWidth val="150"/>
        <c:axId val="87873792"/>
        <c:axId val="878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82.2</c:v>
                </c:pt>
                <c:pt idx="4">
                  <c:v>82.35</c:v>
                </c:pt>
              </c:numCache>
            </c:numRef>
          </c:val>
          <c:smooth val="0"/>
        </c:ser>
        <c:dLbls>
          <c:showLegendKey val="0"/>
          <c:showVal val="0"/>
          <c:showCatName val="0"/>
          <c:showSerName val="0"/>
          <c:showPercent val="0"/>
          <c:showBubbleSize val="0"/>
        </c:dLbls>
        <c:marker val="1"/>
        <c:smooth val="0"/>
        <c:axId val="87873792"/>
        <c:axId val="87875968"/>
      </c:lineChart>
      <c:dateAx>
        <c:axId val="87873792"/>
        <c:scaling>
          <c:orientation val="minMax"/>
        </c:scaling>
        <c:delete val="1"/>
        <c:axPos val="b"/>
        <c:numFmt formatCode="ge" sourceLinked="1"/>
        <c:majorTickMark val="none"/>
        <c:minorTickMark val="none"/>
        <c:tickLblPos val="none"/>
        <c:crossAx val="87875968"/>
        <c:crosses val="autoZero"/>
        <c:auto val="1"/>
        <c:lblOffset val="100"/>
        <c:baseTimeUnit val="years"/>
      </c:dateAx>
      <c:valAx>
        <c:axId val="878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111.02</c:v>
                </c:pt>
                <c:pt idx="4">
                  <c:v>104.33</c:v>
                </c:pt>
              </c:numCache>
            </c:numRef>
          </c:val>
        </c:ser>
        <c:dLbls>
          <c:showLegendKey val="0"/>
          <c:showVal val="0"/>
          <c:showCatName val="0"/>
          <c:showSerName val="0"/>
          <c:showPercent val="0"/>
          <c:showBubbleSize val="0"/>
        </c:dLbls>
        <c:gapWidth val="150"/>
        <c:axId val="75216768"/>
        <c:axId val="752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96.59</c:v>
                </c:pt>
                <c:pt idx="4">
                  <c:v>101.24</c:v>
                </c:pt>
              </c:numCache>
            </c:numRef>
          </c:val>
          <c:smooth val="0"/>
        </c:ser>
        <c:dLbls>
          <c:showLegendKey val="0"/>
          <c:showVal val="0"/>
          <c:showCatName val="0"/>
          <c:showSerName val="0"/>
          <c:showPercent val="0"/>
          <c:showBubbleSize val="0"/>
        </c:dLbls>
        <c:marker val="1"/>
        <c:smooth val="0"/>
        <c:axId val="75216768"/>
        <c:axId val="75227136"/>
      </c:lineChart>
      <c:dateAx>
        <c:axId val="75216768"/>
        <c:scaling>
          <c:orientation val="minMax"/>
        </c:scaling>
        <c:delete val="1"/>
        <c:axPos val="b"/>
        <c:numFmt formatCode="ge" sourceLinked="1"/>
        <c:majorTickMark val="none"/>
        <c:minorTickMark val="none"/>
        <c:tickLblPos val="none"/>
        <c:crossAx val="75227136"/>
        <c:crosses val="autoZero"/>
        <c:auto val="1"/>
        <c:lblOffset val="100"/>
        <c:baseTimeUnit val="years"/>
      </c:dateAx>
      <c:valAx>
        <c:axId val="752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3.32</c:v>
                </c:pt>
                <c:pt idx="4">
                  <c:v>6.63</c:v>
                </c:pt>
              </c:numCache>
            </c:numRef>
          </c:val>
        </c:ser>
        <c:dLbls>
          <c:showLegendKey val="0"/>
          <c:showVal val="0"/>
          <c:showCatName val="0"/>
          <c:showSerName val="0"/>
          <c:showPercent val="0"/>
          <c:showBubbleSize val="0"/>
        </c:dLbls>
        <c:gapWidth val="150"/>
        <c:axId val="85468672"/>
        <c:axId val="854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13.6</c:v>
                </c:pt>
                <c:pt idx="4">
                  <c:v>22.34</c:v>
                </c:pt>
              </c:numCache>
            </c:numRef>
          </c:val>
          <c:smooth val="0"/>
        </c:ser>
        <c:dLbls>
          <c:showLegendKey val="0"/>
          <c:showVal val="0"/>
          <c:showCatName val="0"/>
          <c:showSerName val="0"/>
          <c:showPercent val="0"/>
          <c:showBubbleSize val="0"/>
        </c:dLbls>
        <c:marker val="1"/>
        <c:smooth val="0"/>
        <c:axId val="85468672"/>
        <c:axId val="85470592"/>
      </c:lineChart>
      <c:dateAx>
        <c:axId val="85468672"/>
        <c:scaling>
          <c:orientation val="minMax"/>
        </c:scaling>
        <c:delete val="1"/>
        <c:axPos val="b"/>
        <c:numFmt formatCode="ge" sourceLinked="1"/>
        <c:majorTickMark val="none"/>
        <c:minorTickMark val="none"/>
        <c:tickLblPos val="none"/>
        <c:crossAx val="85470592"/>
        <c:crosses val="autoZero"/>
        <c:auto val="1"/>
        <c:lblOffset val="100"/>
        <c:baseTimeUnit val="years"/>
      </c:dateAx>
      <c:valAx>
        <c:axId val="854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509248"/>
        <c:axId val="85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5509248"/>
        <c:axId val="85511168"/>
      </c:lineChart>
      <c:dateAx>
        <c:axId val="85509248"/>
        <c:scaling>
          <c:orientation val="minMax"/>
        </c:scaling>
        <c:delete val="1"/>
        <c:axPos val="b"/>
        <c:numFmt formatCode="ge" sourceLinked="1"/>
        <c:majorTickMark val="none"/>
        <c:minorTickMark val="none"/>
        <c:tickLblPos val="none"/>
        <c:crossAx val="85511168"/>
        <c:crosses val="autoZero"/>
        <c:auto val="1"/>
        <c:lblOffset val="100"/>
        <c:baseTimeUnit val="years"/>
      </c:dateAx>
      <c:valAx>
        <c:axId val="85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543552"/>
        <c:axId val="85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232.81</c:v>
                </c:pt>
                <c:pt idx="4">
                  <c:v>184.13</c:v>
                </c:pt>
              </c:numCache>
            </c:numRef>
          </c:val>
          <c:smooth val="0"/>
        </c:ser>
        <c:dLbls>
          <c:showLegendKey val="0"/>
          <c:showVal val="0"/>
          <c:showCatName val="0"/>
          <c:showSerName val="0"/>
          <c:showPercent val="0"/>
          <c:showBubbleSize val="0"/>
        </c:dLbls>
        <c:marker val="1"/>
        <c:smooth val="0"/>
        <c:axId val="85543552"/>
        <c:axId val="85545728"/>
      </c:lineChart>
      <c:dateAx>
        <c:axId val="85543552"/>
        <c:scaling>
          <c:orientation val="minMax"/>
        </c:scaling>
        <c:delete val="1"/>
        <c:axPos val="b"/>
        <c:numFmt formatCode="ge" sourceLinked="1"/>
        <c:majorTickMark val="none"/>
        <c:minorTickMark val="none"/>
        <c:tickLblPos val="none"/>
        <c:crossAx val="85545728"/>
        <c:crosses val="autoZero"/>
        <c:auto val="1"/>
        <c:lblOffset val="100"/>
        <c:baseTimeUnit val="years"/>
      </c:dateAx>
      <c:valAx>
        <c:axId val="855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19.600000000000001</c:v>
                </c:pt>
                <c:pt idx="4">
                  <c:v>13.82</c:v>
                </c:pt>
              </c:numCache>
            </c:numRef>
          </c:val>
        </c:ser>
        <c:dLbls>
          <c:showLegendKey val="0"/>
          <c:showVal val="0"/>
          <c:showCatName val="0"/>
          <c:showSerName val="0"/>
          <c:showPercent val="0"/>
          <c:showBubbleSize val="0"/>
        </c:dLbls>
        <c:gapWidth val="150"/>
        <c:axId val="85658240"/>
        <c:axId val="85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290.19</c:v>
                </c:pt>
                <c:pt idx="4">
                  <c:v>63.22</c:v>
                </c:pt>
              </c:numCache>
            </c:numRef>
          </c:val>
          <c:smooth val="0"/>
        </c:ser>
        <c:dLbls>
          <c:showLegendKey val="0"/>
          <c:showVal val="0"/>
          <c:showCatName val="0"/>
          <c:showSerName val="0"/>
          <c:showPercent val="0"/>
          <c:showBubbleSize val="0"/>
        </c:dLbls>
        <c:marker val="1"/>
        <c:smooth val="0"/>
        <c:axId val="85658240"/>
        <c:axId val="85664512"/>
      </c:lineChart>
      <c:dateAx>
        <c:axId val="85658240"/>
        <c:scaling>
          <c:orientation val="minMax"/>
        </c:scaling>
        <c:delete val="1"/>
        <c:axPos val="b"/>
        <c:numFmt formatCode="ge" sourceLinked="1"/>
        <c:majorTickMark val="none"/>
        <c:minorTickMark val="none"/>
        <c:tickLblPos val="none"/>
        <c:crossAx val="85664512"/>
        <c:crosses val="autoZero"/>
        <c:auto val="1"/>
        <c:lblOffset val="100"/>
        <c:baseTimeUnit val="years"/>
      </c:dateAx>
      <c:valAx>
        <c:axId val="85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1406.84</c:v>
                </c:pt>
                <c:pt idx="4">
                  <c:v>1351.23</c:v>
                </c:pt>
              </c:numCache>
            </c:numRef>
          </c:val>
        </c:ser>
        <c:dLbls>
          <c:showLegendKey val="0"/>
          <c:showVal val="0"/>
          <c:showCatName val="0"/>
          <c:showSerName val="0"/>
          <c:showPercent val="0"/>
          <c:showBubbleSize val="0"/>
        </c:dLbls>
        <c:gapWidth val="150"/>
        <c:axId val="85674240"/>
        <c:axId val="856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1569.13</c:v>
                </c:pt>
                <c:pt idx="4">
                  <c:v>1436</c:v>
                </c:pt>
              </c:numCache>
            </c:numRef>
          </c:val>
          <c:smooth val="0"/>
        </c:ser>
        <c:dLbls>
          <c:showLegendKey val="0"/>
          <c:showVal val="0"/>
          <c:showCatName val="0"/>
          <c:showSerName val="0"/>
          <c:showPercent val="0"/>
          <c:showBubbleSize val="0"/>
        </c:dLbls>
        <c:marker val="1"/>
        <c:smooth val="0"/>
        <c:axId val="85674240"/>
        <c:axId val="85692800"/>
      </c:lineChart>
      <c:dateAx>
        <c:axId val="85674240"/>
        <c:scaling>
          <c:orientation val="minMax"/>
        </c:scaling>
        <c:delete val="1"/>
        <c:axPos val="b"/>
        <c:numFmt formatCode="ge" sourceLinked="1"/>
        <c:majorTickMark val="none"/>
        <c:minorTickMark val="none"/>
        <c:tickLblPos val="none"/>
        <c:crossAx val="85692800"/>
        <c:crosses val="autoZero"/>
        <c:auto val="1"/>
        <c:lblOffset val="100"/>
        <c:baseTimeUnit val="years"/>
      </c:dateAx>
      <c:valAx>
        <c:axId val="856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75.42</c:v>
                </c:pt>
                <c:pt idx="4">
                  <c:v>61.01</c:v>
                </c:pt>
              </c:numCache>
            </c:numRef>
          </c:val>
        </c:ser>
        <c:dLbls>
          <c:showLegendKey val="0"/>
          <c:showVal val="0"/>
          <c:showCatName val="0"/>
          <c:showSerName val="0"/>
          <c:showPercent val="0"/>
          <c:showBubbleSize val="0"/>
        </c:dLbls>
        <c:gapWidth val="150"/>
        <c:axId val="85727104"/>
        <c:axId val="857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64.63</c:v>
                </c:pt>
                <c:pt idx="4">
                  <c:v>66.56</c:v>
                </c:pt>
              </c:numCache>
            </c:numRef>
          </c:val>
          <c:smooth val="0"/>
        </c:ser>
        <c:dLbls>
          <c:showLegendKey val="0"/>
          <c:showVal val="0"/>
          <c:showCatName val="0"/>
          <c:showSerName val="0"/>
          <c:showPercent val="0"/>
          <c:showBubbleSize val="0"/>
        </c:dLbls>
        <c:marker val="1"/>
        <c:smooth val="0"/>
        <c:axId val="85727104"/>
        <c:axId val="85733376"/>
      </c:lineChart>
      <c:dateAx>
        <c:axId val="85727104"/>
        <c:scaling>
          <c:orientation val="minMax"/>
        </c:scaling>
        <c:delete val="1"/>
        <c:axPos val="b"/>
        <c:numFmt formatCode="ge" sourceLinked="1"/>
        <c:majorTickMark val="none"/>
        <c:minorTickMark val="none"/>
        <c:tickLblPos val="none"/>
        <c:crossAx val="85733376"/>
        <c:crosses val="autoZero"/>
        <c:auto val="1"/>
        <c:lblOffset val="100"/>
        <c:baseTimeUnit val="years"/>
      </c:dateAx>
      <c:valAx>
        <c:axId val="857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221.13</c:v>
                </c:pt>
                <c:pt idx="4">
                  <c:v>272.52</c:v>
                </c:pt>
              </c:numCache>
            </c:numRef>
          </c:val>
        </c:ser>
        <c:dLbls>
          <c:showLegendKey val="0"/>
          <c:showVal val="0"/>
          <c:showCatName val="0"/>
          <c:showSerName val="0"/>
          <c:showPercent val="0"/>
          <c:showBubbleSize val="0"/>
        </c:dLbls>
        <c:gapWidth val="150"/>
        <c:axId val="85740928"/>
        <c:axId val="857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245.75</c:v>
                </c:pt>
                <c:pt idx="4">
                  <c:v>244.29</c:v>
                </c:pt>
              </c:numCache>
            </c:numRef>
          </c:val>
          <c:smooth val="0"/>
        </c:ser>
        <c:dLbls>
          <c:showLegendKey val="0"/>
          <c:showVal val="0"/>
          <c:showCatName val="0"/>
          <c:showSerName val="0"/>
          <c:showPercent val="0"/>
          <c:showBubbleSize val="0"/>
        </c:dLbls>
        <c:marker val="1"/>
        <c:smooth val="0"/>
        <c:axId val="85740928"/>
        <c:axId val="85759488"/>
      </c:lineChart>
      <c:dateAx>
        <c:axId val="85740928"/>
        <c:scaling>
          <c:orientation val="minMax"/>
        </c:scaling>
        <c:delete val="1"/>
        <c:axPos val="b"/>
        <c:numFmt formatCode="ge" sourceLinked="1"/>
        <c:majorTickMark val="none"/>
        <c:minorTickMark val="none"/>
        <c:tickLblPos val="none"/>
        <c:crossAx val="85759488"/>
        <c:crosses val="autoZero"/>
        <c:auto val="1"/>
        <c:lblOffset val="100"/>
        <c:baseTimeUnit val="years"/>
      </c:dateAx>
      <c:valAx>
        <c:axId val="85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205725</v>
      </c>
      <c r="AM8" s="47"/>
      <c r="AN8" s="47"/>
      <c r="AO8" s="47"/>
      <c r="AP8" s="47"/>
      <c r="AQ8" s="47"/>
      <c r="AR8" s="47"/>
      <c r="AS8" s="47"/>
      <c r="AT8" s="43">
        <f>データ!S6</f>
        <v>572.99</v>
      </c>
      <c r="AU8" s="43"/>
      <c r="AV8" s="43"/>
      <c r="AW8" s="43"/>
      <c r="AX8" s="43"/>
      <c r="AY8" s="43"/>
      <c r="AZ8" s="43"/>
      <c r="BA8" s="43"/>
      <c r="BB8" s="43">
        <f>データ!T6</f>
        <v>359.04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52.41</v>
      </c>
      <c r="J10" s="43"/>
      <c r="K10" s="43"/>
      <c r="L10" s="43"/>
      <c r="M10" s="43"/>
      <c r="N10" s="43"/>
      <c r="O10" s="43"/>
      <c r="P10" s="43">
        <f>データ!O6</f>
        <v>5.52</v>
      </c>
      <c r="Q10" s="43"/>
      <c r="R10" s="43"/>
      <c r="S10" s="43"/>
      <c r="T10" s="43"/>
      <c r="U10" s="43"/>
      <c r="V10" s="43"/>
      <c r="W10" s="43">
        <f>データ!P6</f>
        <v>92.71</v>
      </c>
      <c r="X10" s="43"/>
      <c r="Y10" s="43"/>
      <c r="Z10" s="43"/>
      <c r="AA10" s="43"/>
      <c r="AB10" s="43"/>
      <c r="AC10" s="43"/>
      <c r="AD10" s="47">
        <f>データ!Q6</f>
        <v>3024</v>
      </c>
      <c r="AE10" s="47"/>
      <c r="AF10" s="47"/>
      <c r="AG10" s="47"/>
      <c r="AH10" s="47"/>
      <c r="AI10" s="47"/>
      <c r="AJ10" s="47"/>
      <c r="AK10" s="2"/>
      <c r="AL10" s="47">
        <f>データ!U6</f>
        <v>11312</v>
      </c>
      <c r="AM10" s="47"/>
      <c r="AN10" s="47"/>
      <c r="AO10" s="47"/>
      <c r="AP10" s="47"/>
      <c r="AQ10" s="47"/>
      <c r="AR10" s="47"/>
      <c r="AS10" s="47"/>
      <c r="AT10" s="43">
        <f>データ!V6</f>
        <v>3.42</v>
      </c>
      <c r="AU10" s="43"/>
      <c r="AV10" s="43"/>
      <c r="AW10" s="43"/>
      <c r="AX10" s="43"/>
      <c r="AY10" s="43"/>
      <c r="AZ10" s="43"/>
      <c r="BA10" s="43"/>
      <c r="BB10" s="43">
        <f>データ!W6</f>
        <v>3307.6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109</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7">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322016</v>
      </c>
      <c r="D6" s="31">
        <f t="shared" si="3"/>
        <v>46</v>
      </c>
      <c r="E6" s="31">
        <f t="shared" si="3"/>
        <v>17</v>
      </c>
      <c r="F6" s="31">
        <f t="shared" si="3"/>
        <v>4</v>
      </c>
      <c r="G6" s="31">
        <f t="shared" si="3"/>
        <v>0</v>
      </c>
      <c r="H6" s="31" t="str">
        <f t="shared" si="3"/>
        <v>島根県　松江市</v>
      </c>
      <c r="I6" s="31" t="str">
        <f t="shared" si="3"/>
        <v>法適用</v>
      </c>
      <c r="J6" s="31" t="str">
        <f t="shared" si="3"/>
        <v>下水道事業</v>
      </c>
      <c r="K6" s="31" t="str">
        <f t="shared" si="3"/>
        <v>特定環境保全公共下水道</v>
      </c>
      <c r="L6" s="31" t="str">
        <f t="shared" si="3"/>
        <v>D2</v>
      </c>
      <c r="M6" s="32" t="str">
        <f t="shared" si="3"/>
        <v>-</v>
      </c>
      <c r="N6" s="32">
        <f t="shared" si="3"/>
        <v>52.41</v>
      </c>
      <c r="O6" s="32">
        <f t="shared" si="3"/>
        <v>5.52</v>
      </c>
      <c r="P6" s="32">
        <f t="shared" si="3"/>
        <v>92.71</v>
      </c>
      <c r="Q6" s="32">
        <f t="shared" si="3"/>
        <v>3024</v>
      </c>
      <c r="R6" s="32">
        <f t="shared" si="3"/>
        <v>205725</v>
      </c>
      <c r="S6" s="32">
        <f t="shared" si="3"/>
        <v>572.99</v>
      </c>
      <c r="T6" s="32">
        <f t="shared" si="3"/>
        <v>359.04</v>
      </c>
      <c r="U6" s="32">
        <f t="shared" si="3"/>
        <v>11312</v>
      </c>
      <c r="V6" s="32">
        <f t="shared" si="3"/>
        <v>3.42</v>
      </c>
      <c r="W6" s="32">
        <f t="shared" si="3"/>
        <v>3307.6</v>
      </c>
      <c r="X6" s="33" t="str">
        <f>IF(X7="",NA(),X7)</f>
        <v>-</v>
      </c>
      <c r="Y6" s="33" t="str">
        <f t="shared" ref="Y6:AG6" si="4">IF(Y7="",NA(),Y7)</f>
        <v>-</v>
      </c>
      <c r="Z6" s="33" t="str">
        <f t="shared" si="4"/>
        <v>-</v>
      </c>
      <c r="AA6" s="33">
        <f t="shared" si="4"/>
        <v>111.02</v>
      </c>
      <c r="AB6" s="33">
        <f t="shared" si="4"/>
        <v>104.33</v>
      </c>
      <c r="AC6" s="33" t="str">
        <f t="shared" si="4"/>
        <v>-</v>
      </c>
      <c r="AD6" s="33" t="str">
        <f t="shared" si="4"/>
        <v>-</v>
      </c>
      <c r="AE6" s="33" t="str">
        <f t="shared" si="4"/>
        <v>-</v>
      </c>
      <c r="AF6" s="33">
        <f t="shared" si="4"/>
        <v>96.59</v>
      </c>
      <c r="AG6" s="33">
        <f t="shared" si="4"/>
        <v>101.24</v>
      </c>
      <c r="AH6" s="32" t="str">
        <f>IF(AH7="","",IF(AH7="-","【-】","【"&amp;SUBSTITUTE(TEXT(AH7,"#,##0.00"),"-","△")&amp;"】"))</f>
        <v>【99.53】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232.81</v>
      </c>
      <c r="AR6" s="33">
        <f t="shared" si="5"/>
        <v>184.13</v>
      </c>
      <c r="AS6" s="32" t="str">
        <f>IF(AS7="","",IF(AS7="-","【-】","【"&amp;SUBSTITUTE(TEXT(AS7,"#,##0.00"),"-","△")&amp;"】"))</f>
        <v>【154.95】</v>
      </c>
      <c r="AT6" s="33" t="str">
        <f>IF(AT7="",NA(),AT7)</f>
        <v>-</v>
      </c>
      <c r="AU6" s="33" t="str">
        <f t="shared" ref="AU6:BC6" si="6">IF(AU7="",NA(),AU7)</f>
        <v>-</v>
      </c>
      <c r="AV6" s="33" t="str">
        <f t="shared" si="6"/>
        <v>-</v>
      </c>
      <c r="AW6" s="33">
        <f t="shared" si="6"/>
        <v>19.600000000000001</v>
      </c>
      <c r="AX6" s="33">
        <f t="shared" si="6"/>
        <v>13.82</v>
      </c>
      <c r="AY6" s="33" t="str">
        <f t="shared" si="6"/>
        <v>-</v>
      </c>
      <c r="AZ6" s="33" t="str">
        <f t="shared" si="6"/>
        <v>-</v>
      </c>
      <c r="BA6" s="33" t="str">
        <f t="shared" si="6"/>
        <v>-</v>
      </c>
      <c r="BB6" s="33">
        <f t="shared" si="6"/>
        <v>290.19</v>
      </c>
      <c r="BC6" s="33">
        <f t="shared" si="6"/>
        <v>63.22</v>
      </c>
      <c r="BD6" s="32" t="str">
        <f>IF(BD7="","",IF(BD7="-","【-】","【"&amp;SUBSTITUTE(TEXT(BD7,"#,##0.00"),"-","△")&amp;"】"))</f>
        <v>【59.45】</v>
      </c>
      <c r="BE6" s="33" t="str">
        <f>IF(BE7="",NA(),BE7)</f>
        <v>-</v>
      </c>
      <c r="BF6" s="33" t="str">
        <f t="shared" ref="BF6:BN6" si="7">IF(BF7="",NA(),BF7)</f>
        <v>-</v>
      </c>
      <c r="BG6" s="33" t="str">
        <f t="shared" si="7"/>
        <v>-</v>
      </c>
      <c r="BH6" s="33">
        <f t="shared" si="7"/>
        <v>1406.84</v>
      </c>
      <c r="BI6" s="33">
        <f t="shared" si="7"/>
        <v>1351.23</v>
      </c>
      <c r="BJ6" s="33" t="str">
        <f t="shared" si="7"/>
        <v>-</v>
      </c>
      <c r="BK6" s="33" t="str">
        <f t="shared" si="7"/>
        <v>-</v>
      </c>
      <c r="BL6" s="33" t="str">
        <f t="shared" si="7"/>
        <v>-</v>
      </c>
      <c r="BM6" s="33">
        <f t="shared" si="7"/>
        <v>1569.13</v>
      </c>
      <c r="BN6" s="33">
        <f t="shared" si="7"/>
        <v>1436</v>
      </c>
      <c r="BO6" s="32" t="str">
        <f>IF(BO7="","",IF(BO7="-","【-】","【"&amp;SUBSTITUTE(TEXT(BO7,"#,##0.00"),"-","△")&amp;"】"))</f>
        <v>【1,479.31】</v>
      </c>
      <c r="BP6" s="33" t="str">
        <f>IF(BP7="",NA(),BP7)</f>
        <v>-</v>
      </c>
      <c r="BQ6" s="33" t="str">
        <f t="shared" ref="BQ6:BY6" si="8">IF(BQ7="",NA(),BQ7)</f>
        <v>-</v>
      </c>
      <c r="BR6" s="33" t="str">
        <f t="shared" si="8"/>
        <v>-</v>
      </c>
      <c r="BS6" s="33">
        <f t="shared" si="8"/>
        <v>75.42</v>
      </c>
      <c r="BT6" s="33">
        <f t="shared" si="8"/>
        <v>61.01</v>
      </c>
      <c r="BU6" s="33" t="str">
        <f t="shared" si="8"/>
        <v>-</v>
      </c>
      <c r="BV6" s="33" t="str">
        <f t="shared" si="8"/>
        <v>-</v>
      </c>
      <c r="BW6" s="33" t="str">
        <f t="shared" si="8"/>
        <v>-</v>
      </c>
      <c r="BX6" s="33">
        <f t="shared" si="8"/>
        <v>64.63</v>
      </c>
      <c r="BY6" s="33">
        <f t="shared" si="8"/>
        <v>66.56</v>
      </c>
      <c r="BZ6" s="32" t="str">
        <f>IF(BZ7="","",IF(BZ7="-","【-】","【"&amp;SUBSTITUTE(TEXT(BZ7,"#,##0.00"),"-","△")&amp;"】"))</f>
        <v>【63.50】</v>
      </c>
      <c r="CA6" s="33" t="str">
        <f>IF(CA7="",NA(),CA7)</f>
        <v>-</v>
      </c>
      <c r="CB6" s="33" t="str">
        <f t="shared" ref="CB6:CJ6" si="9">IF(CB7="",NA(),CB7)</f>
        <v>-</v>
      </c>
      <c r="CC6" s="33" t="str">
        <f t="shared" si="9"/>
        <v>-</v>
      </c>
      <c r="CD6" s="33">
        <f t="shared" si="9"/>
        <v>221.13</v>
      </c>
      <c r="CE6" s="33">
        <f t="shared" si="9"/>
        <v>272.52</v>
      </c>
      <c r="CF6" s="33" t="str">
        <f t="shared" si="9"/>
        <v>-</v>
      </c>
      <c r="CG6" s="33" t="str">
        <f t="shared" si="9"/>
        <v>-</v>
      </c>
      <c r="CH6" s="33" t="str">
        <f t="shared" si="9"/>
        <v>-</v>
      </c>
      <c r="CI6" s="33">
        <f t="shared" si="9"/>
        <v>245.75</v>
      </c>
      <c r="CJ6" s="33">
        <f t="shared" si="9"/>
        <v>244.29</v>
      </c>
      <c r="CK6" s="32" t="str">
        <f>IF(CK7="","",IF(CK7="-","【-】","【"&amp;SUBSTITUTE(TEXT(CK7,"#,##0.00"),"-","△")&amp;"】"))</f>
        <v>【253.12】</v>
      </c>
      <c r="CL6" s="33" t="str">
        <f>IF(CL7="",NA(),CL7)</f>
        <v>-</v>
      </c>
      <c r="CM6" s="33" t="str">
        <f t="shared" ref="CM6:CU6" si="10">IF(CM7="",NA(),CM7)</f>
        <v>-</v>
      </c>
      <c r="CN6" s="33" t="str">
        <f t="shared" si="10"/>
        <v>-</v>
      </c>
      <c r="CO6" s="33">
        <f t="shared" si="10"/>
        <v>27.75</v>
      </c>
      <c r="CP6" s="33">
        <f t="shared" si="10"/>
        <v>33.6</v>
      </c>
      <c r="CQ6" s="33" t="str">
        <f t="shared" si="10"/>
        <v>-</v>
      </c>
      <c r="CR6" s="33" t="str">
        <f t="shared" si="10"/>
        <v>-</v>
      </c>
      <c r="CS6" s="33" t="str">
        <f t="shared" si="10"/>
        <v>-</v>
      </c>
      <c r="CT6" s="33">
        <f t="shared" si="10"/>
        <v>43.65</v>
      </c>
      <c r="CU6" s="33">
        <f t="shared" si="10"/>
        <v>43.58</v>
      </c>
      <c r="CV6" s="32" t="str">
        <f>IF(CV7="","",IF(CV7="-","【-】","【"&amp;SUBSTITUTE(TEXT(CV7,"#,##0.00"),"-","△")&amp;"】"))</f>
        <v>【41.06】</v>
      </c>
      <c r="CW6" s="33" t="str">
        <f>IF(CW7="",NA(),CW7)</f>
        <v>-</v>
      </c>
      <c r="CX6" s="33" t="str">
        <f t="shared" ref="CX6:DF6" si="11">IF(CX7="",NA(),CX7)</f>
        <v>-</v>
      </c>
      <c r="CY6" s="33" t="str">
        <f t="shared" si="11"/>
        <v>-</v>
      </c>
      <c r="CZ6" s="33">
        <f t="shared" si="11"/>
        <v>81.58</v>
      </c>
      <c r="DA6" s="33">
        <f t="shared" si="11"/>
        <v>82.37</v>
      </c>
      <c r="DB6" s="33" t="str">
        <f t="shared" si="11"/>
        <v>-</v>
      </c>
      <c r="DC6" s="33" t="str">
        <f t="shared" si="11"/>
        <v>-</v>
      </c>
      <c r="DD6" s="33" t="str">
        <f t="shared" si="11"/>
        <v>-</v>
      </c>
      <c r="DE6" s="33">
        <f t="shared" si="11"/>
        <v>82.2</v>
      </c>
      <c r="DF6" s="33">
        <f t="shared" si="11"/>
        <v>82.35</v>
      </c>
      <c r="DG6" s="32" t="str">
        <f>IF(DG7="","",IF(DG7="-","【-】","【"&amp;SUBSTITUTE(TEXT(DG7,"#,##0.00"),"-","△")&amp;"】"))</f>
        <v>【80.39】</v>
      </c>
      <c r="DH6" s="33" t="str">
        <f>IF(DH7="",NA(),DH7)</f>
        <v>-</v>
      </c>
      <c r="DI6" s="33" t="str">
        <f t="shared" ref="DI6:DQ6" si="12">IF(DI7="",NA(),DI7)</f>
        <v>-</v>
      </c>
      <c r="DJ6" s="33" t="str">
        <f t="shared" si="12"/>
        <v>-</v>
      </c>
      <c r="DK6" s="33">
        <f t="shared" si="12"/>
        <v>3.32</v>
      </c>
      <c r="DL6" s="33">
        <f t="shared" si="12"/>
        <v>6.63</v>
      </c>
      <c r="DM6" s="33" t="str">
        <f t="shared" si="12"/>
        <v>-</v>
      </c>
      <c r="DN6" s="33" t="str">
        <f t="shared" si="12"/>
        <v>-</v>
      </c>
      <c r="DO6" s="33" t="str">
        <f t="shared" si="12"/>
        <v>-</v>
      </c>
      <c r="DP6" s="33">
        <f t="shared" si="12"/>
        <v>13.6</v>
      </c>
      <c r="DQ6" s="33">
        <f t="shared" si="12"/>
        <v>22.34</v>
      </c>
      <c r="DR6" s="32" t="str">
        <f>IF(DR7="","",IF(DR7="-","【-】","【"&amp;SUBSTITUTE(TEXT(DR7,"#,##0.00"),"-","△")&amp;"】"))</f>
        <v>【21.63】</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0.05</v>
      </c>
      <c r="EM6" s="33">
        <f t="shared" si="14"/>
        <v>0.04</v>
      </c>
      <c r="EN6" s="32" t="str">
        <f>IF(EN7="","",IF(EN7="-","【-】","【"&amp;SUBSTITUTE(TEXT(EN7,"#,##0.00"),"-","△")&amp;"】"))</f>
        <v>【0.05】</v>
      </c>
    </row>
    <row r="7" spans="1:147" s="34" customFormat="1">
      <c r="A7" s="26"/>
      <c r="B7" s="35">
        <v>2014</v>
      </c>
      <c r="C7" s="35">
        <v>322016</v>
      </c>
      <c r="D7" s="35">
        <v>46</v>
      </c>
      <c r="E7" s="35">
        <v>17</v>
      </c>
      <c r="F7" s="35">
        <v>4</v>
      </c>
      <c r="G7" s="35">
        <v>0</v>
      </c>
      <c r="H7" s="35" t="s">
        <v>96</v>
      </c>
      <c r="I7" s="35" t="s">
        <v>97</v>
      </c>
      <c r="J7" s="35" t="s">
        <v>98</v>
      </c>
      <c r="K7" s="35" t="s">
        <v>99</v>
      </c>
      <c r="L7" s="35" t="s">
        <v>100</v>
      </c>
      <c r="M7" s="36" t="s">
        <v>101</v>
      </c>
      <c r="N7" s="36">
        <v>52.41</v>
      </c>
      <c r="O7" s="36">
        <v>5.52</v>
      </c>
      <c r="P7" s="36">
        <v>92.71</v>
      </c>
      <c r="Q7" s="36">
        <v>3024</v>
      </c>
      <c r="R7" s="36">
        <v>205725</v>
      </c>
      <c r="S7" s="36">
        <v>572.99</v>
      </c>
      <c r="T7" s="36">
        <v>359.04</v>
      </c>
      <c r="U7" s="36">
        <v>11312</v>
      </c>
      <c r="V7" s="36">
        <v>3.42</v>
      </c>
      <c r="W7" s="36">
        <v>3307.6</v>
      </c>
      <c r="X7" s="36" t="s">
        <v>101</v>
      </c>
      <c r="Y7" s="36" t="s">
        <v>101</v>
      </c>
      <c r="Z7" s="36" t="s">
        <v>101</v>
      </c>
      <c r="AA7" s="36">
        <v>111.02</v>
      </c>
      <c r="AB7" s="36">
        <v>104.33</v>
      </c>
      <c r="AC7" s="36" t="s">
        <v>101</v>
      </c>
      <c r="AD7" s="36" t="s">
        <v>101</v>
      </c>
      <c r="AE7" s="36" t="s">
        <v>101</v>
      </c>
      <c r="AF7" s="36">
        <v>96.59</v>
      </c>
      <c r="AG7" s="36">
        <v>101.24</v>
      </c>
      <c r="AH7" s="36">
        <v>99.53</v>
      </c>
      <c r="AI7" s="36" t="s">
        <v>101</v>
      </c>
      <c r="AJ7" s="36" t="s">
        <v>101</v>
      </c>
      <c r="AK7" s="36" t="s">
        <v>101</v>
      </c>
      <c r="AL7" s="36">
        <v>0</v>
      </c>
      <c r="AM7" s="36">
        <v>0</v>
      </c>
      <c r="AN7" s="36" t="s">
        <v>101</v>
      </c>
      <c r="AO7" s="36" t="s">
        <v>101</v>
      </c>
      <c r="AP7" s="36" t="s">
        <v>101</v>
      </c>
      <c r="AQ7" s="36">
        <v>232.81</v>
      </c>
      <c r="AR7" s="36">
        <v>184.13</v>
      </c>
      <c r="AS7" s="36">
        <v>154.94999999999999</v>
      </c>
      <c r="AT7" s="36" t="s">
        <v>101</v>
      </c>
      <c r="AU7" s="36" t="s">
        <v>101</v>
      </c>
      <c r="AV7" s="36" t="s">
        <v>101</v>
      </c>
      <c r="AW7" s="36">
        <v>19.600000000000001</v>
      </c>
      <c r="AX7" s="36">
        <v>13.82</v>
      </c>
      <c r="AY7" s="36" t="s">
        <v>101</v>
      </c>
      <c r="AZ7" s="36" t="s">
        <v>101</v>
      </c>
      <c r="BA7" s="36" t="s">
        <v>101</v>
      </c>
      <c r="BB7" s="36">
        <v>290.19</v>
      </c>
      <c r="BC7" s="36">
        <v>63.22</v>
      </c>
      <c r="BD7" s="36">
        <v>59.45</v>
      </c>
      <c r="BE7" s="36" t="s">
        <v>101</v>
      </c>
      <c r="BF7" s="36" t="s">
        <v>101</v>
      </c>
      <c r="BG7" s="36" t="s">
        <v>101</v>
      </c>
      <c r="BH7" s="36">
        <v>1406.84</v>
      </c>
      <c r="BI7" s="36">
        <v>1351.23</v>
      </c>
      <c r="BJ7" s="36" t="s">
        <v>101</v>
      </c>
      <c r="BK7" s="36" t="s">
        <v>101</v>
      </c>
      <c r="BL7" s="36" t="s">
        <v>101</v>
      </c>
      <c r="BM7" s="36">
        <v>1569.13</v>
      </c>
      <c r="BN7" s="36">
        <v>1436</v>
      </c>
      <c r="BO7" s="36">
        <v>1479.31</v>
      </c>
      <c r="BP7" s="36" t="s">
        <v>101</v>
      </c>
      <c r="BQ7" s="36" t="s">
        <v>101</v>
      </c>
      <c r="BR7" s="36" t="s">
        <v>101</v>
      </c>
      <c r="BS7" s="36">
        <v>75.42</v>
      </c>
      <c r="BT7" s="36">
        <v>61.01</v>
      </c>
      <c r="BU7" s="36" t="s">
        <v>101</v>
      </c>
      <c r="BV7" s="36" t="s">
        <v>101</v>
      </c>
      <c r="BW7" s="36" t="s">
        <v>101</v>
      </c>
      <c r="BX7" s="36">
        <v>64.63</v>
      </c>
      <c r="BY7" s="36">
        <v>66.56</v>
      </c>
      <c r="BZ7" s="36">
        <v>63.5</v>
      </c>
      <c r="CA7" s="36" t="s">
        <v>101</v>
      </c>
      <c r="CB7" s="36" t="s">
        <v>101</v>
      </c>
      <c r="CC7" s="36" t="s">
        <v>101</v>
      </c>
      <c r="CD7" s="36">
        <v>221.13</v>
      </c>
      <c r="CE7" s="36">
        <v>272.52</v>
      </c>
      <c r="CF7" s="36" t="s">
        <v>101</v>
      </c>
      <c r="CG7" s="36" t="s">
        <v>101</v>
      </c>
      <c r="CH7" s="36" t="s">
        <v>101</v>
      </c>
      <c r="CI7" s="36">
        <v>245.75</v>
      </c>
      <c r="CJ7" s="36">
        <v>244.29</v>
      </c>
      <c r="CK7" s="36">
        <v>253.12</v>
      </c>
      <c r="CL7" s="36" t="s">
        <v>101</v>
      </c>
      <c r="CM7" s="36" t="s">
        <v>101</v>
      </c>
      <c r="CN7" s="36" t="s">
        <v>101</v>
      </c>
      <c r="CO7" s="36">
        <v>27.75</v>
      </c>
      <c r="CP7" s="36">
        <v>33.6</v>
      </c>
      <c r="CQ7" s="36" t="s">
        <v>101</v>
      </c>
      <c r="CR7" s="36" t="s">
        <v>101</v>
      </c>
      <c r="CS7" s="36" t="s">
        <v>101</v>
      </c>
      <c r="CT7" s="36">
        <v>43.65</v>
      </c>
      <c r="CU7" s="36">
        <v>43.58</v>
      </c>
      <c r="CV7" s="36">
        <v>41.06</v>
      </c>
      <c r="CW7" s="36" t="s">
        <v>101</v>
      </c>
      <c r="CX7" s="36" t="s">
        <v>101</v>
      </c>
      <c r="CY7" s="36" t="s">
        <v>101</v>
      </c>
      <c r="CZ7" s="36">
        <v>81.58</v>
      </c>
      <c r="DA7" s="36">
        <v>82.37</v>
      </c>
      <c r="DB7" s="36" t="s">
        <v>101</v>
      </c>
      <c r="DC7" s="36" t="s">
        <v>101</v>
      </c>
      <c r="DD7" s="36" t="s">
        <v>101</v>
      </c>
      <c r="DE7" s="36">
        <v>82.2</v>
      </c>
      <c r="DF7" s="36">
        <v>82.35</v>
      </c>
      <c r="DG7" s="36">
        <v>80.39</v>
      </c>
      <c r="DH7" s="36" t="s">
        <v>101</v>
      </c>
      <c r="DI7" s="36" t="s">
        <v>101</v>
      </c>
      <c r="DJ7" s="36" t="s">
        <v>101</v>
      </c>
      <c r="DK7" s="36">
        <v>3.32</v>
      </c>
      <c r="DL7" s="36">
        <v>6.63</v>
      </c>
      <c r="DM7" s="36" t="s">
        <v>101</v>
      </c>
      <c r="DN7" s="36" t="s">
        <v>101</v>
      </c>
      <c r="DO7" s="36" t="s">
        <v>101</v>
      </c>
      <c r="DP7" s="36">
        <v>13.6</v>
      </c>
      <c r="DQ7" s="36">
        <v>22.34</v>
      </c>
      <c r="DR7" s="36">
        <v>21.63</v>
      </c>
      <c r="DS7" s="36" t="s">
        <v>101</v>
      </c>
      <c r="DT7" s="36" t="s">
        <v>101</v>
      </c>
      <c r="DU7" s="36" t="s">
        <v>101</v>
      </c>
      <c r="DV7" s="36">
        <v>0</v>
      </c>
      <c r="DW7" s="36">
        <v>0</v>
      </c>
      <c r="DX7" s="36" t="s">
        <v>101</v>
      </c>
      <c r="DY7" s="36" t="s">
        <v>101</v>
      </c>
      <c r="DZ7" s="36" t="s">
        <v>101</v>
      </c>
      <c r="EA7" s="36">
        <v>0</v>
      </c>
      <c r="EB7" s="36">
        <v>0</v>
      </c>
      <c r="EC7" s="36">
        <v>0</v>
      </c>
      <c r="ED7" s="36" t="s">
        <v>101</v>
      </c>
      <c r="EE7" s="36" t="s">
        <v>101</v>
      </c>
      <c r="EF7" s="36" t="s">
        <v>101</v>
      </c>
      <c r="EG7" s="36">
        <v>0</v>
      </c>
      <c r="EH7" s="36">
        <v>0</v>
      </c>
      <c r="EI7" s="36" t="s">
        <v>101</v>
      </c>
      <c r="EJ7" s="36" t="s">
        <v>101</v>
      </c>
      <c r="EK7" s="36" t="s">
        <v>101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2016-02-15T00:28:55Z</cp:lastPrinted>
  <dcterms:created xsi:type="dcterms:W3CDTF">2016-02-03T07:47:47Z</dcterms:created>
  <dcterms:modified xsi:type="dcterms:W3CDTF">2016-02-25T08:00:05Z</dcterms:modified>
  <cp:category/>
</cp:coreProperties>
</file>