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970" activeTab="0"/>
  </bookViews>
  <sheets>
    <sheet name="指標3表" sheetId="1" r:id="rId1"/>
  </sheets>
  <definedNames>
    <definedName name="\D">#REF!</definedName>
    <definedName name="A">#REF!</definedName>
    <definedName name="B">#REF!</definedName>
    <definedName name="BMS">#REF!</definedName>
    <definedName name="DATA">#REF!</definedName>
    <definedName name="MST">#REF!</definedName>
    <definedName name="PRI_1">#REF!</definedName>
    <definedName name="PRI_2">#REF!</definedName>
    <definedName name="_xlnm.Print_Area" localSheetId="0">'指標3表'!$A$3:$AU$32</definedName>
    <definedName name="_xlnm.Print_Titles" localSheetId="0">'指標3表'!$A:$B</definedName>
    <definedName name="財政力指数">#REF!</definedName>
    <definedName name="標準財政規模">#REF!</definedName>
  </definedNames>
  <calcPr fullCalcOnLoad="1"/>
</workbook>
</file>

<file path=xl/comments1.xml><?xml version="1.0" encoding="utf-8"?>
<comments xmlns="http://schemas.openxmlformats.org/spreadsheetml/2006/main">
  <authors>
    <author> </author>
  </authors>
  <commentList>
    <comment ref="BR10" authorId="0">
      <text>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<sst xmlns="http://schemas.openxmlformats.org/spreadsheetml/2006/main" count="149" uniqueCount="109">
  <si>
    <t>類</t>
  </si>
  <si>
    <t>型</t>
  </si>
  <si>
    <t>市 町 村 計</t>
  </si>
  <si>
    <t>市　   　計</t>
  </si>
  <si>
    <t>松 江 市</t>
  </si>
  <si>
    <t>浜 田 市</t>
  </si>
  <si>
    <t>出 雲 市</t>
  </si>
  <si>
    <t>益 田 市</t>
  </si>
  <si>
    <t>大 田 市</t>
  </si>
  <si>
    <t>安 来 市</t>
  </si>
  <si>
    <t>江 津 市</t>
  </si>
  <si>
    <t>雲 南 市</t>
  </si>
  <si>
    <t>町   村   計</t>
  </si>
  <si>
    <t>奥出雲町</t>
  </si>
  <si>
    <t>飯 南 町</t>
  </si>
  <si>
    <t>川 本 町</t>
  </si>
  <si>
    <t>美 郷 町</t>
  </si>
  <si>
    <t>邑 南 町</t>
  </si>
  <si>
    <t>津和野町</t>
  </si>
  <si>
    <t>吉 賀 町</t>
  </si>
  <si>
    <t>海 士 町</t>
  </si>
  <si>
    <t>西ノ島町</t>
  </si>
  <si>
    <t>知 夫 村</t>
  </si>
  <si>
    <t>隠岐の島町</t>
  </si>
  <si>
    <t>（単位：千円、％）</t>
  </si>
  <si>
    <t>3.実質公債費比率</t>
  </si>
  <si>
    <t>4.将来負担比率</t>
  </si>
  <si>
    <t>普通交付税額</t>
  </si>
  <si>
    <t>密度補正により基準財政需要額に算入された元利償還金</t>
  </si>
  <si>
    <t>密度補正により基準財政需要額に算入された準元利償還金（地方債の元利償還額を基礎として算入されたものに限る。）</t>
  </si>
  <si>
    <t>実質公債費比率</t>
  </si>
  <si>
    <t>同　左</t>
  </si>
  <si>
    <t>同　　左</t>
  </si>
  <si>
    <t>将来負担額の内訳</t>
  </si>
  <si>
    <t>充当可能財源の内訳</t>
  </si>
  <si>
    <t>実質赤字</t>
  </si>
  <si>
    <t>連結実質</t>
  </si>
  <si>
    <t>（３年平均）</t>
  </si>
  <si>
    <t>将来負担額</t>
  </si>
  <si>
    <t>地方債の現在高</t>
  </si>
  <si>
    <t>債務負担行為に基づく支出予定額</t>
  </si>
  <si>
    <t>公営企業債等繰入見込額</t>
  </si>
  <si>
    <t>組合等負担等見込額</t>
  </si>
  <si>
    <t>退職手当負担見込額</t>
  </si>
  <si>
    <t>設立法人の負債額等負担見込額</t>
  </si>
  <si>
    <t>連結実質赤字額</t>
  </si>
  <si>
    <t>組合等連結実質赤字額負担見込額</t>
  </si>
  <si>
    <t>充当可能財源</t>
  </si>
  <si>
    <t>充当可能基金</t>
  </si>
  <si>
    <t>充当可能特定歳入</t>
  </si>
  <si>
    <t>基準財政需要額算入見込額</t>
  </si>
  <si>
    <t>標準財政規模</t>
  </si>
  <si>
    <t>算入公債費等の額</t>
  </si>
  <si>
    <t>将来負担比率</t>
  </si>
  <si>
    <t>比率</t>
  </si>
  <si>
    <t>赤字比率</t>
  </si>
  <si>
    <t>P+Q+R</t>
  </si>
  <si>
    <t>地方道路公社</t>
  </si>
  <si>
    <t>土地開発公社</t>
  </si>
  <si>
    <t>第三セクター等</t>
  </si>
  <si>
    <t>うち都市計画税</t>
  </si>
  <si>
    <t>元利償還金の額（繰上償還額等を除く）</t>
  </si>
  <si>
    <t>積立不足額を考慮して算定した額</t>
  </si>
  <si>
    <t>特定財源の額</t>
  </si>
  <si>
    <t>事業費補正により基準財政需要額に算入された公債費</t>
  </si>
  <si>
    <t>事業費補正により基準財政需要額に算入された公債費（準元利償還金に係るものに限る）</t>
  </si>
  <si>
    <t>災害復旧費等に係る基準財政需要額</t>
  </si>
  <si>
    <t>災害復旧費等に係る基準財政需要額（準元利償還金に係るものに限る）</t>
  </si>
  <si>
    <t>標準税収入額等</t>
  </si>
  <si>
    <t>臨時財政対策債発行可能額</t>
  </si>
  <si>
    <t>指標第３表　市町村健全化判断比率</t>
  </si>
  <si>
    <t>※実質赤字額や連結実質赤字額がない場合は、「－」と表記している。</t>
  </si>
  <si>
    <t>(平成25年度単年度）</t>
  </si>
  <si>
    <t>1.</t>
  </si>
  <si>
    <t>2.</t>
  </si>
  <si>
    <t>満期一括償還地方債の１年当たりの元金償還金に相当するもの</t>
  </si>
  <si>
    <t>公営企業に要する経費の財源とする地方債の償還の財源に充てたと認められる繰入金</t>
  </si>
  <si>
    <t>一部事務組合等の起こした地方債に充てたと認められる補助金又は負担金</t>
  </si>
  <si>
    <t>公債費に準ずる債務負担行為に係るもの</t>
  </si>
  <si>
    <t>一時借入金の利子</t>
  </si>
  <si>
    <t>(1)</t>
  </si>
  <si>
    <t>(2)</t>
  </si>
  <si>
    <t>(3)</t>
  </si>
  <si>
    <t>(4)</t>
  </si>
  <si>
    <t>(平成27年度単年度)</t>
  </si>
  <si>
    <t>(平成26年度単年度）</t>
  </si>
  <si>
    <t>(A～G)-(H～N)</t>
  </si>
  <si>
    <t>(O～Q)-(H～N)</t>
  </si>
  <si>
    <t>(1)－(2)</t>
  </si>
  <si>
    <t>(3)－(4)</t>
  </si>
  <si>
    <t>A</t>
  </si>
  <si>
    <t>B</t>
  </si>
  <si>
    <t>C</t>
  </si>
  <si>
    <t>D</t>
  </si>
  <si>
    <t>E</t>
  </si>
  <si>
    <t>F</t>
  </si>
  <si>
    <t>G</t>
  </si>
  <si>
    <t>H</t>
  </si>
  <si>
    <t>I</t>
  </si>
  <si>
    <t>J</t>
  </si>
  <si>
    <t>K</t>
  </si>
  <si>
    <t>L</t>
  </si>
  <si>
    <t>M</t>
  </si>
  <si>
    <t>N</t>
  </si>
  <si>
    <t>O</t>
  </si>
  <si>
    <t>P</t>
  </si>
  <si>
    <t>Q</t>
  </si>
  <si>
    <t>R</t>
  </si>
  <si>
    <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</si>
</sst>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 "/>
    <numFmt numFmtId="179" formatCode="0.0"/>
    <numFmt numFmtId="180" formatCode="#,##0.0_ ;[Red]\-#,##0.0\ "/>
    <numFmt numFmtId="181" formatCode="#,##0_ ;[Red]\-#,##0\ "/>
    <numFmt numFmtId="182" formatCode="#,##0_);[Red]\(#,##0\)"/>
    <numFmt numFmtId="183" formatCode="0_ "/>
    <numFmt numFmtId="184" formatCode="0.000"/>
    <numFmt numFmtId="185" formatCode="0_ ;[Red]\-0\ "/>
    <numFmt numFmtId="186" formatCode="#,##0.000_ ;[Red]\-#,##0.000\ "/>
    <numFmt numFmtId="187" formatCode="0.000_ "/>
    <numFmt numFmtId="188" formatCode="_ * #,##0.00_ ;_ * \-#,##0.00_ ;_ * &quot;-&quot;_ ;_ @_ "/>
    <numFmt numFmtId="189" formatCode="_ * #,##0.0_ ;_ * \-#,##0.0_ ;_ * &quot;-&quot;_ ;_ @_ "/>
    <numFmt numFmtId="190" formatCode="_ * #,##0.0_ ;_ * \-#,##0.0_ ;_ * &quot;-&quot;??_ ;_ @_ "/>
    <numFmt numFmtId="191" formatCode="0.0%"/>
    <numFmt numFmtId="192" formatCode="#,##0.00_ ;[Red]\-#,##0.00\ "/>
    <numFmt numFmtId="193" formatCode="#,##0;0;"/>
    <numFmt numFmtId="194" formatCode="#,##0;&quot;△&quot;#,##0"/>
    <numFmt numFmtId="195" formatCode="#,##0.0;&quot;▲&quot;#,##0.0"/>
    <numFmt numFmtId="196" formatCode="#,###;\-#,###"/>
    <numFmt numFmtId="197" formatCode="* #,##0;\ * \-#,##0;_*\ &quot;-&quot;??\ ;_@\ "/>
    <numFmt numFmtId="198" formatCode="#,###;[Red]&quot;▲&quot;#,###"/>
    <numFmt numFmtId="199" formatCode="0.0;[Red]&quot;▲&quot;0.0"/>
    <numFmt numFmtId="200" formatCode="0.0;&quot;▲ &quot;0.0"/>
    <numFmt numFmtId="201" formatCode="#,##0.0;&quot;▲ &quot;#,##0.0"/>
    <numFmt numFmtId="202" formatCode="_ * ###0.0_ ;_ * \-#,##0_ ;_ * &quot;-&quot;_ ;_ @_ "/>
    <numFmt numFmtId="203" formatCode="_ * #,##0.0_ ;_ * \-#,##0.0_ ;_ * &quot;-&quot;?_ ;_ @_ "/>
    <numFmt numFmtId="204" formatCode="0.0_);[Red]\(0.0\)"/>
    <numFmt numFmtId="205" formatCode="0.00_ "/>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_ ;[Red]\-#,##0\ ;\-"/>
    <numFmt numFmtId="215" formatCode="0.00000_ ;[Red]\-0.00000\ "/>
    <numFmt numFmtId="216" formatCode="#,##0.0_ ;[Red]\-#,##0.0\ ;"/>
    <numFmt numFmtId="217" formatCode="#,##0_ ;[Red]\-#,##0\ ;\-\ "/>
    <numFmt numFmtId="218" formatCode="#,##0.0_ ;[Red]\-#,##0.0\ ;\-\ "/>
    <numFmt numFmtId="219" formatCode="0.0_ ;;\-"/>
    <numFmt numFmtId="220" formatCode="0.0_ ;[Red]\-0.0\ ;\-"/>
    <numFmt numFmtId="221" formatCode="#,##0;[Red]\-#,##0;"/>
    <numFmt numFmtId="222" formatCode="#,##0.00000;[Red]\-#,##0.00000;"/>
    <numFmt numFmtId="223" formatCode="#,##0.0;[Red]\-#,##0.0"/>
    <numFmt numFmtId="224" formatCode="#,##0.000;[Red]\-#,##0.000"/>
    <numFmt numFmtId="225" formatCode="0.0_ ;[Red]\-0.0\ "/>
  </numFmts>
  <fonts count="5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u val="single"/>
      <sz val="8.4"/>
      <color indexed="12"/>
      <name val="ＭＳ ゴシック"/>
      <family val="3"/>
    </font>
    <font>
      <sz val="11"/>
      <name val="ＭＳ 明朝"/>
      <family val="1"/>
    </font>
    <font>
      <sz val="11"/>
      <name val="ＭＳ Ｐゴシック"/>
      <family val="3"/>
    </font>
    <font>
      <u val="single"/>
      <sz val="8.4"/>
      <color indexed="36"/>
      <name val="ＭＳ ゴシック"/>
      <family val="3"/>
    </font>
    <font>
      <sz val="14"/>
      <name val="ＭＳ 明朝"/>
      <family val="1"/>
    </font>
    <font>
      <sz val="6"/>
      <name val="ＭＳ Ｐ明朝"/>
      <family val="1"/>
    </font>
    <font>
      <sz val="10"/>
      <name val="ＭＳ 明朝"/>
      <family val="1"/>
    </font>
    <font>
      <sz val="9"/>
      <name val="ＭＳ 明朝"/>
      <family val="1"/>
    </font>
    <font>
      <sz val="6"/>
      <name val="ＭＳ Ｐゴシック"/>
      <family val="3"/>
    </font>
    <font>
      <sz val="7"/>
      <name val="ＭＳ 明朝"/>
      <family val="1"/>
    </font>
    <font>
      <u val="single"/>
      <sz val="10"/>
      <name val="ＭＳ 明朝"/>
      <family val="1"/>
    </font>
    <font>
      <b/>
      <sz val="9"/>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8"/>
      <name val="ＭＳ Ｐゴシック"/>
      <family val="3"/>
    </font>
    <font>
      <sz val="10"/>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 fillId="0" borderId="0">
      <alignment/>
      <protection/>
    </xf>
    <xf numFmtId="0" fontId="6" fillId="0" borderId="0">
      <alignment/>
      <protection/>
    </xf>
    <xf numFmtId="0" fontId="7" fillId="0" borderId="0" applyNumberFormat="0" applyFill="0" applyBorder="0" applyAlignment="0" applyProtection="0"/>
    <xf numFmtId="0" fontId="8" fillId="0" borderId="0">
      <alignment/>
      <protection/>
    </xf>
    <xf numFmtId="0" fontId="52" fillId="32" borderId="0" applyNumberFormat="0" applyBorder="0" applyAlignment="0" applyProtection="0"/>
  </cellStyleXfs>
  <cellXfs count="124">
    <xf numFmtId="0" fontId="0" fillId="0" borderId="0" xfId="0" applyAlignment="1">
      <alignment/>
    </xf>
    <xf numFmtId="0" fontId="10" fillId="0" borderId="10" xfId="62" applyFont="1" applyBorder="1" applyAlignment="1">
      <alignment horizontal="center"/>
      <protection/>
    </xf>
    <xf numFmtId="0" fontId="10" fillId="0" borderId="11" xfId="62" applyFont="1" applyBorder="1">
      <alignment/>
      <protection/>
    </xf>
    <xf numFmtId="0" fontId="10" fillId="0" borderId="11" xfId="62" applyFont="1" applyBorder="1" applyAlignment="1">
      <alignment horizontal="left"/>
      <protection/>
    </xf>
    <xf numFmtId="0" fontId="10" fillId="0" borderId="10" xfId="62" applyFont="1" applyBorder="1" applyAlignment="1" quotePrefix="1">
      <alignment horizontal="center"/>
      <protection/>
    </xf>
    <xf numFmtId="0" fontId="10" fillId="0" borderId="12" xfId="62" applyFont="1" applyBorder="1" applyAlignment="1">
      <alignment horizontal="centerContinuous"/>
      <protection/>
    </xf>
    <xf numFmtId="0" fontId="10" fillId="0" borderId="13" xfId="62" applyFont="1" applyBorder="1" applyAlignment="1">
      <alignment horizontal="centerContinuous"/>
      <protection/>
    </xf>
    <xf numFmtId="0" fontId="10" fillId="0" borderId="14" xfId="62" applyFont="1" applyBorder="1" applyAlignment="1">
      <alignment horizontal="center"/>
      <protection/>
    </xf>
    <xf numFmtId="0" fontId="10" fillId="0" borderId="15" xfId="62" applyFont="1" applyBorder="1" applyAlignment="1">
      <alignment horizontal="left"/>
      <protection/>
    </xf>
    <xf numFmtId="191" fontId="5" fillId="0" borderId="0" xfId="61" applyNumberFormat="1">
      <alignment/>
      <protection/>
    </xf>
    <xf numFmtId="0" fontId="5" fillId="0" borderId="0" xfId="61" applyFont="1">
      <alignment/>
      <protection/>
    </xf>
    <xf numFmtId="184" fontId="5" fillId="33" borderId="0" xfId="61" applyNumberFormat="1" applyFill="1">
      <alignment/>
      <protection/>
    </xf>
    <xf numFmtId="191" fontId="5" fillId="33" borderId="0" xfId="61" applyNumberFormat="1" applyFill="1">
      <alignment/>
      <protection/>
    </xf>
    <xf numFmtId="191" fontId="10" fillId="33" borderId="0" xfId="61" applyNumberFormat="1" applyFont="1" applyFill="1">
      <alignment/>
      <protection/>
    </xf>
    <xf numFmtId="0" fontId="5" fillId="33" borderId="0" xfId="61" applyNumberFormat="1" applyFill="1">
      <alignment/>
      <protection/>
    </xf>
    <xf numFmtId="0" fontId="5" fillId="0" borderId="0" xfId="61" applyNumberFormat="1">
      <alignment/>
      <protection/>
    </xf>
    <xf numFmtId="0" fontId="5" fillId="0" borderId="0" xfId="61" applyNumberFormat="1" applyAlignment="1">
      <alignment/>
      <protection/>
    </xf>
    <xf numFmtId="0" fontId="5" fillId="0" borderId="0" xfId="61" applyNumberFormat="1" applyFont="1" applyAlignment="1">
      <alignment/>
      <protection/>
    </xf>
    <xf numFmtId="0" fontId="5" fillId="33" borderId="0" xfId="61" applyNumberFormat="1" applyFill="1" applyAlignment="1" quotePrefix="1">
      <alignment/>
      <protection/>
    </xf>
    <xf numFmtId="0" fontId="5" fillId="33" borderId="0" xfId="61" applyNumberFormat="1" applyFill="1" applyAlignment="1">
      <alignment/>
      <protection/>
    </xf>
    <xf numFmtId="0" fontId="10" fillId="33" borderId="0" xfId="61" applyNumberFormat="1" applyFont="1" applyFill="1" applyAlignment="1" quotePrefix="1">
      <alignment/>
      <protection/>
    </xf>
    <xf numFmtId="187" fontId="5" fillId="33" borderId="0" xfId="61" applyNumberFormat="1" applyFill="1" applyAlignment="1">
      <alignment/>
      <protection/>
    </xf>
    <xf numFmtId="191" fontId="5" fillId="33" borderId="0" xfId="61" applyNumberFormat="1" applyFill="1" applyAlignment="1">
      <alignment/>
      <protection/>
    </xf>
    <xf numFmtId="0" fontId="10" fillId="33" borderId="0" xfId="61" applyNumberFormat="1" applyFont="1" applyFill="1" applyAlignment="1">
      <alignment/>
      <protection/>
    </xf>
    <xf numFmtId="0" fontId="10" fillId="33" borderId="0" xfId="61" applyNumberFormat="1" applyFont="1" applyFill="1" applyAlignment="1">
      <alignment horizontal="right"/>
      <protection/>
    </xf>
    <xf numFmtId="0" fontId="10" fillId="0" borderId="16" xfId="61" applyFont="1" applyBorder="1">
      <alignment/>
      <protection/>
    </xf>
    <xf numFmtId="0" fontId="10" fillId="0" borderId="17" xfId="61" applyNumberFormat="1" applyFont="1" applyBorder="1">
      <alignment/>
      <protection/>
    </xf>
    <xf numFmtId="0" fontId="10" fillId="33" borderId="17" xfId="61" applyNumberFormat="1" applyFont="1" applyFill="1" applyBorder="1" applyAlignment="1" quotePrefix="1">
      <alignment horizontal="centerContinuous"/>
      <protection/>
    </xf>
    <xf numFmtId="0" fontId="10" fillId="33" borderId="17" xfId="61" applyNumberFormat="1" applyFont="1" applyFill="1" applyBorder="1" applyAlignment="1" quotePrefix="1">
      <alignment horizontal="center" vertical="center" wrapText="1"/>
      <protection/>
    </xf>
    <xf numFmtId="0" fontId="10" fillId="33" borderId="18" xfId="61" applyNumberFormat="1" applyFont="1" applyFill="1" applyBorder="1" applyAlignment="1" quotePrefix="1">
      <alignment horizontal="centerContinuous" vertical="center" wrapText="1"/>
      <protection/>
    </xf>
    <xf numFmtId="0" fontId="10" fillId="33" borderId="17" xfId="61" applyNumberFormat="1" applyFont="1" applyFill="1" applyBorder="1" applyAlignment="1">
      <alignment horizontal="centerContinuous" vertical="center" wrapText="1"/>
      <protection/>
    </xf>
    <xf numFmtId="0" fontId="10" fillId="33" borderId="17" xfId="61" applyNumberFormat="1" applyFont="1" applyFill="1" applyBorder="1" applyAlignment="1" quotePrefix="1">
      <alignment horizontal="centerContinuous" vertical="center" wrapText="1"/>
      <protection/>
    </xf>
    <xf numFmtId="0" fontId="11" fillId="33" borderId="17" xfId="61" applyNumberFormat="1" applyFont="1" applyFill="1" applyBorder="1" applyAlignment="1">
      <alignment horizontal="centerContinuous" vertical="center" wrapText="1"/>
      <protection/>
    </xf>
    <xf numFmtId="0" fontId="10" fillId="33" borderId="16" xfId="61" applyNumberFormat="1" applyFont="1" applyFill="1" applyBorder="1" applyAlignment="1">
      <alignment horizontal="centerContinuous" vertical="center" wrapText="1"/>
      <protection/>
    </xf>
    <xf numFmtId="0" fontId="10" fillId="33" borderId="18" xfId="61" applyNumberFormat="1" applyFont="1" applyFill="1" applyBorder="1" applyAlignment="1">
      <alignment vertical="center" wrapText="1"/>
      <protection/>
    </xf>
    <xf numFmtId="0" fontId="10" fillId="0" borderId="10" xfId="61" applyFont="1" applyBorder="1">
      <alignment/>
      <protection/>
    </xf>
    <xf numFmtId="0" fontId="10" fillId="0" borderId="11" xfId="61" applyNumberFormat="1" applyFont="1" applyBorder="1" applyAlignment="1">
      <alignment horizontal="center"/>
      <protection/>
    </xf>
    <xf numFmtId="0" fontId="10" fillId="33" borderId="11" xfId="61" applyNumberFormat="1" applyFont="1" applyFill="1" applyBorder="1" applyAlignment="1" quotePrefix="1">
      <alignment horizontal="center"/>
      <protection/>
    </xf>
    <xf numFmtId="0" fontId="10" fillId="33" borderId="11" xfId="61" applyNumberFormat="1" applyFont="1" applyFill="1" applyBorder="1" applyAlignment="1">
      <alignment vertical="center" wrapText="1"/>
      <protection/>
    </xf>
    <xf numFmtId="0" fontId="10" fillId="33" borderId="17" xfId="61" applyNumberFormat="1" applyFont="1" applyFill="1" applyBorder="1" applyAlignment="1">
      <alignment horizontal="center" vertical="center" wrapText="1"/>
      <protection/>
    </xf>
    <xf numFmtId="0" fontId="10" fillId="33" borderId="16" xfId="61" applyNumberFormat="1" applyFont="1" applyFill="1" applyBorder="1" applyAlignment="1">
      <alignment horizontal="center" vertical="center" wrapText="1"/>
      <protection/>
    </xf>
    <xf numFmtId="191" fontId="10" fillId="33" borderId="16" xfId="61" applyNumberFormat="1" applyFont="1" applyFill="1" applyBorder="1" applyAlignment="1" quotePrefix="1">
      <alignment horizontal="center"/>
      <protection/>
    </xf>
    <xf numFmtId="0" fontId="10" fillId="33" borderId="19" xfId="61" applyNumberFormat="1" applyFont="1" applyFill="1" applyBorder="1" applyAlignment="1">
      <alignment horizontal="centerContinuous" vertical="center" wrapText="1"/>
      <protection/>
    </xf>
    <xf numFmtId="0" fontId="10" fillId="33" borderId="17" xfId="61" applyNumberFormat="1" applyFont="1" applyFill="1" applyBorder="1" applyAlignment="1">
      <alignment vertical="center" wrapText="1"/>
      <protection/>
    </xf>
    <xf numFmtId="0" fontId="10" fillId="33" borderId="11" xfId="61" applyNumberFormat="1" applyFont="1" applyFill="1" applyBorder="1" applyAlignment="1">
      <alignment horizontal="center"/>
      <protection/>
    </xf>
    <xf numFmtId="0" fontId="10" fillId="33" borderId="11" xfId="61" applyNumberFormat="1" applyFont="1" applyFill="1" applyBorder="1" applyAlignment="1">
      <alignment horizontal="center" vertical="center" wrapText="1"/>
      <protection/>
    </xf>
    <xf numFmtId="0" fontId="10" fillId="33" borderId="11" xfId="61" applyNumberFormat="1" applyFont="1" applyFill="1" applyBorder="1" applyAlignment="1">
      <alignment vertical="top" wrapText="1"/>
      <protection/>
    </xf>
    <xf numFmtId="0" fontId="10" fillId="33" borderId="10" xfId="61" applyNumberFormat="1" applyFont="1" applyFill="1" applyBorder="1" applyAlignment="1">
      <alignment horizontal="center" vertical="center" wrapText="1"/>
      <protection/>
    </xf>
    <xf numFmtId="0" fontId="10" fillId="33" borderId="20" xfId="61" applyNumberFormat="1" applyFont="1" applyFill="1" applyBorder="1" applyAlignment="1">
      <alignment vertical="center" wrapText="1"/>
      <protection/>
    </xf>
    <xf numFmtId="0" fontId="10" fillId="33" borderId="13" xfId="61" applyNumberFormat="1" applyFont="1" applyFill="1" applyBorder="1" applyAlignment="1">
      <alignment vertical="center" wrapText="1"/>
      <protection/>
    </xf>
    <xf numFmtId="0" fontId="10" fillId="33" borderId="13" xfId="61" applyNumberFormat="1" applyFont="1" applyFill="1" applyBorder="1" applyAlignment="1">
      <alignment vertical="top" wrapText="1"/>
      <protection/>
    </xf>
    <xf numFmtId="0" fontId="14" fillId="33" borderId="11" xfId="61" applyNumberFormat="1" applyFont="1" applyFill="1" applyBorder="1" applyAlignment="1">
      <alignment horizontal="center" vertical="center" shrinkToFit="1"/>
      <protection/>
    </xf>
    <xf numFmtId="0" fontId="14" fillId="33" borderId="10" xfId="61" applyNumberFormat="1" applyFont="1" applyFill="1" applyBorder="1" applyAlignment="1">
      <alignment horizontal="center" vertical="center" wrapText="1"/>
      <protection/>
    </xf>
    <xf numFmtId="0" fontId="10" fillId="33" borderId="11" xfId="61" applyNumberFormat="1" applyFont="1" applyFill="1" applyBorder="1" applyAlignment="1">
      <alignment horizontal="center" vertical="top" wrapText="1"/>
      <protection/>
    </xf>
    <xf numFmtId="0" fontId="14" fillId="33" borderId="11" xfId="61" applyNumberFormat="1" applyFont="1" applyFill="1" applyBorder="1" applyAlignment="1" quotePrefix="1">
      <alignment horizontal="center" vertical="center" wrapText="1"/>
      <protection/>
    </xf>
    <xf numFmtId="0" fontId="10" fillId="33" borderId="10" xfId="61" applyNumberFormat="1" applyFont="1" applyFill="1" applyBorder="1" applyAlignment="1">
      <alignment vertical="center" wrapText="1"/>
      <protection/>
    </xf>
    <xf numFmtId="0" fontId="10" fillId="33" borderId="11" xfId="61" applyNumberFormat="1" applyFont="1" applyFill="1" applyBorder="1" applyAlignment="1" quotePrefix="1">
      <alignment horizontal="center" vertical="center" wrapText="1"/>
      <protection/>
    </xf>
    <xf numFmtId="1" fontId="5" fillId="0" borderId="0" xfId="61" applyNumberFormat="1">
      <alignment/>
      <protection/>
    </xf>
    <xf numFmtId="0" fontId="10" fillId="0" borderId="15" xfId="61" applyNumberFormat="1" applyFont="1" applyBorder="1">
      <alignment/>
      <protection/>
    </xf>
    <xf numFmtId="0" fontId="10" fillId="33" borderId="15" xfId="61" applyNumberFormat="1" applyFont="1" applyFill="1" applyBorder="1" applyAlignment="1">
      <alignment horizontal="centerContinuous"/>
      <protection/>
    </xf>
    <xf numFmtId="0" fontId="10" fillId="33" borderId="15" xfId="61" applyNumberFormat="1" applyFont="1" applyFill="1" applyBorder="1" applyAlignment="1">
      <alignment vertical="center" wrapText="1"/>
      <protection/>
    </xf>
    <xf numFmtId="0" fontId="10" fillId="33" borderId="21" xfId="61" applyNumberFormat="1" applyFont="1" applyFill="1" applyBorder="1" applyAlignment="1">
      <alignment vertical="center" wrapText="1"/>
      <protection/>
    </xf>
    <xf numFmtId="0" fontId="11" fillId="33" borderId="15" xfId="61" applyNumberFormat="1" applyFont="1" applyFill="1" applyBorder="1" applyAlignment="1">
      <alignment vertical="center" wrapText="1"/>
      <protection/>
    </xf>
    <xf numFmtId="1" fontId="5" fillId="0" borderId="15" xfId="61" applyNumberFormat="1" applyFont="1" applyBorder="1">
      <alignment/>
      <protection/>
    </xf>
    <xf numFmtId="0" fontId="10" fillId="33" borderId="14" xfId="61" applyNumberFormat="1" applyFont="1" applyFill="1" applyBorder="1" applyAlignment="1">
      <alignment vertical="center" wrapText="1"/>
      <protection/>
    </xf>
    <xf numFmtId="0" fontId="10" fillId="0" borderId="12" xfId="61" applyFont="1" applyBorder="1" applyAlignment="1">
      <alignment horizontal="centerContinuous"/>
      <protection/>
    </xf>
    <xf numFmtId="0" fontId="10" fillId="0" borderId="13" xfId="61" applyFont="1" applyBorder="1" applyAlignment="1">
      <alignment horizontal="centerContinuous"/>
      <protection/>
    </xf>
    <xf numFmtId="183" fontId="5" fillId="0" borderId="0" xfId="61" applyNumberFormat="1">
      <alignment/>
      <protection/>
    </xf>
    <xf numFmtId="0" fontId="10" fillId="0" borderId="0" xfId="61" applyFont="1">
      <alignment/>
      <protection/>
    </xf>
    <xf numFmtId="0" fontId="10" fillId="33" borderId="0" xfId="61" applyNumberFormat="1" applyFont="1" applyFill="1">
      <alignment/>
      <protection/>
    </xf>
    <xf numFmtId="0" fontId="5" fillId="33" borderId="0" xfId="42" applyNumberFormat="1" applyFont="1" applyFill="1" applyAlignment="1">
      <alignment/>
    </xf>
    <xf numFmtId="184" fontId="5" fillId="33" borderId="0" xfId="61" applyNumberFormat="1" applyFont="1" applyFill="1">
      <alignment/>
      <protection/>
    </xf>
    <xf numFmtId="187" fontId="11" fillId="33" borderId="15" xfId="61" applyNumberFormat="1" applyFont="1" applyFill="1" applyBorder="1" applyAlignment="1">
      <alignment horizontal="right"/>
      <protection/>
    </xf>
    <xf numFmtId="214" fontId="11" fillId="33" borderId="22" xfId="61" applyNumberFormat="1" applyFont="1" applyFill="1" applyBorder="1">
      <alignment/>
      <protection/>
    </xf>
    <xf numFmtId="225" fontId="11" fillId="33" borderId="22" xfId="61" applyNumberFormat="1" applyFont="1" applyFill="1" applyBorder="1">
      <alignment/>
      <protection/>
    </xf>
    <xf numFmtId="216" fontId="11" fillId="33" borderId="13" xfId="61" applyNumberFormat="1" applyFont="1" applyFill="1" applyBorder="1">
      <alignment/>
      <protection/>
    </xf>
    <xf numFmtId="217" fontId="10" fillId="33" borderId="14" xfId="61" applyNumberFormat="1" applyFont="1" applyFill="1" applyBorder="1">
      <alignment/>
      <protection/>
    </xf>
    <xf numFmtId="217" fontId="10" fillId="33" borderId="22" xfId="61" applyNumberFormat="1" applyFont="1" applyFill="1" applyBorder="1">
      <alignment/>
      <protection/>
    </xf>
    <xf numFmtId="217" fontId="11" fillId="33" borderId="22" xfId="61" applyNumberFormat="1" applyFont="1" applyFill="1" applyBorder="1">
      <alignment/>
      <protection/>
    </xf>
    <xf numFmtId="218" fontId="11" fillId="33" borderId="21" xfId="61" applyNumberFormat="1" applyFont="1" applyFill="1" applyBorder="1">
      <alignment/>
      <protection/>
    </xf>
    <xf numFmtId="187" fontId="11" fillId="33" borderId="11" xfId="61" applyNumberFormat="1" applyFont="1" applyFill="1" applyBorder="1" applyAlignment="1">
      <alignment horizontal="right"/>
      <protection/>
    </xf>
    <xf numFmtId="214" fontId="11" fillId="33" borderId="0" xfId="61" applyNumberFormat="1" applyFont="1" applyFill="1" applyBorder="1">
      <alignment/>
      <protection/>
    </xf>
    <xf numFmtId="214" fontId="11" fillId="33" borderId="0" xfId="61" applyNumberFormat="1" applyFont="1" applyFill="1" applyBorder="1" applyAlignment="1">
      <alignment horizontal="right"/>
      <protection/>
    </xf>
    <xf numFmtId="225" fontId="11" fillId="33" borderId="23" xfId="61" applyNumberFormat="1" applyFont="1" applyFill="1" applyBorder="1">
      <alignment/>
      <protection/>
    </xf>
    <xf numFmtId="225" fontId="11" fillId="33" borderId="0" xfId="61" applyNumberFormat="1" applyFont="1" applyFill="1" applyBorder="1">
      <alignment/>
      <protection/>
    </xf>
    <xf numFmtId="216" fontId="11" fillId="33" borderId="24" xfId="61" applyNumberFormat="1" applyFont="1" applyFill="1" applyBorder="1">
      <alignment/>
      <protection/>
    </xf>
    <xf numFmtId="217" fontId="10" fillId="33" borderId="10" xfId="61" applyNumberFormat="1" applyFont="1" applyFill="1" applyBorder="1">
      <alignment/>
      <protection/>
    </xf>
    <xf numFmtId="217" fontId="10" fillId="33" borderId="0" xfId="61" applyNumberFormat="1" applyFont="1" applyFill="1" applyBorder="1">
      <alignment/>
      <protection/>
    </xf>
    <xf numFmtId="217" fontId="11" fillId="33" borderId="0" xfId="61" applyNumberFormat="1" applyFont="1" applyFill="1" applyBorder="1">
      <alignment/>
      <protection/>
    </xf>
    <xf numFmtId="218" fontId="11" fillId="33" borderId="24" xfId="61" applyNumberFormat="1" applyFont="1" applyFill="1" applyBorder="1">
      <alignment/>
      <protection/>
    </xf>
    <xf numFmtId="225" fontId="11" fillId="0" borderId="0" xfId="61" applyNumberFormat="1" applyFont="1" applyFill="1" applyBorder="1">
      <alignment/>
      <protection/>
    </xf>
    <xf numFmtId="214" fontId="11" fillId="33" borderId="22" xfId="61" applyNumberFormat="1" applyFont="1" applyFill="1" applyBorder="1" applyAlignment="1">
      <alignment horizontal="right"/>
      <protection/>
    </xf>
    <xf numFmtId="187" fontId="11" fillId="33" borderId="19" xfId="61" applyNumberFormat="1" applyFont="1" applyFill="1" applyBorder="1" applyAlignment="1">
      <alignment horizontal="right"/>
      <protection/>
    </xf>
    <xf numFmtId="214" fontId="11" fillId="33" borderId="20" xfId="61" applyNumberFormat="1" applyFont="1" applyFill="1" applyBorder="1">
      <alignment/>
      <protection/>
    </xf>
    <xf numFmtId="217" fontId="11" fillId="33" borderId="20" xfId="61" applyNumberFormat="1" applyFont="1" applyFill="1" applyBorder="1">
      <alignment/>
      <protection/>
    </xf>
    <xf numFmtId="214" fontId="11" fillId="33" borderId="14" xfId="61" applyNumberFormat="1" applyFont="1" applyFill="1" applyBorder="1">
      <alignment/>
      <protection/>
    </xf>
    <xf numFmtId="216" fontId="11" fillId="33" borderId="21" xfId="61" applyNumberFormat="1" applyFont="1" applyFill="1" applyBorder="1">
      <alignment/>
      <protection/>
    </xf>
    <xf numFmtId="191" fontId="5" fillId="33" borderId="23" xfId="61" applyNumberFormat="1" applyFont="1" applyFill="1" applyBorder="1" applyAlignment="1">
      <alignment horizontal="centerContinuous"/>
      <protection/>
    </xf>
    <xf numFmtId="191" fontId="5" fillId="33" borderId="11" xfId="61" applyNumberFormat="1" applyFont="1" applyFill="1" applyBorder="1">
      <alignment/>
      <protection/>
    </xf>
    <xf numFmtId="0" fontId="11" fillId="33" borderId="11" xfId="61" applyNumberFormat="1" applyFont="1" applyFill="1" applyBorder="1" applyAlignment="1">
      <alignment vertical="top" wrapText="1"/>
      <protection/>
    </xf>
    <xf numFmtId="0" fontId="11" fillId="33" borderId="17" xfId="61" applyNumberFormat="1" applyFont="1" applyFill="1" applyBorder="1" applyAlignment="1">
      <alignment vertical="center" wrapText="1"/>
      <protection/>
    </xf>
    <xf numFmtId="0" fontId="11" fillId="33" borderId="11" xfId="61" applyNumberFormat="1" applyFont="1" applyFill="1" applyBorder="1" applyAlignment="1">
      <alignment vertical="center" wrapText="1"/>
      <protection/>
    </xf>
    <xf numFmtId="0" fontId="10" fillId="33" borderId="17" xfId="61" applyNumberFormat="1" applyFont="1" applyFill="1" applyBorder="1" applyAlignment="1">
      <alignment vertical="top" wrapText="1"/>
      <protection/>
    </xf>
    <xf numFmtId="0" fontId="10" fillId="33" borderId="11" xfId="61" applyNumberFormat="1" applyFont="1" applyFill="1" applyBorder="1" applyAlignment="1">
      <alignment vertical="top" wrapText="1"/>
      <protection/>
    </xf>
    <xf numFmtId="191" fontId="10" fillId="33" borderId="11" xfId="61" applyNumberFormat="1" applyFont="1" applyFill="1" applyBorder="1" applyAlignment="1">
      <alignment horizontal="center" vertical="top"/>
      <protection/>
    </xf>
    <xf numFmtId="0" fontId="6" fillId="0" borderId="11" xfId="0" applyFont="1" applyBorder="1" applyAlignment="1">
      <alignment horizontal="center" vertical="top"/>
    </xf>
    <xf numFmtId="0" fontId="11" fillId="33" borderId="17" xfId="61" applyNumberFormat="1" applyFont="1" applyFill="1" applyBorder="1" applyAlignment="1">
      <alignment vertical="top" wrapText="1"/>
      <protection/>
    </xf>
    <xf numFmtId="0" fontId="11" fillId="33" borderId="11" xfId="61" applyNumberFormat="1" applyFont="1" applyFill="1" applyBorder="1" applyAlignment="1">
      <alignment vertical="top" wrapText="1"/>
      <protection/>
    </xf>
    <xf numFmtId="0" fontId="16" fillId="0" borderId="11" xfId="0" applyFont="1" applyBorder="1" applyAlignment="1">
      <alignment vertical="top" wrapText="1"/>
    </xf>
    <xf numFmtId="0" fontId="6" fillId="0" borderId="11" xfId="0" applyFont="1" applyBorder="1" applyAlignment="1">
      <alignment vertical="top" wrapText="1"/>
    </xf>
    <xf numFmtId="0" fontId="13" fillId="33" borderId="17" xfId="61" applyNumberFormat="1" applyFont="1" applyFill="1" applyBorder="1" applyAlignment="1">
      <alignment vertical="top" wrapText="1"/>
      <protection/>
    </xf>
    <xf numFmtId="0" fontId="13" fillId="33" borderId="11" xfId="61" applyNumberFormat="1" applyFont="1" applyFill="1" applyBorder="1" applyAlignment="1">
      <alignment vertical="top" wrapText="1"/>
      <protection/>
    </xf>
    <xf numFmtId="0" fontId="10" fillId="33" borderId="16" xfId="61" applyNumberFormat="1" applyFont="1" applyFill="1" applyBorder="1" applyAlignment="1">
      <alignment vertical="top" wrapText="1"/>
      <protection/>
    </xf>
    <xf numFmtId="0" fontId="11" fillId="33" borderId="18" xfId="61" applyNumberFormat="1" applyFont="1" applyFill="1" applyBorder="1" applyAlignment="1">
      <alignment vertical="center" wrapText="1"/>
      <protection/>
    </xf>
    <xf numFmtId="0" fontId="11" fillId="33" borderId="24" xfId="61" applyNumberFormat="1" applyFont="1" applyFill="1" applyBorder="1" applyAlignment="1">
      <alignment vertical="center" wrapText="1"/>
      <protection/>
    </xf>
    <xf numFmtId="191" fontId="10" fillId="33" borderId="17" xfId="61" applyNumberFormat="1" applyFont="1" applyFill="1" applyBorder="1" applyAlignment="1">
      <alignment vertical="top"/>
      <protection/>
    </xf>
    <xf numFmtId="0" fontId="17" fillId="0" borderId="11" xfId="0" applyFont="1" applyBorder="1" applyAlignment="1">
      <alignment vertical="top"/>
    </xf>
    <xf numFmtId="0" fontId="5" fillId="33" borderId="0" xfId="61" applyNumberFormat="1" applyFont="1" applyFill="1" applyAlignment="1">
      <alignment vertical="top" wrapText="1"/>
      <protection/>
    </xf>
    <xf numFmtId="0" fontId="0" fillId="33" borderId="0" xfId="0" applyNumberFormat="1" applyFill="1" applyAlignment="1">
      <alignment vertical="top" wrapText="1"/>
    </xf>
    <xf numFmtId="0" fontId="5" fillId="0" borderId="0" xfId="61" applyNumberFormat="1" applyFont="1" applyAlignment="1">
      <alignment vertical="top" wrapText="1"/>
      <protection/>
    </xf>
    <xf numFmtId="0" fontId="0" fillId="0" borderId="0" xfId="0" applyNumberFormat="1" applyAlignment="1">
      <alignment vertical="top" wrapText="1"/>
    </xf>
    <xf numFmtId="0" fontId="33" fillId="33" borderId="17" xfId="61" applyNumberFormat="1" applyFont="1" applyFill="1" applyBorder="1" applyAlignment="1">
      <alignment vertical="top" wrapText="1"/>
      <protection/>
    </xf>
    <xf numFmtId="0" fontId="33" fillId="33" borderId="11" xfId="61" applyNumberFormat="1" applyFont="1" applyFill="1" applyBorder="1" applyAlignment="1">
      <alignment vertical="top" wrapText="1"/>
      <protection/>
    </xf>
    <xf numFmtId="0" fontId="34" fillId="0" borderId="11"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_83" xfId="61"/>
    <cellStyle name="標準_コピーh15_12"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9</xdr:row>
      <xdr:rowOff>0</xdr:rowOff>
    </xdr:to>
    <xdr:grpSp>
      <xdr:nvGrpSpPr>
        <xdr:cNvPr id="1" name="Group 1"/>
        <xdr:cNvGrpSpPr>
          <a:grpSpLocks/>
        </xdr:cNvGrpSpPr>
      </xdr:nvGrpSpPr>
      <xdr:grpSpPr>
        <a:xfrm>
          <a:off x="0" y="371475"/>
          <a:ext cx="809625" cy="1228725"/>
          <a:chOff x="72" y="95"/>
          <a:chExt cx="85" cy="90"/>
        </a:xfrm>
        <a:solidFill>
          <a:srgbClr val="FFFFFF"/>
        </a:solidFill>
      </xdr:grpSpPr>
      <xdr:sp>
        <xdr:nvSpPr>
          <xdr:cNvPr id="2" name="Line 2"/>
          <xdr:cNvSpPr>
            <a:spLocks/>
          </xdr:cNvSpPr>
        </xdr:nvSpPr>
        <xdr:spPr>
          <a:xfrm>
            <a:off x="72" y="95"/>
            <a:ext cx="85" cy="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212"/>
          <xdr:cNvSpPr txBox="1">
            <a:spLocks noChangeArrowheads="1"/>
          </xdr:cNvSpPr>
        </xdr:nvSpPr>
        <xdr:spPr>
          <a:xfrm>
            <a:off x="75" y="114"/>
            <a:ext cx="18"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rPr>
              <a:t>市</a:t>
            </a:r>
          </a:p>
        </xdr:txBody>
      </xdr:sp>
      <xdr:sp>
        <xdr:nvSpPr>
          <xdr:cNvPr id="4" name="テキスト 213"/>
          <xdr:cNvSpPr txBox="1">
            <a:spLocks noChangeArrowheads="1"/>
          </xdr:cNvSpPr>
        </xdr:nvSpPr>
        <xdr:spPr>
          <a:xfrm>
            <a:off x="89" y="129"/>
            <a:ext cx="18"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rPr>
              <a:t>町</a:t>
            </a:r>
          </a:p>
        </xdr:txBody>
      </xdr:sp>
      <xdr:sp>
        <xdr:nvSpPr>
          <xdr:cNvPr id="5" name="テキスト 214"/>
          <xdr:cNvSpPr txBox="1">
            <a:spLocks noChangeArrowheads="1"/>
          </xdr:cNvSpPr>
        </xdr:nvSpPr>
        <xdr:spPr>
          <a:xfrm>
            <a:off x="105" y="149"/>
            <a:ext cx="18"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rPr>
              <a:t>村</a:t>
            </a:r>
          </a:p>
        </xdr:txBody>
      </xdr:sp>
      <xdr:sp>
        <xdr:nvSpPr>
          <xdr:cNvPr id="6" name="テキスト 215"/>
          <xdr:cNvSpPr txBox="1">
            <a:spLocks noChangeArrowheads="1"/>
          </xdr:cNvSpPr>
        </xdr:nvSpPr>
        <xdr:spPr>
          <a:xfrm>
            <a:off x="121" y="164"/>
            <a:ext cx="18"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rPr>
              <a:t>名</a:t>
            </a:r>
          </a:p>
        </xdr:txBody>
      </xdr:sp>
      <xdr:sp>
        <xdr:nvSpPr>
          <xdr:cNvPr id="7" name="テキスト 216"/>
          <xdr:cNvSpPr txBox="1">
            <a:spLocks noChangeArrowheads="1"/>
          </xdr:cNvSpPr>
        </xdr:nvSpPr>
        <xdr:spPr>
          <a:xfrm>
            <a:off x="113" y="104"/>
            <a:ext cx="18"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rPr>
              <a:t>区</a:t>
            </a:r>
          </a:p>
        </xdr:txBody>
      </xdr:sp>
      <xdr:sp>
        <xdr:nvSpPr>
          <xdr:cNvPr id="8" name="テキスト 217"/>
          <xdr:cNvSpPr txBox="1">
            <a:spLocks noChangeArrowheads="1"/>
          </xdr:cNvSpPr>
        </xdr:nvSpPr>
        <xdr:spPr>
          <a:xfrm>
            <a:off x="130" y="129"/>
            <a:ext cx="17" cy="15"/>
          </a:xfrm>
          <a:prstGeom prst="rect">
            <a:avLst/>
          </a:prstGeom>
          <a:noFill/>
          <a:ln w="0" cmpd="sng">
            <a:noFill/>
          </a:ln>
        </xdr:spPr>
        <xdr:txBody>
          <a:bodyPr vertOverflow="clip" wrap="square" lIns="18288" tIns="18288" rIns="18288" bIns="18288" anchor="ctr">
            <a:spAutoFit/>
          </a:bodyPr>
          <a:p>
            <a:pPr algn="ctr">
              <a:defRPr/>
            </a:pPr>
            <a:r>
              <a:rPr lang="en-US" cap="none" sz="1000" b="0" i="0" u="none" baseline="0">
                <a:solidFill>
                  <a:srgbClr val="000000"/>
                </a:solidFill>
              </a:rPr>
              <a:t>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O134"/>
  <sheetViews>
    <sheetView showGridLines="0" tabSelected="1" zoomScaleSheetLayoutView="100" zoomScalePageLayoutView="0" workbookViewId="0" topLeftCell="A1">
      <pane xSplit="2" ySplit="9" topLeftCell="AO10" activePane="bottomRight" state="frozen"/>
      <selection pane="topLeft" activeCell="A1" sqref="A1"/>
      <selection pane="topRight" activeCell="C1" sqref="C1"/>
      <selection pane="bottomLeft" activeCell="A9" sqref="A9"/>
      <selection pane="bottomRight" activeCell="AQ5" sqref="AQ5"/>
    </sheetView>
  </sheetViews>
  <sheetFormatPr defaultColWidth="10.75390625" defaultRowHeight="13.5"/>
  <cols>
    <col min="1" max="1" width="10.625" style="10" customWidth="1"/>
    <col min="2" max="2" width="6.00390625" style="10" customWidth="1"/>
    <col min="3" max="3" width="11.625" style="11" customWidth="1"/>
    <col min="4" max="21" width="11.625" style="12" customWidth="1"/>
    <col min="22" max="25" width="18.625" style="12" customWidth="1"/>
    <col min="26" max="26" width="15.00390625" style="13" customWidth="1"/>
    <col min="27" max="27" width="13.00390625" style="13" customWidth="1"/>
    <col min="28" max="28" width="11.625" style="12" customWidth="1"/>
    <col min="29" max="29" width="12.50390625" style="12" customWidth="1"/>
    <col min="30" max="44" width="11.625" style="12" customWidth="1"/>
    <col min="45" max="45" width="15.625" style="12" customWidth="1"/>
    <col min="46" max="93" width="10.75390625" style="14" customWidth="1"/>
    <col min="94" max="99" width="10.75390625" style="15" customWidth="1"/>
    <col min="100" max="100" width="10.75390625" style="9" customWidth="1"/>
    <col min="101" max="149" width="10.75390625" style="15" customWidth="1"/>
    <col min="150" max="16384" width="10.75390625" style="9" customWidth="1"/>
  </cols>
  <sheetData>
    <row r="1" spans="1:93" s="16" customFormat="1" ht="14.25">
      <c r="A1" s="17" t="s">
        <v>70</v>
      </c>
      <c r="B1" s="17"/>
      <c r="C1" s="18"/>
      <c r="D1" s="19"/>
      <c r="E1" s="19"/>
      <c r="F1" s="19"/>
      <c r="G1" s="19"/>
      <c r="H1" s="19"/>
      <c r="I1" s="19"/>
      <c r="J1" s="19"/>
      <c r="K1" s="19"/>
      <c r="L1" s="19"/>
      <c r="M1" s="19"/>
      <c r="N1" s="19"/>
      <c r="O1" s="18"/>
      <c r="P1" s="19"/>
      <c r="Q1" s="19"/>
      <c r="R1" s="19"/>
      <c r="S1" s="19"/>
      <c r="T1" s="19"/>
      <c r="U1" s="19"/>
      <c r="V1" s="18"/>
      <c r="W1" s="18"/>
      <c r="X1" s="18"/>
      <c r="Y1" s="18"/>
      <c r="Z1" s="20"/>
      <c r="AA1" s="20"/>
      <c r="AB1" s="18"/>
      <c r="AC1" s="18"/>
      <c r="AD1" s="18"/>
      <c r="AE1" s="18"/>
      <c r="AF1" s="18"/>
      <c r="AG1" s="18"/>
      <c r="AH1" s="18"/>
      <c r="AI1" s="18"/>
      <c r="AJ1" s="18"/>
      <c r="AK1" s="18"/>
      <c r="AL1" s="18"/>
      <c r="AM1" s="18"/>
      <c r="AN1" s="18"/>
      <c r="AO1" s="18"/>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row>
    <row r="2" spans="1:149" s="16" customFormat="1" ht="15" customHeight="1">
      <c r="A2" s="17"/>
      <c r="B2" s="17"/>
      <c r="C2" s="21"/>
      <c r="D2" s="22"/>
      <c r="E2" s="22"/>
      <c r="F2" s="22"/>
      <c r="G2" s="22"/>
      <c r="H2" s="22"/>
      <c r="I2" s="22"/>
      <c r="J2" s="22"/>
      <c r="K2" s="19"/>
      <c r="L2" s="22"/>
      <c r="M2" s="19"/>
      <c r="N2" s="19"/>
      <c r="O2" s="19"/>
      <c r="P2" s="19"/>
      <c r="Q2" s="19"/>
      <c r="R2" s="19"/>
      <c r="S2" s="19"/>
      <c r="T2" s="19"/>
      <c r="U2" s="19"/>
      <c r="V2" s="19"/>
      <c r="W2" s="19"/>
      <c r="X2" s="19"/>
      <c r="Y2" s="19"/>
      <c r="Z2" s="23"/>
      <c r="AA2" s="23"/>
      <c r="AB2" s="19"/>
      <c r="AC2" s="19"/>
      <c r="AD2" s="19"/>
      <c r="AE2" s="19"/>
      <c r="AF2" s="19"/>
      <c r="AG2" s="19"/>
      <c r="AH2" s="19"/>
      <c r="AI2" s="19"/>
      <c r="AJ2" s="19"/>
      <c r="AK2" s="19"/>
      <c r="AL2" s="19"/>
      <c r="AM2" s="19"/>
      <c r="AN2" s="19"/>
      <c r="AO2" s="19"/>
      <c r="AP2" s="19"/>
      <c r="AQ2" s="19"/>
      <c r="AR2" s="19"/>
      <c r="AS2" s="24" t="s">
        <v>24</v>
      </c>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9"/>
      <c r="CQ2" s="119"/>
      <c r="CR2" s="119"/>
      <c r="CS2" s="119"/>
      <c r="CT2" s="119"/>
      <c r="CU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row>
    <row r="3" spans="1:149" ht="13.5" customHeight="1">
      <c r="A3" s="25"/>
      <c r="B3" s="26"/>
      <c r="C3" s="27" t="s">
        <v>73</v>
      </c>
      <c r="D3" s="28" t="s">
        <v>74</v>
      </c>
      <c r="E3" s="29" t="s">
        <v>25</v>
      </c>
      <c r="F3" s="29"/>
      <c r="G3" s="30"/>
      <c r="H3" s="30"/>
      <c r="I3" s="31"/>
      <c r="J3" s="30"/>
      <c r="K3" s="32"/>
      <c r="L3" s="30"/>
      <c r="M3" s="30"/>
      <c r="N3" s="30"/>
      <c r="O3" s="30"/>
      <c r="P3" s="30"/>
      <c r="Q3" s="30"/>
      <c r="R3" s="30"/>
      <c r="S3" s="30"/>
      <c r="T3" s="30"/>
      <c r="U3" s="30"/>
      <c r="V3" s="30"/>
      <c r="W3" s="30"/>
      <c r="X3" s="30"/>
      <c r="Y3" s="33"/>
      <c r="Z3" s="31" t="s">
        <v>26</v>
      </c>
      <c r="AA3" s="31"/>
      <c r="AB3" s="30"/>
      <c r="AC3" s="30"/>
      <c r="AD3" s="30"/>
      <c r="AE3" s="30"/>
      <c r="AF3" s="30"/>
      <c r="AG3" s="30"/>
      <c r="AH3" s="30"/>
      <c r="AI3" s="30"/>
      <c r="AJ3" s="30"/>
      <c r="AK3" s="30"/>
      <c r="AL3" s="30"/>
      <c r="AM3" s="30"/>
      <c r="AN3" s="30"/>
      <c r="AO3" s="30"/>
      <c r="AP3" s="30"/>
      <c r="AQ3" s="30"/>
      <c r="AR3" s="33"/>
      <c r="AS3" s="34"/>
      <c r="AT3" s="118"/>
      <c r="AU3" s="118"/>
      <c r="AV3" s="118"/>
      <c r="AW3" s="117"/>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20"/>
      <c r="CQ3" s="120"/>
      <c r="CR3" s="120"/>
      <c r="CS3" s="120"/>
      <c r="CT3" s="120"/>
      <c r="CU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row>
    <row r="4" spans="1:149" ht="13.5" customHeight="1">
      <c r="A4" s="35"/>
      <c r="B4" s="36" t="s">
        <v>0</v>
      </c>
      <c r="C4" s="37"/>
      <c r="D4" s="38"/>
      <c r="E4" s="113" t="s">
        <v>61</v>
      </c>
      <c r="F4" s="100" t="s">
        <v>62</v>
      </c>
      <c r="G4" s="106" t="s">
        <v>75</v>
      </c>
      <c r="H4" s="121" t="s">
        <v>76</v>
      </c>
      <c r="I4" s="106" t="s">
        <v>77</v>
      </c>
      <c r="J4" s="102" t="s">
        <v>78</v>
      </c>
      <c r="K4" s="106" t="s">
        <v>79</v>
      </c>
      <c r="L4" s="102" t="s">
        <v>63</v>
      </c>
      <c r="M4" s="102" t="s">
        <v>64</v>
      </c>
      <c r="N4" s="106" t="s">
        <v>65</v>
      </c>
      <c r="O4" s="102" t="s">
        <v>66</v>
      </c>
      <c r="P4" s="106" t="s">
        <v>67</v>
      </c>
      <c r="Q4" s="102" t="s">
        <v>28</v>
      </c>
      <c r="R4" s="110" t="s">
        <v>29</v>
      </c>
      <c r="S4" s="106" t="s">
        <v>68</v>
      </c>
      <c r="T4" s="102" t="s">
        <v>27</v>
      </c>
      <c r="U4" s="102" t="s">
        <v>69</v>
      </c>
      <c r="V4" s="39" t="s">
        <v>30</v>
      </c>
      <c r="W4" s="39" t="s">
        <v>31</v>
      </c>
      <c r="X4" s="39" t="s">
        <v>31</v>
      </c>
      <c r="Y4" s="40" t="s">
        <v>32</v>
      </c>
      <c r="Z4" s="41" t="s">
        <v>80</v>
      </c>
      <c r="AA4" s="30" t="s">
        <v>33</v>
      </c>
      <c r="AB4" s="30"/>
      <c r="AC4" s="30"/>
      <c r="AD4" s="30"/>
      <c r="AE4" s="30"/>
      <c r="AF4" s="30"/>
      <c r="AG4" s="30"/>
      <c r="AH4" s="30"/>
      <c r="AI4" s="30"/>
      <c r="AJ4" s="30"/>
      <c r="AK4" s="30"/>
      <c r="AL4" s="31" t="s">
        <v>81</v>
      </c>
      <c r="AM4" s="42" t="s">
        <v>34</v>
      </c>
      <c r="AN4" s="97"/>
      <c r="AO4" s="42"/>
      <c r="AP4" s="42"/>
      <c r="AQ4" s="31" t="s">
        <v>82</v>
      </c>
      <c r="AR4" s="31" t="s">
        <v>83</v>
      </c>
      <c r="AS4" s="43"/>
      <c r="AT4" s="118"/>
      <c r="AU4" s="118"/>
      <c r="AV4" s="118"/>
      <c r="AW4" s="117"/>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20"/>
      <c r="CQ4" s="120"/>
      <c r="CR4" s="120"/>
      <c r="CS4" s="120"/>
      <c r="CT4" s="120"/>
      <c r="CU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row>
    <row r="5" spans="1:149" ht="13.5" customHeight="1">
      <c r="A5" s="35"/>
      <c r="B5" s="36"/>
      <c r="C5" s="44" t="s">
        <v>35</v>
      </c>
      <c r="D5" s="45" t="s">
        <v>36</v>
      </c>
      <c r="E5" s="114"/>
      <c r="F5" s="101"/>
      <c r="G5" s="107"/>
      <c r="H5" s="122"/>
      <c r="I5" s="107"/>
      <c r="J5" s="109"/>
      <c r="K5" s="107"/>
      <c r="L5" s="103"/>
      <c r="M5" s="103"/>
      <c r="N5" s="107"/>
      <c r="O5" s="103"/>
      <c r="P5" s="107"/>
      <c r="Q5" s="103"/>
      <c r="R5" s="111"/>
      <c r="S5" s="107"/>
      <c r="T5" s="103"/>
      <c r="U5" s="103"/>
      <c r="V5" s="38" t="s">
        <v>84</v>
      </c>
      <c r="W5" s="45" t="s">
        <v>85</v>
      </c>
      <c r="X5" s="45" t="s">
        <v>72</v>
      </c>
      <c r="Y5" s="47" t="s">
        <v>37</v>
      </c>
      <c r="Z5" s="104" t="s">
        <v>38</v>
      </c>
      <c r="AA5" s="102" t="s">
        <v>39</v>
      </c>
      <c r="AB5" s="102" t="s">
        <v>40</v>
      </c>
      <c r="AC5" s="102" t="s">
        <v>41</v>
      </c>
      <c r="AD5" s="102" t="s">
        <v>42</v>
      </c>
      <c r="AE5" s="102" t="s">
        <v>43</v>
      </c>
      <c r="AF5" s="112" t="s">
        <v>44</v>
      </c>
      <c r="AG5" s="48"/>
      <c r="AH5" s="48"/>
      <c r="AI5" s="49"/>
      <c r="AJ5" s="102" t="s">
        <v>45</v>
      </c>
      <c r="AK5" s="102" t="s">
        <v>46</v>
      </c>
      <c r="AL5" s="103" t="s">
        <v>47</v>
      </c>
      <c r="AM5" s="115" t="s">
        <v>48</v>
      </c>
      <c r="AN5" s="112" t="s">
        <v>49</v>
      </c>
      <c r="AO5" s="50"/>
      <c r="AP5" s="102" t="s">
        <v>50</v>
      </c>
      <c r="AQ5" s="99" t="s">
        <v>51</v>
      </c>
      <c r="AR5" s="103" t="s">
        <v>52</v>
      </c>
      <c r="AS5" s="45" t="s">
        <v>53</v>
      </c>
      <c r="AT5" s="118"/>
      <c r="AU5" s="118"/>
      <c r="AV5" s="118"/>
      <c r="AW5" s="117"/>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20"/>
      <c r="CQ5" s="120"/>
      <c r="CR5" s="120"/>
      <c r="CS5" s="120"/>
      <c r="CT5" s="120"/>
      <c r="CU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row>
    <row r="6" spans="1:149" ht="13.5" customHeight="1">
      <c r="A6" s="35"/>
      <c r="B6" s="36" t="s">
        <v>1</v>
      </c>
      <c r="C6" s="44" t="s">
        <v>54</v>
      </c>
      <c r="D6" s="45" t="s">
        <v>55</v>
      </c>
      <c r="E6" s="114"/>
      <c r="F6" s="101"/>
      <c r="G6" s="107"/>
      <c r="H6" s="122"/>
      <c r="I6" s="107"/>
      <c r="J6" s="109"/>
      <c r="K6" s="107"/>
      <c r="L6" s="103"/>
      <c r="M6" s="103"/>
      <c r="N6" s="107"/>
      <c r="O6" s="103"/>
      <c r="P6" s="107"/>
      <c r="Q6" s="103"/>
      <c r="R6" s="111"/>
      <c r="S6" s="107"/>
      <c r="T6" s="103"/>
      <c r="U6" s="103"/>
      <c r="V6" s="51" t="s">
        <v>86</v>
      </c>
      <c r="W6" s="51"/>
      <c r="X6" s="45"/>
      <c r="Y6" s="52" t="s">
        <v>56</v>
      </c>
      <c r="Z6" s="105"/>
      <c r="AA6" s="103"/>
      <c r="AB6" s="103"/>
      <c r="AC6" s="103"/>
      <c r="AD6" s="103"/>
      <c r="AE6" s="103"/>
      <c r="AF6" s="103"/>
      <c r="AG6" s="103" t="s">
        <v>57</v>
      </c>
      <c r="AH6" s="103" t="s">
        <v>58</v>
      </c>
      <c r="AI6" s="103" t="s">
        <v>59</v>
      </c>
      <c r="AJ6" s="103"/>
      <c r="AK6" s="103"/>
      <c r="AL6" s="103"/>
      <c r="AM6" s="116"/>
      <c r="AN6" s="103"/>
      <c r="AO6" s="103" t="s">
        <v>60</v>
      </c>
      <c r="AP6" s="103"/>
      <c r="AQ6" s="46"/>
      <c r="AR6" s="103"/>
      <c r="AS6" s="98"/>
      <c r="AT6" s="118"/>
      <c r="AU6" s="118"/>
      <c r="AV6" s="118"/>
      <c r="AW6" s="117"/>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20"/>
      <c r="CQ6" s="120"/>
      <c r="CR6" s="120"/>
      <c r="CS6" s="120"/>
      <c r="CT6" s="120"/>
      <c r="CU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row>
    <row r="7" spans="1:149" ht="14.25">
      <c r="A7" s="35"/>
      <c r="B7" s="36"/>
      <c r="C7" s="44"/>
      <c r="D7" s="45"/>
      <c r="E7" s="114"/>
      <c r="F7" s="101"/>
      <c r="G7" s="107"/>
      <c r="H7" s="122"/>
      <c r="I7" s="107"/>
      <c r="J7" s="109"/>
      <c r="K7" s="107"/>
      <c r="L7" s="103"/>
      <c r="M7" s="103"/>
      <c r="N7" s="107"/>
      <c r="O7" s="103"/>
      <c r="P7" s="107"/>
      <c r="Q7" s="103"/>
      <c r="R7" s="111"/>
      <c r="S7" s="107"/>
      <c r="T7" s="103"/>
      <c r="U7" s="103"/>
      <c r="V7" s="53" t="s">
        <v>87</v>
      </c>
      <c r="W7" s="53"/>
      <c r="X7" s="38"/>
      <c r="Y7" s="47">
        <v>3</v>
      </c>
      <c r="Z7" s="105"/>
      <c r="AA7" s="103"/>
      <c r="AB7" s="103"/>
      <c r="AC7" s="103"/>
      <c r="AD7" s="103"/>
      <c r="AE7" s="103"/>
      <c r="AF7" s="103"/>
      <c r="AG7" s="103"/>
      <c r="AH7" s="103"/>
      <c r="AI7" s="103"/>
      <c r="AJ7" s="103"/>
      <c r="AK7" s="103"/>
      <c r="AL7" s="103"/>
      <c r="AM7" s="116"/>
      <c r="AN7" s="103"/>
      <c r="AO7" s="103"/>
      <c r="AP7" s="103"/>
      <c r="AQ7" s="46"/>
      <c r="AR7" s="46"/>
      <c r="AS7" s="54" t="s">
        <v>88</v>
      </c>
      <c r="AT7" s="118"/>
      <c r="AU7" s="118"/>
      <c r="AV7" s="118"/>
      <c r="AW7" s="117"/>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20"/>
      <c r="CQ7" s="120"/>
      <c r="CR7" s="120"/>
      <c r="CS7" s="120"/>
      <c r="CT7" s="120"/>
      <c r="CU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row>
    <row r="8" spans="1:149" ht="14.25">
      <c r="A8" s="35"/>
      <c r="B8" s="36"/>
      <c r="C8" s="44"/>
      <c r="D8" s="45"/>
      <c r="E8" s="114"/>
      <c r="F8" s="101"/>
      <c r="G8" s="108"/>
      <c r="H8" s="123"/>
      <c r="I8" s="108"/>
      <c r="J8" s="109"/>
      <c r="K8" s="107"/>
      <c r="L8" s="103"/>
      <c r="M8" s="103"/>
      <c r="N8" s="107"/>
      <c r="O8" s="103"/>
      <c r="P8" s="107"/>
      <c r="Q8" s="103"/>
      <c r="R8" s="111"/>
      <c r="S8" s="107"/>
      <c r="T8" s="103"/>
      <c r="U8" s="103"/>
      <c r="V8" s="38"/>
      <c r="W8" s="38"/>
      <c r="X8" s="38"/>
      <c r="Y8" s="55"/>
      <c r="Z8" s="105"/>
      <c r="AA8" s="103"/>
      <c r="AB8" s="103"/>
      <c r="AC8" s="103"/>
      <c r="AD8" s="103"/>
      <c r="AE8" s="103"/>
      <c r="AF8" s="103"/>
      <c r="AG8" s="103"/>
      <c r="AH8" s="103"/>
      <c r="AI8" s="103"/>
      <c r="AJ8" s="103"/>
      <c r="AK8" s="103"/>
      <c r="AL8" s="103"/>
      <c r="AM8" s="116"/>
      <c r="AN8" s="103"/>
      <c r="AO8" s="103"/>
      <c r="AP8" s="103"/>
      <c r="AQ8" s="46"/>
      <c r="AR8" s="46"/>
      <c r="AS8" s="56" t="s">
        <v>89</v>
      </c>
      <c r="AT8" s="118"/>
      <c r="AU8" s="118"/>
      <c r="AV8" s="118"/>
      <c r="AW8" s="117"/>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20"/>
      <c r="CQ8" s="120"/>
      <c r="CR8" s="120"/>
      <c r="CS8" s="120"/>
      <c r="CT8" s="120"/>
      <c r="CU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row>
    <row r="9" spans="1:149" s="57" customFormat="1" ht="14.25">
      <c r="A9" s="35"/>
      <c r="B9" s="58"/>
      <c r="C9" s="59"/>
      <c r="D9" s="60"/>
      <c r="E9" s="61" t="s">
        <v>90</v>
      </c>
      <c r="F9" s="61" t="s">
        <v>91</v>
      </c>
      <c r="G9" s="60" t="s">
        <v>92</v>
      </c>
      <c r="H9" s="60" t="s">
        <v>93</v>
      </c>
      <c r="I9" s="60" t="s">
        <v>94</v>
      </c>
      <c r="J9" s="60" t="s">
        <v>95</v>
      </c>
      <c r="K9" s="62" t="s">
        <v>96</v>
      </c>
      <c r="L9" s="60" t="s">
        <v>97</v>
      </c>
      <c r="M9" s="60" t="s">
        <v>98</v>
      </c>
      <c r="N9" s="60" t="s">
        <v>99</v>
      </c>
      <c r="O9" s="60" t="s">
        <v>100</v>
      </c>
      <c r="P9" s="60" t="s">
        <v>101</v>
      </c>
      <c r="Q9" s="60" t="s">
        <v>102</v>
      </c>
      <c r="R9" s="60" t="s">
        <v>103</v>
      </c>
      <c r="S9" s="60" t="s">
        <v>104</v>
      </c>
      <c r="T9" s="60" t="s">
        <v>105</v>
      </c>
      <c r="U9" s="60" t="s">
        <v>106</v>
      </c>
      <c r="V9" s="63" t="s">
        <v>105</v>
      </c>
      <c r="W9" s="63" t="s">
        <v>106</v>
      </c>
      <c r="X9" s="60" t="s">
        <v>107</v>
      </c>
      <c r="Y9" s="64"/>
      <c r="Z9" s="60"/>
      <c r="AA9" s="60"/>
      <c r="AB9" s="60"/>
      <c r="AC9" s="60"/>
      <c r="AD9" s="60"/>
      <c r="AE9" s="60"/>
      <c r="AF9" s="60"/>
      <c r="AG9" s="60"/>
      <c r="AH9" s="60"/>
      <c r="AI9" s="60"/>
      <c r="AJ9" s="60"/>
      <c r="AK9" s="60"/>
      <c r="AL9" s="60"/>
      <c r="AM9" s="60"/>
      <c r="AN9" s="60"/>
      <c r="AO9" s="60"/>
      <c r="AP9" s="60"/>
      <c r="AQ9" s="60"/>
      <c r="AR9" s="60"/>
      <c r="AS9" s="60"/>
      <c r="AT9" s="118"/>
      <c r="AU9" s="118"/>
      <c r="AV9" s="118"/>
      <c r="AW9" s="117"/>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20"/>
      <c r="CQ9" s="120"/>
      <c r="CR9" s="120"/>
      <c r="CS9" s="120"/>
      <c r="CT9" s="120"/>
      <c r="CU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row>
    <row r="10" spans="1:223" ht="14.25">
      <c r="A10" s="65" t="s">
        <v>2</v>
      </c>
      <c r="B10" s="66"/>
      <c r="C10" s="72"/>
      <c r="D10" s="72"/>
      <c r="E10" s="73">
        <f>SUM(E11,E20)</f>
        <v>65071810</v>
      </c>
      <c r="F10" s="73">
        <f aca="true" t="shared" si="0" ref="F10:U10">SUM(F11,F20)</f>
        <v>0</v>
      </c>
      <c r="G10" s="73">
        <f t="shared" si="0"/>
        <v>26667</v>
      </c>
      <c r="H10" s="73">
        <f t="shared" si="0"/>
        <v>19020934.088923953</v>
      </c>
      <c r="I10" s="73">
        <f t="shared" si="0"/>
        <v>1311915</v>
      </c>
      <c r="J10" s="73">
        <f t="shared" si="0"/>
        <v>1534495</v>
      </c>
      <c r="K10" s="73">
        <f t="shared" si="0"/>
        <v>5491</v>
      </c>
      <c r="L10" s="73">
        <f t="shared" si="0"/>
        <v>3391623.295955269</v>
      </c>
      <c r="M10" s="73">
        <f t="shared" si="0"/>
        <v>8849438</v>
      </c>
      <c r="N10" s="73">
        <f t="shared" si="0"/>
        <v>7530164</v>
      </c>
      <c r="O10" s="73">
        <f t="shared" si="0"/>
        <v>36531695</v>
      </c>
      <c r="P10" s="73">
        <f t="shared" si="0"/>
        <v>2535934</v>
      </c>
      <c r="Q10" s="73">
        <f t="shared" si="0"/>
        <v>135397</v>
      </c>
      <c r="R10" s="73">
        <f t="shared" si="0"/>
        <v>2055095</v>
      </c>
      <c r="S10" s="73">
        <f t="shared" si="0"/>
        <v>95256098</v>
      </c>
      <c r="T10" s="73">
        <f t="shared" si="0"/>
        <v>136859717</v>
      </c>
      <c r="U10" s="73">
        <f t="shared" si="0"/>
        <v>14795288</v>
      </c>
      <c r="V10" s="74">
        <f>(SUM(E10:K10)-SUM(L10:R10))/(SUM(S10:U10)-SUM(M10:R10))*100</f>
        <v>13.706082594905153</v>
      </c>
      <c r="W10" s="74">
        <v>14.567394075872722</v>
      </c>
      <c r="X10" s="74">
        <v>15.566801864171518</v>
      </c>
      <c r="Y10" s="75">
        <f aca="true" t="shared" si="1" ref="Y10:Y31">ROUNDDOWN((V10+W10+X10)/3,1)</f>
        <v>14.6</v>
      </c>
      <c r="Z10" s="76">
        <f>SUM(AA10:AF10,AJ10:AK10)</f>
        <v>918794218.45</v>
      </c>
      <c r="AA10" s="77">
        <f>SUM(AA11,AA20)</f>
        <v>581554698</v>
      </c>
      <c r="AB10" s="77">
        <f aca="true" t="shared" si="2" ref="AB10:AK10">SUM(AB11,AB20)</f>
        <v>8792610</v>
      </c>
      <c r="AC10" s="77">
        <f t="shared" si="2"/>
        <v>257672834</v>
      </c>
      <c r="AD10" s="77">
        <f t="shared" si="2"/>
        <v>8534388</v>
      </c>
      <c r="AE10" s="77">
        <f t="shared" si="2"/>
        <v>61660623.45</v>
      </c>
      <c r="AF10" s="77">
        <f t="shared" si="2"/>
        <v>579065</v>
      </c>
      <c r="AG10" s="77">
        <f t="shared" si="2"/>
        <v>0</v>
      </c>
      <c r="AH10" s="77">
        <f>SUM(AH11,AH20)</f>
        <v>192232</v>
      </c>
      <c r="AI10" s="77">
        <f>SUM(AI11,AI20)</f>
        <v>386833</v>
      </c>
      <c r="AJ10" s="77">
        <f t="shared" si="2"/>
        <v>0</v>
      </c>
      <c r="AK10" s="77">
        <f t="shared" si="2"/>
        <v>0</v>
      </c>
      <c r="AL10" s="78">
        <f>SUM(AM10,AN10,AP10)</f>
        <v>687699785</v>
      </c>
      <c r="AM10" s="78">
        <f aca="true" t="shared" si="3" ref="AM10:AR10">SUM(AM11,AM20)</f>
        <v>91104835</v>
      </c>
      <c r="AN10" s="78">
        <f t="shared" si="3"/>
        <v>29415691</v>
      </c>
      <c r="AO10" s="78">
        <f t="shared" si="3"/>
        <v>11246782</v>
      </c>
      <c r="AP10" s="78">
        <f t="shared" si="3"/>
        <v>567179259</v>
      </c>
      <c r="AQ10" s="78">
        <f t="shared" si="3"/>
        <v>246911103</v>
      </c>
      <c r="AR10" s="78">
        <f t="shared" si="3"/>
        <v>57637723</v>
      </c>
      <c r="AS10" s="79">
        <f>ROUNDDOWN((Z10-AL10)/(AQ10-AR10)*100,1)</f>
        <v>122</v>
      </c>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row>
    <row r="11" spans="1:223" ht="14.25">
      <c r="A11" s="65" t="s">
        <v>3</v>
      </c>
      <c r="B11" s="66"/>
      <c r="C11" s="72"/>
      <c r="D11" s="72"/>
      <c r="E11" s="73">
        <f>SUM(E12:E19)</f>
        <v>50730020</v>
      </c>
      <c r="F11" s="73">
        <f aca="true" t="shared" si="4" ref="F11:T11">SUM(F12:F19)</f>
        <v>0</v>
      </c>
      <c r="G11" s="73">
        <f t="shared" si="4"/>
        <v>26667</v>
      </c>
      <c r="H11" s="73">
        <f t="shared" si="4"/>
        <v>15419670</v>
      </c>
      <c r="I11" s="73">
        <f t="shared" si="4"/>
        <v>885250</v>
      </c>
      <c r="J11" s="73">
        <f t="shared" si="4"/>
        <v>1426434</v>
      </c>
      <c r="K11" s="73">
        <f t="shared" si="4"/>
        <v>2557</v>
      </c>
      <c r="L11" s="73">
        <f t="shared" si="4"/>
        <v>2621295.295955269</v>
      </c>
      <c r="M11" s="73">
        <f t="shared" si="4"/>
        <v>7776365</v>
      </c>
      <c r="N11" s="73">
        <f t="shared" si="4"/>
        <v>6713188</v>
      </c>
      <c r="O11" s="73">
        <f t="shared" si="4"/>
        <v>26297637</v>
      </c>
      <c r="P11" s="73">
        <f t="shared" si="4"/>
        <v>1615506</v>
      </c>
      <c r="Q11" s="73">
        <f t="shared" si="4"/>
        <v>129715</v>
      </c>
      <c r="R11" s="73">
        <f t="shared" si="4"/>
        <v>1484100</v>
      </c>
      <c r="S11" s="73">
        <f t="shared" si="4"/>
        <v>86713534</v>
      </c>
      <c r="T11" s="73">
        <f t="shared" si="4"/>
        <v>97921448</v>
      </c>
      <c r="U11" s="73">
        <f>SUM(U12:U19)</f>
        <v>12398453</v>
      </c>
      <c r="V11" s="74">
        <f>(SUM(E11:K11)-SUM(L11:R11))/(SUM(S11:U11)-SUM(M11:R11))*100</f>
        <v>14.28129067869952</v>
      </c>
      <c r="W11" s="74">
        <v>15.030285570362972</v>
      </c>
      <c r="X11" s="74">
        <v>15.959566156395464</v>
      </c>
      <c r="Y11" s="75">
        <f t="shared" si="1"/>
        <v>15</v>
      </c>
      <c r="Z11" s="76">
        <f>SUM(AA11:AF11,AJ11:AK11)</f>
        <v>731604508</v>
      </c>
      <c r="AA11" s="77">
        <f>SUM(AA12:AA19)</f>
        <v>457291800</v>
      </c>
      <c r="AB11" s="77">
        <f aca="true" t="shared" si="5" ref="AB11:AK11">SUM(AB12:AB19)</f>
        <v>7861687</v>
      </c>
      <c r="AC11" s="77">
        <f t="shared" si="5"/>
        <v>210247491</v>
      </c>
      <c r="AD11" s="77">
        <f t="shared" si="5"/>
        <v>5392175</v>
      </c>
      <c r="AE11" s="77">
        <f t="shared" si="5"/>
        <v>50331059</v>
      </c>
      <c r="AF11" s="77">
        <f t="shared" si="5"/>
        <v>480296</v>
      </c>
      <c r="AG11" s="77">
        <f t="shared" si="5"/>
        <v>0</v>
      </c>
      <c r="AH11" s="77">
        <f>SUM(AH12:AH19)</f>
        <v>192232</v>
      </c>
      <c r="AI11" s="77">
        <f>SUM(AI12:AI19)</f>
        <v>288064</v>
      </c>
      <c r="AJ11" s="77">
        <f t="shared" si="5"/>
        <v>0</v>
      </c>
      <c r="AK11" s="77">
        <f t="shared" si="5"/>
        <v>0</v>
      </c>
      <c r="AL11" s="78">
        <f>SUM(AM11,AN11,AP11)</f>
        <v>534216875</v>
      </c>
      <c r="AM11" s="78">
        <f aca="true" t="shared" si="6" ref="AM11:AR11">SUM(AM12:AM19)</f>
        <v>64148154</v>
      </c>
      <c r="AN11" s="78">
        <f t="shared" si="6"/>
        <v>24603903</v>
      </c>
      <c r="AO11" s="78">
        <f t="shared" si="6"/>
        <v>11246782</v>
      </c>
      <c r="AP11" s="78">
        <f t="shared" si="6"/>
        <v>445464818</v>
      </c>
      <c r="AQ11" s="78">
        <f t="shared" si="6"/>
        <v>197033435</v>
      </c>
      <c r="AR11" s="78">
        <f t="shared" si="6"/>
        <v>44016511</v>
      </c>
      <c r="AS11" s="79">
        <f aca="true" t="shared" si="7" ref="AS11:AS31">ROUNDDOWN((Z11-AL11)/(AQ11-AR11)*100,1)</f>
        <v>128.9</v>
      </c>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row>
    <row r="12" spans="1:223" ht="14.25">
      <c r="A12" s="1" t="s">
        <v>4</v>
      </c>
      <c r="B12" s="2"/>
      <c r="C12" s="80" t="s">
        <v>108</v>
      </c>
      <c r="D12" s="80" t="s">
        <v>108</v>
      </c>
      <c r="E12" s="81">
        <v>13967840</v>
      </c>
      <c r="F12" s="82">
        <v>0</v>
      </c>
      <c r="G12" s="81">
        <v>10000</v>
      </c>
      <c r="H12" s="81">
        <v>6009781</v>
      </c>
      <c r="I12" s="81">
        <v>33703</v>
      </c>
      <c r="J12" s="81">
        <v>619833</v>
      </c>
      <c r="K12" s="81">
        <v>0</v>
      </c>
      <c r="L12" s="81">
        <v>1346036.6635918766</v>
      </c>
      <c r="M12" s="81">
        <v>2677568</v>
      </c>
      <c r="N12" s="81">
        <v>3035482</v>
      </c>
      <c r="O12" s="81">
        <v>6177624</v>
      </c>
      <c r="P12" s="81">
        <v>140521</v>
      </c>
      <c r="Q12" s="81">
        <v>2613</v>
      </c>
      <c r="R12" s="81">
        <v>743284</v>
      </c>
      <c r="S12" s="81">
        <v>30763511</v>
      </c>
      <c r="T12" s="81">
        <v>21724227</v>
      </c>
      <c r="U12" s="81">
        <v>4172125</v>
      </c>
      <c r="V12" s="83">
        <v>14.853274275701787</v>
      </c>
      <c r="W12" s="84">
        <v>15.551464421951206</v>
      </c>
      <c r="X12" s="84">
        <v>15.987815051646441</v>
      </c>
      <c r="Y12" s="85">
        <f>ROUNDDOWN((V12+W12+X12)/3,1)</f>
        <v>15.4</v>
      </c>
      <c r="Z12" s="86">
        <f aca="true" t="shared" si="8" ref="Z12:Z31">SUM(AA12:AF12,AJ12:AK12)</f>
        <v>208619693</v>
      </c>
      <c r="AA12" s="87">
        <v>124755539</v>
      </c>
      <c r="AB12" s="88">
        <v>4577909</v>
      </c>
      <c r="AC12" s="88">
        <v>63866859</v>
      </c>
      <c r="AD12" s="88">
        <v>593960</v>
      </c>
      <c r="AE12" s="88">
        <v>14563860</v>
      </c>
      <c r="AF12" s="88">
        <v>261566</v>
      </c>
      <c r="AG12" s="88">
        <v>0</v>
      </c>
      <c r="AH12" s="88">
        <v>0</v>
      </c>
      <c r="AI12" s="88">
        <v>261566</v>
      </c>
      <c r="AJ12" s="88">
        <v>0</v>
      </c>
      <c r="AK12" s="88">
        <v>0</v>
      </c>
      <c r="AL12" s="88">
        <f aca="true" t="shared" si="9" ref="AL12:AL31">SUM(AM12,AN12,AP12)</f>
        <v>152086222</v>
      </c>
      <c r="AM12" s="88">
        <v>13136745</v>
      </c>
      <c r="AN12" s="88">
        <v>11752627</v>
      </c>
      <c r="AO12" s="88">
        <v>8837722</v>
      </c>
      <c r="AP12" s="88">
        <v>127196850</v>
      </c>
      <c r="AQ12" s="88">
        <v>56659863</v>
      </c>
      <c r="AR12" s="88">
        <v>12777092</v>
      </c>
      <c r="AS12" s="89">
        <f>ROUNDDOWN((Z12-AL12)/(AQ12-AR12)*100,1)</f>
        <v>128.8</v>
      </c>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row>
    <row r="13" spans="1:223" ht="14.25">
      <c r="A13" s="1" t="s">
        <v>5</v>
      </c>
      <c r="B13" s="2"/>
      <c r="C13" s="80" t="s">
        <v>108</v>
      </c>
      <c r="D13" s="80" t="s">
        <v>108</v>
      </c>
      <c r="E13" s="81">
        <v>4684362</v>
      </c>
      <c r="F13" s="82">
        <v>0</v>
      </c>
      <c r="G13" s="81">
        <v>16667</v>
      </c>
      <c r="H13" s="81">
        <v>1039648</v>
      </c>
      <c r="I13" s="81">
        <v>378747</v>
      </c>
      <c r="J13" s="81">
        <v>0</v>
      </c>
      <c r="K13" s="82">
        <v>0</v>
      </c>
      <c r="L13" s="81">
        <v>181607</v>
      </c>
      <c r="M13" s="81">
        <v>482445</v>
      </c>
      <c r="N13" s="81">
        <v>211879</v>
      </c>
      <c r="O13" s="81">
        <v>3155989</v>
      </c>
      <c r="P13" s="81">
        <v>390475</v>
      </c>
      <c r="Q13" s="81">
        <v>56976</v>
      </c>
      <c r="R13" s="81">
        <v>94935</v>
      </c>
      <c r="S13" s="81">
        <v>8265170</v>
      </c>
      <c r="T13" s="81">
        <v>11156298</v>
      </c>
      <c r="U13" s="81">
        <v>1298697</v>
      </c>
      <c r="V13" s="84">
        <v>9.463305573565426</v>
      </c>
      <c r="W13" s="84">
        <v>10.05007934626373</v>
      </c>
      <c r="X13" s="84">
        <v>12.472849580800625</v>
      </c>
      <c r="Y13" s="85">
        <f t="shared" si="1"/>
        <v>10.6</v>
      </c>
      <c r="Z13" s="86">
        <f t="shared" si="8"/>
        <v>78985413</v>
      </c>
      <c r="AA13" s="87">
        <v>56216801</v>
      </c>
      <c r="AB13" s="88">
        <v>0</v>
      </c>
      <c r="AC13" s="88">
        <v>16034266</v>
      </c>
      <c r="AD13" s="88">
        <v>1807108</v>
      </c>
      <c r="AE13" s="88">
        <v>4927238</v>
      </c>
      <c r="AF13" s="88">
        <v>0</v>
      </c>
      <c r="AG13" s="88">
        <v>0</v>
      </c>
      <c r="AH13" s="88">
        <v>0</v>
      </c>
      <c r="AI13" s="88">
        <v>0</v>
      </c>
      <c r="AJ13" s="88">
        <v>0</v>
      </c>
      <c r="AK13" s="88">
        <v>0</v>
      </c>
      <c r="AL13" s="88">
        <f t="shared" si="9"/>
        <v>63784272</v>
      </c>
      <c r="AM13" s="88">
        <v>11559051</v>
      </c>
      <c r="AN13" s="88">
        <v>1821710</v>
      </c>
      <c r="AO13" s="88">
        <v>0</v>
      </c>
      <c r="AP13" s="88">
        <v>50403511</v>
      </c>
      <c r="AQ13" s="88">
        <v>20720165</v>
      </c>
      <c r="AR13" s="88">
        <v>4392699</v>
      </c>
      <c r="AS13" s="89">
        <f t="shared" si="7"/>
        <v>93.1</v>
      </c>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row>
    <row r="14" spans="1:223" ht="14.25">
      <c r="A14" s="1" t="s">
        <v>6</v>
      </c>
      <c r="B14" s="2"/>
      <c r="C14" s="80" t="s">
        <v>108</v>
      </c>
      <c r="D14" s="80" t="s">
        <v>108</v>
      </c>
      <c r="E14" s="81">
        <v>13741703</v>
      </c>
      <c r="F14" s="82">
        <v>0</v>
      </c>
      <c r="G14" s="82">
        <v>0</v>
      </c>
      <c r="H14" s="81">
        <v>3539773</v>
      </c>
      <c r="I14" s="81">
        <v>22019</v>
      </c>
      <c r="J14" s="81">
        <v>470720</v>
      </c>
      <c r="K14" s="81">
        <v>78</v>
      </c>
      <c r="L14" s="81">
        <v>551942.6323633925</v>
      </c>
      <c r="M14" s="81">
        <v>2471994</v>
      </c>
      <c r="N14" s="81">
        <v>1808411</v>
      </c>
      <c r="O14" s="81">
        <v>6518867</v>
      </c>
      <c r="P14" s="81">
        <v>159657</v>
      </c>
      <c r="Q14" s="81">
        <v>6539</v>
      </c>
      <c r="R14" s="81">
        <v>185586</v>
      </c>
      <c r="S14" s="81">
        <v>23955581</v>
      </c>
      <c r="T14" s="81">
        <v>20662976</v>
      </c>
      <c r="U14" s="81">
        <v>2885565</v>
      </c>
      <c r="V14" s="84">
        <v>16.700918799031236</v>
      </c>
      <c r="W14" s="90">
        <v>18.41616638330525</v>
      </c>
      <c r="X14" s="84">
        <v>19.496996541952633</v>
      </c>
      <c r="Y14" s="85">
        <f t="shared" si="1"/>
        <v>18.2</v>
      </c>
      <c r="Z14" s="86">
        <f t="shared" si="8"/>
        <v>191097316</v>
      </c>
      <c r="AA14" s="87">
        <v>112639849</v>
      </c>
      <c r="AB14" s="88">
        <v>1273551</v>
      </c>
      <c r="AC14" s="88">
        <v>68271262</v>
      </c>
      <c r="AD14" s="88">
        <v>352103</v>
      </c>
      <c r="AE14" s="88">
        <v>8547327</v>
      </c>
      <c r="AF14" s="88">
        <v>13224</v>
      </c>
      <c r="AG14" s="88">
        <v>0</v>
      </c>
      <c r="AH14" s="88">
        <v>0</v>
      </c>
      <c r="AI14" s="88">
        <v>13224</v>
      </c>
      <c r="AJ14" s="88">
        <v>0</v>
      </c>
      <c r="AK14" s="88">
        <v>0</v>
      </c>
      <c r="AL14" s="88">
        <f t="shared" si="9"/>
        <v>126787072</v>
      </c>
      <c r="AM14" s="88">
        <v>8387435</v>
      </c>
      <c r="AN14" s="88">
        <v>4386744</v>
      </c>
      <c r="AO14" s="88">
        <v>1627917</v>
      </c>
      <c r="AP14" s="88">
        <v>114012893</v>
      </c>
      <c r="AQ14" s="88">
        <v>47504122</v>
      </c>
      <c r="AR14" s="88">
        <v>11151054</v>
      </c>
      <c r="AS14" s="89">
        <f t="shared" si="7"/>
        <v>176.9</v>
      </c>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row>
    <row r="15" spans="1:223" ht="14.25">
      <c r="A15" s="1" t="s">
        <v>7</v>
      </c>
      <c r="B15" s="3"/>
      <c r="C15" s="80" t="s">
        <v>108</v>
      </c>
      <c r="D15" s="80" t="s">
        <v>108</v>
      </c>
      <c r="E15" s="81">
        <v>4270716</v>
      </c>
      <c r="F15" s="82">
        <v>0</v>
      </c>
      <c r="G15" s="82">
        <v>0</v>
      </c>
      <c r="H15" s="81">
        <v>383112</v>
      </c>
      <c r="I15" s="81">
        <v>46698</v>
      </c>
      <c r="J15" s="81">
        <v>107917</v>
      </c>
      <c r="K15" s="81">
        <v>1427</v>
      </c>
      <c r="L15" s="81">
        <v>81106</v>
      </c>
      <c r="M15" s="81">
        <v>477959</v>
      </c>
      <c r="N15" s="81">
        <v>217648</v>
      </c>
      <c r="O15" s="81">
        <v>2016827</v>
      </c>
      <c r="P15" s="81">
        <v>55284</v>
      </c>
      <c r="Q15" s="82">
        <v>1444</v>
      </c>
      <c r="R15" s="81">
        <v>36220</v>
      </c>
      <c r="S15" s="81">
        <v>6279262</v>
      </c>
      <c r="T15" s="81">
        <v>8023361</v>
      </c>
      <c r="U15" s="81">
        <v>919499</v>
      </c>
      <c r="V15" s="84">
        <v>15.490233346272854</v>
      </c>
      <c r="W15" s="84">
        <v>15.521736815166843</v>
      </c>
      <c r="X15" s="84">
        <v>14.957852731196668</v>
      </c>
      <c r="Y15" s="85">
        <f t="shared" si="1"/>
        <v>15.3</v>
      </c>
      <c r="Z15" s="86">
        <f t="shared" si="8"/>
        <v>50700293</v>
      </c>
      <c r="AA15" s="87">
        <v>39506448</v>
      </c>
      <c r="AB15" s="88">
        <v>123953</v>
      </c>
      <c r="AC15" s="88">
        <v>5759155</v>
      </c>
      <c r="AD15" s="88">
        <v>221969</v>
      </c>
      <c r="AE15" s="88">
        <v>5084799</v>
      </c>
      <c r="AF15" s="88">
        <v>3969</v>
      </c>
      <c r="AG15" s="88">
        <v>0</v>
      </c>
      <c r="AH15" s="88">
        <v>0</v>
      </c>
      <c r="AI15" s="88">
        <v>3969</v>
      </c>
      <c r="AJ15" s="88">
        <v>0</v>
      </c>
      <c r="AK15" s="88">
        <v>0</v>
      </c>
      <c r="AL15" s="88">
        <f t="shared" si="9"/>
        <v>33068496</v>
      </c>
      <c r="AM15" s="88">
        <v>2910468</v>
      </c>
      <c r="AN15" s="88">
        <v>1388441</v>
      </c>
      <c r="AO15" s="88">
        <v>0</v>
      </c>
      <c r="AP15" s="88">
        <v>28769587</v>
      </c>
      <c r="AQ15" s="88">
        <v>15222122</v>
      </c>
      <c r="AR15" s="88">
        <v>2805382</v>
      </c>
      <c r="AS15" s="89">
        <f t="shared" si="7"/>
        <v>142</v>
      </c>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row>
    <row r="16" spans="1:223" ht="14.25">
      <c r="A16" s="1" t="s">
        <v>8</v>
      </c>
      <c r="B16" s="3"/>
      <c r="C16" s="80" t="s">
        <v>108</v>
      </c>
      <c r="D16" s="80" t="s">
        <v>108</v>
      </c>
      <c r="E16" s="81">
        <v>3755971</v>
      </c>
      <c r="F16" s="82">
        <v>0</v>
      </c>
      <c r="G16" s="82">
        <v>0</v>
      </c>
      <c r="H16" s="81">
        <v>766088</v>
      </c>
      <c r="I16" s="82">
        <v>0</v>
      </c>
      <c r="J16" s="81">
        <v>122039</v>
      </c>
      <c r="K16" s="82">
        <v>0</v>
      </c>
      <c r="L16" s="81">
        <v>140718</v>
      </c>
      <c r="M16" s="81">
        <v>412481</v>
      </c>
      <c r="N16" s="81">
        <v>101697</v>
      </c>
      <c r="O16" s="81">
        <v>2112364</v>
      </c>
      <c r="P16" s="81">
        <v>285716</v>
      </c>
      <c r="Q16" s="81">
        <v>20460</v>
      </c>
      <c r="R16" s="81">
        <v>114673</v>
      </c>
      <c r="S16" s="81">
        <v>4170199</v>
      </c>
      <c r="T16" s="81">
        <v>9372656</v>
      </c>
      <c r="U16" s="81">
        <v>753609</v>
      </c>
      <c r="V16" s="84">
        <v>12.943190963379827</v>
      </c>
      <c r="W16" s="84">
        <v>13.670570419446266</v>
      </c>
      <c r="X16" s="84">
        <v>15.322860287759877</v>
      </c>
      <c r="Y16" s="85">
        <f t="shared" si="1"/>
        <v>13.9</v>
      </c>
      <c r="Z16" s="86">
        <f t="shared" si="8"/>
        <v>48678194</v>
      </c>
      <c r="AA16" s="87">
        <v>33661494</v>
      </c>
      <c r="AB16" s="88">
        <v>912272</v>
      </c>
      <c r="AC16" s="88">
        <v>9691648</v>
      </c>
      <c r="AD16" s="88">
        <v>0</v>
      </c>
      <c r="AE16" s="88">
        <v>4412780</v>
      </c>
      <c r="AF16" s="88">
        <v>0</v>
      </c>
      <c r="AG16" s="88">
        <v>0</v>
      </c>
      <c r="AH16" s="88">
        <v>0</v>
      </c>
      <c r="AI16" s="88">
        <v>0</v>
      </c>
      <c r="AJ16" s="88">
        <v>0</v>
      </c>
      <c r="AK16" s="88">
        <v>0</v>
      </c>
      <c r="AL16" s="88">
        <f t="shared" si="9"/>
        <v>38413248</v>
      </c>
      <c r="AM16" s="88">
        <v>7858241</v>
      </c>
      <c r="AN16" s="88">
        <v>1779828</v>
      </c>
      <c r="AO16" s="88">
        <v>781143</v>
      </c>
      <c r="AP16" s="88">
        <v>28775179</v>
      </c>
      <c r="AQ16" s="88">
        <v>14296464</v>
      </c>
      <c r="AR16" s="88">
        <v>3047391</v>
      </c>
      <c r="AS16" s="89">
        <f t="shared" si="7"/>
        <v>91.2</v>
      </c>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row>
    <row r="17" spans="1:223" ht="14.25">
      <c r="A17" s="1" t="s">
        <v>9</v>
      </c>
      <c r="B17" s="3"/>
      <c r="C17" s="80" t="s">
        <v>108</v>
      </c>
      <c r="D17" s="80" t="s">
        <v>108</v>
      </c>
      <c r="E17" s="81">
        <v>3644102</v>
      </c>
      <c r="F17" s="82">
        <v>0</v>
      </c>
      <c r="G17" s="82">
        <v>0</v>
      </c>
      <c r="H17" s="81">
        <v>1271699</v>
      </c>
      <c r="I17" s="82">
        <v>0</v>
      </c>
      <c r="J17" s="81">
        <v>52418</v>
      </c>
      <c r="K17" s="81">
        <v>1047</v>
      </c>
      <c r="L17" s="81">
        <v>121604</v>
      </c>
      <c r="M17" s="81">
        <v>490242</v>
      </c>
      <c r="N17" s="81">
        <v>400938</v>
      </c>
      <c r="O17" s="81">
        <v>1915833</v>
      </c>
      <c r="P17" s="81">
        <v>192616</v>
      </c>
      <c r="Q17" s="81">
        <v>7240</v>
      </c>
      <c r="R17" s="81">
        <v>126097</v>
      </c>
      <c r="S17" s="81">
        <v>5457353</v>
      </c>
      <c r="T17" s="81">
        <v>8210811</v>
      </c>
      <c r="U17" s="81">
        <v>880032</v>
      </c>
      <c r="V17" s="84">
        <v>15.021125286130896</v>
      </c>
      <c r="W17" s="84">
        <v>14.831234249836314</v>
      </c>
      <c r="X17" s="84">
        <v>15.252089438673465</v>
      </c>
      <c r="Y17" s="85">
        <f t="shared" si="1"/>
        <v>15</v>
      </c>
      <c r="Z17" s="86">
        <f t="shared" si="8"/>
        <v>57320233</v>
      </c>
      <c r="AA17" s="87">
        <v>33329118</v>
      </c>
      <c r="AB17" s="88">
        <v>342020</v>
      </c>
      <c r="AC17" s="88">
        <v>18751646</v>
      </c>
      <c r="AD17" s="88">
        <v>0</v>
      </c>
      <c r="AE17" s="88">
        <v>4753144</v>
      </c>
      <c r="AF17" s="88">
        <v>144305</v>
      </c>
      <c r="AG17" s="88">
        <v>0</v>
      </c>
      <c r="AH17" s="88">
        <v>144305</v>
      </c>
      <c r="AI17" s="88">
        <v>0</v>
      </c>
      <c r="AJ17" s="88">
        <v>0</v>
      </c>
      <c r="AK17" s="88">
        <v>0</v>
      </c>
      <c r="AL17" s="88">
        <f t="shared" si="9"/>
        <v>45145530</v>
      </c>
      <c r="AM17" s="88">
        <v>8766976</v>
      </c>
      <c r="AN17" s="88">
        <v>845858</v>
      </c>
      <c r="AO17" s="88">
        <v>0</v>
      </c>
      <c r="AP17" s="88">
        <v>35532696</v>
      </c>
      <c r="AQ17" s="88">
        <v>14548196</v>
      </c>
      <c r="AR17" s="88">
        <v>3132966</v>
      </c>
      <c r="AS17" s="89">
        <f t="shared" si="7"/>
        <v>106.6</v>
      </c>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row>
    <row r="18" spans="1:223" ht="14.25">
      <c r="A18" s="4" t="s">
        <v>10</v>
      </c>
      <c r="B18" s="3"/>
      <c r="C18" s="80" t="s">
        <v>108</v>
      </c>
      <c r="D18" s="80" t="s">
        <v>108</v>
      </c>
      <c r="E18" s="81">
        <v>2155464</v>
      </c>
      <c r="F18" s="82">
        <v>0</v>
      </c>
      <c r="G18" s="82">
        <v>0</v>
      </c>
      <c r="H18" s="81">
        <v>502274</v>
      </c>
      <c r="I18" s="81">
        <v>114431</v>
      </c>
      <c r="J18" s="81">
        <v>49451</v>
      </c>
      <c r="K18" s="81">
        <v>5</v>
      </c>
      <c r="L18" s="81">
        <v>90051</v>
      </c>
      <c r="M18" s="81">
        <v>223866</v>
      </c>
      <c r="N18" s="81">
        <v>131003</v>
      </c>
      <c r="O18" s="81">
        <v>1301135</v>
      </c>
      <c r="P18" s="81">
        <v>93097</v>
      </c>
      <c r="Q18" s="81">
        <v>5473</v>
      </c>
      <c r="R18" s="81">
        <v>29697</v>
      </c>
      <c r="S18" s="81">
        <v>3039556</v>
      </c>
      <c r="T18" s="81">
        <v>5367521</v>
      </c>
      <c r="U18" s="81">
        <v>530052</v>
      </c>
      <c r="V18" s="84">
        <v>13.243699231831528</v>
      </c>
      <c r="W18" s="84">
        <v>13.752512304126254</v>
      </c>
      <c r="X18" s="84">
        <v>14.823382079184682</v>
      </c>
      <c r="Y18" s="85">
        <f t="shared" si="1"/>
        <v>13.9</v>
      </c>
      <c r="Z18" s="86">
        <f t="shared" si="8"/>
        <v>34391809</v>
      </c>
      <c r="AA18" s="87">
        <v>22436860</v>
      </c>
      <c r="AB18" s="88">
        <v>620016</v>
      </c>
      <c r="AC18" s="88">
        <v>7269384</v>
      </c>
      <c r="AD18" s="88">
        <v>905077</v>
      </c>
      <c r="AE18" s="88">
        <v>3112545</v>
      </c>
      <c r="AF18" s="88">
        <v>47927</v>
      </c>
      <c r="AG18" s="88">
        <v>0</v>
      </c>
      <c r="AH18" s="88">
        <v>47927</v>
      </c>
      <c r="AI18" s="88">
        <v>0</v>
      </c>
      <c r="AJ18" s="88">
        <v>0</v>
      </c>
      <c r="AK18" s="88">
        <v>0</v>
      </c>
      <c r="AL18" s="88">
        <f t="shared" si="9"/>
        <v>24362038</v>
      </c>
      <c r="AM18" s="88">
        <v>3862389</v>
      </c>
      <c r="AN18" s="88">
        <v>1843737</v>
      </c>
      <c r="AO18" s="88">
        <v>0</v>
      </c>
      <c r="AP18" s="88">
        <v>18655912</v>
      </c>
      <c r="AQ18" s="88">
        <v>8937129</v>
      </c>
      <c r="AR18" s="88">
        <v>1784271</v>
      </c>
      <c r="AS18" s="89">
        <f t="shared" si="7"/>
        <v>140.2</v>
      </c>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row>
    <row r="19" spans="1:223" ht="13.5">
      <c r="A19" s="1" t="s">
        <v>11</v>
      </c>
      <c r="B19" s="3"/>
      <c r="C19" s="80" t="s">
        <v>108</v>
      </c>
      <c r="D19" s="72" t="s">
        <v>108</v>
      </c>
      <c r="E19" s="73">
        <v>4509862</v>
      </c>
      <c r="F19" s="82">
        <v>0</v>
      </c>
      <c r="G19" s="91">
        <v>0</v>
      </c>
      <c r="H19" s="73">
        <v>1907295</v>
      </c>
      <c r="I19" s="73">
        <v>289652</v>
      </c>
      <c r="J19" s="73">
        <v>4056</v>
      </c>
      <c r="K19" s="91">
        <v>0</v>
      </c>
      <c r="L19" s="73">
        <v>108230</v>
      </c>
      <c r="M19" s="73">
        <v>539810</v>
      </c>
      <c r="N19" s="73">
        <v>806130</v>
      </c>
      <c r="O19" s="73">
        <v>3098998</v>
      </c>
      <c r="P19" s="73">
        <v>298140</v>
      </c>
      <c r="Q19" s="73">
        <v>28970</v>
      </c>
      <c r="R19" s="73">
        <v>153608</v>
      </c>
      <c r="S19" s="73">
        <v>4782902</v>
      </c>
      <c r="T19" s="73">
        <v>13403598</v>
      </c>
      <c r="U19" s="73">
        <v>958874</v>
      </c>
      <c r="V19" s="74">
        <v>11.793335142089315</v>
      </c>
      <c r="W19" s="74">
        <v>12.033902220977724</v>
      </c>
      <c r="X19" s="74">
        <v>13.409503782850546</v>
      </c>
      <c r="Y19" s="85">
        <f t="shared" si="1"/>
        <v>12.4</v>
      </c>
      <c r="Z19" s="76">
        <f t="shared" si="8"/>
        <v>61811557</v>
      </c>
      <c r="AA19" s="77">
        <v>34745691</v>
      </c>
      <c r="AB19" s="78">
        <v>11966</v>
      </c>
      <c r="AC19" s="78">
        <v>20603271</v>
      </c>
      <c r="AD19" s="78">
        <v>1511958</v>
      </c>
      <c r="AE19" s="78">
        <v>4929366</v>
      </c>
      <c r="AF19" s="78">
        <v>9305</v>
      </c>
      <c r="AG19" s="78">
        <v>0</v>
      </c>
      <c r="AH19" s="78">
        <v>0</v>
      </c>
      <c r="AI19" s="78">
        <v>9305</v>
      </c>
      <c r="AJ19" s="78">
        <v>0</v>
      </c>
      <c r="AK19" s="78">
        <v>0</v>
      </c>
      <c r="AL19" s="88">
        <f t="shared" si="9"/>
        <v>50569997</v>
      </c>
      <c r="AM19" s="78">
        <v>7666849</v>
      </c>
      <c r="AN19" s="78">
        <v>784958</v>
      </c>
      <c r="AO19" s="78">
        <v>0</v>
      </c>
      <c r="AP19" s="78">
        <v>42118190</v>
      </c>
      <c r="AQ19" s="78">
        <v>19145374</v>
      </c>
      <c r="AR19" s="78">
        <v>4925656</v>
      </c>
      <c r="AS19" s="79">
        <f t="shared" si="7"/>
        <v>79</v>
      </c>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row>
    <row r="20" spans="1:223" ht="13.5">
      <c r="A20" s="5" t="s">
        <v>12</v>
      </c>
      <c r="B20" s="6"/>
      <c r="C20" s="92"/>
      <c r="D20" s="72"/>
      <c r="E20" s="73">
        <f aca="true" t="shared" si="10" ref="E20:T20">SUM(E21:E31)</f>
        <v>14341790</v>
      </c>
      <c r="F20" s="93">
        <f t="shared" si="10"/>
        <v>0</v>
      </c>
      <c r="G20" s="73">
        <f t="shared" si="10"/>
        <v>0</v>
      </c>
      <c r="H20" s="73">
        <f t="shared" si="10"/>
        <v>3601264.0889239535</v>
      </c>
      <c r="I20" s="73">
        <f t="shared" si="10"/>
        <v>426665</v>
      </c>
      <c r="J20" s="73">
        <f t="shared" si="10"/>
        <v>108061</v>
      </c>
      <c r="K20" s="73">
        <f t="shared" si="10"/>
        <v>2934</v>
      </c>
      <c r="L20" s="73">
        <f t="shared" si="10"/>
        <v>770328</v>
      </c>
      <c r="M20" s="73">
        <f t="shared" si="10"/>
        <v>1073073</v>
      </c>
      <c r="N20" s="73">
        <f t="shared" si="10"/>
        <v>816976</v>
      </c>
      <c r="O20" s="73">
        <f t="shared" si="10"/>
        <v>10234058</v>
      </c>
      <c r="P20" s="73">
        <f t="shared" si="10"/>
        <v>920428</v>
      </c>
      <c r="Q20" s="73">
        <f t="shared" si="10"/>
        <v>5682</v>
      </c>
      <c r="R20" s="73">
        <f t="shared" si="10"/>
        <v>570995</v>
      </c>
      <c r="S20" s="73">
        <f t="shared" si="10"/>
        <v>8542564</v>
      </c>
      <c r="T20" s="73">
        <f t="shared" si="10"/>
        <v>38938269</v>
      </c>
      <c r="U20" s="73">
        <f>SUM(U21:U31)</f>
        <v>2396835</v>
      </c>
      <c r="V20" s="74">
        <f>(SUM(E20:K20)-SUM(L20:R20))/(SUM(S20:U20)-SUM(M20:R20))*100</f>
        <v>11.278471588408843</v>
      </c>
      <c r="W20" s="74">
        <v>12.60227418317284</v>
      </c>
      <c r="X20" s="74">
        <v>13.898742447445782</v>
      </c>
      <c r="Y20" s="75">
        <f t="shared" si="1"/>
        <v>12.5</v>
      </c>
      <c r="Z20" s="76">
        <f t="shared" si="8"/>
        <v>187189710.45</v>
      </c>
      <c r="AA20" s="77">
        <f aca="true" t="shared" si="11" ref="AA20:AK20">SUM(AA21:AA31)</f>
        <v>124262898</v>
      </c>
      <c r="AB20" s="77">
        <f t="shared" si="11"/>
        <v>930923</v>
      </c>
      <c r="AC20" s="77">
        <f t="shared" si="11"/>
        <v>47425343</v>
      </c>
      <c r="AD20" s="77">
        <f t="shared" si="11"/>
        <v>3142213</v>
      </c>
      <c r="AE20" s="77">
        <f t="shared" si="11"/>
        <v>11329564.45</v>
      </c>
      <c r="AF20" s="77">
        <f t="shared" si="11"/>
        <v>98769</v>
      </c>
      <c r="AG20" s="77">
        <f t="shared" si="11"/>
        <v>0</v>
      </c>
      <c r="AH20" s="77">
        <f t="shared" si="11"/>
        <v>0</v>
      </c>
      <c r="AI20" s="77">
        <f t="shared" si="11"/>
        <v>98769</v>
      </c>
      <c r="AJ20" s="77">
        <f t="shared" si="11"/>
        <v>0</v>
      </c>
      <c r="AK20" s="77">
        <f t="shared" si="11"/>
        <v>0</v>
      </c>
      <c r="AL20" s="94">
        <f t="shared" si="9"/>
        <v>153482910</v>
      </c>
      <c r="AM20" s="78">
        <f aca="true" t="shared" si="12" ref="AM20:AR20">SUM(AM21:AM31)</f>
        <v>26956681</v>
      </c>
      <c r="AN20" s="78">
        <f t="shared" si="12"/>
        <v>4811788</v>
      </c>
      <c r="AO20" s="78">
        <f t="shared" si="12"/>
        <v>0</v>
      </c>
      <c r="AP20" s="78">
        <f t="shared" si="12"/>
        <v>121714441</v>
      </c>
      <c r="AQ20" s="78">
        <f t="shared" si="12"/>
        <v>49877668</v>
      </c>
      <c r="AR20" s="78">
        <f t="shared" si="12"/>
        <v>13621212</v>
      </c>
      <c r="AS20" s="79">
        <f>ROUNDDOWN((Z20-AL20)/(AQ20-AR20)*100,1)</f>
        <v>92.9</v>
      </c>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row>
    <row r="21" spans="1:223" ht="13.5">
      <c r="A21" s="1" t="s">
        <v>13</v>
      </c>
      <c r="B21" s="2"/>
      <c r="C21" s="80" t="s">
        <v>108</v>
      </c>
      <c r="D21" s="80" t="s">
        <v>108</v>
      </c>
      <c r="E21" s="81">
        <v>2626581</v>
      </c>
      <c r="F21" s="82">
        <v>0</v>
      </c>
      <c r="G21" s="82">
        <v>0</v>
      </c>
      <c r="H21" s="81">
        <v>1036782</v>
      </c>
      <c r="I21" s="81">
        <v>31444</v>
      </c>
      <c r="J21" s="81">
        <v>20681</v>
      </c>
      <c r="K21" s="81">
        <v>193</v>
      </c>
      <c r="L21" s="81">
        <v>157240</v>
      </c>
      <c r="M21" s="81">
        <v>171682</v>
      </c>
      <c r="N21" s="81">
        <v>189153</v>
      </c>
      <c r="O21" s="81">
        <v>2069854</v>
      </c>
      <c r="P21" s="81">
        <v>167491</v>
      </c>
      <c r="Q21" s="82">
        <v>0</v>
      </c>
      <c r="R21" s="81">
        <v>210038</v>
      </c>
      <c r="S21" s="81">
        <v>1526467</v>
      </c>
      <c r="T21" s="81">
        <v>6224337</v>
      </c>
      <c r="U21" s="81">
        <v>393591</v>
      </c>
      <c r="V21" s="84">
        <v>14.059185068261417</v>
      </c>
      <c r="W21" s="90">
        <v>14.384945235741647</v>
      </c>
      <c r="X21" s="90">
        <v>16.85308675103488</v>
      </c>
      <c r="Y21" s="85">
        <f t="shared" si="1"/>
        <v>15</v>
      </c>
      <c r="Z21" s="86">
        <f t="shared" si="8"/>
        <v>37458717.7</v>
      </c>
      <c r="AA21" s="87">
        <v>22852237</v>
      </c>
      <c r="AB21" s="88">
        <v>486936</v>
      </c>
      <c r="AC21" s="88">
        <v>12632521</v>
      </c>
      <c r="AD21" s="88">
        <v>235896</v>
      </c>
      <c r="AE21" s="88">
        <v>1152358.7</v>
      </c>
      <c r="AF21" s="88">
        <v>98769</v>
      </c>
      <c r="AG21" s="88">
        <v>0</v>
      </c>
      <c r="AH21" s="88">
        <v>0</v>
      </c>
      <c r="AI21" s="88">
        <v>98769</v>
      </c>
      <c r="AJ21" s="88">
        <v>0</v>
      </c>
      <c r="AK21" s="88">
        <v>0</v>
      </c>
      <c r="AL21" s="88">
        <f t="shared" si="9"/>
        <v>28601541</v>
      </c>
      <c r="AM21" s="88">
        <v>3164156</v>
      </c>
      <c r="AN21" s="88">
        <v>788126</v>
      </c>
      <c r="AO21" s="88">
        <v>0</v>
      </c>
      <c r="AP21" s="88">
        <v>24649259</v>
      </c>
      <c r="AQ21" s="88">
        <v>8144395</v>
      </c>
      <c r="AR21" s="88">
        <v>2808218</v>
      </c>
      <c r="AS21" s="89">
        <f t="shared" si="7"/>
        <v>165.9</v>
      </c>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row>
    <row r="22" spans="1:223" ht="13.5">
      <c r="A22" s="1" t="s">
        <v>14</v>
      </c>
      <c r="B22" s="2"/>
      <c r="C22" s="80" t="s">
        <v>108</v>
      </c>
      <c r="D22" s="80" t="s">
        <v>108</v>
      </c>
      <c r="E22" s="81">
        <v>1098122</v>
      </c>
      <c r="F22" s="82">
        <v>0</v>
      </c>
      <c r="G22" s="82">
        <v>0</v>
      </c>
      <c r="H22" s="81">
        <v>320560</v>
      </c>
      <c r="I22" s="81">
        <v>47759</v>
      </c>
      <c r="J22" s="81">
        <v>24575</v>
      </c>
      <c r="K22" s="82">
        <v>0</v>
      </c>
      <c r="L22" s="81">
        <v>52866</v>
      </c>
      <c r="M22" s="81">
        <v>159831</v>
      </c>
      <c r="N22" s="81">
        <v>52824</v>
      </c>
      <c r="O22" s="81">
        <v>848231</v>
      </c>
      <c r="P22" s="81">
        <v>82649</v>
      </c>
      <c r="Q22" s="82">
        <v>0</v>
      </c>
      <c r="R22" s="81">
        <v>47941</v>
      </c>
      <c r="S22" s="81">
        <v>622138</v>
      </c>
      <c r="T22" s="81">
        <v>3510117</v>
      </c>
      <c r="U22" s="81">
        <v>207509</v>
      </c>
      <c r="V22" s="84">
        <v>7.835178992519109</v>
      </c>
      <c r="W22" s="84">
        <v>13.045361775347887</v>
      </c>
      <c r="X22" s="84">
        <v>12.362024762381191</v>
      </c>
      <c r="Y22" s="85">
        <f t="shared" si="1"/>
        <v>11</v>
      </c>
      <c r="Z22" s="86">
        <f t="shared" si="8"/>
        <v>14484473.7</v>
      </c>
      <c r="AA22" s="87">
        <v>9316111</v>
      </c>
      <c r="AB22" s="88">
        <v>31023</v>
      </c>
      <c r="AC22" s="88">
        <v>4288590</v>
      </c>
      <c r="AD22" s="88">
        <v>168554</v>
      </c>
      <c r="AE22" s="88">
        <v>680195.7</v>
      </c>
      <c r="AF22" s="88">
        <v>0</v>
      </c>
      <c r="AG22" s="88">
        <v>0</v>
      </c>
      <c r="AH22" s="88">
        <v>0</v>
      </c>
      <c r="AI22" s="88">
        <v>0</v>
      </c>
      <c r="AJ22" s="88">
        <v>0</v>
      </c>
      <c r="AK22" s="88">
        <v>0</v>
      </c>
      <c r="AL22" s="88">
        <f t="shared" si="9"/>
        <v>12747547</v>
      </c>
      <c r="AM22" s="88">
        <v>2613707</v>
      </c>
      <c r="AN22" s="88">
        <v>186357</v>
      </c>
      <c r="AO22" s="88">
        <v>0</v>
      </c>
      <c r="AP22" s="88">
        <v>9947483</v>
      </c>
      <c r="AQ22" s="88">
        <v>4339764</v>
      </c>
      <c r="AR22" s="88">
        <v>1191476</v>
      </c>
      <c r="AS22" s="89">
        <f t="shared" si="7"/>
        <v>55.1</v>
      </c>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row>
    <row r="23" spans="1:223" ht="13.5">
      <c r="A23" s="1" t="s">
        <v>15</v>
      </c>
      <c r="B23" s="3"/>
      <c r="C23" s="80" t="s">
        <v>108</v>
      </c>
      <c r="D23" s="80" t="s">
        <v>108</v>
      </c>
      <c r="E23" s="81">
        <v>444309</v>
      </c>
      <c r="F23" s="82">
        <v>0</v>
      </c>
      <c r="G23" s="82">
        <v>0</v>
      </c>
      <c r="H23" s="81">
        <v>82924</v>
      </c>
      <c r="I23" s="81">
        <v>15407</v>
      </c>
      <c r="J23" s="81">
        <v>5593</v>
      </c>
      <c r="K23" s="81">
        <v>7</v>
      </c>
      <c r="L23" s="81">
        <v>360</v>
      </c>
      <c r="M23" s="81">
        <v>59717</v>
      </c>
      <c r="N23" s="81">
        <v>32103</v>
      </c>
      <c r="O23" s="81">
        <v>269244</v>
      </c>
      <c r="P23" s="81">
        <v>45423</v>
      </c>
      <c r="Q23" s="82">
        <v>0</v>
      </c>
      <c r="R23" s="81">
        <v>7121</v>
      </c>
      <c r="S23" s="81">
        <v>408462</v>
      </c>
      <c r="T23" s="81">
        <v>1731056</v>
      </c>
      <c r="U23" s="81">
        <v>111005</v>
      </c>
      <c r="V23" s="84">
        <v>7.309646880775649</v>
      </c>
      <c r="W23" s="84">
        <v>9.559102030541169</v>
      </c>
      <c r="X23" s="84">
        <v>11.515957562013545</v>
      </c>
      <c r="Y23" s="85">
        <f t="shared" si="1"/>
        <v>9.4</v>
      </c>
      <c r="Z23" s="86">
        <f t="shared" si="8"/>
        <v>6185508</v>
      </c>
      <c r="AA23" s="87">
        <v>4296266</v>
      </c>
      <c r="AB23" s="88">
        <v>79130</v>
      </c>
      <c r="AC23" s="88">
        <v>914583</v>
      </c>
      <c r="AD23" s="88">
        <v>160619</v>
      </c>
      <c r="AE23" s="88">
        <v>734910</v>
      </c>
      <c r="AF23" s="88">
        <v>0</v>
      </c>
      <c r="AG23" s="88">
        <v>0</v>
      </c>
      <c r="AH23" s="88">
        <v>0</v>
      </c>
      <c r="AI23" s="88">
        <v>0</v>
      </c>
      <c r="AJ23" s="88">
        <v>0</v>
      </c>
      <c r="AK23" s="88">
        <v>0</v>
      </c>
      <c r="AL23" s="88">
        <f t="shared" si="9"/>
        <v>5845793</v>
      </c>
      <c r="AM23" s="88">
        <v>1748493</v>
      </c>
      <c r="AN23" s="88">
        <v>360</v>
      </c>
      <c r="AO23" s="88">
        <v>0</v>
      </c>
      <c r="AP23" s="88">
        <v>4096940</v>
      </c>
      <c r="AQ23" s="88">
        <v>2250523</v>
      </c>
      <c r="AR23" s="88">
        <v>413608</v>
      </c>
      <c r="AS23" s="89">
        <f t="shared" si="7"/>
        <v>18.4</v>
      </c>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row>
    <row r="24" spans="1:223" ht="13.5">
      <c r="A24" s="1" t="s">
        <v>16</v>
      </c>
      <c r="B24" s="3"/>
      <c r="C24" s="80" t="s">
        <v>108</v>
      </c>
      <c r="D24" s="80" t="s">
        <v>108</v>
      </c>
      <c r="E24" s="81">
        <v>1359722</v>
      </c>
      <c r="F24" s="82">
        <v>0</v>
      </c>
      <c r="G24" s="82">
        <v>0</v>
      </c>
      <c r="H24" s="81">
        <v>192107.08892395344</v>
      </c>
      <c r="I24" s="81">
        <v>22674</v>
      </c>
      <c r="J24" s="81">
        <v>19711</v>
      </c>
      <c r="K24" s="82">
        <v>50</v>
      </c>
      <c r="L24" s="81">
        <v>62633</v>
      </c>
      <c r="M24" s="81">
        <v>121167</v>
      </c>
      <c r="N24" s="81">
        <v>78054</v>
      </c>
      <c r="O24" s="81">
        <v>899537</v>
      </c>
      <c r="P24" s="81">
        <v>18190</v>
      </c>
      <c r="Q24" s="82">
        <v>0</v>
      </c>
      <c r="R24" s="81">
        <v>20544</v>
      </c>
      <c r="S24" s="81">
        <v>566917</v>
      </c>
      <c r="T24" s="81">
        <v>3299320</v>
      </c>
      <c r="U24" s="81">
        <v>193594</v>
      </c>
      <c r="V24" s="84">
        <v>13.487110459257242</v>
      </c>
      <c r="W24" s="84">
        <v>12.978427207150611</v>
      </c>
      <c r="X24" s="84">
        <v>13.095670752156874</v>
      </c>
      <c r="Y24" s="85">
        <f t="shared" si="1"/>
        <v>13.1</v>
      </c>
      <c r="Z24" s="86">
        <f t="shared" si="8"/>
        <v>14453719.05</v>
      </c>
      <c r="AA24" s="87">
        <v>10469383</v>
      </c>
      <c r="AB24" s="88">
        <v>140189</v>
      </c>
      <c r="AC24" s="88">
        <v>2298916</v>
      </c>
      <c r="AD24" s="88">
        <v>231431</v>
      </c>
      <c r="AE24" s="88">
        <v>1313800.05</v>
      </c>
      <c r="AF24" s="88">
        <v>0</v>
      </c>
      <c r="AG24" s="88">
        <v>0</v>
      </c>
      <c r="AH24" s="88">
        <v>0</v>
      </c>
      <c r="AI24" s="88">
        <v>0</v>
      </c>
      <c r="AJ24" s="88">
        <v>0</v>
      </c>
      <c r="AK24" s="88">
        <v>0</v>
      </c>
      <c r="AL24" s="88">
        <f t="shared" si="9"/>
        <v>12584713</v>
      </c>
      <c r="AM24" s="88">
        <v>2755830</v>
      </c>
      <c r="AN24" s="88">
        <v>522443</v>
      </c>
      <c r="AO24" s="88">
        <v>0</v>
      </c>
      <c r="AP24" s="88">
        <v>9306440</v>
      </c>
      <c r="AQ24" s="88">
        <v>4059831</v>
      </c>
      <c r="AR24" s="88">
        <v>1137492</v>
      </c>
      <c r="AS24" s="89">
        <f t="shared" si="7"/>
        <v>63.9</v>
      </c>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row>
    <row r="25" spans="1:223" ht="13.5">
      <c r="A25" s="1" t="s">
        <v>17</v>
      </c>
      <c r="B25" s="3"/>
      <c r="C25" s="80" t="s">
        <v>108</v>
      </c>
      <c r="D25" s="80" t="s">
        <v>108</v>
      </c>
      <c r="E25" s="81">
        <v>2074640</v>
      </c>
      <c r="F25" s="82">
        <v>0</v>
      </c>
      <c r="G25" s="82">
        <v>0</v>
      </c>
      <c r="H25" s="81">
        <v>663949</v>
      </c>
      <c r="I25" s="81">
        <v>85621</v>
      </c>
      <c r="J25" s="81">
        <v>5750</v>
      </c>
      <c r="K25" s="81">
        <v>372</v>
      </c>
      <c r="L25" s="81">
        <v>43343</v>
      </c>
      <c r="M25" s="81">
        <v>142885</v>
      </c>
      <c r="N25" s="81">
        <v>194950</v>
      </c>
      <c r="O25" s="81">
        <v>1447215</v>
      </c>
      <c r="P25" s="81">
        <v>110068</v>
      </c>
      <c r="Q25" s="82">
        <v>0</v>
      </c>
      <c r="R25" s="81">
        <v>106764</v>
      </c>
      <c r="S25" s="81">
        <v>1369069</v>
      </c>
      <c r="T25" s="81">
        <v>5887557</v>
      </c>
      <c r="U25" s="81">
        <v>366205</v>
      </c>
      <c r="V25" s="84">
        <v>13.967516873040477</v>
      </c>
      <c r="W25" s="84">
        <v>15.924775807835438</v>
      </c>
      <c r="X25" s="84">
        <v>16.816563432472677</v>
      </c>
      <c r="Y25" s="85">
        <f t="shared" si="1"/>
        <v>15.5</v>
      </c>
      <c r="Z25" s="86">
        <f t="shared" si="8"/>
        <v>27925973</v>
      </c>
      <c r="AA25" s="87">
        <v>15420792</v>
      </c>
      <c r="AB25" s="88">
        <v>60471</v>
      </c>
      <c r="AC25" s="88">
        <v>9333766</v>
      </c>
      <c r="AD25" s="88">
        <v>948589</v>
      </c>
      <c r="AE25" s="88">
        <v>2162355</v>
      </c>
      <c r="AF25" s="88">
        <v>0</v>
      </c>
      <c r="AG25" s="88">
        <v>0</v>
      </c>
      <c r="AH25" s="88">
        <v>0</v>
      </c>
      <c r="AI25" s="88">
        <v>0</v>
      </c>
      <c r="AJ25" s="88">
        <v>0</v>
      </c>
      <c r="AK25" s="88">
        <v>0</v>
      </c>
      <c r="AL25" s="88">
        <f t="shared" si="9"/>
        <v>20755436</v>
      </c>
      <c r="AM25" s="88">
        <v>3152471</v>
      </c>
      <c r="AN25" s="88">
        <v>457476</v>
      </c>
      <c r="AO25" s="88">
        <v>0</v>
      </c>
      <c r="AP25" s="88">
        <v>17145489</v>
      </c>
      <c r="AQ25" s="88">
        <v>7622831</v>
      </c>
      <c r="AR25" s="88">
        <v>2001882</v>
      </c>
      <c r="AS25" s="89">
        <f t="shared" si="7"/>
        <v>127.5</v>
      </c>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row>
    <row r="26" spans="1:223" ht="13.5">
      <c r="A26" s="1" t="s">
        <v>18</v>
      </c>
      <c r="B26" s="2"/>
      <c r="C26" s="80" t="s">
        <v>108</v>
      </c>
      <c r="D26" s="80" t="s">
        <v>108</v>
      </c>
      <c r="E26" s="81">
        <v>1291879</v>
      </c>
      <c r="F26" s="82">
        <v>0</v>
      </c>
      <c r="G26" s="82">
        <v>0</v>
      </c>
      <c r="H26" s="81">
        <v>261763</v>
      </c>
      <c r="I26" s="81">
        <v>31190</v>
      </c>
      <c r="J26" s="81">
        <v>11246</v>
      </c>
      <c r="K26" s="81">
        <v>19</v>
      </c>
      <c r="L26" s="81">
        <v>39977</v>
      </c>
      <c r="M26" s="81">
        <v>132638</v>
      </c>
      <c r="N26" s="81">
        <v>59964</v>
      </c>
      <c r="O26" s="81">
        <v>802493</v>
      </c>
      <c r="P26" s="81">
        <v>108181</v>
      </c>
      <c r="Q26" s="81">
        <v>1773</v>
      </c>
      <c r="R26" s="81">
        <v>26133</v>
      </c>
      <c r="S26" s="81">
        <v>894296</v>
      </c>
      <c r="T26" s="81">
        <v>3836061</v>
      </c>
      <c r="U26" s="81">
        <v>237561</v>
      </c>
      <c r="V26" s="84">
        <v>11.075507931741981</v>
      </c>
      <c r="W26" s="84">
        <v>10.510877549027516</v>
      </c>
      <c r="X26" s="84">
        <v>11.148072153302428</v>
      </c>
      <c r="Y26" s="85">
        <f t="shared" si="1"/>
        <v>10.9</v>
      </c>
      <c r="Z26" s="86">
        <f t="shared" si="8"/>
        <v>17609761</v>
      </c>
      <c r="AA26" s="87">
        <v>12733481</v>
      </c>
      <c r="AB26" s="88">
        <v>93216</v>
      </c>
      <c r="AC26" s="88">
        <v>3455843</v>
      </c>
      <c r="AD26" s="88">
        <v>92291</v>
      </c>
      <c r="AE26" s="88">
        <v>1234930</v>
      </c>
      <c r="AF26" s="88">
        <v>0</v>
      </c>
      <c r="AG26" s="88">
        <v>0</v>
      </c>
      <c r="AH26" s="88">
        <v>0</v>
      </c>
      <c r="AI26" s="88">
        <v>0</v>
      </c>
      <c r="AJ26" s="88">
        <v>0</v>
      </c>
      <c r="AK26" s="88">
        <v>0</v>
      </c>
      <c r="AL26" s="88">
        <f t="shared" si="9"/>
        <v>14191128</v>
      </c>
      <c r="AM26" s="88">
        <v>3406214</v>
      </c>
      <c r="AN26" s="88">
        <v>333675</v>
      </c>
      <c r="AO26" s="88">
        <v>0</v>
      </c>
      <c r="AP26" s="88">
        <v>10451239</v>
      </c>
      <c r="AQ26" s="88">
        <v>4967918</v>
      </c>
      <c r="AR26" s="88">
        <v>1131182</v>
      </c>
      <c r="AS26" s="89">
        <f t="shared" si="7"/>
        <v>89.1</v>
      </c>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row>
    <row r="27" spans="1:223" ht="13.5">
      <c r="A27" s="1" t="s">
        <v>19</v>
      </c>
      <c r="B27" s="3"/>
      <c r="C27" s="80" t="s">
        <v>108</v>
      </c>
      <c r="D27" s="80" t="s">
        <v>108</v>
      </c>
      <c r="E27" s="81">
        <v>738259</v>
      </c>
      <c r="F27" s="82">
        <v>0</v>
      </c>
      <c r="G27" s="82">
        <v>0</v>
      </c>
      <c r="H27" s="81">
        <v>167853</v>
      </c>
      <c r="I27" s="81">
        <v>62546</v>
      </c>
      <c r="J27" s="81">
        <v>616</v>
      </c>
      <c r="K27" s="82">
        <v>442</v>
      </c>
      <c r="L27" s="81">
        <v>64921</v>
      </c>
      <c r="M27" s="81">
        <v>76282</v>
      </c>
      <c r="N27" s="81">
        <v>56420</v>
      </c>
      <c r="O27" s="81">
        <v>530528</v>
      </c>
      <c r="P27" s="81">
        <v>58113</v>
      </c>
      <c r="Q27" s="82">
        <v>0</v>
      </c>
      <c r="R27" s="81">
        <v>22871</v>
      </c>
      <c r="S27" s="81">
        <v>703159</v>
      </c>
      <c r="T27" s="81">
        <v>3024711</v>
      </c>
      <c r="U27" s="81">
        <v>186322</v>
      </c>
      <c r="V27" s="84">
        <v>5.0656818438487585</v>
      </c>
      <c r="W27" s="84">
        <v>5.928157187495982</v>
      </c>
      <c r="X27" s="84">
        <v>7.537295274210047</v>
      </c>
      <c r="Y27" s="85">
        <f t="shared" si="1"/>
        <v>6.1</v>
      </c>
      <c r="Z27" s="86">
        <f t="shared" si="8"/>
        <v>11946395</v>
      </c>
      <c r="AA27" s="87">
        <v>7164594</v>
      </c>
      <c r="AB27" s="88">
        <v>3526</v>
      </c>
      <c r="AC27" s="88">
        <v>3493254</v>
      </c>
      <c r="AD27" s="88">
        <v>167120</v>
      </c>
      <c r="AE27" s="88">
        <v>1117901</v>
      </c>
      <c r="AF27" s="88">
        <v>0</v>
      </c>
      <c r="AG27" s="88">
        <v>0</v>
      </c>
      <c r="AH27" s="88">
        <v>0</v>
      </c>
      <c r="AI27" s="88">
        <v>0</v>
      </c>
      <c r="AJ27" s="88">
        <v>0</v>
      </c>
      <c r="AK27" s="88">
        <v>0</v>
      </c>
      <c r="AL27" s="88">
        <f t="shared" si="9"/>
        <v>11092152</v>
      </c>
      <c r="AM27" s="88">
        <v>2636692</v>
      </c>
      <c r="AN27" s="88">
        <v>505385</v>
      </c>
      <c r="AO27" s="88">
        <v>0</v>
      </c>
      <c r="AP27" s="88">
        <v>7950075</v>
      </c>
      <c r="AQ27" s="88">
        <v>3914192</v>
      </c>
      <c r="AR27" s="88">
        <v>744214</v>
      </c>
      <c r="AS27" s="89">
        <f t="shared" si="7"/>
        <v>26.9</v>
      </c>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row>
    <row r="28" spans="1:223" ht="13.5">
      <c r="A28" s="1" t="s">
        <v>20</v>
      </c>
      <c r="B28" s="2"/>
      <c r="C28" s="80" t="s">
        <v>108</v>
      </c>
      <c r="D28" s="80" t="s">
        <v>108</v>
      </c>
      <c r="E28" s="81">
        <v>875977</v>
      </c>
      <c r="F28" s="82">
        <v>0</v>
      </c>
      <c r="G28" s="82">
        <v>0</v>
      </c>
      <c r="H28" s="81">
        <v>174504</v>
      </c>
      <c r="I28" s="81">
        <v>405</v>
      </c>
      <c r="J28" s="81">
        <v>0</v>
      </c>
      <c r="K28" s="81">
        <v>1851</v>
      </c>
      <c r="L28" s="81">
        <v>85076</v>
      </c>
      <c r="M28" s="81">
        <v>24409</v>
      </c>
      <c r="N28" s="81">
        <v>16559</v>
      </c>
      <c r="O28" s="81">
        <v>729559</v>
      </c>
      <c r="P28" s="81">
        <v>77440</v>
      </c>
      <c r="Q28" s="82">
        <v>0</v>
      </c>
      <c r="R28" s="81">
        <v>27172</v>
      </c>
      <c r="S28" s="81">
        <v>253510</v>
      </c>
      <c r="T28" s="81">
        <v>1918017</v>
      </c>
      <c r="U28" s="81">
        <v>106580</v>
      </c>
      <c r="V28" s="84">
        <v>6.594733450798593</v>
      </c>
      <c r="W28" s="84">
        <v>11.159836506001326</v>
      </c>
      <c r="X28" s="84">
        <v>14.328674337278954</v>
      </c>
      <c r="Y28" s="85">
        <f t="shared" si="1"/>
        <v>10.6</v>
      </c>
      <c r="Z28" s="86">
        <f t="shared" si="8"/>
        <v>12071056</v>
      </c>
      <c r="AA28" s="87">
        <v>8483147</v>
      </c>
      <c r="AB28" s="88">
        <v>0</v>
      </c>
      <c r="AC28" s="88">
        <v>3077968</v>
      </c>
      <c r="AD28" s="88">
        <v>63975</v>
      </c>
      <c r="AE28" s="88">
        <v>445966</v>
      </c>
      <c r="AF28" s="88">
        <v>0</v>
      </c>
      <c r="AG28" s="88">
        <v>0</v>
      </c>
      <c r="AH28" s="88">
        <v>0</v>
      </c>
      <c r="AI28" s="88">
        <v>0</v>
      </c>
      <c r="AJ28" s="88">
        <v>0</v>
      </c>
      <c r="AK28" s="88">
        <v>0</v>
      </c>
      <c r="AL28" s="88">
        <f t="shared" si="9"/>
        <v>9725803</v>
      </c>
      <c r="AM28" s="88">
        <v>984346</v>
      </c>
      <c r="AN28" s="88">
        <v>177674</v>
      </c>
      <c r="AO28" s="88">
        <v>0</v>
      </c>
      <c r="AP28" s="88">
        <v>8563783</v>
      </c>
      <c r="AQ28" s="88">
        <v>2278107</v>
      </c>
      <c r="AR28" s="88">
        <v>875139</v>
      </c>
      <c r="AS28" s="89">
        <f t="shared" si="7"/>
        <v>167.1</v>
      </c>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row>
    <row r="29" spans="1:223" ht="13.5">
      <c r="A29" s="1" t="s">
        <v>21</v>
      </c>
      <c r="B29" s="2"/>
      <c r="C29" s="80" t="s">
        <v>108</v>
      </c>
      <c r="D29" s="80" t="s">
        <v>108</v>
      </c>
      <c r="E29" s="81">
        <v>701120</v>
      </c>
      <c r="F29" s="82">
        <v>0</v>
      </c>
      <c r="G29" s="82">
        <v>0</v>
      </c>
      <c r="H29" s="81">
        <v>166929</v>
      </c>
      <c r="I29" s="81">
        <v>18786</v>
      </c>
      <c r="J29" s="81">
        <v>0</v>
      </c>
      <c r="K29" s="81">
        <v>0</v>
      </c>
      <c r="L29" s="81">
        <v>77115</v>
      </c>
      <c r="M29" s="81">
        <v>27881</v>
      </c>
      <c r="N29" s="81">
        <v>33861</v>
      </c>
      <c r="O29" s="81">
        <v>474392</v>
      </c>
      <c r="P29" s="81">
        <v>61873</v>
      </c>
      <c r="Q29" s="82">
        <v>0</v>
      </c>
      <c r="R29" s="81">
        <v>24029</v>
      </c>
      <c r="S29" s="81">
        <v>345273</v>
      </c>
      <c r="T29" s="81">
        <v>1980292</v>
      </c>
      <c r="U29" s="81">
        <v>117475</v>
      </c>
      <c r="V29" s="84">
        <v>10.30662206123655</v>
      </c>
      <c r="W29" s="84">
        <v>10.18488067248843</v>
      </c>
      <c r="X29" s="84">
        <v>12.652366065371703</v>
      </c>
      <c r="Y29" s="85">
        <f t="shared" si="1"/>
        <v>11</v>
      </c>
      <c r="Z29" s="86">
        <f t="shared" si="8"/>
        <v>11786691</v>
      </c>
      <c r="AA29" s="87">
        <v>9155246</v>
      </c>
      <c r="AB29" s="88">
        <v>0</v>
      </c>
      <c r="AC29" s="88">
        <v>1679608</v>
      </c>
      <c r="AD29" s="88">
        <v>241432</v>
      </c>
      <c r="AE29" s="88">
        <v>710405</v>
      </c>
      <c r="AF29" s="88">
        <v>0</v>
      </c>
      <c r="AG29" s="88">
        <v>0</v>
      </c>
      <c r="AH29" s="88">
        <v>0</v>
      </c>
      <c r="AI29" s="88">
        <v>0</v>
      </c>
      <c r="AJ29" s="88">
        <v>0</v>
      </c>
      <c r="AK29" s="88">
        <v>0</v>
      </c>
      <c r="AL29" s="88">
        <f t="shared" si="9"/>
        <v>10461033</v>
      </c>
      <c r="AM29" s="88">
        <v>2125394</v>
      </c>
      <c r="AN29" s="88">
        <v>452845</v>
      </c>
      <c r="AO29" s="88">
        <v>0</v>
      </c>
      <c r="AP29" s="88">
        <v>7882794</v>
      </c>
      <c r="AQ29" s="88">
        <v>2443040</v>
      </c>
      <c r="AR29" s="88">
        <v>622036</v>
      </c>
      <c r="AS29" s="89">
        <f t="shared" si="7"/>
        <v>72.7</v>
      </c>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row>
    <row r="30" spans="1:223" ht="13.5">
      <c r="A30" s="1" t="s">
        <v>22</v>
      </c>
      <c r="B30" s="2"/>
      <c r="C30" s="80" t="s">
        <v>108</v>
      </c>
      <c r="D30" s="80" t="s">
        <v>108</v>
      </c>
      <c r="E30" s="81">
        <v>172867</v>
      </c>
      <c r="F30" s="82">
        <v>0</v>
      </c>
      <c r="G30" s="82">
        <v>0</v>
      </c>
      <c r="H30" s="81">
        <v>59631</v>
      </c>
      <c r="I30" s="81">
        <v>1731</v>
      </c>
      <c r="J30" s="81">
        <v>0</v>
      </c>
      <c r="K30" s="82">
        <v>0</v>
      </c>
      <c r="L30" s="81">
        <v>14707</v>
      </c>
      <c r="M30" s="81">
        <v>3775</v>
      </c>
      <c r="N30" s="81">
        <v>18308</v>
      </c>
      <c r="O30" s="81">
        <v>111405</v>
      </c>
      <c r="P30" s="81">
        <v>12364</v>
      </c>
      <c r="Q30" s="82">
        <v>0</v>
      </c>
      <c r="R30" s="81">
        <v>5988</v>
      </c>
      <c r="S30" s="81">
        <v>66523</v>
      </c>
      <c r="T30" s="81">
        <v>641095</v>
      </c>
      <c r="U30" s="81">
        <v>33594</v>
      </c>
      <c r="V30" s="84">
        <v>11.483748803811515</v>
      </c>
      <c r="W30" s="84">
        <v>12.80426491607352</v>
      </c>
      <c r="X30" s="84">
        <v>13.80470026128108</v>
      </c>
      <c r="Y30" s="85">
        <f t="shared" si="1"/>
        <v>12.6</v>
      </c>
      <c r="Z30" s="86">
        <f t="shared" si="8"/>
        <v>3075898</v>
      </c>
      <c r="AA30" s="87">
        <v>2198093</v>
      </c>
      <c r="AB30" s="88">
        <v>0</v>
      </c>
      <c r="AC30" s="88">
        <v>677454</v>
      </c>
      <c r="AD30" s="88">
        <v>31115</v>
      </c>
      <c r="AE30" s="88">
        <v>169236</v>
      </c>
      <c r="AF30" s="88">
        <v>0</v>
      </c>
      <c r="AG30" s="88">
        <v>0</v>
      </c>
      <c r="AH30" s="88">
        <v>0</v>
      </c>
      <c r="AI30" s="88">
        <v>0</v>
      </c>
      <c r="AJ30" s="88">
        <v>0</v>
      </c>
      <c r="AK30" s="88">
        <v>0</v>
      </c>
      <c r="AL30" s="88">
        <f t="shared" si="9"/>
        <v>3059714</v>
      </c>
      <c r="AM30" s="88">
        <v>1033160</v>
      </c>
      <c r="AN30" s="88">
        <v>103980</v>
      </c>
      <c r="AO30" s="88">
        <v>0</v>
      </c>
      <c r="AP30" s="88">
        <v>1922574</v>
      </c>
      <c r="AQ30" s="88">
        <v>741212</v>
      </c>
      <c r="AR30" s="88">
        <v>151840</v>
      </c>
      <c r="AS30" s="89">
        <f t="shared" si="7"/>
        <v>2.7</v>
      </c>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row>
    <row r="31" spans="1:223" ht="13.5">
      <c r="A31" s="7" t="s">
        <v>23</v>
      </c>
      <c r="B31" s="8"/>
      <c r="C31" s="72" t="s">
        <v>108</v>
      </c>
      <c r="D31" s="72" t="s">
        <v>108</v>
      </c>
      <c r="E31" s="95">
        <v>2958314</v>
      </c>
      <c r="F31" s="91">
        <v>0</v>
      </c>
      <c r="G31" s="91">
        <v>0</v>
      </c>
      <c r="H31" s="73">
        <v>474262</v>
      </c>
      <c r="I31" s="73">
        <v>109102</v>
      </c>
      <c r="J31" s="73">
        <v>19889</v>
      </c>
      <c r="K31" s="91">
        <v>0</v>
      </c>
      <c r="L31" s="73">
        <v>172090</v>
      </c>
      <c r="M31" s="73">
        <v>152806</v>
      </c>
      <c r="N31" s="73">
        <v>84780</v>
      </c>
      <c r="O31" s="73">
        <v>2051600</v>
      </c>
      <c r="P31" s="73">
        <v>178636</v>
      </c>
      <c r="Q31" s="73">
        <v>3909</v>
      </c>
      <c r="R31" s="73">
        <v>72394</v>
      </c>
      <c r="S31" s="73">
        <v>1786750</v>
      </c>
      <c r="T31" s="73">
        <v>6885706</v>
      </c>
      <c r="U31" s="73">
        <v>443399</v>
      </c>
      <c r="V31" s="74">
        <v>12.863462132497835</v>
      </c>
      <c r="W31" s="74">
        <v>14.01594350182405</v>
      </c>
      <c r="X31" s="74">
        <v>15.6660280163558</v>
      </c>
      <c r="Y31" s="96">
        <f t="shared" si="1"/>
        <v>14.1</v>
      </c>
      <c r="Z31" s="76">
        <f t="shared" si="8"/>
        <v>30191518</v>
      </c>
      <c r="AA31" s="77">
        <v>22173548</v>
      </c>
      <c r="AB31" s="78">
        <v>36432</v>
      </c>
      <c r="AC31" s="78">
        <v>5572840</v>
      </c>
      <c r="AD31" s="78">
        <v>801191</v>
      </c>
      <c r="AE31" s="78">
        <v>1607507</v>
      </c>
      <c r="AF31" s="78">
        <v>0</v>
      </c>
      <c r="AG31" s="78">
        <v>0</v>
      </c>
      <c r="AH31" s="78">
        <v>0</v>
      </c>
      <c r="AI31" s="78">
        <v>0</v>
      </c>
      <c r="AJ31" s="78">
        <v>0</v>
      </c>
      <c r="AK31" s="78">
        <v>0</v>
      </c>
      <c r="AL31" s="78">
        <f t="shared" si="9"/>
        <v>24418050</v>
      </c>
      <c r="AM31" s="78">
        <v>3336218</v>
      </c>
      <c r="AN31" s="78">
        <v>1283467</v>
      </c>
      <c r="AO31" s="78">
        <v>0</v>
      </c>
      <c r="AP31" s="78">
        <v>19798365</v>
      </c>
      <c r="AQ31" s="78">
        <v>9115855</v>
      </c>
      <c r="AR31" s="78">
        <v>2544125</v>
      </c>
      <c r="AS31" s="79">
        <f t="shared" si="7"/>
        <v>87.8</v>
      </c>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row>
    <row r="32" spans="1:223" ht="13.5">
      <c r="A32" s="68" t="s">
        <v>71</v>
      </c>
      <c r="C32" s="71"/>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row>
    <row r="33" spans="150:223" ht="13.5">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row>
    <row r="34" spans="4:223" ht="13.5">
      <c r="D34" s="14"/>
      <c r="E34" s="14"/>
      <c r="F34" s="14"/>
      <c r="G34" s="14"/>
      <c r="H34" s="14"/>
      <c r="I34" s="14"/>
      <c r="J34" s="14"/>
      <c r="K34" s="14"/>
      <c r="L34" s="14"/>
      <c r="M34" s="14"/>
      <c r="N34" s="14"/>
      <c r="O34" s="14"/>
      <c r="P34" s="14"/>
      <c r="Q34" s="14"/>
      <c r="R34" s="14"/>
      <c r="S34" s="14"/>
      <c r="T34" s="14"/>
      <c r="U34" s="14"/>
      <c r="V34" s="14"/>
      <c r="W34" s="14"/>
      <c r="X34" s="14"/>
      <c r="Y34" s="14"/>
      <c r="Z34" s="69"/>
      <c r="AA34" s="69"/>
      <c r="AB34" s="14"/>
      <c r="AC34" s="14"/>
      <c r="AD34" s="14"/>
      <c r="AE34" s="14"/>
      <c r="AF34" s="14"/>
      <c r="AG34" s="14"/>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row>
    <row r="35" spans="5:223" ht="13.5">
      <c r="E35" s="70"/>
      <c r="F35" s="70"/>
      <c r="G35" s="70"/>
      <c r="H35" s="70"/>
      <c r="I35" s="70"/>
      <c r="J35" s="70"/>
      <c r="K35" s="70"/>
      <c r="L35" s="70"/>
      <c r="M35" s="70"/>
      <c r="N35" s="70"/>
      <c r="O35" s="70"/>
      <c r="P35" s="70"/>
      <c r="Q35" s="70"/>
      <c r="R35" s="70"/>
      <c r="S35" s="70"/>
      <c r="T35" s="70"/>
      <c r="U35" s="70"/>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row>
    <row r="36" spans="150:223" ht="13.5">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row>
    <row r="37" spans="150:223" ht="13.5">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row>
    <row r="38" spans="150:223" ht="13.5">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row>
    <row r="39" spans="150:223" ht="13.5">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row>
    <row r="40" spans="150:223" ht="13.5">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row>
    <row r="41" spans="150:223" ht="13.5">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row>
    <row r="42" spans="150:223" ht="13.5">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row>
    <row r="43" spans="150:223" ht="13.5">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row>
    <row r="44" spans="150:223" ht="13.5">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row>
    <row r="45" spans="150:223" ht="13.5">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row>
    <row r="46" spans="150:223" ht="13.5">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row>
    <row r="47" spans="150:223" ht="13.5">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row>
    <row r="48" spans="150:223" ht="13.5">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row>
    <row r="49" spans="150:223" ht="13.5">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row>
    <row r="50" spans="150:223" ht="13.5">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row>
    <row r="51" spans="150:223" ht="13.5">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row>
    <row r="52" spans="150:223" ht="13.5">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row>
    <row r="53" spans="150:223" ht="13.5">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row>
    <row r="54" spans="150:223" ht="13.5">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row>
    <row r="55" spans="150:223" ht="13.5">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row>
    <row r="56" spans="150:223" ht="13.5">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row>
    <row r="57" spans="150:223" ht="13.5">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row>
    <row r="58" spans="150:223" ht="13.5">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row>
    <row r="59" spans="150:223" ht="13.5">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row>
    <row r="60" spans="150:223" ht="13.5">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row>
    <row r="61" spans="150:223" ht="13.5">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row>
    <row r="62" spans="150:223" ht="13.5">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row>
    <row r="63" spans="150:223" ht="13.5">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row>
    <row r="64" spans="150:223" ht="13.5">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row>
    <row r="65" spans="150:223" ht="13.5">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row>
    <row r="66" spans="150:223" ht="13.5">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row>
    <row r="67" spans="150:223" ht="13.5">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row>
    <row r="68" spans="150:223" ht="13.5">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row>
    <row r="69" spans="150:223" ht="13.5">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row>
    <row r="70" spans="150:223" ht="13.5">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row>
    <row r="71" spans="150:223" ht="13.5">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row>
    <row r="72" spans="150:223" ht="13.5">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row>
    <row r="73" spans="150:223" ht="13.5">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row>
    <row r="74" spans="150:223" ht="13.5">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row>
    <row r="75" spans="150:223" ht="13.5">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row>
    <row r="76" spans="150:223" ht="13.5">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row>
    <row r="77" spans="150:223" ht="13.5">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row>
    <row r="78" spans="150:223" ht="13.5">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row>
    <row r="79" spans="150:223" ht="13.5">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row>
    <row r="80" spans="150:223" ht="13.5">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row>
    <row r="81" spans="150:223" ht="13.5">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row>
    <row r="82" spans="150:223" ht="13.5">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row>
    <row r="83" spans="150:223" ht="13.5">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row>
    <row r="84" spans="150:223" ht="13.5">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row>
    <row r="85" spans="150:223" ht="13.5">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row>
    <row r="86" spans="150:223" ht="13.5">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row>
    <row r="87" spans="150:223" ht="13.5">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row>
    <row r="88" spans="150:223" ht="13.5">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row>
    <row r="89" spans="150:223" ht="13.5">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row>
    <row r="90" spans="150:223" ht="13.5">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row>
    <row r="91" spans="150:223" ht="13.5">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c r="HE91" s="67"/>
      <c r="HF91" s="67"/>
      <c r="HG91" s="67"/>
      <c r="HH91" s="67"/>
      <c r="HI91" s="67"/>
      <c r="HJ91" s="67"/>
      <c r="HK91" s="67"/>
      <c r="HL91" s="67"/>
      <c r="HM91" s="67"/>
      <c r="HN91" s="67"/>
      <c r="HO91" s="67"/>
    </row>
    <row r="92" spans="150:223" ht="13.5">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row>
    <row r="93" spans="150:223" ht="13.5">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row>
    <row r="94" spans="150:223" ht="13.5">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row>
    <row r="95" spans="150:223" ht="13.5">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67"/>
      <c r="GU95" s="67"/>
      <c r="GV95" s="67"/>
      <c r="GW95" s="67"/>
      <c r="GX95" s="67"/>
      <c r="GY95" s="67"/>
      <c r="GZ95" s="67"/>
      <c r="HA95" s="67"/>
      <c r="HB95" s="67"/>
      <c r="HC95" s="67"/>
      <c r="HD95" s="67"/>
      <c r="HE95" s="67"/>
      <c r="HF95" s="67"/>
      <c r="HG95" s="67"/>
      <c r="HH95" s="67"/>
      <c r="HI95" s="67"/>
      <c r="HJ95" s="67"/>
      <c r="HK95" s="67"/>
      <c r="HL95" s="67"/>
      <c r="HM95" s="67"/>
      <c r="HN95" s="67"/>
      <c r="HO95" s="67"/>
    </row>
    <row r="96" spans="150:223" ht="13.5">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67"/>
      <c r="GR96" s="67"/>
      <c r="GS96" s="67"/>
      <c r="GT96" s="67"/>
      <c r="GU96" s="67"/>
      <c r="GV96" s="67"/>
      <c r="GW96" s="67"/>
      <c r="GX96" s="67"/>
      <c r="GY96" s="67"/>
      <c r="GZ96" s="67"/>
      <c r="HA96" s="67"/>
      <c r="HB96" s="67"/>
      <c r="HC96" s="67"/>
      <c r="HD96" s="67"/>
      <c r="HE96" s="67"/>
      <c r="HF96" s="67"/>
      <c r="HG96" s="67"/>
      <c r="HH96" s="67"/>
      <c r="HI96" s="67"/>
      <c r="HJ96" s="67"/>
      <c r="HK96" s="67"/>
      <c r="HL96" s="67"/>
      <c r="HM96" s="67"/>
      <c r="HN96" s="67"/>
      <c r="HO96" s="67"/>
    </row>
    <row r="97" spans="150:223" ht="13.5">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67"/>
      <c r="GD97" s="67"/>
      <c r="GE97" s="67"/>
      <c r="GF97" s="67"/>
      <c r="GG97" s="67"/>
      <c r="GH97" s="67"/>
      <c r="GI97" s="67"/>
      <c r="GJ97" s="67"/>
      <c r="GK97" s="67"/>
      <c r="GL97" s="67"/>
      <c r="GM97" s="67"/>
      <c r="GN97" s="67"/>
      <c r="GO97" s="67"/>
      <c r="GP97" s="67"/>
      <c r="GQ97" s="67"/>
      <c r="GR97" s="67"/>
      <c r="GS97" s="67"/>
      <c r="GT97" s="67"/>
      <c r="GU97" s="67"/>
      <c r="GV97" s="67"/>
      <c r="GW97" s="67"/>
      <c r="GX97" s="67"/>
      <c r="GY97" s="67"/>
      <c r="GZ97" s="67"/>
      <c r="HA97" s="67"/>
      <c r="HB97" s="67"/>
      <c r="HC97" s="67"/>
      <c r="HD97" s="67"/>
      <c r="HE97" s="67"/>
      <c r="HF97" s="67"/>
      <c r="HG97" s="67"/>
      <c r="HH97" s="67"/>
      <c r="HI97" s="67"/>
      <c r="HJ97" s="67"/>
      <c r="HK97" s="67"/>
      <c r="HL97" s="67"/>
      <c r="HM97" s="67"/>
      <c r="HN97" s="67"/>
      <c r="HO97" s="67"/>
    </row>
    <row r="98" spans="150:223" ht="13.5">
      <c r="ET98" s="67"/>
      <c r="EU98" s="67"/>
      <c r="EV98" s="67"/>
      <c r="EW98" s="67"/>
      <c r="EX98" s="67"/>
      <c r="EY98" s="67"/>
      <c r="EZ98" s="67"/>
      <c r="FA98" s="67"/>
      <c r="FB98" s="67"/>
      <c r="FC98" s="67"/>
      <c r="FD98" s="67"/>
      <c r="FE98" s="67"/>
      <c r="FF98" s="67"/>
      <c r="FG98" s="67"/>
      <c r="FH98" s="67"/>
      <c r="FI98" s="67"/>
      <c r="FJ98" s="67"/>
      <c r="FK98" s="67"/>
      <c r="FL98" s="67"/>
      <c r="FM98" s="67"/>
      <c r="FN98" s="67"/>
      <c r="FO98" s="67"/>
      <c r="FP98" s="67"/>
      <c r="FQ98" s="67"/>
      <c r="FR98" s="67"/>
      <c r="FS98" s="67"/>
      <c r="FT98" s="67"/>
      <c r="FU98" s="67"/>
      <c r="FV98" s="67"/>
      <c r="FW98" s="67"/>
      <c r="FX98" s="67"/>
      <c r="FY98" s="67"/>
      <c r="FZ98" s="67"/>
      <c r="GA98" s="67"/>
      <c r="GB98" s="67"/>
      <c r="GC98" s="67"/>
      <c r="GD98" s="67"/>
      <c r="GE98" s="67"/>
      <c r="GF98" s="67"/>
      <c r="GG98" s="67"/>
      <c r="GH98" s="67"/>
      <c r="GI98" s="67"/>
      <c r="GJ98" s="67"/>
      <c r="GK98" s="67"/>
      <c r="GL98" s="67"/>
      <c r="GM98" s="67"/>
      <c r="GN98" s="67"/>
      <c r="GO98" s="67"/>
      <c r="GP98" s="67"/>
      <c r="GQ98" s="67"/>
      <c r="GR98" s="67"/>
      <c r="GS98" s="67"/>
      <c r="GT98" s="67"/>
      <c r="GU98" s="67"/>
      <c r="GV98" s="67"/>
      <c r="GW98" s="67"/>
      <c r="GX98" s="67"/>
      <c r="GY98" s="67"/>
      <c r="GZ98" s="67"/>
      <c r="HA98" s="67"/>
      <c r="HB98" s="67"/>
      <c r="HC98" s="67"/>
      <c r="HD98" s="67"/>
      <c r="HE98" s="67"/>
      <c r="HF98" s="67"/>
      <c r="HG98" s="67"/>
      <c r="HH98" s="67"/>
      <c r="HI98" s="67"/>
      <c r="HJ98" s="67"/>
      <c r="HK98" s="67"/>
      <c r="HL98" s="67"/>
      <c r="HM98" s="67"/>
      <c r="HN98" s="67"/>
      <c r="HO98" s="67"/>
    </row>
    <row r="99" spans="150:223" ht="13.5">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row>
    <row r="100" spans="150:223" ht="13.5">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row>
    <row r="101" spans="150:223" ht="13.5">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row>
    <row r="102" spans="150:223" ht="13.5">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c r="HE102" s="67"/>
      <c r="HF102" s="67"/>
      <c r="HG102" s="67"/>
      <c r="HH102" s="67"/>
      <c r="HI102" s="67"/>
      <c r="HJ102" s="67"/>
      <c r="HK102" s="67"/>
      <c r="HL102" s="67"/>
      <c r="HM102" s="67"/>
      <c r="HN102" s="67"/>
      <c r="HO102" s="67"/>
    </row>
    <row r="103" spans="150:223" ht="13.5">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c r="HE103" s="67"/>
      <c r="HF103" s="67"/>
      <c r="HG103" s="67"/>
      <c r="HH103" s="67"/>
      <c r="HI103" s="67"/>
      <c r="HJ103" s="67"/>
      <c r="HK103" s="67"/>
      <c r="HL103" s="67"/>
      <c r="HM103" s="67"/>
      <c r="HN103" s="67"/>
      <c r="HO103" s="67"/>
    </row>
    <row r="104" spans="150:223" ht="13.5">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c r="HE104" s="67"/>
      <c r="HF104" s="67"/>
      <c r="HG104" s="67"/>
      <c r="HH104" s="67"/>
      <c r="HI104" s="67"/>
      <c r="HJ104" s="67"/>
      <c r="HK104" s="67"/>
      <c r="HL104" s="67"/>
      <c r="HM104" s="67"/>
      <c r="HN104" s="67"/>
      <c r="HO104" s="67"/>
    </row>
    <row r="105" spans="150:223" ht="13.5">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c r="HE105" s="67"/>
      <c r="HF105" s="67"/>
      <c r="HG105" s="67"/>
      <c r="HH105" s="67"/>
      <c r="HI105" s="67"/>
      <c r="HJ105" s="67"/>
      <c r="HK105" s="67"/>
      <c r="HL105" s="67"/>
      <c r="HM105" s="67"/>
      <c r="HN105" s="67"/>
      <c r="HO105" s="67"/>
    </row>
    <row r="106" spans="150:223" ht="13.5">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c r="HE106" s="67"/>
      <c r="HF106" s="67"/>
      <c r="HG106" s="67"/>
      <c r="HH106" s="67"/>
      <c r="HI106" s="67"/>
      <c r="HJ106" s="67"/>
      <c r="HK106" s="67"/>
      <c r="HL106" s="67"/>
      <c r="HM106" s="67"/>
      <c r="HN106" s="67"/>
      <c r="HO106" s="67"/>
    </row>
    <row r="107" spans="150:223" ht="13.5">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row>
    <row r="108" spans="150:223" ht="13.5">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row>
    <row r="109" spans="150:223" ht="13.5">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row>
    <row r="110" spans="150:223" ht="13.5">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row>
    <row r="111" spans="150:223" ht="13.5">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row>
    <row r="112" spans="150:223" ht="13.5">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c r="GZ112" s="67"/>
      <c r="HA112" s="67"/>
      <c r="HB112" s="67"/>
      <c r="HC112" s="67"/>
      <c r="HD112" s="67"/>
      <c r="HE112" s="67"/>
      <c r="HF112" s="67"/>
      <c r="HG112" s="67"/>
      <c r="HH112" s="67"/>
      <c r="HI112" s="67"/>
      <c r="HJ112" s="67"/>
      <c r="HK112" s="67"/>
      <c r="HL112" s="67"/>
      <c r="HM112" s="67"/>
      <c r="HN112" s="67"/>
      <c r="HO112" s="67"/>
    </row>
    <row r="113" spans="150:223" ht="13.5">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67"/>
      <c r="GU113" s="67"/>
      <c r="GV113" s="67"/>
      <c r="GW113" s="67"/>
      <c r="GX113" s="67"/>
      <c r="GY113" s="67"/>
      <c r="GZ113" s="67"/>
      <c r="HA113" s="67"/>
      <c r="HB113" s="67"/>
      <c r="HC113" s="67"/>
      <c r="HD113" s="67"/>
      <c r="HE113" s="67"/>
      <c r="HF113" s="67"/>
      <c r="HG113" s="67"/>
      <c r="HH113" s="67"/>
      <c r="HI113" s="67"/>
      <c r="HJ113" s="67"/>
      <c r="HK113" s="67"/>
      <c r="HL113" s="67"/>
      <c r="HM113" s="67"/>
      <c r="HN113" s="67"/>
      <c r="HO113" s="67"/>
    </row>
    <row r="114" spans="150:223" ht="13.5">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c r="FW114" s="67"/>
      <c r="FX114" s="67"/>
      <c r="FY114" s="67"/>
      <c r="FZ114" s="67"/>
      <c r="GA114" s="67"/>
      <c r="GB114" s="67"/>
      <c r="GC114" s="67"/>
      <c r="GD114" s="67"/>
      <c r="GE114" s="67"/>
      <c r="GF114" s="67"/>
      <c r="GG114" s="67"/>
      <c r="GH114" s="67"/>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row>
    <row r="115" spans="150:223" ht="13.5">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67"/>
      <c r="GU115" s="67"/>
      <c r="GV115" s="67"/>
      <c r="GW115" s="67"/>
      <c r="GX115" s="67"/>
      <c r="GY115" s="67"/>
      <c r="GZ115" s="67"/>
      <c r="HA115" s="67"/>
      <c r="HB115" s="67"/>
      <c r="HC115" s="67"/>
      <c r="HD115" s="67"/>
      <c r="HE115" s="67"/>
      <c r="HF115" s="67"/>
      <c r="HG115" s="67"/>
      <c r="HH115" s="67"/>
      <c r="HI115" s="67"/>
      <c r="HJ115" s="67"/>
      <c r="HK115" s="67"/>
      <c r="HL115" s="67"/>
      <c r="HM115" s="67"/>
      <c r="HN115" s="67"/>
      <c r="HO115" s="67"/>
    </row>
    <row r="116" spans="150:223" ht="13.5">
      <c r="ET116" s="67"/>
      <c r="EU116" s="67"/>
      <c r="EV116" s="67"/>
      <c r="EW116" s="67"/>
      <c r="EX116" s="67"/>
      <c r="EY116" s="67"/>
      <c r="EZ116" s="67"/>
      <c r="FA116" s="67"/>
      <c r="FB116" s="67"/>
      <c r="FC116" s="67"/>
      <c r="FD116" s="67"/>
      <c r="FE116" s="67"/>
      <c r="FF116" s="67"/>
      <c r="FG116" s="67"/>
      <c r="FH116" s="67"/>
      <c r="FI116" s="67"/>
      <c r="FJ116" s="67"/>
      <c r="FK116" s="67"/>
      <c r="FL116" s="67"/>
      <c r="FM116" s="67"/>
      <c r="FN116" s="67"/>
      <c r="FO116" s="67"/>
      <c r="FP116" s="67"/>
      <c r="FQ116" s="67"/>
      <c r="FR116" s="67"/>
      <c r="FS116" s="67"/>
      <c r="FT116" s="67"/>
      <c r="FU116" s="67"/>
      <c r="FV116" s="67"/>
      <c r="FW116" s="67"/>
      <c r="FX116" s="67"/>
      <c r="FY116" s="67"/>
      <c r="FZ116" s="67"/>
      <c r="GA116" s="67"/>
      <c r="GB116" s="67"/>
      <c r="GC116" s="67"/>
      <c r="GD116" s="67"/>
      <c r="GE116" s="67"/>
      <c r="GF116" s="67"/>
      <c r="GG116" s="67"/>
      <c r="GH116" s="67"/>
      <c r="GI116" s="67"/>
      <c r="GJ116" s="67"/>
      <c r="GK116" s="67"/>
      <c r="GL116" s="67"/>
      <c r="GM116" s="67"/>
      <c r="GN116" s="67"/>
      <c r="GO116" s="67"/>
      <c r="GP116" s="67"/>
      <c r="GQ116" s="67"/>
      <c r="GR116" s="67"/>
      <c r="GS116" s="67"/>
      <c r="GT116" s="67"/>
      <c r="GU116" s="67"/>
      <c r="GV116" s="67"/>
      <c r="GW116" s="67"/>
      <c r="GX116" s="67"/>
      <c r="GY116" s="67"/>
      <c r="GZ116" s="67"/>
      <c r="HA116" s="67"/>
      <c r="HB116" s="67"/>
      <c r="HC116" s="67"/>
      <c r="HD116" s="67"/>
      <c r="HE116" s="67"/>
      <c r="HF116" s="67"/>
      <c r="HG116" s="67"/>
      <c r="HH116" s="67"/>
      <c r="HI116" s="67"/>
      <c r="HJ116" s="67"/>
      <c r="HK116" s="67"/>
      <c r="HL116" s="67"/>
      <c r="HM116" s="67"/>
      <c r="HN116" s="67"/>
      <c r="HO116" s="67"/>
    </row>
    <row r="117" spans="150:223" ht="13.5">
      <c r="ET117" s="67"/>
      <c r="EU117" s="67"/>
      <c r="EV117" s="67"/>
      <c r="EW117" s="67"/>
      <c r="EX117" s="67"/>
      <c r="EY117" s="67"/>
      <c r="EZ117" s="67"/>
      <c r="FA117" s="67"/>
      <c r="FB117" s="67"/>
      <c r="FC117" s="67"/>
      <c r="FD117" s="67"/>
      <c r="FE117" s="67"/>
      <c r="FF117" s="67"/>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c r="GF117" s="67"/>
      <c r="GG117" s="67"/>
      <c r="GH117" s="67"/>
      <c r="GI117" s="67"/>
      <c r="GJ117" s="67"/>
      <c r="GK117" s="67"/>
      <c r="GL117" s="67"/>
      <c r="GM117" s="67"/>
      <c r="GN117" s="67"/>
      <c r="GO117" s="67"/>
      <c r="GP117" s="67"/>
      <c r="GQ117" s="67"/>
      <c r="GR117" s="67"/>
      <c r="GS117" s="67"/>
      <c r="GT117" s="67"/>
      <c r="GU117" s="67"/>
      <c r="GV117" s="67"/>
      <c r="GW117" s="67"/>
      <c r="GX117" s="67"/>
      <c r="GY117" s="67"/>
      <c r="GZ117" s="67"/>
      <c r="HA117" s="67"/>
      <c r="HB117" s="67"/>
      <c r="HC117" s="67"/>
      <c r="HD117" s="67"/>
      <c r="HE117" s="67"/>
      <c r="HF117" s="67"/>
      <c r="HG117" s="67"/>
      <c r="HH117" s="67"/>
      <c r="HI117" s="67"/>
      <c r="HJ117" s="67"/>
      <c r="HK117" s="67"/>
      <c r="HL117" s="67"/>
      <c r="HM117" s="67"/>
      <c r="HN117" s="67"/>
      <c r="HO117" s="67"/>
    </row>
    <row r="118" spans="150:223" ht="13.5">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row>
    <row r="119" spans="150:223" ht="13.5">
      <c r="ET119" s="67"/>
      <c r="EU119" s="67"/>
      <c r="EV119" s="67"/>
      <c r="EW119" s="67"/>
      <c r="EX119" s="67"/>
      <c r="EY119" s="67"/>
      <c r="EZ119" s="67"/>
      <c r="FA119" s="67"/>
      <c r="FB119" s="67"/>
      <c r="FC119" s="67"/>
      <c r="FD119" s="67"/>
      <c r="FE119" s="67"/>
      <c r="FF119" s="67"/>
      <c r="FG119" s="67"/>
      <c r="FH119" s="67"/>
      <c r="FI119" s="67"/>
      <c r="FJ119" s="67"/>
      <c r="FK119" s="67"/>
      <c r="FL119" s="67"/>
      <c r="FM119" s="67"/>
      <c r="FN119" s="67"/>
      <c r="FO119" s="67"/>
      <c r="FP119" s="67"/>
      <c r="FQ119" s="67"/>
      <c r="FR119" s="67"/>
      <c r="FS119" s="67"/>
      <c r="FT119" s="67"/>
      <c r="FU119" s="67"/>
      <c r="FV119" s="67"/>
      <c r="FW119" s="67"/>
      <c r="FX119" s="67"/>
      <c r="FY119" s="67"/>
      <c r="FZ119" s="67"/>
      <c r="GA119" s="67"/>
      <c r="GB119" s="67"/>
      <c r="GC119" s="67"/>
      <c r="GD119" s="67"/>
      <c r="GE119" s="67"/>
      <c r="GF119" s="67"/>
      <c r="GG119" s="67"/>
      <c r="GH119" s="67"/>
      <c r="GI119" s="67"/>
      <c r="GJ119" s="67"/>
      <c r="GK119" s="67"/>
      <c r="GL119" s="67"/>
      <c r="GM119" s="67"/>
      <c r="GN119" s="67"/>
      <c r="GO119" s="67"/>
      <c r="GP119" s="67"/>
      <c r="GQ119" s="67"/>
      <c r="GR119" s="67"/>
      <c r="GS119" s="67"/>
      <c r="GT119" s="67"/>
      <c r="GU119" s="67"/>
      <c r="GV119" s="67"/>
      <c r="GW119" s="67"/>
      <c r="GX119" s="67"/>
      <c r="GY119" s="67"/>
      <c r="GZ119" s="67"/>
      <c r="HA119" s="67"/>
      <c r="HB119" s="67"/>
      <c r="HC119" s="67"/>
      <c r="HD119" s="67"/>
      <c r="HE119" s="67"/>
      <c r="HF119" s="67"/>
      <c r="HG119" s="67"/>
      <c r="HH119" s="67"/>
      <c r="HI119" s="67"/>
      <c r="HJ119" s="67"/>
      <c r="HK119" s="67"/>
      <c r="HL119" s="67"/>
      <c r="HM119" s="67"/>
      <c r="HN119" s="67"/>
      <c r="HO119" s="67"/>
    </row>
    <row r="120" spans="150:223" ht="13.5">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row>
    <row r="121" spans="150:223" ht="13.5">
      <c r="ET121" s="67"/>
      <c r="EU121" s="67"/>
      <c r="EV121" s="67"/>
      <c r="EW121" s="67"/>
      <c r="EX121" s="67"/>
      <c r="EY121" s="67"/>
      <c r="EZ121" s="67"/>
      <c r="FA121" s="67"/>
      <c r="FB121" s="67"/>
      <c r="FC121" s="67"/>
      <c r="FD121" s="67"/>
      <c r="FE121" s="67"/>
      <c r="FF121" s="67"/>
      <c r="FG121" s="67"/>
      <c r="FH121" s="67"/>
      <c r="FI121" s="67"/>
      <c r="FJ121" s="67"/>
      <c r="FK121" s="67"/>
      <c r="FL121" s="67"/>
      <c r="FM121" s="67"/>
      <c r="FN121" s="67"/>
      <c r="FO121" s="67"/>
      <c r="FP121" s="67"/>
      <c r="FQ121" s="67"/>
      <c r="FR121" s="67"/>
      <c r="FS121" s="67"/>
      <c r="FT121" s="67"/>
      <c r="FU121" s="67"/>
      <c r="FV121" s="67"/>
      <c r="FW121" s="67"/>
      <c r="FX121" s="67"/>
      <c r="FY121" s="67"/>
      <c r="FZ121" s="67"/>
      <c r="GA121" s="67"/>
      <c r="GB121" s="67"/>
      <c r="GC121" s="67"/>
      <c r="GD121" s="67"/>
      <c r="GE121" s="67"/>
      <c r="GF121" s="67"/>
      <c r="GG121" s="67"/>
      <c r="GH121" s="67"/>
      <c r="GI121" s="67"/>
      <c r="GJ121" s="67"/>
      <c r="GK121" s="67"/>
      <c r="GL121" s="67"/>
      <c r="GM121" s="67"/>
      <c r="GN121" s="67"/>
      <c r="GO121" s="67"/>
      <c r="GP121" s="67"/>
      <c r="GQ121" s="67"/>
      <c r="GR121" s="67"/>
      <c r="GS121" s="67"/>
      <c r="GT121" s="67"/>
      <c r="GU121" s="67"/>
      <c r="GV121" s="67"/>
      <c r="GW121" s="67"/>
      <c r="GX121" s="67"/>
      <c r="GY121" s="67"/>
      <c r="GZ121" s="67"/>
      <c r="HA121" s="67"/>
      <c r="HB121" s="67"/>
      <c r="HC121" s="67"/>
      <c r="HD121" s="67"/>
      <c r="HE121" s="67"/>
      <c r="HF121" s="67"/>
      <c r="HG121" s="67"/>
      <c r="HH121" s="67"/>
      <c r="HI121" s="67"/>
      <c r="HJ121" s="67"/>
      <c r="HK121" s="67"/>
      <c r="HL121" s="67"/>
      <c r="HM121" s="67"/>
      <c r="HN121" s="67"/>
      <c r="HO121" s="67"/>
    </row>
    <row r="122" spans="150:223" ht="13.5">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FZ122" s="67"/>
      <c r="GA122" s="67"/>
      <c r="GB122" s="67"/>
      <c r="GC122" s="67"/>
      <c r="GD122" s="67"/>
      <c r="GE122" s="67"/>
      <c r="GF122" s="67"/>
      <c r="GG122" s="67"/>
      <c r="GH122" s="67"/>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row>
    <row r="123" spans="150:223" ht="13.5">
      <c r="ET123" s="67"/>
      <c r="EU123" s="67"/>
      <c r="EV123" s="67"/>
      <c r="EW123" s="67"/>
      <c r="EX123" s="67"/>
      <c r="EY123" s="67"/>
      <c r="EZ123" s="67"/>
      <c r="FA123" s="67"/>
      <c r="FB123" s="67"/>
      <c r="FC123" s="67"/>
      <c r="FD123" s="67"/>
      <c r="FE123" s="67"/>
      <c r="FF123" s="67"/>
      <c r="FG123" s="67"/>
      <c r="FH123" s="67"/>
      <c r="FI123" s="67"/>
      <c r="FJ123" s="67"/>
      <c r="FK123" s="67"/>
      <c r="FL123" s="67"/>
      <c r="FM123" s="67"/>
      <c r="FN123" s="67"/>
      <c r="FO123" s="67"/>
      <c r="FP123" s="67"/>
      <c r="FQ123" s="67"/>
      <c r="FR123" s="67"/>
      <c r="FS123" s="67"/>
      <c r="FT123" s="67"/>
      <c r="FU123" s="67"/>
      <c r="FV123" s="67"/>
      <c r="FW123" s="67"/>
      <c r="FX123" s="67"/>
      <c r="FY123" s="67"/>
      <c r="FZ123" s="67"/>
      <c r="GA123" s="67"/>
      <c r="GB123" s="67"/>
      <c r="GC123" s="67"/>
      <c r="GD123" s="67"/>
      <c r="GE123" s="67"/>
      <c r="GF123" s="67"/>
      <c r="GG123" s="67"/>
      <c r="GH123" s="67"/>
      <c r="GI123" s="67"/>
      <c r="GJ123" s="67"/>
      <c r="GK123" s="67"/>
      <c r="GL123" s="67"/>
      <c r="GM123" s="67"/>
      <c r="GN123" s="67"/>
      <c r="GO123" s="67"/>
      <c r="GP123" s="67"/>
      <c r="GQ123" s="67"/>
      <c r="GR123" s="67"/>
      <c r="GS123" s="67"/>
      <c r="GT123" s="67"/>
      <c r="GU123" s="67"/>
      <c r="GV123" s="67"/>
      <c r="GW123" s="67"/>
      <c r="GX123" s="67"/>
      <c r="GY123" s="67"/>
      <c r="GZ123" s="67"/>
      <c r="HA123" s="67"/>
      <c r="HB123" s="67"/>
      <c r="HC123" s="67"/>
      <c r="HD123" s="67"/>
      <c r="HE123" s="67"/>
      <c r="HF123" s="67"/>
      <c r="HG123" s="67"/>
      <c r="HH123" s="67"/>
      <c r="HI123" s="67"/>
      <c r="HJ123" s="67"/>
      <c r="HK123" s="67"/>
      <c r="HL123" s="67"/>
      <c r="HM123" s="67"/>
      <c r="HN123" s="67"/>
      <c r="HO123" s="67"/>
    </row>
    <row r="124" spans="150:223" ht="13.5">
      <c r="ET124" s="67"/>
      <c r="EU124" s="67"/>
      <c r="EV124" s="67"/>
      <c r="EW124" s="67"/>
      <c r="EX124" s="67"/>
      <c r="EY124" s="67"/>
      <c r="EZ124" s="67"/>
      <c r="FA124" s="67"/>
      <c r="FB124" s="67"/>
      <c r="FC124" s="67"/>
      <c r="FD124" s="67"/>
      <c r="FE124" s="67"/>
      <c r="FF124" s="67"/>
      <c r="FG124" s="67"/>
      <c r="FH124" s="67"/>
      <c r="FI124" s="67"/>
      <c r="FJ124" s="67"/>
      <c r="FK124" s="67"/>
      <c r="FL124" s="67"/>
      <c r="FM124" s="67"/>
      <c r="FN124" s="67"/>
      <c r="FO124" s="67"/>
      <c r="FP124" s="67"/>
      <c r="FQ124" s="67"/>
      <c r="FR124" s="67"/>
      <c r="FS124" s="67"/>
      <c r="FT124" s="67"/>
      <c r="FU124" s="67"/>
      <c r="FV124" s="67"/>
      <c r="FW124" s="67"/>
      <c r="FX124" s="67"/>
      <c r="FY124" s="67"/>
      <c r="FZ124" s="67"/>
      <c r="GA124" s="67"/>
      <c r="GB124" s="67"/>
      <c r="GC124" s="67"/>
      <c r="GD124" s="67"/>
      <c r="GE124" s="67"/>
      <c r="GF124" s="67"/>
      <c r="GG124" s="67"/>
      <c r="GH124" s="67"/>
      <c r="GI124" s="67"/>
      <c r="GJ124" s="67"/>
      <c r="GK124" s="67"/>
      <c r="GL124" s="67"/>
      <c r="GM124" s="67"/>
      <c r="GN124" s="67"/>
      <c r="GO124" s="67"/>
      <c r="GP124" s="67"/>
      <c r="GQ124" s="67"/>
      <c r="GR124" s="67"/>
      <c r="GS124" s="67"/>
      <c r="GT124" s="67"/>
      <c r="GU124" s="67"/>
      <c r="GV124" s="67"/>
      <c r="GW124" s="67"/>
      <c r="GX124" s="67"/>
      <c r="GY124" s="67"/>
      <c r="GZ124" s="67"/>
      <c r="HA124" s="67"/>
      <c r="HB124" s="67"/>
      <c r="HC124" s="67"/>
      <c r="HD124" s="67"/>
      <c r="HE124" s="67"/>
      <c r="HF124" s="67"/>
      <c r="HG124" s="67"/>
      <c r="HH124" s="67"/>
      <c r="HI124" s="67"/>
      <c r="HJ124" s="67"/>
      <c r="HK124" s="67"/>
      <c r="HL124" s="67"/>
      <c r="HM124" s="67"/>
      <c r="HN124" s="67"/>
      <c r="HO124" s="67"/>
    </row>
    <row r="125" spans="150:223" ht="13.5">
      <c r="ET125" s="67"/>
      <c r="EU125" s="67"/>
      <c r="EV125" s="67"/>
      <c r="EW125" s="67"/>
      <c r="EX125" s="67"/>
      <c r="EY125" s="67"/>
      <c r="EZ125" s="67"/>
      <c r="FA125" s="67"/>
      <c r="FB125" s="67"/>
      <c r="FC125" s="67"/>
      <c r="FD125" s="67"/>
      <c r="FE125" s="67"/>
      <c r="FF125" s="67"/>
      <c r="FG125" s="67"/>
      <c r="FH125" s="67"/>
      <c r="FI125" s="67"/>
      <c r="FJ125" s="67"/>
      <c r="FK125" s="67"/>
      <c r="FL125" s="67"/>
      <c r="FM125" s="67"/>
      <c r="FN125" s="67"/>
      <c r="FO125" s="67"/>
      <c r="FP125" s="67"/>
      <c r="FQ125" s="67"/>
      <c r="FR125" s="67"/>
      <c r="FS125" s="67"/>
      <c r="FT125" s="67"/>
      <c r="FU125" s="67"/>
      <c r="FV125" s="67"/>
      <c r="FW125" s="67"/>
      <c r="FX125" s="67"/>
      <c r="FY125" s="67"/>
      <c r="FZ125" s="67"/>
      <c r="GA125" s="67"/>
      <c r="GB125" s="67"/>
      <c r="GC125" s="67"/>
      <c r="GD125" s="67"/>
      <c r="GE125" s="67"/>
      <c r="GF125" s="67"/>
      <c r="GG125" s="67"/>
      <c r="GH125" s="67"/>
      <c r="GI125" s="67"/>
      <c r="GJ125" s="67"/>
      <c r="GK125" s="67"/>
      <c r="GL125" s="67"/>
      <c r="GM125" s="67"/>
      <c r="GN125" s="67"/>
      <c r="GO125" s="67"/>
      <c r="GP125" s="67"/>
      <c r="GQ125" s="67"/>
      <c r="GR125" s="67"/>
      <c r="GS125" s="67"/>
      <c r="GT125" s="67"/>
      <c r="GU125" s="67"/>
      <c r="GV125" s="67"/>
      <c r="GW125" s="67"/>
      <c r="GX125" s="67"/>
      <c r="GY125" s="67"/>
      <c r="GZ125" s="67"/>
      <c r="HA125" s="67"/>
      <c r="HB125" s="67"/>
      <c r="HC125" s="67"/>
      <c r="HD125" s="67"/>
      <c r="HE125" s="67"/>
      <c r="HF125" s="67"/>
      <c r="HG125" s="67"/>
      <c r="HH125" s="67"/>
      <c r="HI125" s="67"/>
      <c r="HJ125" s="67"/>
      <c r="HK125" s="67"/>
      <c r="HL125" s="67"/>
      <c r="HM125" s="67"/>
      <c r="HN125" s="67"/>
      <c r="HO125" s="67"/>
    </row>
    <row r="126" spans="150:223" ht="13.5">
      <c r="ET126" s="67"/>
      <c r="EU126" s="67"/>
      <c r="EV126" s="67"/>
      <c r="EW126" s="67"/>
      <c r="EX126" s="67"/>
      <c r="EY126" s="67"/>
      <c r="EZ126" s="67"/>
      <c r="FA126" s="67"/>
      <c r="FB126" s="67"/>
      <c r="FC126" s="67"/>
      <c r="FD126" s="67"/>
      <c r="FE126" s="67"/>
      <c r="FF126" s="67"/>
      <c r="FG126" s="67"/>
      <c r="FH126" s="67"/>
      <c r="FI126" s="67"/>
      <c r="FJ126" s="67"/>
      <c r="FK126" s="67"/>
      <c r="FL126" s="67"/>
      <c r="FM126" s="67"/>
      <c r="FN126" s="67"/>
      <c r="FO126" s="67"/>
      <c r="FP126" s="67"/>
      <c r="FQ126" s="67"/>
      <c r="FR126" s="67"/>
      <c r="FS126" s="67"/>
      <c r="FT126" s="67"/>
      <c r="FU126" s="67"/>
      <c r="FV126" s="67"/>
      <c r="FW126" s="67"/>
      <c r="FX126" s="67"/>
      <c r="FY126" s="67"/>
      <c r="FZ126" s="67"/>
      <c r="GA126" s="67"/>
      <c r="GB126" s="67"/>
      <c r="GC126" s="67"/>
      <c r="GD126" s="67"/>
      <c r="GE126" s="67"/>
      <c r="GF126" s="67"/>
      <c r="GG126" s="67"/>
      <c r="GH126" s="67"/>
      <c r="GI126" s="67"/>
      <c r="GJ126" s="67"/>
      <c r="GK126" s="67"/>
      <c r="GL126" s="67"/>
      <c r="GM126" s="67"/>
      <c r="GN126" s="67"/>
      <c r="GO126" s="67"/>
      <c r="GP126" s="67"/>
      <c r="GQ126" s="67"/>
      <c r="GR126" s="67"/>
      <c r="GS126" s="67"/>
      <c r="GT126" s="67"/>
      <c r="GU126" s="67"/>
      <c r="GV126" s="67"/>
      <c r="GW126" s="67"/>
      <c r="GX126" s="67"/>
      <c r="GY126" s="67"/>
      <c r="GZ126" s="67"/>
      <c r="HA126" s="67"/>
      <c r="HB126" s="67"/>
      <c r="HC126" s="67"/>
      <c r="HD126" s="67"/>
      <c r="HE126" s="67"/>
      <c r="HF126" s="67"/>
      <c r="HG126" s="67"/>
      <c r="HH126" s="67"/>
      <c r="HI126" s="67"/>
      <c r="HJ126" s="67"/>
      <c r="HK126" s="67"/>
      <c r="HL126" s="67"/>
      <c r="HM126" s="67"/>
      <c r="HN126" s="67"/>
      <c r="HO126" s="67"/>
    </row>
    <row r="127" spans="150:223" ht="13.5">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FZ127" s="67"/>
      <c r="GA127" s="67"/>
      <c r="GB127" s="67"/>
      <c r="GC127" s="67"/>
      <c r="GD127" s="67"/>
      <c r="GE127" s="67"/>
      <c r="GF127" s="67"/>
      <c r="GG127" s="67"/>
      <c r="GH127" s="67"/>
      <c r="GI127" s="67"/>
      <c r="GJ127" s="67"/>
      <c r="GK127" s="67"/>
      <c r="GL127" s="67"/>
      <c r="GM127" s="67"/>
      <c r="GN127" s="67"/>
      <c r="GO127" s="67"/>
      <c r="GP127" s="67"/>
      <c r="GQ127" s="67"/>
      <c r="GR127" s="67"/>
      <c r="GS127" s="67"/>
      <c r="GT127" s="67"/>
      <c r="GU127" s="67"/>
      <c r="GV127" s="67"/>
      <c r="GW127" s="67"/>
      <c r="GX127" s="67"/>
      <c r="GY127" s="67"/>
      <c r="GZ127" s="67"/>
      <c r="HA127" s="67"/>
      <c r="HB127" s="67"/>
      <c r="HC127" s="67"/>
      <c r="HD127" s="67"/>
      <c r="HE127" s="67"/>
      <c r="HF127" s="67"/>
      <c r="HG127" s="67"/>
      <c r="HH127" s="67"/>
      <c r="HI127" s="67"/>
      <c r="HJ127" s="67"/>
      <c r="HK127" s="67"/>
      <c r="HL127" s="67"/>
      <c r="HM127" s="67"/>
      <c r="HN127" s="67"/>
      <c r="HO127" s="67"/>
    </row>
    <row r="128" spans="150:223" ht="13.5">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FZ128" s="67"/>
      <c r="GA128" s="67"/>
      <c r="GB128" s="67"/>
      <c r="GC128" s="67"/>
      <c r="GD128" s="67"/>
      <c r="GE128" s="67"/>
      <c r="GF128" s="67"/>
      <c r="GG128" s="67"/>
      <c r="GH128" s="67"/>
      <c r="GI128" s="67"/>
      <c r="GJ128" s="67"/>
      <c r="GK128" s="67"/>
      <c r="GL128" s="67"/>
      <c r="GM128" s="67"/>
      <c r="GN128" s="67"/>
      <c r="GO128" s="67"/>
      <c r="GP128" s="67"/>
      <c r="GQ128" s="67"/>
      <c r="GR128" s="67"/>
      <c r="GS128" s="67"/>
      <c r="GT128" s="67"/>
      <c r="GU128" s="67"/>
      <c r="GV128" s="67"/>
      <c r="GW128" s="67"/>
      <c r="GX128" s="67"/>
      <c r="GY128" s="67"/>
      <c r="GZ128" s="67"/>
      <c r="HA128" s="67"/>
      <c r="HB128" s="67"/>
      <c r="HC128" s="67"/>
      <c r="HD128" s="67"/>
      <c r="HE128" s="67"/>
      <c r="HF128" s="67"/>
      <c r="HG128" s="67"/>
      <c r="HH128" s="67"/>
      <c r="HI128" s="67"/>
      <c r="HJ128" s="67"/>
      <c r="HK128" s="67"/>
      <c r="HL128" s="67"/>
      <c r="HM128" s="67"/>
      <c r="HN128" s="67"/>
      <c r="HO128" s="67"/>
    </row>
    <row r="129" spans="150:223" ht="13.5">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7"/>
      <c r="GF129" s="67"/>
      <c r="GG129" s="67"/>
      <c r="GH129" s="67"/>
      <c r="GI129" s="67"/>
      <c r="GJ129" s="67"/>
      <c r="GK129" s="67"/>
      <c r="GL129" s="67"/>
      <c r="GM129" s="67"/>
      <c r="GN129" s="67"/>
      <c r="GO129" s="67"/>
      <c r="GP129" s="67"/>
      <c r="GQ129" s="67"/>
      <c r="GR129" s="67"/>
      <c r="GS129" s="67"/>
      <c r="GT129" s="67"/>
      <c r="GU129" s="67"/>
      <c r="GV129" s="67"/>
      <c r="GW129" s="67"/>
      <c r="GX129" s="67"/>
      <c r="GY129" s="67"/>
      <c r="GZ129" s="67"/>
      <c r="HA129" s="67"/>
      <c r="HB129" s="67"/>
      <c r="HC129" s="67"/>
      <c r="HD129" s="67"/>
      <c r="HE129" s="67"/>
      <c r="HF129" s="67"/>
      <c r="HG129" s="67"/>
      <c r="HH129" s="67"/>
      <c r="HI129" s="67"/>
      <c r="HJ129" s="67"/>
      <c r="HK129" s="67"/>
      <c r="HL129" s="67"/>
      <c r="HM129" s="67"/>
      <c r="HN129" s="67"/>
      <c r="HO129" s="67"/>
    </row>
    <row r="130" spans="150:223" ht="13.5">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7"/>
      <c r="GF130" s="67"/>
      <c r="GG130" s="67"/>
      <c r="GH130" s="67"/>
      <c r="GI130" s="67"/>
      <c r="GJ130" s="67"/>
      <c r="GK130" s="67"/>
      <c r="GL130" s="67"/>
      <c r="GM130" s="67"/>
      <c r="GN130" s="67"/>
      <c r="GO130" s="67"/>
      <c r="GP130" s="67"/>
      <c r="GQ130" s="67"/>
      <c r="GR130" s="67"/>
      <c r="GS130" s="67"/>
      <c r="GT130" s="67"/>
      <c r="GU130" s="67"/>
      <c r="GV130" s="67"/>
      <c r="GW130" s="67"/>
      <c r="GX130" s="67"/>
      <c r="GY130" s="67"/>
      <c r="GZ130" s="67"/>
      <c r="HA130" s="67"/>
      <c r="HB130" s="67"/>
      <c r="HC130" s="67"/>
      <c r="HD130" s="67"/>
      <c r="HE130" s="67"/>
      <c r="HF130" s="67"/>
      <c r="HG130" s="67"/>
      <c r="HH130" s="67"/>
      <c r="HI130" s="67"/>
      <c r="HJ130" s="67"/>
      <c r="HK130" s="67"/>
      <c r="HL130" s="67"/>
      <c r="HM130" s="67"/>
      <c r="HN130" s="67"/>
      <c r="HO130" s="67"/>
    </row>
    <row r="131" spans="150:223" ht="13.5">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c r="GS131" s="67"/>
      <c r="GT131" s="67"/>
      <c r="GU131" s="67"/>
      <c r="GV131" s="67"/>
      <c r="GW131" s="67"/>
      <c r="GX131" s="67"/>
      <c r="GY131" s="67"/>
      <c r="GZ131" s="67"/>
      <c r="HA131" s="67"/>
      <c r="HB131" s="67"/>
      <c r="HC131" s="67"/>
      <c r="HD131" s="67"/>
      <c r="HE131" s="67"/>
      <c r="HF131" s="67"/>
      <c r="HG131" s="67"/>
      <c r="HH131" s="67"/>
      <c r="HI131" s="67"/>
      <c r="HJ131" s="67"/>
      <c r="HK131" s="67"/>
      <c r="HL131" s="67"/>
      <c r="HM131" s="67"/>
      <c r="HN131" s="67"/>
      <c r="HO131" s="67"/>
    </row>
    <row r="132" spans="150:223" ht="13.5">
      <c r="ET132" s="67"/>
      <c r="EU132" s="67"/>
      <c r="EV132" s="67"/>
      <c r="EW132" s="67"/>
      <c r="EX132" s="67"/>
      <c r="EY132" s="67"/>
      <c r="EZ132" s="67"/>
      <c r="FA132" s="67"/>
      <c r="FB132" s="67"/>
      <c r="FC132" s="67"/>
      <c r="FD132" s="67"/>
      <c r="FE132" s="67"/>
      <c r="FF132" s="67"/>
      <c r="FG132" s="67"/>
      <c r="FH132" s="67"/>
      <c r="FI132" s="67"/>
      <c r="FJ132" s="67"/>
      <c r="FK132" s="67"/>
      <c r="FL132" s="67"/>
      <c r="FM132" s="67"/>
      <c r="FN132" s="67"/>
      <c r="FO132" s="67"/>
      <c r="FP132" s="67"/>
      <c r="FQ132" s="67"/>
      <c r="FR132" s="67"/>
      <c r="FS132" s="67"/>
      <c r="FT132" s="67"/>
      <c r="FU132" s="67"/>
      <c r="FV132" s="67"/>
      <c r="FW132" s="67"/>
      <c r="FX132" s="67"/>
      <c r="FY132" s="67"/>
      <c r="FZ132" s="67"/>
      <c r="GA132" s="67"/>
      <c r="GB132" s="67"/>
      <c r="GC132" s="67"/>
      <c r="GD132" s="67"/>
      <c r="GE132" s="67"/>
      <c r="GF132" s="67"/>
      <c r="GG132" s="67"/>
      <c r="GH132" s="67"/>
      <c r="GI132" s="67"/>
      <c r="GJ132" s="67"/>
      <c r="GK132" s="67"/>
      <c r="GL132" s="67"/>
      <c r="GM132" s="67"/>
      <c r="GN132" s="67"/>
      <c r="GO132" s="67"/>
      <c r="GP132" s="67"/>
      <c r="GQ132" s="67"/>
      <c r="GR132" s="67"/>
      <c r="GS132" s="67"/>
      <c r="GT132" s="67"/>
      <c r="GU132" s="67"/>
      <c r="GV132" s="67"/>
      <c r="GW132" s="67"/>
      <c r="GX132" s="67"/>
      <c r="GY132" s="67"/>
      <c r="GZ132" s="67"/>
      <c r="HA132" s="67"/>
      <c r="HB132" s="67"/>
      <c r="HC132" s="67"/>
      <c r="HD132" s="67"/>
      <c r="HE132" s="67"/>
      <c r="HF132" s="67"/>
      <c r="HG132" s="67"/>
      <c r="HH132" s="67"/>
      <c r="HI132" s="67"/>
      <c r="HJ132" s="67"/>
      <c r="HK132" s="67"/>
      <c r="HL132" s="67"/>
      <c r="HM132" s="67"/>
      <c r="HN132" s="67"/>
      <c r="HO132" s="67"/>
    </row>
    <row r="133" spans="150:223" ht="13.5">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row>
    <row r="134" spans="150:223" ht="13.5">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row>
  </sheetData>
  <sheetProtection/>
  <mergeCells count="138">
    <mergeCell ref="EK2:EK9"/>
    <mergeCell ref="EL2:EL9"/>
    <mergeCell ref="EQ2:EQ9"/>
    <mergeCell ref="ER2:ER9"/>
    <mergeCell ref="ES2:ES9"/>
    <mergeCell ref="EM2:EM9"/>
    <mergeCell ref="EN2:EN9"/>
    <mergeCell ref="EO2:EO9"/>
    <mergeCell ref="EP2:EP9"/>
    <mergeCell ref="EE2:EE9"/>
    <mergeCell ref="EF2:EF9"/>
    <mergeCell ref="EG2:EG9"/>
    <mergeCell ref="EH2:EH9"/>
    <mergeCell ref="EI2:EI9"/>
    <mergeCell ref="EJ2:EJ9"/>
    <mergeCell ref="DY2:DY9"/>
    <mergeCell ref="DZ2:DZ9"/>
    <mergeCell ref="EA2:EA9"/>
    <mergeCell ref="EB2:EB9"/>
    <mergeCell ref="EC2:EC9"/>
    <mergeCell ref="ED2:ED9"/>
    <mergeCell ref="DS2:DS9"/>
    <mergeCell ref="DT2:DT9"/>
    <mergeCell ref="DU2:DU9"/>
    <mergeCell ref="DV2:DV9"/>
    <mergeCell ref="DW2:DW9"/>
    <mergeCell ref="DX2:DX9"/>
    <mergeCell ref="DM2:DM9"/>
    <mergeCell ref="DN2:DN9"/>
    <mergeCell ref="DO2:DO9"/>
    <mergeCell ref="DP2:DP9"/>
    <mergeCell ref="DQ2:DQ9"/>
    <mergeCell ref="DR2:DR9"/>
    <mergeCell ref="DG2:DG9"/>
    <mergeCell ref="DH2:DH9"/>
    <mergeCell ref="DI2:DI9"/>
    <mergeCell ref="DJ2:DJ9"/>
    <mergeCell ref="DK2:DK9"/>
    <mergeCell ref="DL2:DL9"/>
    <mergeCell ref="DA2:DA9"/>
    <mergeCell ref="DB2:DB9"/>
    <mergeCell ref="DC2:DC9"/>
    <mergeCell ref="DD2:DD9"/>
    <mergeCell ref="DE2:DE9"/>
    <mergeCell ref="DF2:DF9"/>
    <mergeCell ref="CT2:CT9"/>
    <mergeCell ref="CU2:CU9"/>
    <mergeCell ref="CW2:CW9"/>
    <mergeCell ref="CX2:CX9"/>
    <mergeCell ref="CY2:CY9"/>
    <mergeCell ref="CZ2:CZ9"/>
    <mergeCell ref="CN2:CN9"/>
    <mergeCell ref="CO2:CO9"/>
    <mergeCell ref="CP2:CP9"/>
    <mergeCell ref="CQ2:CQ9"/>
    <mergeCell ref="CR2:CR9"/>
    <mergeCell ref="CS2:CS9"/>
    <mergeCell ref="CH2:CH9"/>
    <mergeCell ref="CI2:CI9"/>
    <mergeCell ref="CJ2:CJ9"/>
    <mergeCell ref="CK2:CK9"/>
    <mergeCell ref="CL2:CL9"/>
    <mergeCell ref="CM2:CM9"/>
    <mergeCell ref="CB2:CB9"/>
    <mergeCell ref="CC2:CC9"/>
    <mergeCell ref="CD2:CD9"/>
    <mergeCell ref="CE2:CE9"/>
    <mergeCell ref="CF2:CF9"/>
    <mergeCell ref="CG2:CG9"/>
    <mergeCell ref="BV2:BV9"/>
    <mergeCell ref="BW2:BW9"/>
    <mergeCell ref="BX2:BX9"/>
    <mergeCell ref="BY2:BY9"/>
    <mergeCell ref="BZ2:BZ9"/>
    <mergeCell ref="CA2:CA9"/>
    <mergeCell ref="BR2:BR9"/>
    <mergeCell ref="BS2:BS9"/>
    <mergeCell ref="BO2:BO9"/>
    <mergeCell ref="BP2:BP9"/>
    <mergeCell ref="BT2:BT9"/>
    <mergeCell ref="BU2:BU9"/>
    <mergeCell ref="BH2:BH9"/>
    <mergeCell ref="BK2:BK9"/>
    <mergeCell ref="BL2:BL9"/>
    <mergeCell ref="BM2:BM9"/>
    <mergeCell ref="BN2:BN9"/>
    <mergeCell ref="BQ2:BQ9"/>
    <mergeCell ref="AZ2:AZ9"/>
    <mergeCell ref="BA2:BA9"/>
    <mergeCell ref="BB2:BB9"/>
    <mergeCell ref="BC2:BC9"/>
    <mergeCell ref="BI2:BI9"/>
    <mergeCell ref="BJ2:BJ9"/>
    <mergeCell ref="BD2:BD9"/>
    <mergeCell ref="BE2:BE9"/>
    <mergeCell ref="BF2:BF9"/>
    <mergeCell ref="BG2:BG9"/>
    <mergeCell ref="AY2:AY9"/>
    <mergeCell ref="AT2:AT9"/>
    <mergeCell ref="AU2:AU9"/>
    <mergeCell ref="AV2:AV9"/>
    <mergeCell ref="AX2:AX9"/>
    <mergeCell ref="AW2:AW9"/>
    <mergeCell ref="AD5:AD8"/>
    <mergeCell ref="AC5:AC8"/>
    <mergeCell ref="M4:M8"/>
    <mergeCell ref="O4:O8"/>
    <mergeCell ref="P4:P8"/>
    <mergeCell ref="Q4:Q8"/>
    <mergeCell ref="N4:N8"/>
    <mergeCell ref="E4:E8"/>
    <mergeCell ref="G4:G8"/>
    <mergeCell ref="H4:H8"/>
    <mergeCell ref="AP5:AP8"/>
    <mergeCell ref="AO6:AO8"/>
    <mergeCell ref="AN5:AN8"/>
    <mergeCell ref="AM5:AM8"/>
    <mergeCell ref="AL5:AL8"/>
    <mergeCell ref="AK5:AK8"/>
    <mergeCell ref="AJ5:AJ8"/>
    <mergeCell ref="AR5:AR6"/>
    <mergeCell ref="R4:R8"/>
    <mergeCell ref="S4:S8"/>
    <mergeCell ref="T4:T8"/>
    <mergeCell ref="U4:U8"/>
    <mergeCell ref="AI6:AI8"/>
    <mergeCell ref="AH6:AH8"/>
    <mergeCell ref="AG6:AG8"/>
    <mergeCell ref="AF5:AF8"/>
    <mergeCell ref="AE5:AE8"/>
    <mergeCell ref="F4:F8"/>
    <mergeCell ref="L4:L8"/>
    <mergeCell ref="AB5:AB8"/>
    <mergeCell ref="AA5:AA8"/>
    <mergeCell ref="Z5:Z8"/>
    <mergeCell ref="I4:I8"/>
    <mergeCell ref="J4:J8"/>
    <mergeCell ref="K4:K8"/>
  </mergeCells>
  <printOptions/>
  <pageMargins left="0.5905511811023623" right="0.5905511811023623" top="0.984251968503937" bottom="0.3937007874015748" header="0.5118110236220472" footer="0.5118110236220472"/>
  <pageSetup horizontalDpi="600" verticalDpi="600" orientation="landscape" paperSize="9" scale="85" r:id="rId4"/>
  <headerFooter scaleWithDoc="0" alignWithMargins="0">
    <oddHeader>&amp;C&amp;12指標第３表　市町村健全化判断比率</oddHeader>
    <oddFooter>&amp;C&amp;"ＭＳ 明朝,標準"- &amp;P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2016-11-14T08:05:20Z</cp:lastPrinted>
  <dcterms:created xsi:type="dcterms:W3CDTF">2008-01-07T07:06:18Z</dcterms:created>
  <dcterms:modified xsi:type="dcterms:W3CDTF">2016-11-30T05:55:32Z</dcterms:modified>
  <cp:category/>
  <cp:version/>
  <cp:contentType/>
  <cp:contentStatus/>
</cp:coreProperties>
</file>