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185" windowHeight="8280" tabRatio="898" firstSheet="1" activeTab="1"/>
  </bookViews>
  <sheets>
    <sheet name="元データ" sheetId="1" state="hidden" r:id="rId1"/>
    <sheet name="施設及び業務概況に関する調" sheetId="2" r:id="rId2"/>
    <sheet name="損益計算書" sheetId="3" r:id="rId3"/>
    <sheet name="費用構成表" sheetId="4" r:id="rId4"/>
    <sheet name="貸借対照表及び財務分析" sheetId="5" r:id="rId5"/>
    <sheet name="資本的収支に関する調" sheetId="6" r:id="rId6"/>
    <sheet name="企業債に関する調" sheetId="7" r:id="rId7"/>
  </sheets>
  <definedNames>
    <definedName name="_xlnm.Print_Area" localSheetId="6">'企業債に関する調'!$B$4:$D$30</definedName>
    <definedName name="_xlnm.Print_Area" localSheetId="1">'施設及び業務概況に関する調'!$B$5:$H$72</definedName>
    <definedName name="_xlnm.Print_Area" localSheetId="5">'資本的収支に関する調'!$B$4:$E$55</definedName>
    <definedName name="_xlnm.Print_Area" localSheetId="2">'損益計算書'!$B$4:$C$53</definedName>
    <definedName name="_xlnm.Print_Area" localSheetId="4">'貸借対照表及び財務分析'!$B$4:$E$79</definedName>
    <definedName name="_xlnm.Print_Area" localSheetId="3">'費用構成表'!$B$4:$E$45</definedName>
    <definedName name="_xlnm.Print_Titles" localSheetId="6">'企業債に関する調'!$B:$C</definedName>
    <definedName name="_xlnm.Print_Titles" localSheetId="5">'資本的収支に関する調'!$B:$C</definedName>
    <definedName name="_xlnm.Print_Titles" localSheetId="4">'貸借対照表及び財務分析'!$B:$D</definedName>
    <definedName name="_xlnm.Print_Titles" localSheetId="3">'費用構成表'!$B:$D</definedName>
  </definedNames>
  <calcPr fullCalcOnLoad="1"/>
</workbook>
</file>

<file path=xl/sharedStrings.xml><?xml version="1.0" encoding="utf-8"?>
<sst xmlns="http://schemas.openxmlformats.org/spreadsheetml/2006/main" count="1090" uniqueCount="986">
  <si>
    <t>(1) 自己資本金</t>
  </si>
  <si>
    <t>ｱ. 企業債</t>
  </si>
  <si>
    <t>ｲ. 他会計借入金</t>
  </si>
  <si>
    <t>(1) 資本剰余金</t>
  </si>
  <si>
    <t>ｲ. 工事負担金</t>
  </si>
  <si>
    <t>ｳ. 再評価積立金</t>
  </si>
  <si>
    <t>ｴ. その他</t>
  </si>
  <si>
    <t>(2) 利益剰余金</t>
  </si>
  <si>
    <t>ｱ. 減債積立金</t>
  </si>
  <si>
    <t>ｲ. 利益積立金</t>
  </si>
  <si>
    <t>ｳ. 建設改良積立金</t>
  </si>
  <si>
    <t>ｴ. その他積立金</t>
  </si>
  <si>
    <t>10. 資本合計</t>
  </si>
  <si>
    <t>11. 負債・資本合計</t>
  </si>
  <si>
    <t>12. 不良債務</t>
  </si>
  <si>
    <t>団 体 名　</t>
  </si>
  <si>
    <t>　項　　目</t>
  </si>
  <si>
    <t>ｲ. 受託工事収益</t>
  </si>
  <si>
    <t>(1) 職員給与費</t>
  </si>
  <si>
    <t>(2) その他</t>
  </si>
  <si>
    <t>金</t>
  </si>
  <si>
    <t>額</t>
  </si>
  <si>
    <t>構</t>
  </si>
  <si>
    <t>成</t>
  </si>
  <si>
    <t>比</t>
  </si>
  <si>
    <t>収</t>
  </si>
  <si>
    <t>の</t>
  </si>
  <si>
    <t>務</t>
  </si>
  <si>
    <t>分</t>
  </si>
  <si>
    <t>析</t>
  </si>
  <si>
    <t>(1) 基本給</t>
  </si>
  <si>
    <t>(2) 手当</t>
  </si>
  <si>
    <t>(3) 賃金</t>
  </si>
  <si>
    <t>(4) 退職給与金</t>
  </si>
  <si>
    <t>(5) 法定福利費</t>
  </si>
  <si>
    <t>(6) 　 計</t>
  </si>
  <si>
    <t>財</t>
  </si>
  <si>
    <t>率</t>
  </si>
  <si>
    <t>うち当年度純損失(△)</t>
  </si>
  <si>
    <t>資</t>
  </si>
  <si>
    <t>本</t>
  </si>
  <si>
    <t>的</t>
  </si>
  <si>
    <t>入</t>
  </si>
  <si>
    <t>支</t>
  </si>
  <si>
    <t>出</t>
  </si>
  <si>
    <t>補</t>
  </si>
  <si>
    <t>て</t>
  </si>
  <si>
    <t>ん</t>
  </si>
  <si>
    <t>源</t>
  </si>
  <si>
    <t>(8)  工事負担金</t>
  </si>
  <si>
    <t>(9)  その他</t>
  </si>
  <si>
    <t>(5) その他</t>
  </si>
  <si>
    <t>7. 補てん財源不足比率 (h)/(e)×100</t>
  </si>
  <si>
    <t>(3) 工事負担金</t>
  </si>
  <si>
    <t>（企業債に関する調）</t>
  </si>
  <si>
    <t>借</t>
  </si>
  <si>
    <t>先</t>
  </si>
  <si>
    <t>別</t>
  </si>
  <si>
    <t>利</t>
  </si>
  <si>
    <t>（資本的収支に関する調）</t>
  </si>
  <si>
    <t>(1)  企業債</t>
  </si>
  <si>
    <t>1.</t>
  </si>
  <si>
    <t>(2)  他会計出資金</t>
  </si>
  <si>
    <t>(3)  他会計負担金</t>
  </si>
  <si>
    <t>(4)  他会計借入金</t>
  </si>
  <si>
    <t>(5)  他会計補助金</t>
  </si>
  <si>
    <t>(6)  固定資産売却代金</t>
  </si>
  <si>
    <t>(7)  国庫(県)補助金</t>
  </si>
  <si>
    <t>(10)     計    (1)～(9) (a)</t>
  </si>
  <si>
    <t>(11) 翌年度繰越充当財源 (b)</t>
  </si>
  <si>
    <t>(12) 前年度許可債今年度収入分 (c)</t>
  </si>
  <si>
    <t>(13) 純計 (a)-{(b)+(c)} (d)</t>
  </si>
  <si>
    <t>(1) 建設改良費</t>
  </si>
  <si>
    <t>2.</t>
  </si>
  <si>
    <t>(2) 企業債償還金</t>
  </si>
  <si>
    <t>(3) 他会計長期借入金返還金</t>
  </si>
  <si>
    <t>(4) 他会計への支出金</t>
  </si>
  <si>
    <t>(6)     計    (1)～(5) (e)</t>
  </si>
  <si>
    <t>3. 資本的支出不足額(△) (f)</t>
  </si>
  <si>
    <t>(1) 過年度分損益勘定留保資金</t>
  </si>
  <si>
    <t>4.</t>
  </si>
  <si>
    <t>(2) 当年度分損益勘定留保資金</t>
  </si>
  <si>
    <t>(3) 繰越利益剰余金処分額</t>
  </si>
  <si>
    <t>(4) 当年度分利益剰余金処分額</t>
  </si>
  <si>
    <t>(5) 積立金取崩し額</t>
  </si>
  <si>
    <t>(6) 繰越工事資金</t>
  </si>
  <si>
    <t>(7) その他</t>
  </si>
  <si>
    <t>(8)     計    (1)～(7) (g)</t>
  </si>
  <si>
    <t>5. 補てん財源不足額(△) (f)-(g) (h)</t>
  </si>
  <si>
    <t>6. 当年度許可債で未借入、未発行分</t>
  </si>
  <si>
    <t>8. 行政投資実績額</t>
  </si>
  <si>
    <t>9.</t>
  </si>
  <si>
    <t>(1) 企業債</t>
  </si>
  <si>
    <t>(2) 国庫(県)補助金</t>
  </si>
  <si>
    <t>(4) 他会計繰入金</t>
  </si>
  <si>
    <t>（貸借対照表及び財務分析）</t>
  </si>
  <si>
    <t>(1) 有形固定資産</t>
  </si>
  <si>
    <t>ｱ. 土地</t>
  </si>
  <si>
    <t>ｲ. 償却資産</t>
  </si>
  <si>
    <t>ｳ. 減価償却累計額(△)</t>
  </si>
  <si>
    <t>ｴ. 建設仮勘定</t>
  </si>
  <si>
    <t>ｵ. その他</t>
  </si>
  <si>
    <t>(2) 無形固定資産</t>
  </si>
  <si>
    <t>(3) 投資</t>
  </si>
  <si>
    <t>(1) 企業債</t>
  </si>
  <si>
    <t>(2) 再建費</t>
  </si>
  <si>
    <t>(3) 他会計借入金</t>
  </si>
  <si>
    <t>(4) 引当金</t>
  </si>
  <si>
    <t>(5) その他</t>
  </si>
  <si>
    <t>(1) 一時借入金</t>
  </si>
  <si>
    <t>(2) 未払金及び未払費用</t>
  </si>
  <si>
    <t>(3) その他</t>
  </si>
  <si>
    <t>ｱ. 固有資本金(引継資本金)</t>
  </si>
  <si>
    <t>ｲ. 再評価組入資本金</t>
  </si>
  <si>
    <t>ｳ. 繰入資本金</t>
  </si>
  <si>
    <t>ｴ. 組入資本金(造成資本金)</t>
  </si>
  <si>
    <t>(2) 借入資本金</t>
  </si>
  <si>
    <t>ｱ. 国庫(県)補助金</t>
  </si>
  <si>
    <t>ｵ. 当年度未処分利益剰余金</t>
  </si>
  <si>
    <t>14. 再掲</t>
  </si>
  <si>
    <t>経常利益</t>
  </si>
  <si>
    <t>経常損失(△)</t>
  </si>
  <si>
    <t>15. 累積欠損金比率</t>
  </si>
  <si>
    <t>16. 不良債務比率</t>
  </si>
  <si>
    <t>17.</t>
  </si>
  <si>
    <t>（費用構成表）</t>
  </si>
  <si>
    <t>金</t>
  </si>
  <si>
    <t>（損益計算書）</t>
  </si>
  <si>
    <t>(1) 営業収益 (B)</t>
  </si>
  <si>
    <t>ｲ. 受託工事収益</t>
  </si>
  <si>
    <t>ｳ. その他営業収益</t>
  </si>
  <si>
    <t>(2) 営業外収益 (C)</t>
  </si>
  <si>
    <t>ｱ. 受取利息及び配当金</t>
  </si>
  <si>
    <t>(1) 他会計繰入金</t>
  </si>
  <si>
    <t>(2) 固定資産売却益</t>
  </si>
  <si>
    <t>(3) その他</t>
  </si>
  <si>
    <t>（施設及び業務概況に関する調）</t>
  </si>
  <si>
    <t xml:space="preserve"> 1. 総収益 (B)+(C)+(G) (A)</t>
  </si>
  <si>
    <t xml:space="preserve"> 2. 総費用 (E)+(F)+(H) (D)</t>
  </si>
  <si>
    <t xml:space="preserve"> 5. 特別利益 (G)</t>
  </si>
  <si>
    <t xml:space="preserve"> 6. 特別損失 (H)</t>
  </si>
  <si>
    <t xml:space="preserve"> 7. 純利益 (A)-(D)</t>
  </si>
  <si>
    <t xml:space="preserve"> 1. 職員給与費</t>
  </si>
  <si>
    <t xml:space="preserve"> 2. 支払利息</t>
  </si>
  <si>
    <t xml:space="preserve"> 3. 減価償却費</t>
  </si>
  <si>
    <t xml:space="preserve"> 1. 固定資産</t>
  </si>
  <si>
    <t xml:space="preserve"> 2. 流動資産</t>
  </si>
  <si>
    <t xml:space="preserve"> 3. 繰延勘定</t>
  </si>
  <si>
    <t xml:space="preserve"> 4. 資産合計</t>
  </si>
  <si>
    <t xml:space="preserve"> 5. 固定負債</t>
  </si>
  <si>
    <t xml:space="preserve"> 6. 流動負債</t>
  </si>
  <si>
    <t xml:space="preserve"> 7. 負債合計</t>
  </si>
  <si>
    <t xml:space="preserve"> 8. 資本金</t>
  </si>
  <si>
    <t xml:space="preserve"> 9. 剰余金</t>
  </si>
  <si>
    <t>上</t>
  </si>
  <si>
    <t>事</t>
  </si>
  <si>
    <t>業</t>
  </si>
  <si>
    <t xml:space="preserve"> 8. 純損失 (A)-(D) (△)</t>
  </si>
  <si>
    <t>（単位：千円）</t>
  </si>
  <si>
    <t>（単位：千円、％）</t>
  </si>
  <si>
    <t>(1) 現金及び預金</t>
  </si>
  <si>
    <t>(2) 未収金</t>
  </si>
  <si>
    <t>(3) 貯蔵品</t>
  </si>
  <si>
    <t xml:space="preserve">(4) 短期有価証券 </t>
  </si>
  <si>
    <t xml:space="preserve">   当年度未処理欠損金(△)</t>
  </si>
  <si>
    <t>うち当年度純利益</t>
  </si>
  <si>
    <t>(1) 自己資本構成比率</t>
  </si>
  <si>
    <t>(2) 固定資産対長期資本比率</t>
  </si>
  <si>
    <t>(3) 流動比率</t>
  </si>
  <si>
    <t>(4) 総収支比率</t>
  </si>
  <si>
    <t>(ｱ) 企業債償還元金</t>
  </si>
  <si>
    <t>(ｲ) 企業債利息</t>
  </si>
  <si>
    <t>(ｳ) 企業債元利償還金</t>
  </si>
  <si>
    <t>(ｴ) 職員給与費</t>
  </si>
  <si>
    <t xml:space="preserve">    対する率</t>
  </si>
  <si>
    <t>ｱ. 建設改良のための企業債</t>
  </si>
  <si>
    <t>ｲ. その他</t>
  </si>
  <si>
    <t>建　</t>
  </si>
  <si>
    <t>設　</t>
  </si>
  <si>
    <t>改　</t>
  </si>
  <si>
    <t>良財</t>
  </si>
  <si>
    <t>費源</t>
  </si>
  <si>
    <t>の内</t>
  </si>
  <si>
    <t>　訳</t>
  </si>
  <si>
    <t>ｱ. 政府資金</t>
  </si>
  <si>
    <t>ｲ. 公庫資金</t>
  </si>
  <si>
    <t>ｳ. その他</t>
  </si>
  <si>
    <t>ｱ. 職員給与費</t>
  </si>
  <si>
    <t>ｲ. 建設利息</t>
  </si>
  <si>
    <t>う</t>
  </si>
  <si>
    <t>ち</t>
  </si>
  <si>
    <t>駐車場名　</t>
  </si>
  <si>
    <t>計</t>
  </si>
  <si>
    <t>計</t>
  </si>
  <si>
    <t>大手前</t>
  </si>
  <si>
    <t>城山西</t>
  </si>
  <si>
    <t>白潟</t>
  </si>
  <si>
    <t>松　　　　江　　　　市</t>
  </si>
  <si>
    <t xml:space="preserve"> 5.</t>
  </si>
  <si>
    <t>料</t>
  </si>
  <si>
    <t>(円)</t>
  </si>
  <si>
    <t>画</t>
  </si>
  <si>
    <t>数</t>
  </si>
  <si>
    <t>値</t>
  </si>
  <si>
    <t>実</t>
  </si>
  <si>
    <t>績</t>
  </si>
  <si>
    <t>と</t>
  </si>
  <si>
    <t>差</t>
  </si>
  <si>
    <t>地下</t>
  </si>
  <si>
    <t>開始</t>
  </si>
  <si>
    <t>終了</t>
  </si>
  <si>
    <t>うち他会計繰入金</t>
  </si>
  <si>
    <t>うち職員給与費</t>
  </si>
  <si>
    <t>11. 計画駐車台数と実績の比率</t>
  </si>
  <si>
    <t xml:space="preserve"> 1. 供用開始年月日</t>
  </si>
  <si>
    <t>(1) 構造</t>
  </si>
  <si>
    <t xml:space="preserve"> 2.</t>
  </si>
  <si>
    <t>(2) 階層 (階)</t>
  </si>
  <si>
    <t>地上</t>
  </si>
  <si>
    <t>施</t>
  </si>
  <si>
    <t>設</t>
  </si>
  <si>
    <t>(3) 駐車場使用面積 (m2) (A)</t>
  </si>
  <si>
    <t>(4) 収容台数 (台) (B)</t>
  </si>
  <si>
    <t xml:space="preserve"> 3. 営業時間</t>
  </si>
  <si>
    <t xml:space="preserve"> 4. 総事業費 (千円) (C)</t>
  </si>
  <si>
    <t>建設財源のうち (千円)</t>
  </si>
  <si>
    <t>ｱ. 無利子貸付金</t>
  </si>
  <si>
    <t>(1) 時間きめ</t>
  </si>
  <si>
    <t>ｱ. 普通自動車</t>
  </si>
  <si>
    <t>ｲ. 小型自動車</t>
  </si>
  <si>
    <t>ｳ. 乗合自動車</t>
  </si>
  <si>
    <t>(2) 月きめ</t>
  </si>
  <si>
    <t>ｱ. 全日</t>
  </si>
  <si>
    <t xml:space="preserve">    普通自動車</t>
  </si>
  <si>
    <t>ｲ. 昼間</t>
  </si>
  <si>
    <t>ｳ. 夜間</t>
  </si>
  <si>
    <t>(3) 現行料金実施年月日</t>
  </si>
  <si>
    <t xml:space="preserve"> 6. １台当りの建設費 (千円) (C/B)</t>
  </si>
  <si>
    <t xml:space="preserve"> 7. １台当りの使用面積 (m2) (A/B)</t>
  </si>
  <si>
    <t>(1) 当年度 (千円)</t>
  </si>
  <si>
    <t>ｱ. 収入</t>
  </si>
  <si>
    <t xml:space="preserve"> 8.</t>
  </si>
  <si>
    <t>うち他会計繰入金</t>
  </si>
  <si>
    <t>ｲ. 支出</t>
  </si>
  <si>
    <t>うち職員給与費</t>
  </si>
  <si>
    <t>ｳ. 収支差 (ｱ-ｲ)</t>
  </si>
  <si>
    <t>(2) 供用開始以降累計</t>
  </si>
  <si>
    <t xml:space="preserve">     　　　　(千円)</t>
  </si>
  <si>
    <t>(3) 駐車台数</t>
  </si>
  <si>
    <t>ｱ. 一日平均 (台)</t>
  </si>
  <si>
    <t>ｲ. 供用開始以降累計 (千台)</t>
  </si>
  <si>
    <t xml:space="preserve"> 9.</t>
  </si>
  <si>
    <t>10.</t>
  </si>
  <si>
    <t>ｱ. 一日平均</t>
  </si>
  <si>
    <t>ｲ. 使用開始以降累計</t>
  </si>
  <si>
    <t>12. 料金の徴収委託の実施</t>
  </si>
  <si>
    <t>(1) 委託年月日</t>
  </si>
  <si>
    <t>(2) 委託先</t>
  </si>
  <si>
    <t>(3) 委託料 (千円)</t>
  </si>
  <si>
    <t>13. 職員数 (人)</t>
  </si>
  <si>
    <t>(1) 損益勘定所属職員</t>
  </si>
  <si>
    <t>(2) 資本勘定所属職員</t>
  </si>
  <si>
    <t>(3)  　　　計</t>
  </si>
  <si>
    <t>松 江 市</t>
  </si>
  <si>
    <t>ｱ. 主営業収益</t>
  </si>
  <si>
    <t>うち他会計負担金</t>
  </si>
  <si>
    <t>ｳ. 国庫補助金</t>
  </si>
  <si>
    <t>ｴ. 都道府県補助金</t>
  </si>
  <si>
    <t>ｵ. 他会計補助金</t>
  </si>
  <si>
    <t>ｶ. 雑収益</t>
  </si>
  <si>
    <t>(ｲ) 施設管理費</t>
  </si>
  <si>
    <t>(ｱ) 一般管理費</t>
  </si>
  <si>
    <t>ｱ. 主営業費用</t>
  </si>
  <si>
    <t>(1) 営業費用 (E)</t>
  </si>
  <si>
    <t>ｲ. 受託工事費</t>
  </si>
  <si>
    <t>ｳ. 減価償却費</t>
  </si>
  <si>
    <t>ｴ. 資産減耗費</t>
  </si>
  <si>
    <t>ｵ. その他営業費用</t>
  </si>
  <si>
    <t>(2) 営業外費用 (F)</t>
  </si>
  <si>
    <t>ｱ. 支払利息</t>
  </si>
  <si>
    <t>うち企業債利息</t>
  </si>
  <si>
    <t>ｲ. 企業債取扱諸費</t>
  </si>
  <si>
    <t>ｳ. 受託工事費</t>
  </si>
  <si>
    <t>ｴ. 繰延勘定償却</t>
  </si>
  <si>
    <t>ｵ. その他営業外費用</t>
  </si>
  <si>
    <t>(単位：千円)</t>
  </si>
  <si>
    <t xml:space="preserve"> 4. 光熱水費</t>
  </si>
  <si>
    <t xml:space="preserve"> 5. 通信運搬費</t>
  </si>
  <si>
    <t xml:space="preserve"> 6. 修繕費</t>
  </si>
  <si>
    <t xml:space="preserve"> 7. 委託料</t>
  </si>
  <si>
    <t xml:space="preserve"> 8. その他</t>
  </si>
  <si>
    <t xml:space="preserve"> 9. 費用合計</t>
  </si>
  <si>
    <t>10. 受託工事費</t>
  </si>
  <si>
    <t>11. 附帯事業費</t>
  </si>
  <si>
    <t>12. 材料及び不用品売却原価</t>
  </si>
  <si>
    <t>13. 経常費用</t>
  </si>
  <si>
    <t>13. 実質資金不足額</t>
  </si>
  <si>
    <t>(5) 経常収支比率</t>
  </si>
  <si>
    <t>(6) 営業収支比率</t>
  </si>
  <si>
    <t>(7) 企業債償還額対減価償却額比率</t>
  </si>
  <si>
    <t>(8) 料金収入に</t>
  </si>
  <si>
    <t>(1) 財政融資</t>
  </si>
  <si>
    <t>(5) 市中銀行</t>
  </si>
  <si>
    <t>(7) 市場公募債</t>
  </si>
  <si>
    <t>(8) 共済組合</t>
  </si>
  <si>
    <t>(9) 政府保証付外債</t>
  </si>
  <si>
    <t>(10) 交付公債</t>
  </si>
  <si>
    <t>(11) その他</t>
  </si>
  <si>
    <t/>
  </si>
  <si>
    <t>(広場式)(自走式)</t>
  </si>
  <si>
    <t>(立体式)(自走式)</t>
  </si>
  <si>
    <t>8:30</t>
  </si>
  <si>
    <t>17:30</t>
  </si>
  <si>
    <t>0:00</t>
  </si>
  <si>
    <t>24:00</t>
  </si>
  <si>
    <t>(2) 郵便貯金</t>
  </si>
  <si>
    <t>(3) 簡易生命保険</t>
  </si>
  <si>
    <t>企　業　債　現　在　高</t>
  </si>
  <si>
    <t>(6) (5)以外の金融機関</t>
  </si>
  <si>
    <t>手入力→</t>
  </si>
  <si>
    <r>
      <t>19,0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,0</t>
    </r>
    <r>
      <rPr>
        <sz val="11"/>
        <rFont val="ＭＳ 明朝"/>
        <family val="1"/>
      </rPr>
      <t>2</t>
    </r>
  </si>
  <si>
    <r>
      <t>19,02,0</t>
    </r>
    <r>
      <rPr>
        <sz val="11"/>
        <rFont val="ＭＳ 明朝"/>
        <family val="1"/>
      </rPr>
      <t>3</t>
    </r>
  </si>
  <si>
    <r>
      <t>2</t>
    </r>
    <r>
      <rPr>
        <sz val="11"/>
        <rFont val="ＭＳ 明朝"/>
        <family val="1"/>
      </rPr>
      <t>0,01,01</t>
    </r>
  </si>
  <si>
    <r>
      <t>20,01,0</t>
    </r>
    <r>
      <rPr>
        <sz val="11"/>
        <rFont val="ＭＳ 明朝"/>
        <family val="1"/>
      </rPr>
      <t>2</t>
    </r>
  </si>
  <si>
    <r>
      <t>2</t>
    </r>
    <r>
      <rPr>
        <sz val="11"/>
        <rFont val="ＭＳ 明朝"/>
        <family val="1"/>
      </rPr>
      <t>1,01,01</t>
    </r>
  </si>
  <si>
    <r>
      <t>21,01,0</t>
    </r>
    <r>
      <rPr>
        <sz val="11"/>
        <rFont val="ＭＳ 明朝"/>
        <family val="1"/>
      </rPr>
      <t>2</t>
    </r>
  </si>
  <si>
    <r>
      <t>2</t>
    </r>
    <r>
      <rPr>
        <sz val="11"/>
        <rFont val="ＭＳ 明朝"/>
        <family val="1"/>
      </rPr>
      <t>2,01,01</t>
    </r>
  </si>
  <si>
    <r>
      <t>22,01,0</t>
    </r>
    <r>
      <rPr>
        <sz val="11"/>
        <rFont val="ＭＳ 明朝"/>
        <family val="1"/>
      </rPr>
      <t>2</t>
    </r>
  </si>
  <si>
    <r>
      <t>22,0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,</t>
    </r>
    <r>
      <rPr>
        <sz val="11"/>
        <rFont val="ＭＳ 明朝"/>
        <family val="1"/>
      </rPr>
      <t>01</t>
    </r>
  </si>
  <si>
    <r>
      <t>2</t>
    </r>
    <r>
      <rPr>
        <sz val="11"/>
        <rFont val="ＭＳ 明朝"/>
        <family val="1"/>
      </rPr>
      <t>3,01,01</t>
    </r>
  </si>
  <si>
    <r>
      <t>23,01,0</t>
    </r>
    <r>
      <rPr>
        <sz val="11"/>
        <rFont val="ＭＳ 明朝"/>
        <family val="1"/>
      </rPr>
      <t>2</t>
    </r>
  </si>
  <si>
    <r>
      <t>23,0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,0</t>
    </r>
    <r>
      <rPr>
        <sz val="11"/>
        <rFont val="ＭＳ 明朝"/>
        <family val="1"/>
      </rPr>
      <t>2</t>
    </r>
  </si>
  <si>
    <r>
      <t>2</t>
    </r>
    <r>
      <rPr>
        <sz val="11"/>
        <rFont val="ＭＳ 明朝"/>
        <family val="1"/>
      </rPr>
      <t>4,01,12</t>
    </r>
  </si>
  <si>
    <r>
      <t>24,0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,12</t>
    </r>
  </si>
  <si>
    <r>
      <t>24,0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,12</t>
    </r>
  </si>
  <si>
    <r>
      <t>24,0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,12</t>
    </r>
  </si>
  <si>
    <r>
      <t>24,0</t>
    </r>
    <r>
      <rPr>
        <sz val="11"/>
        <rFont val="ＭＳ 明朝"/>
        <family val="1"/>
      </rPr>
      <t>5</t>
    </r>
    <r>
      <rPr>
        <sz val="11"/>
        <rFont val="ＭＳ 明朝"/>
        <family val="1"/>
      </rPr>
      <t>,12</t>
    </r>
  </si>
  <si>
    <r>
      <t>24,0</t>
    </r>
    <r>
      <rPr>
        <sz val="11"/>
        <rFont val="ＭＳ 明朝"/>
        <family val="1"/>
      </rPr>
      <t>6</t>
    </r>
    <r>
      <rPr>
        <sz val="11"/>
        <rFont val="ＭＳ 明朝"/>
        <family val="1"/>
      </rPr>
      <t>,12</t>
    </r>
  </si>
  <si>
    <r>
      <t>24,0</t>
    </r>
    <r>
      <rPr>
        <sz val="11"/>
        <rFont val="ＭＳ 明朝"/>
        <family val="1"/>
      </rPr>
      <t>7</t>
    </r>
    <r>
      <rPr>
        <sz val="11"/>
        <rFont val="ＭＳ 明朝"/>
        <family val="1"/>
      </rPr>
      <t>,12</t>
    </r>
  </si>
  <si>
    <r>
      <t>24,0</t>
    </r>
    <r>
      <rPr>
        <sz val="11"/>
        <rFont val="ＭＳ 明朝"/>
        <family val="1"/>
      </rPr>
      <t>8</t>
    </r>
    <r>
      <rPr>
        <sz val="11"/>
        <rFont val="ＭＳ 明朝"/>
        <family val="1"/>
      </rPr>
      <t>,12</t>
    </r>
  </si>
  <si>
    <r>
      <t>24,0</t>
    </r>
    <r>
      <rPr>
        <sz val="11"/>
        <rFont val="ＭＳ 明朝"/>
        <family val="1"/>
      </rPr>
      <t>9</t>
    </r>
    <r>
      <rPr>
        <sz val="11"/>
        <rFont val="ＭＳ 明朝"/>
        <family val="1"/>
      </rPr>
      <t>,12</t>
    </r>
  </si>
  <si>
    <r>
      <t>24,</t>
    </r>
    <r>
      <rPr>
        <sz val="11"/>
        <rFont val="ＭＳ 明朝"/>
        <family val="1"/>
      </rPr>
      <t>10</t>
    </r>
    <r>
      <rPr>
        <sz val="11"/>
        <rFont val="ＭＳ 明朝"/>
        <family val="1"/>
      </rPr>
      <t>,12</t>
    </r>
  </si>
  <si>
    <r>
      <t>24,</t>
    </r>
    <r>
      <rPr>
        <sz val="11"/>
        <rFont val="ＭＳ 明朝"/>
        <family val="1"/>
      </rPr>
      <t>11</t>
    </r>
    <r>
      <rPr>
        <sz val="11"/>
        <rFont val="ＭＳ 明朝"/>
        <family val="1"/>
      </rPr>
      <t>,12</t>
    </r>
  </si>
  <si>
    <r>
      <t>24,</t>
    </r>
    <r>
      <rPr>
        <sz val="11"/>
        <rFont val="ＭＳ 明朝"/>
        <family val="1"/>
      </rPr>
      <t>12</t>
    </r>
    <r>
      <rPr>
        <sz val="11"/>
        <rFont val="ＭＳ 明朝"/>
        <family val="1"/>
      </rPr>
      <t>,12</t>
    </r>
  </si>
  <si>
    <r>
      <t>24,01,</t>
    </r>
    <r>
      <rPr>
        <sz val="11"/>
        <rFont val="ＭＳ 明朝"/>
        <family val="1"/>
      </rPr>
      <t>01</t>
    </r>
  </si>
  <si>
    <r>
      <t>24,01,0</t>
    </r>
    <r>
      <rPr>
        <sz val="11"/>
        <rFont val="ＭＳ 明朝"/>
        <family val="1"/>
      </rPr>
      <t>2</t>
    </r>
  </si>
  <si>
    <r>
      <t>24,01,0</t>
    </r>
    <r>
      <rPr>
        <sz val="11"/>
        <rFont val="ＭＳ 明朝"/>
        <family val="1"/>
      </rPr>
      <t>3</t>
    </r>
  </si>
  <si>
    <r>
      <t>24,01,0</t>
    </r>
    <r>
      <rPr>
        <sz val="11"/>
        <rFont val="ＭＳ 明朝"/>
        <family val="1"/>
      </rPr>
      <t>4</t>
    </r>
  </si>
  <si>
    <r>
      <t>24,01,0</t>
    </r>
    <r>
      <rPr>
        <sz val="11"/>
        <rFont val="ＭＳ 明朝"/>
        <family val="1"/>
      </rPr>
      <t>5</t>
    </r>
  </si>
  <si>
    <r>
      <t>24,01,0</t>
    </r>
    <r>
      <rPr>
        <sz val="11"/>
        <rFont val="ＭＳ 明朝"/>
        <family val="1"/>
      </rPr>
      <t>6</t>
    </r>
  </si>
  <si>
    <r>
      <t>24,01,0</t>
    </r>
    <r>
      <rPr>
        <sz val="11"/>
        <rFont val="ＭＳ 明朝"/>
        <family val="1"/>
      </rPr>
      <t>7</t>
    </r>
  </si>
  <si>
    <r>
      <t>24,01,0</t>
    </r>
    <r>
      <rPr>
        <sz val="11"/>
        <rFont val="ＭＳ 明朝"/>
        <family val="1"/>
      </rPr>
      <t>8</t>
    </r>
  </si>
  <si>
    <r>
      <t>24,01,0</t>
    </r>
    <r>
      <rPr>
        <sz val="11"/>
        <rFont val="ＭＳ 明朝"/>
        <family val="1"/>
      </rPr>
      <t>9</t>
    </r>
  </si>
  <si>
    <r>
      <t>24,01,</t>
    </r>
    <r>
      <rPr>
        <sz val="11"/>
        <rFont val="ＭＳ 明朝"/>
        <family val="1"/>
      </rPr>
      <t>10</t>
    </r>
  </si>
  <si>
    <r>
      <t>24,01,</t>
    </r>
    <r>
      <rPr>
        <sz val="11"/>
        <rFont val="ＭＳ 明朝"/>
        <family val="1"/>
      </rPr>
      <t>11</t>
    </r>
  </si>
  <si>
    <t xml:space="preserve"> 4. 経常損失 {(B+C)-(E+F)} (△)</t>
  </si>
  <si>
    <t xml:space="preserve"> 3. 経常利益 {(B+C)-(E+F)}</t>
  </si>
  <si>
    <t>(1)  起債前借</t>
  </si>
  <si>
    <t>(2)             1.0％未満</t>
  </si>
  <si>
    <t>(3)  1.0％以上～2.0％未満</t>
  </si>
  <si>
    <t>(4)  2.0％以上～3.0％未満</t>
  </si>
  <si>
    <t>(5)  3.0％以上～4.0％未満</t>
  </si>
  <si>
    <t>(6)  4.0％以上～5.0％未満</t>
  </si>
  <si>
    <t>(7)  5.0％以上～6.0％未満</t>
  </si>
  <si>
    <t>(8)  6.0％以上～7.0％未満</t>
  </si>
  <si>
    <t>(9)  7.0％以上～7.5％未満</t>
  </si>
  <si>
    <t>(10) 7.5％以上～8.0％未満</t>
  </si>
  <si>
    <t>(11) 8.0％以上</t>
  </si>
  <si>
    <t>14. 指定管理者</t>
  </si>
  <si>
    <t>S 63.04.01</t>
  </si>
  <si>
    <t>H 03.11.03</t>
  </si>
  <si>
    <t>H 12.04.01</t>
  </si>
  <si>
    <t>-</t>
  </si>
  <si>
    <t>(1) 企業債利息</t>
  </si>
  <si>
    <t>(2) 一時借入金利息</t>
  </si>
  <si>
    <t>(3) 他会計借入金等利息</t>
  </si>
  <si>
    <t>(4) 地方公共団体金融機構</t>
  </si>
  <si>
    <t xml:space="preserve"> 9. 前年度繰越利益剰余金</t>
  </si>
  <si>
    <t>10. 前年度繰越欠損金</t>
  </si>
  <si>
    <t>11. 当年度未処分利益剰余金</t>
  </si>
  <si>
    <t>12. 当年度未処理欠損金</t>
  </si>
  <si>
    <t>24:00</t>
  </si>
  <si>
    <t>0:00</t>
  </si>
  <si>
    <t>H 25.03.18</t>
  </si>
  <si>
    <r>
      <t>322016</t>
    </r>
    <r>
      <rPr>
        <sz val="11"/>
        <rFont val="ＭＳ 明朝"/>
        <family val="1"/>
      </rPr>
      <t>-1</t>
    </r>
  </si>
  <si>
    <t>322016-3</t>
  </si>
  <si>
    <t>322016-2</t>
  </si>
  <si>
    <r>
      <t>1</t>
    </r>
    <r>
      <rPr>
        <sz val="11"/>
        <rFont val="ＭＳ 明朝"/>
        <family val="1"/>
      </rPr>
      <t>9,01,01</t>
    </r>
  </si>
  <si>
    <t>19,01,02</t>
  </si>
  <si>
    <r>
      <t>1</t>
    </r>
    <r>
      <rPr>
        <sz val="11"/>
        <rFont val="ＭＳ 明朝"/>
        <family val="1"/>
      </rPr>
      <t>9,01,03</t>
    </r>
  </si>
  <si>
    <t>19,01,04</t>
  </si>
  <si>
    <r>
      <t>1</t>
    </r>
    <r>
      <rPr>
        <sz val="11"/>
        <rFont val="ＭＳ 明朝"/>
        <family val="1"/>
      </rPr>
      <t>9,01,05</t>
    </r>
  </si>
  <si>
    <t>19,01,06</t>
  </si>
  <si>
    <r>
      <t>1</t>
    </r>
    <r>
      <rPr>
        <sz val="11"/>
        <rFont val="ＭＳ 明朝"/>
        <family val="1"/>
      </rPr>
      <t>9,01,07</t>
    </r>
  </si>
  <si>
    <t>19,01,08</t>
  </si>
  <si>
    <r>
      <t>1</t>
    </r>
    <r>
      <rPr>
        <sz val="11"/>
        <rFont val="ＭＳ 明朝"/>
        <family val="1"/>
      </rPr>
      <t>9,01,09</t>
    </r>
  </si>
  <si>
    <t>19,01,10</t>
  </si>
  <si>
    <r>
      <t>1</t>
    </r>
    <r>
      <rPr>
        <sz val="11"/>
        <rFont val="ＭＳ 明朝"/>
        <family val="1"/>
      </rPr>
      <t>9,01,11</t>
    </r>
  </si>
  <si>
    <t>19,01,12</t>
  </si>
  <si>
    <r>
      <t>1</t>
    </r>
    <r>
      <rPr>
        <sz val="11"/>
        <rFont val="ＭＳ 明朝"/>
        <family val="1"/>
      </rPr>
      <t>9,01,13</t>
    </r>
  </si>
  <si>
    <t>19,01,14</t>
  </si>
  <si>
    <r>
      <t>1</t>
    </r>
    <r>
      <rPr>
        <sz val="11"/>
        <rFont val="ＭＳ 明朝"/>
        <family val="1"/>
      </rPr>
      <t>9,01,15</t>
    </r>
  </si>
  <si>
    <t>19,01,16</t>
  </si>
  <si>
    <r>
      <t>1</t>
    </r>
    <r>
      <rPr>
        <sz val="11"/>
        <rFont val="ＭＳ 明朝"/>
        <family val="1"/>
      </rPr>
      <t>9,01,17</t>
    </r>
  </si>
  <si>
    <t>19,01,18</t>
  </si>
  <si>
    <r>
      <t>1</t>
    </r>
    <r>
      <rPr>
        <sz val="11"/>
        <rFont val="ＭＳ 明朝"/>
        <family val="1"/>
      </rPr>
      <t>9,01,19</t>
    </r>
  </si>
  <si>
    <t>19,01,20</t>
  </si>
  <si>
    <r>
      <t>1</t>
    </r>
    <r>
      <rPr>
        <sz val="11"/>
        <rFont val="ＭＳ 明朝"/>
        <family val="1"/>
      </rPr>
      <t>9,01,21</t>
    </r>
  </si>
  <si>
    <t>19,01,22</t>
  </si>
  <si>
    <r>
      <t>1</t>
    </r>
    <r>
      <rPr>
        <sz val="11"/>
        <rFont val="ＭＳ 明朝"/>
        <family val="1"/>
      </rPr>
      <t>9,01,23</t>
    </r>
  </si>
  <si>
    <t>19,01,24</t>
  </si>
  <si>
    <r>
      <t>1</t>
    </r>
    <r>
      <rPr>
        <sz val="11"/>
        <rFont val="ＭＳ 明朝"/>
        <family val="1"/>
      </rPr>
      <t>9,01,25</t>
    </r>
  </si>
  <si>
    <t>19,01,26</t>
  </si>
  <si>
    <r>
      <t>1</t>
    </r>
    <r>
      <rPr>
        <sz val="11"/>
        <rFont val="ＭＳ 明朝"/>
        <family val="1"/>
      </rPr>
      <t>9,01,27</t>
    </r>
  </si>
  <si>
    <t>19,01,28</t>
  </si>
  <si>
    <r>
      <t>1</t>
    </r>
    <r>
      <rPr>
        <sz val="11"/>
        <rFont val="ＭＳ 明朝"/>
        <family val="1"/>
      </rPr>
      <t>9,01,29</t>
    </r>
  </si>
  <si>
    <t>19,01,30</t>
  </si>
  <si>
    <r>
      <t>1</t>
    </r>
    <r>
      <rPr>
        <sz val="11"/>
        <rFont val="ＭＳ 明朝"/>
        <family val="1"/>
      </rPr>
      <t>9,01,31</t>
    </r>
  </si>
  <si>
    <t>19,01,32</t>
  </si>
  <si>
    <r>
      <t>1</t>
    </r>
    <r>
      <rPr>
        <sz val="11"/>
        <rFont val="ＭＳ 明朝"/>
        <family val="1"/>
      </rPr>
      <t>9,01,33</t>
    </r>
  </si>
  <si>
    <t>19,01,34</t>
  </si>
  <si>
    <r>
      <t>1</t>
    </r>
    <r>
      <rPr>
        <sz val="11"/>
        <rFont val="ＭＳ 明朝"/>
        <family val="1"/>
      </rPr>
      <t>9,01,35</t>
    </r>
  </si>
  <si>
    <t>19,01,36</t>
  </si>
  <si>
    <r>
      <t>1</t>
    </r>
    <r>
      <rPr>
        <sz val="11"/>
        <rFont val="ＭＳ 明朝"/>
        <family val="1"/>
      </rPr>
      <t>9,01,37</t>
    </r>
  </si>
  <si>
    <t>19,01,38</t>
  </si>
  <si>
    <r>
      <t>1</t>
    </r>
    <r>
      <rPr>
        <sz val="11"/>
        <rFont val="ＭＳ 明朝"/>
        <family val="1"/>
      </rPr>
      <t>9,01,39</t>
    </r>
  </si>
  <si>
    <t>19,01,40</t>
  </si>
  <si>
    <r>
      <t>1</t>
    </r>
    <r>
      <rPr>
        <sz val="11"/>
        <rFont val="ＭＳ 明朝"/>
        <family val="1"/>
      </rPr>
      <t>9,01,41</t>
    </r>
  </si>
  <si>
    <t>19,01,42</t>
  </si>
  <si>
    <r>
      <t>1</t>
    </r>
    <r>
      <rPr>
        <sz val="11"/>
        <rFont val="ＭＳ 明朝"/>
        <family val="1"/>
      </rPr>
      <t>9,01,43</t>
    </r>
  </si>
  <si>
    <t>19,01,44</t>
  </si>
  <si>
    <r>
      <t>1</t>
    </r>
    <r>
      <rPr>
        <sz val="11"/>
        <rFont val="ＭＳ 明朝"/>
        <family val="1"/>
      </rPr>
      <t>9,01,45</t>
    </r>
  </si>
  <si>
    <t>19,01,46</t>
  </si>
  <si>
    <r>
      <t>1</t>
    </r>
    <r>
      <rPr>
        <sz val="11"/>
        <rFont val="ＭＳ 明朝"/>
        <family val="1"/>
      </rPr>
      <t>9,01,47</t>
    </r>
  </si>
  <si>
    <t>19,01,48</t>
  </si>
  <si>
    <r>
      <t>1</t>
    </r>
    <r>
      <rPr>
        <sz val="11"/>
        <rFont val="ＭＳ 明朝"/>
        <family val="1"/>
      </rPr>
      <t>9,01,49</t>
    </r>
  </si>
  <si>
    <t>19,01,50</t>
  </si>
  <si>
    <r>
      <t>1</t>
    </r>
    <r>
      <rPr>
        <sz val="11"/>
        <rFont val="ＭＳ 明朝"/>
        <family val="1"/>
      </rPr>
      <t>9,01,51</t>
    </r>
  </si>
  <si>
    <t>19,01,52</t>
  </si>
  <si>
    <r>
      <t>1</t>
    </r>
    <r>
      <rPr>
        <sz val="11"/>
        <rFont val="ＭＳ 明朝"/>
        <family val="1"/>
      </rPr>
      <t>9,01,53</t>
    </r>
  </si>
  <si>
    <t>19,01,54</t>
  </si>
  <si>
    <r>
      <t>1</t>
    </r>
    <r>
      <rPr>
        <sz val="11"/>
        <rFont val="ＭＳ 明朝"/>
        <family val="1"/>
      </rPr>
      <t>9,01,55</t>
    </r>
  </si>
  <si>
    <t>19,01,56</t>
  </si>
  <si>
    <r>
      <t>1</t>
    </r>
    <r>
      <rPr>
        <sz val="11"/>
        <rFont val="ＭＳ 明朝"/>
        <family val="1"/>
      </rPr>
      <t>9,01,57</t>
    </r>
  </si>
  <si>
    <t>19,01,58</t>
  </si>
  <si>
    <r>
      <t>1</t>
    </r>
    <r>
      <rPr>
        <sz val="11"/>
        <rFont val="ＭＳ 明朝"/>
        <family val="1"/>
      </rPr>
      <t>9,01,59</t>
    </r>
  </si>
  <si>
    <t>19,01,60</t>
  </si>
  <si>
    <r>
      <t>1</t>
    </r>
    <r>
      <rPr>
        <sz val="11"/>
        <rFont val="ＭＳ 明朝"/>
        <family val="1"/>
      </rPr>
      <t>9,01,61</t>
    </r>
  </si>
  <si>
    <t>19,01,62</t>
  </si>
  <si>
    <r>
      <t>1</t>
    </r>
    <r>
      <rPr>
        <sz val="11"/>
        <rFont val="ＭＳ 明朝"/>
        <family val="1"/>
      </rPr>
      <t>9,01,63</t>
    </r>
  </si>
  <si>
    <r>
      <t>19,02,01</t>
    </r>
  </si>
  <si>
    <r>
      <t>19,02,04</t>
    </r>
  </si>
  <si>
    <r>
      <t>19,0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,05</t>
    </r>
  </si>
  <si>
    <r>
      <t>19,02,06</t>
    </r>
  </si>
  <si>
    <r>
      <t>19,02,07</t>
    </r>
  </si>
  <si>
    <r>
      <t>19,0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,08</t>
    </r>
  </si>
  <si>
    <r>
      <t>19,02,09</t>
    </r>
  </si>
  <si>
    <r>
      <t>19,02,10</t>
    </r>
  </si>
  <si>
    <r>
      <t>19,0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,11</t>
    </r>
  </si>
  <si>
    <r>
      <t>19,02,12</t>
    </r>
  </si>
  <si>
    <r>
      <t>19,02,13</t>
    </r>
  </si>
  <si>
    <r>
      <t>19,0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,14</t>
    </r>
  </si>
  <si>
    <r>
      <t>19,02,15</t>
    </r>
  </si>
  <si>
    <r>
      <t>19,02,16</t>
    </r>
  </si>
  <si>
    <r>
      <t>19,0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,17</t>
    </r>
  </si>
  <si>
    <r>
      <t>19,02,18</t>
    </r>
  </si>
  <si>
    <r>
      <t>19,02,19</t>
    </r>
  </si>
  <si>
    <r>
      <t>19,0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,20</t>
    </r>
  </si>
  <si>
    <r>
      <t>19,02,21</t>
    </r>
  </si>
  <si>
    <r>
      <t>19,02,22</t>
    </r>
  </si>
  <si>
    <r>
      <t>19,0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,23</t>
    </r>
  </si>
  <si>
    <r>
      <t>19,02,24</t>
    </r>
  </si>
  <si>
    <r>
      <t>19,02,25</t>
    </r>
  </si>
  <si>
    <r>
      <t>19,0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,26</t>
    </r>
  </si>
  <si>
    <r>
      <t>19,02,27</t>
    </r>
  </si>
  <si>
    <r>
      <t>19,02,28</t>
    </r>
  </si>
  <si>
    <r>
      <t>19,0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,29</t>
    </r>
  </si>
  <si>
    <r>
      <t>19,02,30</t>
    </r>
  </si>
  <si>
    <r>
      <t>19,02,31</t>
    </r>
  </si>
  <si>
    <r>
      <t>19,0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,32</t>
    </r>
  </si>
  <si>
    <r>
      <t>19,02,33</t>
    </r>
  </si>
  <si>
    <r>
      <t>19,02,34</t>
    </r>
  </si>
  <si>
    <r>
      <t>19,0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,35</t>
    </r>
  </si>
  <si>
    <r>
      <t>19,02,36</t>
    </r>
  </si>
  <si>
    <r>
      <t>19,02,37</t>
    </r>
  </si>
  <si>
    <r>
      <t>19,0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,38</t>
    </r>
  </si>
  <si>
    <r>
      <t>19,02,39</t>
    </r>
  </si>
  <si>
    <r>
      <t>19,02,40</t>
    </r>
  </si>
  <si>
    <r>
      <t>19,0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,41</t>
    </r>
  </si>
  <si>
    <r>
      <t>19,02,42</t>
    </r>
  </si>
  <si>
    <r>
      <t>19,02,43</t>
    </r>
  </si>
  <si>
    <r>
      <t>19,0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,44</t>
    </r>
  </si>
  <si>
    <r>
      <t>19,02,45</t>
    </r>
  </si>
  <si>
    <r>
      <t>19,02,46</t>
    </r>
  </si>
  <si>
    <r>
      <t>19,0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,47</t>
    </r>
  </si>
  <si>
    <r>
      <t>19,02,48</t>
    </r>
  </si>
  <si>
    <r>
      <t>19,02,49</t>
    </r>
  </si>
  <si>
    <r>
      <t>19,0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,50</t>
    </r>
  </si>
  <si>
    <r>
      <t>19,02,51</t>
    </r>
  </si>
  <si>
    <r>
      <t>19,02,52</t>
    </r>
  </si>
  <si>
    <r>
      <t>19,0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,53</t>
    </r>
  </si>
  <si>
    <r>
      <t>19,02,54</t>
    </r>
  </si>
  <si>
    <r>
      <t>19,02,55</t>
    </r>
  </si>
  <si>
    <r>
      <t>19,0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,56</t>
    </r>
  </si>
  <si>
    <r>
      <t>19,02,57</t>
    </r>
  </si>
  <si>
    <r>
      <t>19,02,58</t>
    </r>
  </si>
  <si>
    <r>
      <t>19,0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,59</t>
    </r>
  </si>
  <si>
    <r>
      <t>19,02,60</t>
    </r>
  </si>
  <si>
    <r>
      <t>19,02,61</t>
    </r>
  </si>
  <si>
    <r>
      <t>19,0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,62</t>
    </r>
  </si>
  <si>
    <r>
      <t>19,02,63</t>
    </r>
  </si>
  <si>
    <r>
      <t>2</t>
    </r>
    <r>
      <rPr>
        <sz val="11"/>
        <rFont val="ＭＳ 明朝"/>
        <family val="1"/>
      </rPr>
      <t>0,01,03</t>
    </r>
  </si>
  <si>
    <r>
      <t>20,01,04</t>
    </r>
  </si>
  <si>
    <r>
      <t>2</t>
    </r>
    <r>
      <rPr>
        <sz val="11"/>
        <rFont val="ＭＳ 明朝"/>
        <family val="1"/>
      </rPr>
      <t>0,01,05</t>
    </r>
  </si>
  <si>
    <r>
      <t>20,01,06</t>
    </r>
  </si>
  <si>
    <r>
      <t>2</t>
    </r>
    <r>
      <rPr>
        <sz val="11"/>
        <rFont val="ＭＳ 明朝"/>
        <family val="1"/>
      </rPr>
      <t>0,01,07</t>
    </r>
  </si>
  <si>
    <r>
      <t>20,01,08</t>
    </r>
  </si>
  <si>
    <r>
      <t>2</t>
    </r>
    <r>
      <rPr>
        <sz val="11"/>
        <rFont val="ＭＳ 明朝"/>
        <family val="1"/>
      </rPr>
      <t>0,01,09</t>
    </r>
  </si>
  <si>
    <r>
      <t>20,01,10</t>
    </r>
  </si>
  <si>
    <r>
      <t>2</t>
    </r>
    <r>
      <rPr>
        <sz val="11"/>
        <rFont val="ＭＳ 明朝"/>
        <family val="1"/>
      </rPr>
      <t>0,01,11</t>
    </r>
  </si>
  <si>
    <r>
      <t>20,01,12</t>
    </r>
  </si>
  <si>
    <r>
      <t>2</t>
    </r>
    <r>
      <rPr>
        <sz val="11"/>
        <rFont val="ＭＳ 明朝"/>
        <family val="1"/>
      </rPr>
      <t>0,01,13</t>
    </r>
  </si>
  <si>
    <r>
      <t>20,01,14</t>
    </r>
  </si>
  <si>
    <r>
      <t>2</t>
    </r>
    <r>
      <rPr>
        <sz val="11"/>
        <rFont val="ＭＳ 明朝"/>
        <family val="1"/>
      </rPr>
      <t>0,01,15</t>
    </r>
  </si>
  <si>
    <r>
      <t>20,01,16</t>
    </r>
  </si>
  <si>
    <r>
      <t>2</t>
    </r>
    <r>
      <rPr>
        <sz val="11"/>
        <rFont val="ＭＳ 明朝"/>
        <family val="1"/>
      </rPr>
      <t>0,01,17</t>
    </r>
  </si>
  <si>
    <r>
      <t>20,01,18</t>
    </r>
  </si>
  <si>
    <r>
      <t>2</t>
    </r>
    <r>
      <rPr>
        <sz val="11"/>
        <rFont val="ＭＳ 明朝"/>
        <family val="1"/>
      </rPr>
      <t>0,01,19</t>
    </r>
  </si>
  <si>
    <r>
      <t>20,01,20</t>
    </r>
  </si>
  <si>
    <r>
      <t>2</t>
    </r>
    <r>
      <rPr>
        <sz val="11"/>
        <rFont val="ＭＳ 明朝"/>
        <family val="1"/>
      </rPr>
      <t>0,01,21</t>
    </r>
  </si>
  <si>
    <r>
      <t>20,01,22</t>
    </r>
  </si>
  <si>
    <r>
      <t>2</t>
    </r>
    <r>
      <rPr>
        <sz val="11"/>
        <rFont val="ＭＳ 明朝"/>
        <family val="1"/>
      </rPr>
      <t>0,01,23</t>
    </r>
  </si>
  <si>
    <r>
      <t>20,01,24</t>
    </r>
  </si>
  <si>
    <r>
      <t>2</t>
    </r>
    <r>
      <rPr>
        <sz val="11"/>
        <rFont val="ＭＳ 明朝"/>
        <family val="1"/>
      </rPr>
      <t>0,01,25</t>
    </r>
  </si>
  <si>
    <r>
      <t>20,01,26</t>
    </r>
  </si>
  <si>
    <r>
      <t>2</t>
    </r>
    <r>
      <rPr>
        <sz val="11"/>
        <rFont val="ＭＳ 明朝"/>
        <family val="1"/>
      </rPr>
      <t>0,01,27</t>
    </r>
  </si>
  <si>
    <r>
      <t>20,01,28</t>
    </r>
  </si>
  <si>
    <r>
      <t>2</t>
    </r>
    <r>
      <rPr>
        <sz val="11"/>
        <rFont val="ＭＳ 明朝"/>
        <family val="1"/>
      </rPr>
      <t>0,01,29</t>
    </r>
  </si>
  <si>
    <r>
      <t>20,01,30</t>
    </r>
  </si>
  <si>
    <r>
      <t>2</t>
    </r>
    <r>
      <rPr>
        <sz val="11"/>
        <rFont val="ＭＳ 明朝"/>
        <family val="1"/>
      </rPr>
      <t>0,01,31</t>
    </r>
  </si>
  <si>
    <r>
      <t>20,01,32</t>
    </r>
  </si>
  <si>
    <r>
      <t>2</t>
    </r>
    <r>
      <rPr>
        <sz val="11"/>
        <rFont val="ＭＳ 明朝"/>
        <family val="1"/>
      </rPr>
      <t>0,01,33</t>
    </r>
  </si>
  <si>
    <r>
      <t>20,01,34</t>
    </r>
  </si>
  <si>
    <r>
      <t>2</t>
    </r>
    <r>
      <rPr>
        <sz val="11"/>
        <rFont val="ＭＳ 明朝"/>
        <family val="1"/>
      </rPr>
      <t>0,01,35</t>
    </r>
  </si>
  <si>
    <r>
      <t>20,01,36</t>
    </r>
  </si>
  <si>
    <r>
      <t>2</t>
    </r>
    <r>
      <rPr>
        <sz val="11"/>
        <rFont val="ＭＳ 明朝"/>
        <family val="1"/>
      </rPr>
      <t>0,01,37</t>
    </r>
  </si>
  <si>
    <r>
      <t>20,01,38</t>
    </r>
  </si>
  <si>
    <r>
      <t>2</t>
    </r>
    <r>
      <rPr>
        <sz val="11"/>
        <rFont val="ＭＳ 明朝"/>
        <family val="1"/>
      </rPr>
      <t>0,01,39</t>
    </r>
  </si>
  <si>
    <r>
      <t>20,01,40</t>
    </r>
  </si>
  <si>
    <r>
      <t>2</t>
    </r>
    <r>
      <rPr>
        <sz val="11"/>
        <rFont val="ＭＳ 明朝"/>
        <family val="1"/>
      </rPr>
      <t>0,01,41</t>
    </r>
  </si>
  <si>
    <r>
      <t>20,01,42</t>
    </r>
  </si>
  <si>
    <r>
      <t>2</t>
    </r>
    <r>
      <rPr>
        <sz val="11"/>
        <rFont val="ＭＳ 明朝"/>
        <family val="1"/>
      </rPr>
      <t>0,01,43</t>
    </r>
  </si>
  <si>
    <r>
      <t>20,01,44</t>
    </r>
  </si>
  <si>
    <r>
      <t>2</t>
    </r>
    <r>
      <rPr>
        <sz val="11"/>
        <rFont val="ＭＳ 明朝"/>
        <family val="1"/>
      </rPr>
      <t>0,01,45</t>
    </r>
  </si>
  <si>
    <r>
      <t>20,01,46</t>
    </r>
  </si>
  <si>
    <r>
      <t>2</t>
    </r>
    <r>
      <rPr>
        <sz val="11"/>
        <rFont val="ＭＳ 明朝"/>
        <family val="1"/>
      </rPr>
      <t>0,01,47</t>
    </r>
  </si>
  <si>
    <r>
      <t>20,01,48</t>
    </r>
  </si>
  <si>
    <r>
      <t>2</t>
    </r>
    <r>
      <rPr>
        <sz val="11"/>
        <rFont val="ＭＳ 明朝"/>
        <family val="1"/>
      </rPr>
      <t>0,01,49</t>
    </r>
  </si>
  <si>
    <r>
      <t>20,01,50</t>
    </r>
  </si>
  <si>
    <r>
      <t>2</t>
    </r>
    <r>
      <rPr>
        <sz val="11"/>
        <rFont val="ＭＳ 明朝"/>
        <family val="1"/>
      </rPr>
      <t>0,01,51</t>
    </r>
  </si>
  <si>
    <r>
      <t>20,01,52</t>
    </r>
  </si>
  <si>
    <r>
      <t>2</t>
    </r>
    <r>
      <rPr>
        <sz val="11"/>
        <rFont val="ＭＳ 明朝"/>
        <family val="1"/>
      </rPr>
      <t>0,01,53</t>
    </r>
  </si>
  <si>
    <r>
      <t>20,01,54</t>
    </r>
  </si>
  <si>
    <r>
      <t>2</t>
    </r>
    <r>
      <rPr>
        <sz val="11"/>
        <rFont val="ＭＳ 明朝"/>
        <family val="1"/>
      </rPr>
      <t>0,01,55</t>
    </r>
  </si>
  <si>
    <r>
      <t>20,01,56</t>
    </r>
  </si>
  <si>
    <r>
      <t>2</t>
    </r>
    <r>
      <rPr>
        <sz val="11"/>
        <rFont val="ＭＳ 明朝"/>
        <family val="1"/>
      </rPr>
      <t>0,01,57</t>
    </r>
  </si>
  <si>
    <r>
      <t>20,01,58</t>
    </r>
  </si>
  <si>
    <r>
      <t>2</t>
    </r>
    <r>
      <rPr>
        <sz val="11"/>
        <rFont val="ＭＳ 明朝"/>
        <family val="1"/>
      </rPr>
      <t>0,01,59</t>
    </r>
  </si>
  <si>
    <r>
      <t>20,01,60</t>
    </r>
  </si>
  <si>
    <r>
      <t>2</t>
    </r>
    <r>
      <rPr>
        <sz val="11"/>
        <rFont val="ＭＳ 明朝"/>
        <family val="1"/>
      </rPr>
      <t>0,01,61</t>
    </r>
  </si>
  <si>
    <r>
      <t>20,01,62</t>
    </r>
  </si>
  <si>
    <r>
      <t>2</t>
    </r>
    <r>
      <rPr>
        <sz val="11"/>
        <rFont val="ＭＳ 明朝"/>
        <family val="1"/>
      </rPr>
      <t>0,01,63</t>
    </r>
  </si>
  <si>
    <r>
      <t>2</t>
    </r>
    <r>
      <rPr>
        <sz val="11"/>
        <rFont val="ＭＳ 明朝"/>
        <family val="1"/>
      </rPr>
      <t>1,01,03</t>
    </r>
  </si>
  <si>
    <r>
      <t>21,01,04</t>
    </r>
  </si>
  <si>
    <r>
      <t>2</t>
    </r>
    <r>
      <rPr>
        <sz val="11"/>
        <rFont val="ＭＳ 明朝"/>
        <family val="1"/>
      </rPr>
      <t>1,01,05</t>
    </r>
  </si>
  <si>
    <r>
      <t>21,01,06</t>
    </r>
  </si>
  <si>
    <r>
      <t>2</t>
    </r>
    <r>
      <rPr>
        <sz val="11"/>
        <rFont val="ＭＳ 明朝"/>
        <family val="1"/>
      </rPr>
      <t>1,01,07</t>
    </r>
  </si>
  <si>
    <r>
      <t>21,01,08</t>
    </r>
  </si>
  <si>
    <r>
      <t>2</t>
    </r>
    <r>
      <rPr>
        <sz val="11"/>
        <rFont val="ＭＳ 明朝"/>
        <family val="1"/>
      </rPr>
      <t>1,01,09</t>
    </r>
  </si>
  <si>
    <r>
      <t>21,01,10</t>
    </r>
  </si>
  <si>
    <r>
      <t>2</t>
    </r>
    <r>
      <rPr>
        <sz val="11"/>
        <rFont val="ＭＳ 明朝"/>
        <family val="1"/>
      </rPr>
      <t>1,01,11</t>
    </r>
  </si>
  <si>
    <r>
      <t>21,01,12</t>
    </r>
  </si>
  <si>
    <r>
      <t>2</t>
    </r>
    <r>
      <rPr>
        <sz val="11"/>
        <rFont val="ＭＳ 明朝"/>
        <family val="1"/>
      </rPr>
      <t>1,01,13</t>
    </r>
  </si>
  <si>
    <r>
      <t>21,01,14</t>
    </r>
  </si>
  <si>
    <r>
      <t>2</t>
    </r>
    <r>
      <rPr>
        <sz val="11"/>
        <rFont val="ＭＳ 明朝"/>
        <family val="1"/>
      </rPr>
      <t>1,01,15</t>
    </r>
  </si>
  <si>
    <r>
      <t>21,01,16</t>
    </r>
  </si>
  <si>
    <r>
      <t>2</t>
    </r>
    <r>
      <rPr>
        <sz val="11"/>
        <rFont val="ＭＳ 明朝"/>
        <family val="1"/>
      </rPr>
      <t>1,01,17</t>
    </r>
  </si>
  <si>
    <r>
      <t>21,01,18</t>
    </r>
  </si>
  <si>
    <r>
      <t>2</t>
    </r>
    <r>
      <rPr>
        <sz val="11"/>
        <rFont val="ＭＳ 明朝"/>
        <family val="1"/>
      </rPr>
      <t>1,01,19</t>
    </r>
  </si>
  <si>
    <r>
      <t>21,01,20</t>
    </r>
  </si>
  <si>
    <r>
      <t>2</t>
    </r>
    <r>
      <rPr>
        <sz val="11"/>
        <rFont val="ＭＳ 明朝"/>
        <family val="1"/>
      </rPr>
      <t>1,01,21</t>
    </r>
  </si>
  <si>
    <r>
      <t>21,01,22</t>
    </r>
  </si>
  <si>
    <r>
      <t>2</t>
    </r>
    <r>
      <rPr>
        <sz val="11"/>
        <rFont val="ＭＳ 明朝"/>
        <family val="1"/>
      </rPr>
      <t>1,01,23</t>
    </r>
  </si>
  <si>
    <r>
      <t>21,01,24</t>
    </r>
  </si>
  <si>
    <r>
      <t>2</t>
    </r>
    <r>
      <rPr>
        <sz val="11"/>
        <rFont val="ＭＳ 明朝"/>
        <family val="1"/>
      </rPr>
      <t>1,01,25</t>
    </r>
  </si>
  <si>
    <r>
      <t>21,01,26</t>
    </r>
  </si>
  <si>
    <r>
      <t>2</t>
    </r>
    <r>
      <rPr>
        <sz val="11"/>
        <rFont val="ＭＳ 明朝"/>
        <family val="1"/>
      </rPr>
      <t>1,01,27</t>
    </r>
  </si>
  <si>
    <r>
      <t>21,01,28</t>
    </r>
  </si>
  <si>
    <r>
      <t>2</t>
    </r>
    <r>
      <rPr>
        <sz val="11"/>
        <rFont val="ＭＳ 明朝"/>
        <family val="1"/>
      </rPr>
      <t>1,01,29</t>
    </r>
  </si>
  <si>
    <r>
      <t>21,01,30</t>
    </r>
  </si>
  <si>
    <r>
      <t>2</t>
    </r>
    <r>
      <rPr>
        <sz val="11"/>
        <rFont val="ＭＳ 明朝"/>
        <family val="1"/>
      </rPr>
      <t>1,01,31</t>
    </r>
  </si>
  <si>
    <r>
      <t>21,01,32</t>
    </r>
  </si>
  <si>
    <r>
      <t>2</t>
    </r>
    <r>
      <rPr>
        <sz val="11"/>
        <rFont val="ＭＳ 明朝"/>
        <family val="1"/>
      </rPr>
      <t>1,01,33</t>
    </r>
  </si>
  <si>
    <r>
      <t>21,01,34</t>
    </r>
  </si>
  <si>
    <r>
      <t>2</t>
    </r>
    <r>
      <rPr>
        <sz val="11"/>
        <rFont val="ＭＳ 明朝"/>
        <family val="1"/>
      </rPr>
      <t>1,01,35</t>
    </r>
  </si>
  <si>
    <r>
      <t>21,01,36</t>
    </r>
  </si>
  <si>
    <r>
      <t>2</t>
    </r>
    <r>
      <rPr>
        <sz val="11"/>
        <rFont val="ＭＳ 明朝"/>
        <family val="1"/>
      </rPr>
      <t>1,01,37</t>
    </r>
  </si>
  <si>
    <r>
      <t>21,01,38</t>
    </r>
  </si>
  <si>
    <r>
      <t>2</t>
    </r>
    <r>
      <rPr>
        <sz val="11"/>
        <rFont val="ＭＳ 明朝"/>
        <family val="1"/>
      </rPr>
      <t>1,01,39</t>
    </r>
  </si>
  <si>
    <r>
      <t>21,01,40</t>
    </r>
  </si>
  <si>
    <r>
      <t>2</t>
    </r>
    <r>
      <rPr>
        <sz val="11"/>
        <rFont val="ＭＳ 明朝"/>
        <family val="1"/>
      </rPr>
      <t>1,01,41</t>
    </r>
  </si>
  <si>
    <r>
      <t>21,01,42</t>
    </r>
  </si>
  <si>
    <r>
      <t>2</t>
    </r>
    <r>
      <rPr>
        <sz val="11"/>
        <rFont val="ＭＳ 明朝"/>
        <family val="1"/>
      </rPr>
      <t>1,01,43</t>
    </r>
  </si>
  <si>
    <r>
      <t>21,01,44</t>
    </r>
  </si>
  <si>
    <r>
      <t>2</t>
    </r>
    <r>
      <rPr>
        <sz val="11"/>
        <rFont val="ＭＳ 明朝"/>
        <family val="1"/>
      </rPr>
      <t>1,01,45</t>
    </r>
  </si>
  <si>
    <r>
      <t>21,01,46</t>
    </r>
  </si>
  <si>
    <r>
      <t>2</t>
    </r>
    <r>
      <rPr>
        <sz val="11"/>
        <rFont val="ＭＳ 明朝"/>
        <family val="1"/>
      </rPr>
      <t>1,01,47</t>
    </r>
  </si>
  <si>
    <r>
      <t>21,01,48</t>
    </r>
  </si>
  <si>
    <r>
      <t>2</t>
    </r>
    <r>
      <rPr>
        <sz val="11"/>
        <rFont val="ＭＳ 明朝"/>
        <family val="1"/>
      </rPr>
      <t>1,01,49</t>
    </r>
  </si>
  <si>
    <r>
      <t>21,01,50</t>
    </r>
  </si>
  <si>
    <r>
      <t>2</t>
    </r>
    <r>
      <rPr>
        <sz val="11"/>
        <rFont val="ＭＳ 明朝"/>
        <family val="1"/>
      </rPr>
      <t>1,01,51</t>
    </r>
  </si>
  <si>
    <r>
      <t>21,01,52</t>
    </r>
  </si>
  <si>
    <r>
      <t>2</t>
    </r>
    <r>
      <rPr>
        <sz val="11"/>
        <rFont val="ＭＳ 明朝"/>
        <family val="1"/>
      </rPr>
      <t>1,01,53</t>
    </r>
  </si>
  <si>
    <r>
      <t>21,01,54</t>
    </r>
  </si>
  <si>
    <r>
      <t>2</t>
    </r>
    <r>
      <rPr>
        <sz val="11"/>
        <rFont val="ＭＳ 明朝"/>
        <family val="1"/>
      </rPr>
      <t>1,01,55</t>
    </r>
  </si>
  <si>
    <r>
      <t>21,01,56</t>
    </r>
  </si>
  <si>
    <r>
      <t>2</t>
    </r>
    <r>
      <rPr>
        <sz val="11"/>
        <rFont val="ＭＳ 明朝"/>
        <family val="1"/>
      </rPr>
      <t>1,01,57</t>
    </r>
  </si>
  <si>
    <r>
      <t>21,01,58</t>
    </r>
  </si>
  <si>
    <r>
      <t>2</t>
    </r>
    <r>
      <rPr>
        <sz val="11"/>
        <rFont val="ＭＳ 明朝"/>
        <family val="1"/>
      </rPr>
      <t>1,01,59</t>
    </r>
  </si>
  <si>
    <r>
      <t>21,01,60</t>
    </r>
  </si>
  <si>
    <r>
      <t>2</t>
    </r>
    <r>
      <rPr>
        <sz val="11"/>
        <rFont val="ＭＳ 明朝"/>
        <family val="1"/>
      </rPr>
      <t>1,01,61</t>
    </r>
  </si>
  <si>
    <r>
      <t>21,01,62</t>
    </r>
  </si>
  <si>
    <r>
      <t>2</t>
    </r>
    <r>
      <rPr>
        <sz val="11"/>
        <rFont val="ＭＳ 明朝"/>
        <family val="1"/>
      </rPr>
      <t>1,01,63</t>
    </r>
  </si>
  <si>
    <r>
      <t>2</t>
    </r>
    <r>
      <rPr>
        <sz val="11"/>
        <rFont val="ＭＳ 明朝"/>
        <family val="1"/>
      </rPr>
      <t>2,01,03</t>
    </r>
  </si>
  <si>
    <r>
      <t>22,01,04</t>
    </r>
  </si>
  <si>
    <r>
      <t>2</t>
    </r>
    <r>
      <rPr>
        <sz val="11"/>
        <rFont val="ＭＳ 明朝"/>
        <family val="1"/>
      </rPr>
      <t>2,01,05</t>
    </r>
  </si>
  <si>
    <r>
      <t>22,01,06</t>
    </r>
  </si>
  <si>
    <r>
      <t>2</t>
    </r>
    <r>
      <rPr>
        <sz val="11"/>
        <rFont val="ＭＳ 明朝"/>
        <family val="1"/>
      </rPr>
      <t>2,01,07</t>
    </r>
  </si>
  <si>
    <r>
      <t>22,01,08</t>
    </r>
  </si>
  <si>
    <r>
      <t>2</t>
    </r>
    <r>
      <rPr>
        <sz val="11"/>
        <rFont val="ＭＳ 明朝"/>
        <family val="1"/>
      </rPr>
      <t>2,01,09</t>
    </r>
  </si>
  <si>
    <r>
      <t>22,01,10</t>
    </r>
  </si>
  <si>
    <r>
      <t>2</t>
    </r>
    <r>
      <rPr>
        <sz val="11"/>
        <rFont val="ＭＳ 明朝"/>
        <family val="1"/>
      </rPr>
      <t>2,01,11</t>
    </r>
  </si>
  <si>
    <r>
      <t>22,01,12</t>
    </r>
  </si>
  <si>
    <r>
      <t>2</t>
    </r>
    <r>
      <rPr>
        <sz val="11"/>
        <rFont val="ＭＳ 明朝"/>
        <family val="1"/>
      </rPr>
      <t>2,01,13</t>
    </r>
  </si>
  <si>
    <r>
      <t>22,01,14</t>
    </r>
  </si>
  <si>
    <r>
      <t>2</t>
    </r>
    <r>
      <rPr>
        <sz val="11"/>
        <rFont val="ＭＳ 明朝"/>
        <family val="1"/>
      </rPr>
      <t>2,01,15</t>
    </r>
  </si>
  <si>
    <r>
      <t>22,01,16</t>
    </r>
  </si>
  <si>
    <r>
      <t>2</t>
    </r>
    <r>
      <rPr>
        <sz val="11"/>
        <rFont val="ＭＳ 明朝"/>
        <family val="1"/>
      </rPr>
      <t>2,01,17</t>
    </r>
  </si>
  <si>
    <r>
      <t>22,01,18</t>
    </r>
  </si>
  <si>
    <r>
      <t>2</t>
    </r>
    <r>
      <rPr>
        <sz val="11"/>
        <rFont val="ＭＳ 明朝"/>
        <family val="1"/>
      </rPr>
      <t>2,01,19</t>
    </r>
  </si>
  <si>
    <r>
      <t>22,01,20</t>
    </r>
  </si>
  <si>
    <r>
      <t>2</t>
    </r>
    <r>
      <rPr>
        <sz val="11"/>
        <rFont val="ＭＳ 明朝"/>
        <family val="1"/>
      </rPr>
      <t>2,01,21</t>
    </r>
  </si>
  <si>
    <r>
      <t>22,01,22</t>
    </r>
  </si>
  <si>
    <r>
      <t>2</t>
    </r>
    <r>
      <rPr>
        <sz val="11"/>
        <rFont val="ＭＳ 明朝"/>
        <family val="1"/>
      </rPr>
      <t>2,01,23</t>
    </r>
  </si>
  <si>
    <r>
      <t>22,01,24</t>
    </r>
  </si>
  <si>
    <r>
      <t>2</t>
    </r>
    <r>
      <rPr>
        <sz val="11"/>
        <rFont val="ＭＳ 明朝"/>
        <family val="1"/>
      </rPr>
      <t>2,01,25</t>
    </r>
  </si>
  <si>
    <r>
      <t>22,01,26</t>
    </r>
  </si>
  <si>
    <r>
      <t>2</t>
    </r>
    <r>
      <rPr>
        <sz val="11"/>
        <rFont val="ＭＳ 明朝"/>
        <family val="1"/>
      </rPr>
      <t>2,01,27</t>
    </r>
  </si>
  <si>
    <r>
      <t>22,01,28</t>
    </r>
  </si>
  <si>
    <r>
      <t>2</t>
    </r>
    <r>
      <rPr>
        <sz val="11"/>
        <rFont val="ＭＳ 明朝"/>
        <family val="1"/>
      </rPr>
      <t>2,01,29</t>
    </r>
  </si>
  <si>
    <r>
      <t>22,01,30</t>
    </r>
  </si>
  <si>
    <r>
      <t>2</t>
    </r>
    <r>
      <rPr>
        <sz val="11"/>
        <rFont val="ＭＳ 明朝"/>
        <family val="1"/>
      </rPr>
      <t>2,01,31</t>
    </r>
  </si>
  <si>
    <r>
      <t>22,01,32</t>
    </r>
  </si>
  <si>
    <r>
      <t>2</t>
    </r>
    <r>
      <rPr>
        <sz val="11"/>
        <rFont val="ＭＳ 明朝"/>
        <family val="1"/>
      </rPr>
      <t>2,01,33</t>
    </r>
  </si>
  <si>
    <r>
      <t>22,01,34</t>
    </r>
  </si>
  <si>
    <r>
      <t>2</t>
    </r>
    <r>
      <rPr>
        <sz val="11"/>
        <rFont val="ＭＳ 明朝"/>
        <family val="1"/>
      </rPr>
      <t>2,01,35</t>
    </r>
  </si>
  <si>
    <r>
      <t>22,01,36</t>
    </r>
  </si>
  <si>
    <r>
      <t>2</t>
    </r>
    <r>
      <rPr>
        <sz val="11"/>
        <rFont val="ＭＳ 明朝"/>
        <family val="1"/>
      </rPr>
      <t>2,01,37</t>
    </r>
  </si>
  <si>
    <r>
      <t>22,01,38</t>
    </r>
  </si>
  <si>
    <r>
      <t>2</t>
    </r>
    <r>
      <rPr>
        <sz val="11"/>
        <rFont val="ＭＳ 明朝"/>
        <family val="1"/>
      </rPr>
      <t>2,01,39</t>
    </r>
  </si>
  <si>
    <r>
      <t>22,01,40</t>
    </r>
  </si>
  <si>
    <r>
      <t>2</t>
    </r>
    <r>
      <rPr>
        <sz val="11"/>
        <rFont val="ＭＳ 明朝"/>
        <family val="1"/>
      </rPr>
      <t>2,01,41</t>
    </r>
  </si>
  <si>
    <r>
      <t>22,01,42</t>
    </r>
  </si>
  <si>
    <r>
      <t>2</t>
    </r>
    <r>
      <rPr>
        <sz val="11"/>
        <rFont val="ＭＳ 明朝"/>
        <family val="1"/>
      </rPr>
      <t>2,01,43</t>
    </r>
  </si>
  <si>
    <r>
      <t>22,01,44</t>
    </r>
  </si>
  <si>
    <r>
      <t>2</t>
    </r>
    <r>
      <rPr>
        <sz val="11"/>
        <rFont val="ＭＳ 明朝"/>
        <family val="1"/>
      </rPr>
      <t>2,01,45</t>
    </r>
  </si>
  <si>
    <r>
      <t>22,01,46</t>
    </r>
  </si>
  <si>
    <r>
      <t>2</t>
    </r>
    <r>
      <rPr>
        <sz val="11"/>
        <rFont val="ＭＳ 明朝"/>
        <family val="1"/>
      </rPr>
      <t>2,01,47</t>
    </r>
  </si>
  <si>
    <r>
      <t>22,01,48</t>
    </r>
  </si>
  <si>
    <r>
      <t>2</t>
    </r>
    <r>
      <rPr>
        <sz val="11"/>
        <rFont val="ＭＳ 明朝"/>
        <family val="1"/>
      </rPr>
      <t>2,01,49</t>
    </r>
  </si>
  <si>
    <r>
      <t>22,01,50</t>
    </r>
  </si>
  <si>
    <r>
      <t>2</t>
    </r>
    <r>
      <rPr>
        <sz val="11"/>
        <rFont val="ＭＳ 明朝"/>
        <family val="1"/>
      </rPr>
      <t>2,01,51</t>
    </r>
  </si>
  <si>
    <r>
      <t>22,01,52</t>
    </r>
  </si>
  <si>
    <r>
      <t>2</t>
    </r>
    <r>
      <rPr>
        <sz val="11"/>
        <rFont val="ＭＳ 明朝"/>
        <family val="1"/>
      </rPr>
      <t>2,01,53</t>
    </r>
  </si>
  <si>
    <r>
      <t>22,01,54</t>
    </r>
  </si>
  <si>
    <r>
      <t>2</t>
    </r>
    <r>
      <rPr>
        <sz val="11"/>
        <rFont val="ＭＳ 明朝"/>
        <family val="1"/>
      </rPr>
      <t>2,01,55</t>
    </r>
  </si>
  <si>
    <r>
      <t>22,01,56</t>
    </r>
  </si>
  <si>
    <r>
      <t>2</t>
    </r>
    <r>
      <rPr>
        <sz val="11"/>
        <rFont val="ＭＳ 明朝"/>
        <family val="1"/>
      </rPr>
      <t>2,01,57</t>
    </r>
  </si>
  <si>
    <r>
      <t>22,01,58</t>
    </r>
  </si>
  <si>
    <r>
      <t>2</t>
    </r>
    <r>
      <rPr>
        <sz val="11"/>
        <rFont val="ＭＳ 明朝"/>
        <family val="1"/>
      </rPr>
      <t>2,01,59</t>
    </r>
  </si>
  <si>
    <r>
      <t>22,01,60</t>
    </r>
  </si>
  <si>
    <r>
      <t>2</t>
    </r>
    <r>
      <rPr>
        <sz val="11"/>
        <rFont val="ＭＳ 明朝"/>
        <family val="1"/>
      </rPr>
      <t>2,01,61</t>
    </r>
  </si>
  <si>
    <r>
      <t>22,01,62</t>
    </r>
  </si>
  <si>
    <r>
      <t>2</t>
    </r>
    <r>
      <rPr>
        <sz val="11"/>
        <rFont val="ＭＳ 明朝"/>
        <family val="1"/>
      </rPr>
      <t>2,01,63</t>
    </r>
  </si>
  <si>
    <r>
      <t>2</t>
    </r>
    <r>
      <rPr>
        <sz val="11"/>
        <rFont val="ＭＳ 明朝"/>
        <family val="1"/>
      </rPr>
      <t>3,01,03</t>
    </r>
  </si>
  <si>
    <r>
      <t>23,01,04</t>
    </r>
  </si>
  <si>
    <r>
      <t>2</t>
    </r>
    <r>
      <rPr>
        <sz val="11"/>
        <rFont val="ＭＳ 明朝"/>
        <family val="1"/>
      </rPr>
      <t>3,01,05</t>
    </r>
  </si>
  <si>
    <r>
      <t>23,01,06</t>
    </r>
  </si>
  <si>
    <r>
      <t>2</t>
    </r>
    <r>
      <rPr>
        <sz val="11"/>
        <rFont val="ＭＳ 明朝"/>
        <family val="1"/>
      </rPr>
      <t>3,01,07</t>
    </r>
  </si>
  <si>
    <r>
      <t>23,01,08</t>
    </r>
  </si>
  <si>
    <r>
      <t>2</t>
    </r>
    <r>
      <rPr>
        <sz val="11"/>
        <rFont val="ＭＳ 明朝"/>
        <family val="1"/>
      </rPr>
      <t>3,01,09</t>
    </r>
  </si>
  <si>
    <r>
      <t>23,01,10</t>
    </r>
  </si>
  <si>
    <r>
      <t>2</t>
    </r>
    <r>
      <rPr>
        <sz val="11"/>
        <rFont val="ＭＳ 明朝"/>
        <family val="1"/>
      </rPr>
      <t>3,01,11</t>
    </r>
  </si>
  <si>
    <r>
      <t>23,01,12</t>
    </r>
  </si>
  <si>
    <r>
      <t>2</t>
    </r>
    <r>
      <rPr>
        <sz val="11"/>
        <rFont val="ＭＳ 明朝"/>
        <family val="1"/>
      </rPr>
      <t>3,01,13</t>
    </r>
  </si>
  <si>
    <r>
      <t>23,01,14</t>
    </r>
  </si>
  <si>
    <r>
      <t>2</t>
    </r>
    <r>
      <rPr>
        <sz val="11"/>
        <rFont val="ＭＳ 明朝"/>
        <family val="1"/>
      </rPr>
      <t>3,01,15</t>
    </r>
  </si>
  <si>
    <r>
      <t>23,01,16</t>
    </r>
  </si>
  <si>
    <r>
      <t>2</t>
    </r>
    <r>
      <rPr>
        <sz val="11"/>
        <rFont val="ＭＳ 明朝"/>
        <family val="1"/>
      </rPr>
      <t>3,01,17</t>
    </r>
  </si>
  <si>
    <r>
      <t>23,01,18</t>
    </r>
  </si>
  <si>
    <r>
      <t>2</t>
    </r>
    <r>
      <rPr>
        <sz val="11"/>
        <rFont val="ＭＳ 明朝"/>
        <family val="1"/>
      </rPr>
      <t>3,01,19</t>
    </r>
  </si>
  <si>
    <r>
      <t>23,01,20</t>
    </r>
  </si>
  <si>
    <r>
      <t>2</t>
    </r>
    <r>
      <rPr>
        <sz val="11"/>
        <rFont val="ＭＳ 明朝"/>
        <family val="1"/>
      </rPr>
      <t>3,01,21</t>
    </r>
  </si>
  <si>
    <r>
      <t>23,01,22</t>
    </r>
  </si>
  <si>
    <r>
      <t>2</t>
    </r>
    <r>
      <rPr>
        <sz val="11"/>
        <rFont val="ＭＳ 明朝"/>
        <family val="1"/>
      </rPr>
      <t>3,01,23</t>
    </r>
  </si>
  <si>
    <r>
      <t>23,01,24</t>
    </r>
  </si>
  <si>
    <r>
      <t>2</t>
    </r>
    <r>
      <rPr>
        <sz val="11"/>
        <rFont val="ＭＳ 明朝"/>
        <family val="1"/>
      </rPr>
      <t>3,01,25</t>
    </r>
  </si>
  <si>
    <r>
      <t>23,01,26</t>
    </r>
  </si>
  <si>
    <r>
      <t>2</t>
    </r>
    <r>
      <rPr>
        <sz val="11"/>
        <rFont val="ＭＳ 明朝"/>
        <family val="1"/>
      </rPr>
      <t>3,01,27</t>
    </r>
  </si>
  <si>
    <r>
      <t>23,01,28</t>
    </r>
  </si>
  <si>
    <r>
      <t>2</t>
    </r>
    <r>
      <rPr>
        <sz val="11"/>
        <rFont val="ＭＳ 明朝"/>
        <family val="1"/>
      </rPr>
      <t>3,01,29</t>
    </r>
  </si>
  <si>
    <r>
      <t>23,01,30</t>
    </r>
  </si>
  <si>
    <r>
      <t>2</t>
    </r>
    <r>
      <rPr>
        <sz val="11"/>
        <rFont val="ＭＳ 明朝"/>
        <family val="1"/>
      </rPr>
      <t>3,01,31</t>
    </r>
  </si>
  <si>
    <r>
      <t>23,01,32</t>
    </r>
  </si>
  <si>
    <r>
      <t>2</t>
    </r>
    <r>
      <rPr>
        <sz val="11"/>
        <rFont val="ＭＳ 明朝"/>
        <family val="1"/>
      </rPr>
      <t>3,01,33</t>
    </r>
  </si>
  <si>
    <r>
      <t>23,01,34</t>
    </r>
  </si>
  <si>
    <r>
      <t>2</t>
    </r>
    <r>
      <rPr>
        <sz val="11"/>
        <rFont val="ＭＳ 明朝"/>
        <family val="1"/>
      </rPr>
      <t>3,01,35</t>
    </r>
  </si>
  <si>
    <r>
      <t>23,01,36</t>
    </r>
  </si>
  <si>
    <r>
      <t>2</t>
    </r>
    <r>
      <rPr>
        <sz val="11"/>
        <rFont val="ＭＳ 明朝"/>
        <family val="1"/>
      </rPr>
      <t>3,01,37</t>
    </r>
  </si>
  <si>
    <r>
      <t>23,01,38</t>
    </r>
  </si>
  <si>
    <r>
      <t>2</t>
    </r>
    <r>
      <rPr>
        <sz val="11"/>
        <rFont val="ＭＳ 明朝"/>
        <family val="1"/>
      </rPr>
      <t>3,01,39</t>
    </r>
  </si>
  <si>
    <r>
      <t>23,01,40</t>
    </r>
  </si>
  <si>
    <r>
      <t>2</t>
    </r>
    <r>
      <rPr>
        <sz val="11"/>
        <rFont val="ＭＳ 明朝"/>
        <family val="1"/>
      </rPr>
      <t>3,01,41</t>
    </r>
  </si>
  <si>
    <r>
      <t>23,01,42</t>
    </r>
  </si>
  <si>
    <r>
      <t>2</t>
    </r>
    <r>
      <rPr>
        <sz val="11"/>
        <rFont val="ＭＳ 明朝"/>
        <family val="1"/>
      </rPr>
      <t>3,01,43</t>
    </r>
  </si>
  <si>
    <r>
      <t>23,01,44</t>
    </r>
  </si>
  <si>
    <r>
      <t>2</t>
    </r>
    <r>
      <rPr>
        <sz val="11"/>
        <rFont val="ＭＳ 明朝"/>
        <family val="1"/>
      </rPr>
      <t>3,01,45</t>
    </r>
  </si>
  <si>
    <r>
      <t>23,01,46</t>
    </r>
  </si>
  <si>
    <r>
      <t>2</t>
    </r>
    <r>
      <rPr>
        <sz val="11"/>
        <rFont val="ＭＳ 明朝"/>
        <family val="1"/>
      </rPr>
      <t>3,01,47</t>
    </r>
  </si>
  <si>
    <r>
      <t>23,01,48</t>
    </r>
  </si>
  <si>
    <r>
      <t>2</t>
    </r>
    <r>
      <rPr>
        <sz val="11"/>
        <rFont val="ＭＳ 明朝"/>
        <family val="1"/>
      </rPr>
      <t>3,01,49</t>
    </r>
  </si>
  <si>
    <r>
      <t>23,01,50</t>
    </r>
  </si>
  <si>
    <r>
      <t>2</t>
    </r>
    <r>
      <rPr>
        <sz val="11"/>
        <rFont val="ＭＳ 明朝"/>
        <family val="1"/>
      </rPr>
      <t>3,01,51</t>
    </r>
  </si>
  <si>
    <r>
      <t>23,01,52</t>
    </r>
  </si>
  <si>
    <r>
      <t>2</t>
    </r>
    <r>
      <rPr>
        <sz val="11"/>
        <rFont val="ＭＳ 明朝"/>
        <family val="1"/>
      </rPr>
      <t>3,01,53</t>
    </r>
  </si>
  <si>
    <r>
      <t>23,01,54</t>
    </r>
  </si>
  <si>
    <r>
      <t>2</t>
    </r>
    <r>
      <rPr>
        <sz val="11"/>
        <rFont val="ＭＳ 明朝"/>
        <family val="1"/>
      </rPr>
      <t>3,01,55</t>
    </r>
  </si>
  <si>
    <r>
      <t>23,01,56</t>
    </r>
  </si>
  <si>
    <r>
      <t>2</t>
    </r>
    <r>
      <rPr>
        <sz val="11"/>
        <rFont val="ＭＳ 明朝"/>
        <family val="1"/>
      </rPr>
      <t>3,01,57</t>
    </r>
  </si>
  <si>
    <r>
      <t>23,01,58</t>
    </r>
  </si>
  <si>
    <r>
      <t>2</t>
    </r>
    <r>
      <rPr>
        <sz val="11"/>
        <rFont val="ＭＳ 明朝"/>
        <family val="1"/>
      </rPr>
      <t>3,01,59</t>
    </r>
  </si>
  <si>
    <r>
      <t>23,01,60</t>
    </r>
  </si>
  <si>
    <r>
      <t>2</t>
    </r>
    <r>
      <rPr>
        <sz val="11"/>
        <rFont val="ＭＳ 明朝"/>
        <family val="1"/>
      </rPr>
      <t>3,01,61</t>
    </r>
  </si>
  <si>
    <r>
      <t>23,01,62</t>
    </r>
  </si>
  <si>
    <r>
      <t>2</t>
    </r>
    <r>
      <rPr>
        <sz val="11"/>
        <rFont val="ＭＳ 明朝"/>
        <family val="1"/>
      </rPr>
      <t>3,01,63</t>
    </r>
  </si>
  <si>
    <t>法適第６表　駐車場事業会計決算の状況</t>
  </si>
  <si>
    <r>
      <t>322016</t>
    </r>
    <r>
      <rPr>
        <sz val="11"/>
        <rFont val="ＭＳ 明朝"/>
        <family val="1"/>
      </rPr>
      <t>-1</t>
    </r>
  </si>
  <si>
    <r>
      <t>1</t>
    </r>
    <r>
      <rPr>
        <sz val="11"/>
        <rFont val="ＭＳ 明朝"/>
        <family val="1"/>
      </rPr>
      <t>9,01,07</t>
    </r>
  </si>
  <si>
    <r>
      <t>19,01,0</t>
    </r>
    <r>
      <rPr>
        <sz val="11"/>
        <rFont val="ＭＳ 明朝"/>
        <family val="1"/>
      </rPr>
      <t>8</t>
    </r>
  </si>
  <si>
    <r>
      <t>19,01,0</t>
    </r>
    <r>
      <rPr>
        <sz val="11"/>
        <rFont val="ＭＳ 明朝"/>
        <family val="1"/>
      </rPr>
      <t>9</t>
    </r>
  </si>
  <si>
    <r>
      <t>19,01,</t>
    </r>
    <r>
      <rPr>
        <sz val="11"/>
        <rFont val="ＭＳ 明朝"/>
        <family val="1"/>
      </rPr>
      <t>10</t>
    </r>
  </si>
  <si>
    <r>
      <t>19,01,</t>
    </r>
    <r>
      <rPr>
        <sz val="11"/>
        <rFont val="ＭＳ 明朝"/>
        <family val="1"/>
      </rPr>
      <t>14</t>
    </r>
  </si>
  <si>
    <r>
      <t>19,01,</t>
    </r>
    <r>
      <rPr>
        <sz val="11"/>
        <rFont val="ＭＳ 明朝"/>
        <family val="1"/>
      </rPr>
      <t>20</t>
    </r>
  </si>
  <si>
    <r>
      <t>19,01,</t>
    </r>
    <r>
      <rPr>
        <sz val="11"/>
        <rFont val="ＭＳ 明朝"/>
        <family val="1"/>
      </rPr>
      <t>21</t>
    </r>
  </si>
  <si>
    <r>
      <t>19,01,</t>
    </r>
    <r>
      <rPr>
        <sz val="11"/>
        <rFont val="ＭＳ 明朝"/>
        <family val="1"/>
      </rPr>
      <t>30</t>
    </r>
  </si>
  <si>
    <r>
      <t>19,01,</t>
    </r>
    <r>
      <rPr>
        <sz val="11"/>
        <rFont val="ＭＳ 明朝"/>
        <family val="1"/>
      </rPr>
      <t>31</t>
    </r>
  </si>
  <si>
    <r>
      <t>19,01,</t>
    </r>
    <r>
      <rPr>
        <sz val="11"/>
        <rFont val="ＭＳ 明朝"/>
        <family val="1"/>
      </rPr>
      <t>32</t>
    </r>
  </si>
  <si>
    <r>
      <t>19,01,</t>
    </r>
    <r>
      <rPr>
        <sz val="11"/>
        <rFont val="ＭＳ 明朝"/>
        <family val="1"/>
      </rPr>
      <t>33</t>
    </r>
  </si>
  <si>
    <r>
      <t>19,01,</t>
    </r>
    <r>
      <rPr>
        <sz val="11"/>
        <rFont val="ＭＳ 明朝"/>
        <family val="1"/>
      </rPr>
      <t>34</t>
    </r>
  </si>
  <si>
    <r>
      <t>19,01,</t>
    </r>
    <r>
      <rPr>
        <sz val="11"/>
        <rFont val="ＭＳ 明朝"/>
        <family val="1"/>
      </rPr>
      <t>35</t>
    </r>
  </si>
  <si>
    <r>
      <t>19,0</t>
    </r>
    <r>
      <rPr>
        <sz val="11"/>
        <rFont val="ＭＳ 明朝"/>
        <family val="1"/>
      </rPr>
      <t>2,02</t>
    </r>
  </si>
  <si>
    <r>
      <t>19,02,0</t>
    </r>
    <r>
      <rPr>
        <sz val="11"/>
        <rFont val="ＭＳ 明朝"/>
        <family val="1"/>
      </rPr>
      <t>3</t>
    </r>
  </si>
  <si>
    <r>
      <t>19,02,0</t>
    </r>
    <r>
      <rPr>
        <sz val="11"/>
        <rFont val="ＭＳ 明朝"/>
        <family val="1"/>
      </rPr>
      <t>4</t>
    </r>
  </si>
  <si>
    <r>
      <t>19,02,0</t>
    </r>
    <r>
      <rPr>
        <sz val="11"/>
        <rFont val="ＭＳ 明朝"/>
        <family val="1"/>
      </rPr>
      <t>5</t>
    </r>
  </si>
  <si>
    <r>
      <t>19,02,0</t>
    </r>
    <r>
      <rPr>
        <sz val="11"/>
        <rFont val="ＭＳ 明朝"/>
        <family val="1"/>
      </rPr>
      <t>6</t>
    </r>
  </si>
  <si>
    <r>
      <t>19,02,0</t>
    </r>
    <r>
      <rPr>
        <sz val="11"/>
        <rFont val="ＭＳ 明朝"/>
        <family val="1"/>
      </rPr>
      <t>7</t>
    </r>
  </si>
  <si>
    <r>
      <t>19,02,0</t>
    </r>
    <r>
      <rPr>
        <sz val="11"/>
        <rFont val="ＭＳ 明朝"/>
        <family val="1"/>
      </rPr>
      <t>8</t>
    </r>
  </si>
  <si>
    <r>
      <t>19,02,0</t>
    </r>
    <r>
      <rPr>
        <sz val="11"/>
        <rFont val="ＭＳ 明朝"/>
        <family val="1"/>
      </rPr>
      <t>9</t>
    </r>
  </si>
  <si>
    <r>
      <t>19,02,</t>
    </r>
    <r>
      <rPr>
        <sz val="11"/>
        <rFont val="ＭＳ 明朝"/>
        <family val="1"/>
      </rPr>
      <t>10</t>
    </r>
  </si>
  <si>
    <r>
      <t>19,02,</t>
    </r>
    <r>
      <rPr>
        <sz val="11"/>
        <rFont val="ＭＳ 明朝"/>
        <family val="1"/>
      </rPr>
      <t>11</t>
    </r>
  </si>
  <si>
    <r>
      <t>19,02,</t>
    </r>
    <r>
      <rPr>
        <sz val="11"/>
        <rFont val="ＭＳ 明朝"/>
        <family val="1"/>
      </rPr>
      <t>12</t>
    </r>
  </si>
  <si>
    <r>
      <t>19,02,</t>
    </r>
    <r>
      <rPr>
        <sz val="11"/>
        <rFont val="ＭＳ 明朝"/>
        <family val="1"/>
      </rPr>
      <t>13</t>
    </r>
  </si>
  <si>
    <r>
      <t>19,02,</t>
    </r>
    <r>
      <rPr>
        <sz val="11"/>
        <rFont val="ＭＳ 明朝"/>
        <family val="1"/>
      </rPr>
      <t>15</t>
    </r>
  </si>
  <si>
    <r>
      <t>19,02,</t>
    </r>
    <r>
      <rPr>
        <sz val="11"/>
        <rFont val="ＭＳ 明朝"/>
        <family val="1"/>
      </rPr>
      <t>16</t>
    </r>
  </si>
  <si>
    <r>
      <t>19,02,</t>
    </r>
    <r>
      <rPr>
        <sz val="11"/>
        <rFont val="ＭＳ 明朝"/>
        <family val="1"/>
      </rPr>
      <t>17</t>
    </r>
  </si>
  <si>
    <r>
      <t>19,02,</t>
    </r>
    <r>
      <rPr>
        <sz val="11"/>
        <rFont val="ＭＳ 明朝"/>
        <family val="1"/>
      </rPr>
      <t>18</t>
    </r>
  </si>
  <si>
    <r>
      <t>19,02,</t>
    </r>
    <r>
      <rPr>
        <sz val="11"/>
        <rFont val="ＭＳ 明朝"/>
        <family val="1"/>
      </rPr>
      <t>19</t>
    </r>
  </si>
  <si>
    <r>
      <t>19,02,</t>
    </r>
    <r>
      <rPr>
        <sz val="11"/>
        <rFont val="ＭＳ 明朝"/>
        <family val="1"/>
      </rPr>
      <t>20</t>
    </r>
  </si>
  <si>
    <r>
      <t>19,02,</t>
    </r>
    <r>
      <rPr>
        <sz val="11"/>
        <rFont val="ＭＳ 明朝"/>
        <family val="1"/>
      </rPr>
      <t>21</t>
    </r>
  </si>
  <si>
    <r>
      <t>19,02,</t>
    </r>
    <r>
      <rPr>
        <sz val="11"/>
        <rFont val="ＭＳ 明朝"/>
        <family val="1"/>
      </rPr>
      <t>22</t>
    </r>
  </si>
  <si>
    <r>
      <t>19,02,</t>
    </r>
    <r>
      <rPr>
        <sz val="11"/>
        <rFont val="ＭＳ 明朝"/>
        <family val="1"/>
      </rPr>
      <t>23</t>
    </r>
  </si>
  <si>
    <r>
      <t>19,02,</t>
    </r>
    <r>
      <rPr>
        <sz val="11"/>
        <rFont val="ＭＳ 明朝"/>
        <family val="1"/>
      </rPr>
      <t>24</t>
    </r>
  </si>
  <si>
    <r>
      <t>19,02,</t>
    </r>
    <r>
      <rPr>
        <sz val="11"/>
        <rFont val="ＭＳ 明朝"/>
        <family val="1"/>
      </rPr>
      <t>25</t>
    </r>
  </si>
  <si>
    <r>
      <t>19,02,</t>
    </r>
    <r>
      <rPr>
        <sz val="11"/>
        <rFont val="ＭＳ 明朝"/>
        <family val="1"/>
      </rPr>
      <t>26</t>
    </r>
  </si>
  <si>
    <r>
      <t>19,02,</t>
    </r>
    <r>
      <rPr>
        <sz val="11"/>
        <rFont val="ＭＳ 明朝"/>
        <family val="1"/>
      </rPr>
      <t>30</t>
    </r>
  </si>
  <si>
    <r>
      <t>19,02,</t>
    </r>
    <r>
      <rPr>
        <sz val="11"/>
        <rFont val="ＭＳ 明朝"/>
        <family val="1"/>
      </rPr>
      <t>32</t>
    </r>
  </si>
  <si>
    <r>
      <t>19,02,</t>
    </r>
    <r>
      <rPr>
        <sz val="11"/>
        <rFont val="ＭＳ 明朝"/>
        <family val="1"/>
      </rPr>
      <t>33</t>
    </r>
  </si>
  <si>
    <r>
      <t>19,02,</t>
    </r>
    <r>
      <rPr>
        <sz val="11"/>
        <rFont val="ＭＳ 明朝"/>
        <family val="1"/>
      </rPr>
      <t>34</t>
    </r>
  </si>
  <si>
    <r>
      <t>2</t>
    </r>
    <r>
      <rPr>
        <sz val="11"/>
        <rFont val="ＭＳ 明朝"/>
        <family val="1"/>
      </rPr>
      <t>4,01,12</t>
    </r>
  </si>
  <si>
    <r>
      <t>24,0</t>
    </r>
    <r>
      <rPr>
        <sz val="11"/>
        <rFont val="ＭＳ 明朝"/>
        <family val="1"/>
      </rPr>
      <t>2,12</t>
    </r>
  </si>
  <si>
    <r>
      <t>24,0</t>
    </r>
    <r>
      <rPr>
        <sz val="11"/>
        <rFont val="ＭＳ 明朝"/>
        <family val="1"/>
      </rPr>
      <t>3,12</t>
    </r>
  </si>
  <si>
    <r>
      <t>24,0</t>
    </r>
    <r>
      <rPr>
        <sz val="11"/>
        <rFont val="ＭＳ 明朝"/>
        <family val="1"/>
      </rPr>
      <t>4,12</t>
    </r>
  </si>
  <si>
    <r>
      <t>24,0</t>
    </r>
    <r>
      <rPr>
        <sz val="11"/>
        <rFont val="ＭＳ 明朝"/>
        <family val="1"/>
      </rPr>
      <t>5,12</t>
    </r>
  </si>
  <si>
    <r>
      <t>24,0</t>
    </r>
    <r>
      <rPr>
        <sz val="11"/>
        <rFont val="ＭＳ 明朝"/>
        <family val="1"/>
      </rPr>
      <t>6,12</t>
    </r>
  </si>
  <si>
    <r>
      <t>24,0</t>
    </r>
    <r>
      <rPr>
        <sz val="11"/>
        <rFont val="ＭＳ 明朝"/>
        <family val="1"/>
      </rPr>
      <t>7,12</t>
    </r>
  </si>
  <si>
    <r>
      <t>24,0</t>
    </r>
    <r>
      <rPr>
        <sz val="11"/>
        <rFont val="ＭＳ 明朝"/>
        <family val="1"/>
      </rPr>
      <t>8,12</t>
    </r>
  </si>
  <si>
    <r>
      <t>24,0</t>
    </r>
    <r>
      <rPr>
        <sz val="11"/>
        <rFont val="ＭＳ 明朝"/>
        <family val="1"/>
      </rPr>
      <t>9,12</t>
    </r>
  </si>
  <si>
    <r>
      <t>24,</t>
    </r>
    <r>
      <rPr>
        <sz val="11"/>
        <rFont val="ＭＳ 明朝"/>
        <family val="1"/>
      </rPr>
      <t>10,12</t>
    </r>
  </si>
  <si>
    <r>
      <t>24,</t>
    </r>
    <r>
      <rPr>
        <sz val="11"/>
        <rFont val="ＭＳ 明朝"/>
        <family val="1"/>
      </rPr>
      <t>11,12</t>
    </r>
  </si>
  <si>
    <r>
      <t>24,</t>
    </r>
    <r>
      <rPr>
        <sz val="11"/>
        <rFont val="ＭＳ 明朝"/>
        <family val="1"/>
      </rPr>
      <t>12,12</t>
    </r>
  </si>
  <si>
    <r>
      <t>24,01,</t>
    </r>
    <r>
      <rPr>
        <sz val="11"/>
        <rFont val="ＭＳ 明朝"/>
        <family val="1"/>
      </rPr>
      <t>01</t>
    </r>
  </si>
  <si>
    <r>
      <t>24,01,0</t>
    </r>
    <r>
      <rPr>
        <sz val="11"/>
        <rFont val="ＭＳ 明朝"/>
        <family val="1"/>
      </rPr>
      <t>2</t>
    </r>
  </si>
  <si>
    <r>
      <t>24,01,0</t>
    </r>
    <r>
      <rPr>
        <sz val="11"/>
        <rFont val="ＭＳ 明朝"/>
        <family val="1"/>
      </rPr>
      <t>3</t>
    </r>
  </si>
  <si>
    <r>
      <t>24,01,0</t>
    </r>
    <r>
      <rPr>
        <sz val="11"/>
        <rFont val="ＭＳ 明朝"/>
        <family val="1"/>
      </rPr>
      <t>4</t>
    </r>
  </si>
  <si>
    <r>
      <t>24,01,0</t>
    </r>
    <r>
      <rPr>
        <sz val="11"/>
        <rFont val="ＭＳ 明朝"/>
        <family val="1"/>
      </rPr>
      <t>5</t>
    </r>
  </si>
  <si>
    <r>
      <t>24,01,0</t>
    </r>
    <r>
      <rPr>
        <sz val="11"/>
        <rFont val="ＭＳ 明朝"/>
        <family val="1"/>
      </rPr>
      <t>6</t>
    </r>
  </si>
  <si>
    <r>
      <t>24,01,0</t>
    </r>
    <r>
      <rPr>
        <sz val="11"/>
        <rFont val="ＭＳ 明朝"/>
        <family val="1"/>
      </rPr>
      <t>7</t>
    </r>
  </si>
  <si>
    <r>
      <t>24,01,0</t>
    </r>
    <r>
      <rPr>
        <sz val="11"/>
        <rFont val="ＭＳ 明朝"/>
        <family val="1"/>
      </rPr>
      <t>8</t>
    </r>
  </si>
  <si>
    <r>
      <t>24,01,0</t>
    </r>
    <r>
      <rPr>
        <sz val="11"/>
        <rFont val="ＭＳ 明朝"/>
        <family val="1"/>
      </rPr>
      <t>9</t>
    </r>
  </si>
  <si>
    <r>
      <t>24,01,</t>
    </r>
    <r>
      <rPr>
        <sz val="11"/>
        <rFont val="ＭＳ 明朝"/>
        <family val="1"/>
      </rPr>
      <t>10</t>
    </r>
  </si>
  <si>
    <r>
      <t>24,01,</t>
    </r>
    <r>
      <rPr>
        <sz val="11"/>
        <rFont val="ＭＳ 明朝"/>
        <family val="1"/>
      </rPr>
      <t>11</t>
    </r>
  </si>
  <si>
    <r>
      <t>2</t>
    </r>
    <r>
      <rPr>
        <sz val="11"/>
        <rFont val="ＭＳ 明朝"/>
        <family val="1"/>
      </rPr>
      <t>3,01,01</t>
    </r>
  </si>
  <si>
    <r>
      <t>23,01,0</t>
    </r>
    <r>
      <rPr>
        <sz val="11"/>
        <rFont val="ＭＳ 明朝"/>
        <family val="1"/>
      </rPr>
      <t>2</t>
    </r>
  </si>
  <si>
    <r>
      <t>23,01,0</t>
    </r>
    <r>
      <rPr>
        <sz val="11"/>
        <rFont val="ＭＳ 明朝"/>
        <family val="1"/>
      </rPr>
      <t>3</t>
    </r>
  </si>
  <si>
    <r>
      <t>23,01,0</t>
    </r>
    <r>
      <rPr>
        <sz val="11"/>
        <rFont val="ＭＳ 明朝"/>
        <family val="1"/>
      </rPr>
      <t>4</t>
    </r>
  </si>
  <si>
    <r>
      <t>23,01,0</t>
    </r>
    <r>
      <rPr>
        <sz val="11"/>
        <rFont val="ＭＳ 明朝"/>
        <family val="1"/>
      </rPr>
      <t>5</t>
    </r>
  </si>
  <si>
    <r>
      <t>23,01,0</t>
    </r>
    <r>
      <rPr>
        <sz val="11"/>
        <rFont val="ＭＳ 明朝"/>
        <family val="1"/>
      </rPr>
      <t>6</t>
    </r>
  </si>
  <si>
    <r>
      <t>23,01,0</t>
    </r>
    <r>
      <rPr>
        <sz val="11"/>
        <rFont val="ＭＳ 明朝"/>
        <family val="1"/>
      </rPr>
      <t>7</t>
    </r>
  </si>
  <si>
    <r>
      <t>23,01,0</t>
    </r>
    <r>
      <rPr>
        <sz val="11"/>
        <rFont val="ＭＳ 明朝"/>
        <family val="1"/>
      </rPr>
      <t>8</t>
    </r>
  </si>
  <si>
    <r>
      <t>23,01,</t>
    </r>
    <r>
      <rPr>
        <sz val="11"/>
        <rFont val="ＭＳ 明朝"/>
        <family val="1"/>
      </rPr>
      <t>09</t>
    </r>
  </si>
  <si>
    <r>
      <t>23,01,</t>
    </r>
    <r>
      <rPr>
        <sz val="11"/>
        <rFont val="ＭＳ 明朝"/>
        <family val="1"/>
      </rPr>
      <t>10</t>
    </r>
  </si>
  <si>
    <r>
      <t>23,01,</t>
    </r>
    <r>
      <rPr>
        <sz val="11"/>
        <rFont val="ＭＳ 明朝"/>
        <family val="1"/>
      </rPr>
      <t>11</t>
    </r>
  </si>
  <si>
    <r>
      <t>23,01,</t>
    </r>
    <r>
      <rPr>
        <sz val="11"/>
        <rFont val="ＭＳ 明朝"/>
        <family val="1"/>
      </rPr>
      <t>12</t>
    </r>
  </si>
  <si>
    <r>
      <t>23,01,</t>
    </r>
    <r>
      <rPr>
        <sz val="11"/>
        <rFont val="ＭＳ 明朝"/>
        <family val="1"/>
      </rPr>
      <t>13</t>
    </r>
  </si>
  <si>
    <r>
      <t>23,01,</t>
    </r>
    <r>
      <rPr>
        <sz val="11"/>
        <rFont val="ＭＳ 明朝"/>
        <family val="1"/>
      </rPr>
      <t>14</t>
    </r>
  </si>
  <si>
    <r>
      <t>23,01,</t>
    </r>
    <r>
      <rPr>
        <sz val="11"/>
        <rFont val="ＭＳ 明朝"/>
        <family val="1"/>
      </rPr>
      <t>15</t>
    </r>
  </si>
  <si>
    <r>
      <t>23,01,</t>
    </r>
    <r>
      <rPr>
        <sz val="11"/>
        <rFont val="ＭＳ 明朝"/>
        <family val="1"/>
      </rPr>
      <t>16</t>
    </r>
  </si>
  <si>
    <r>
      <t>23,01,</t>
    </r>
    <r>
      <rPr>
        <sz val="11"/>
        <rFont val="ＭＳ 明朝"/>
        <family val="1"/>
      </rPr>
      <t>17</t>
    </r>
  </si>
  <si>
    <r>
      <t>23,01,</t>
    </r>
    <r>
      <rPr>
        <sz val="11"/>
        <rFont val="ＭＳ 明朝"/>
        <family val="1"/>
      </rPr>
      <t>18</t>
    </r>
  </si>
  <si>
    <r>
      <t>23,01,</t>
    </r>
    <r>
      <rPr>
        <sz val="11"/>
        <rFont val="ＭＳ 明朝"/>
        <family val="1"/>
      </rPr>
      <t>19</t>
    </r>
  </si>
  <si>
    <r>
      <t>23,01,</t>
    </r>
    <r>
      <rPr>
        <sz val="11"/>
        <rFont val="ＭＳ 明朝"/>
        <family val="1"/>
      </rPr>
      <t>32</t>
    </r>
  </si>
  <si>
    <r>
      <t>23,01,</t>
    </r>
    <r>
      <rPr>
        <sz val="11"/>
        <rFont val="ＭＳ 明朝"/>
        <family val="1"/>
      </rPr>
      <t>36</t>
    </r>
  </si>
  <si>
    <r>
      <t>23,01,</t>
    </r>
    <r>
      <rPr>
        <sz val="11"/>
        <rFont val="ＭＳ 明朝"/>
        <family val="1"/>
      </rPr>
      <t>37</t>
    </r>
  </si>
  <si>
    <r>
      <t>23,01,</t>
    </r>
    <r>
      <rPr>
        <sz val="11"/>
        <rFont val="ＭＳ 明朝"/>
        <family val="1"/>
      </rPr>
      <t>38</t>
    </r>
  </si>
  <si>
    <r>
      <t>23,01,</t>
    </r>
    <r>
      <rPr>
        <sz val="11"/>
        <rFont val="ＭＳ 明朝"/>
        <family val="1"/>
      </rPr>
      <t>39</t>
    </r>
  </si>
  <si>
    <r>
      <t>23,01,</t>
    </r>
    <r>
      <rPr>
        <sz val="11"/>
        <rFont val="ＭＳ 明朝"/>
        <family val="1"/>
      </rPr>
      <t>40</t>
    </r>
  </si>
  <si>
    <r>
      <t>23,01,</t>
    </r>
    <r>
      <rPr>
        <sz val="11"/>
        <rFont val="ＭＳ 明朝"/>
        <family val="1"/>
      </rPr>
      <t>41</t>
    </r>
  </si>
  <si>
    <r>
      <t>23,01,</t>
    </r>
    <r>
      <rPr>
        <sz val="11"/>
        <rFont val="ＭＳ 明朝"/>
        <family val="1"/>
      </rPr>
      <t>43</t>
    </r>
  </si>
  <si>
    <r>
      <t>23,01,</t>
    </r>
    <r>
      <rPr>
        <sz val="11"/>
        <rFont val="ＭＳ 明朝"/>
        <family val="1"/>
      </rPr>
      <t>44</t>
    </r>
  </si>
  <si>
    <r>
      <t>23,01,</t>
    </r>
    <r>
      <rPr>
        <sz val="11"/>
        <rFont val="ＭＳ 明朝"/>
        <family val="1"/>
      </rPr>
      <t>45</t>
    </r>
  </si>
  <si>
    <r>
      <t>23,01,</t>
    </r>
    <r>
      <rPr>
        <sz val="11"/>
        <rFont val="ＭＳ 明朝"/>
        <family val="1"/>
      </rPr>
      <t>46</t>
    </r>
  </si>
  <si>
    <r>
      <t>23,01,</t>
    </r>
    <r>
      <rPr>
        <sz val="11"/>
        <rFont val="ＭＳ 明朝"/>
        <family val="1"/>
      </rPr>
      <t>47</t>
    </r>
  </si>
  <si>
    <r>
      <t>23,01,</t>
    </r>
    <r>
      <rPr>
        <sz val="11"/>
        <rFont val="ＭＳ 明朝"/>
        <family val="1"/>
      </rPr>
      <t>48</t>
    </r>
  </si>
  <si>
    <r>
      <t>23,01,</t>
    </r>
    <r>
      <rPr>
        <sz val="11"/>
        <rFont val="ＭＳ 明朝"/>
        <family val="1"/>
      </rPr>
      <t>49</t>
    </r>
  </si>
  <si>
    <r>
      <t>23,01,</t>
    </r>
    <r>
      <rPr>
        <sz val="11"/>
        <rFont val="ＭＳ 明朝"/>
        <family val="1"/>
      </rPr>
      <t>50</t>
    </r>
  </si>
  <si>
    <r>
      <t>23,01,</t>
    </r>
    <r>
      <rPr>
        <sz val="11"/>
        <rFont val="ＭＳ 明朝"/>
        <family val="1"/>
      </rPr>
      <t>52</t>
    </r>
  </si>
  <si>
    <r>
      <t>23,01,</t>
    </r>
    <r>
      <rPr>
        <sz val="11"/>
        <rFont val="ＭＳ 明朝"/>
        <family val="1"/>
      </rPr>
      <t>53</t>
    </r>
  </si>
  <si>
    <r>
      <t>23,01,</t>
    </r>
    <r>
      <rPr>
        <sz val="11"/>
        <rFont val="ＭＳ 明朝"/>
        <family val="1"/>
      </rPr>
      <t>54</t>
    </r>
  </si>
  <si>
    <r>
      <t>23,0</t>
    </r>
    <r>
      <rPr>
        <sz val="11"/>
        <rFont val="ＭＳ 明朝"/>
        <family val="1"/>
      </rPr>
      <t>2,02</t>
    </r>
  </si>
  <si>
    <r>
      <t>23,01,</t>
    </r>
    <r>
      <rPr>
        <sz val="11"/>
        <rFont val="ＭＳ 明朝"/>
        <family val="1"/>
      </rPr>
      <t>24</t>
    </r>
  </si>
  <si>
    <r>
      <t>23,01,</t>
    </r>
    <r>
      <rPr>
        <sz val="11"/>
        <rFont val="ＭＳ 明朝"/>
        <family val="1"/>
      </rPr>
      <t>25</t>
    </r>
  </si>
  <si>
    <r>
      <t>23,01,</t>
    </r>
    <r>
      <rPr>
        <sz val="11"/>
        <rFont val="ＭＳ 明朝"/>
        <family val="1"/>
      </rPr>
      <t>26</t>
    </r>
  </si>
  <si>
    <r>
      <t>23,01,</t>
    </r>
    <r>
      <rPr>
        <sz val="11"/>
        <rFont val="ＭＳ 明朝"/>
        <family val="1"/>
      </rPr>
      <t>29</t>
    </r>
  </si>
  <si>
    <r>
      <t>23,01,</t>
    </r>
    <r>
      <rPr>
        <sz val="11"/>
        <rFont val="ＭＳ 明朝"/>
        <family val="1"/>
      </rPr>
      <t>30</t>
    </r>
  </si>
  <si>
    <r>
      <t>23,01,</t>
    </r>
    <r>
      <rPr>
        <sz val="11"/>
        <rFont val="ＭＳ 明朝"/>
        <family val="1"/>
      </rPr>
      <t>31</t>
    </r>
  </si>
  <si>
    <r>
      <t>2</t>
    </r>
    <r>
      <rPr>
        <sz val="11"/>
        <rFont val="ＭＳ 明朝"/>
        <family val="1"/>
      </rPr>
      <t>2,01,01</t>
    </r>
  </si>
  <si>
    <r>
      <t>22,01,0</t>
    </r>
    <r>
      <rPr>
        <sz val="11"/>
        <rFont val="ＭＳ 明朝"/>
        <family val="1"/>
      </rPr>
      <t>2</t>
    </r>
  </si>
  <si>
    <r>
      <t>22,01,0</t>
    </r>
    <r>
      <rPr>
        <sz val="11"/>
        <rFont val="ＭＳ 明朝"/>
        <family val="1"/>
      </rPr>
      <t>3</t>
    </r>
  </si>
  <si>
    <r>
      <t>22,01,0</t>
    </r>
    <r>
      <rPr>
        <sz val="11"/>
        <rFont val="ＭＳ 明朝"/>
        <family val="1"/>
      </rPr>
      <t>4</t>
    </r>
  </si>
  <si>
    <r>
      <t>22,01,0</t>
    </r>
    <r>
      <rPr>
        <sz val="11"/>
        <rFont val="ＭＳ 明朝"/>
        <family val="1"/>
      </rPr>
      <t>5</t>
    </r>
  </si>
  <si>
    <r>
      <t>22,01,0</t>
    </r>
    <r>
      <rPr>
        <sz val="11"/>
        <rFont val="ＭＳ 明朝"/>
        <family val="1"/>
      </rPr>
      <t>6</t>
    </r>
  </si>
  <si>
    <r>
      <t>22,01,0</t>
    </r>
    <r>
      <rPr>
        <sz val="11"/>
        <rFont val="ＭＳ 明朝"/>
        <family val="1"/>
      </rPr>
      <t>7</t>
    </r>
  </si>
  <si>
    <r>
      <t>22,01,0</t>
    </r>
    <r>
      <rPr>
        <sz val="11"/>
        <rFont val="ＭＳ 明朝"/>
        <family val="1"/>
      </rPr>
      <t>8</t>
    </r>
  </si>
  <si>
    <r>
      <t>22,01,</t>
    </r>
    <r>
      <rPr>
        <sz val="11"/>
        <rFont val="ＭＳ 明朝"/>
        <family val="1"/>
      </rPr>
      <t>12</t>
    </r>
  </si>
  <si>
    <r>
      <t>22,01,</t>
    </r>
    <r>
      <rPr>
        <sz val="11"/>
        <rFont val="ＭＳ 明朝"/>
        <family val="1"/>
      </rPr>
      <t>13</t>
    </r>
  </si>
  <si>
    <r>
      <t>22,01,</t>
    </r>
    <r>
      <rPr>
        <sz val="11"/>
        <rFont val="ＭＳ 明朝"/>
        <family val="1"/>
      </rPr>
      <t>14</t>
    </r>
  </si>
  <si>
    <r>
      <t>22,01,</t>
    </r>
    <r>
      <rPr>
        <sz val="11"/>
        <rFont val="ＭＳ 明朝"/>
        <family val="1"/>
      </rPr>
      <t>15</t>
    </r>
  </si>
  <si>
    <r>
      <t>22,01,</t>
    </r>
    <r>
      <rPr>
        <sz val="11"/>
        <rFont val="ＭＳ 明朝"/>
        <family val="1"/>
      </rPr>
      <t>16</t>
    </r>
  </si>
  <si>
    <r>
      <t>22,01,</t>
    </r>
    <r>
      <rPr>
        <sz val="11"/>
        <rFont val="ＭＳ 明朝"/>
        <family val="1"/>
      </rPr>
      <t>17</t>
    </r>
  </si>
  <si>
    <r>
      <t>22,01,</t>
    </r>
    <r>
      <rPr>
        <sz val="11"/>
        <rFont val="ＭＳ 明朝"/>
        <family val="1"/>
      </rPr>
      <t>18</t>
    </r>
  </si>
  <si>
    <r>
      <t>22,01,</t>
    </r>
    <r>
      <rPr>
        <sz val="11"/>
        <rFont val="ＭＳ 明朝"/>
        <family val="1"/>
      </rPr>
      <t>19</t>
    </r>
  </si>
  <si>
    <r>
      <t>22,01,</t>
    </r>
    <r>
      <rPr>
        <sz val="11"/>
        <rFont val="ＭＳ 明朝"/>
        <family val="1"/>
      </rPr>
      <t>20</t>
    </r>
  </si>
  <si>
    <r>
      <t>22,01,</t>
    </r>
    <r>
      <rPr>
        <sz val="11"/>
        <rFont val="ＭＳ 明朝"/>
        <family val="1"/>
      </rPr>
      <t>21</t>
    </r>
  </si>
  <si>
    <r>
      <t>22,01,</t>
    </r>
    <r>
      <rPr>
        <sz val="11"/>
        <rFont val="ＭＳ 明朝"/>
        <family val="1"/>
      </rPr>
      <t>22</t>
    </r>
  </si>
  <si>
    <r>
      <t>22,01,</t>
    </r>
    <r>
      <rPr>
        <sz val="11"/>
        <rFont val="ＭＳ 明朝"/>
        <family val="1"/>
      </rPr>
      <t>23</t>
    </r>
  </si>
  <si>
    <r>
      <t>22,01,</t>
    </r>
    <r>
      <rPr>
        <sz val="11"/>
        <rFont val="ＭＳ 明朝"/>
        <family val="1"/>
      </rPr>
      <t>24</t>
    </r>
  </si>
  <si>
    <r>
      <t>22,01,</t>
    </r>
    <r>
      <rPr>
        <sz val="11"/>
        <rFont val="ＭＳ 明朝"/>
        <family val="1"/>
      </rPr>
      <t>25</t>
    </r>
  </si>
  <si>
    <r>
      <t>22,01,</t>
    </r>
    <r>
      <rPr>
        <sz val="11"/>
        <rFont val="ＭＳ 明朝"/>
        <family val="1"/>
      </rPr>
      <t>26</t>
    </r>
  </si>
  <si>
    <r>
      <t>22,01,</t>
    </r>
    <r>
      <rPr>
        <sz val="11"/>
        <rFont val="ＭＳ 明朝"/>
        <family val="1"/>
      </rPr>
      <t>27</t>
    </r>
  </si>
  <si>
    <r>
      <t>22,01,</t>
    </r>
    <r>
      <rPr>
        <sz val="11"/>
        <rFont val="ＭＳ 明朝"/>
        <family val="1"/>
      </rPr>
      <t>28</t>
    </r>
  </si>
  <si>
    <r>
      <t>22,01,</t>
    </r>
    <r>
      <rPr>
        <sz val="11"/>
        <rFont val="ＭＳ 明朝"/>
        <family val="1"/>
      </rPr>
      <t>29</t>
    </r>
  </si>
  <si>
    <r>
      <t>22,01,</t>
    </r>
    <r>
      <rPr>
        <sz val="11"/>
        <rFont val="ＭＳ 明朝"/>
        <family val="1"/>
      </rPr>
      <t>30</t>
    </r>
  </si>
  <si>
    <r>
      <t>22,01,</t>
    </r>
    <r>
      <rPr>
        <sz val="11"/>
        <rFont val="ＭＳ 明朝"/>
        <family val="1"/>
      </rPr>
      <t>31</t>
    </r>
  </si>
  <si>
    <r>
      <t>22,01,</t>
    </r>
    <r>
      <rPr>
        <sz val="11"/>
        <rFont val="ＭＳ 明朝"/>
        <family val="1"/>
      </rPr>
      <t>32</t>
    </r>
  </si>
  <si>
    <r>
      <t>22,01,</t>
    </r>
    <r>
      <rPr>
        <sz val="11"/>
        <rFont val="ＭＳ 明朝"/>
        <family val="1"/>
      </rPr>
      <t>33</t>
    </r>
  </si>
  <si>
    <r>
      <t>22,01,</t>
    </r>
    <r>
      <rPr>
        <sz val="11"/>
        <rFont val="ＭＳ 明朝"/>
        <family val="1"/>
      </rPr>
      <t>34</t>
    </r>
  </si>
  <si>
    <r>
      <t>22,01,</t>
    </r>
    <r>
      <rPr>
        <sz val="11"/>
        <rFont val="ＭＳ 明朝"/>
        <family val="1"/>
      </rPr>
      <t>35</t>
    </r>
  </si>
  <si>
    <r>
      <t>22,01,</t>
    </r>
    <r>
      <rPr>
        <sz val="11"/>
        <rFont val="ＭＳ 明朝"/>
        <family val="1"/>
      </rPr>
      <t>36</t>
    </r>
  </si>
  <si>
    <r>
      <t>22,01,</t>
    </r>
    <r>
      <rPr>
        <sz val="11"/>
        <rFont val="ＭＳ 明朝"/>
        <family val="1"/>
      </rPr>
      <t>37</t>
    </r>
  </si>
  <si>
    <r>
      <t>22,01,</t>
    </r>
    <r>
      <rPr>
        <sz val="11"/>
        <rFont val="ＭＳ 明朝"/>
        <family val="1"/>
      </rPr>
      <t>38</t>
    </r>
  </si>
  <si>
    <r>
      <t>22,01,</t>
    </r>
    <r>
      <rPr>
        <sz val="11"/>
        <rFont val="ＭＳ 明朝"/>
        <family val="1"/>
      </rPr>
      <t>39</t>
    </r>
  </si>
  <si>
    <r>
      <t>22,01,</t>
    </r>
    <r>
      <rPr>
        <sz val="11"/>
        <rFont val="ＭＳ 明朝"/>
        <family val="1"/>
      </rPr>
      <t>40</t>
    </r>
  </si>
  <si>
    <r>
      <t>22,01,</t>
    </r>
    <r>
      <rPr>
        <sz val="11"/>
        <rFont val="ＭＳ 明朝"/>
        <family val="1"/>
      </rPr>
      <t>41</t>
    </r>
  </si>
  <si>
    <r>
      <t>22,01,</t>
    </r>
    <r>
      <rPr>
        <sz val="11"/>
        <rFont val="ＭＳ 明朝"/>
        <family val="1"/>
      </rPr>
      <t>42</t>
    </r>
  </si>
  <si>
    <r>
      <t>22,01,</t>
    </r>
    <r>
      <rPr>
        <sz val="11"/>
        <rFont val="ＭＳ 明朝"/>
        <family val="1"/>
      </rPr>
      <t>43</t>
    </r>
  </si>
  <si>
    <r>
      <t>22,01,</t>
    </r>
    <r>
      <rPr>
        <sz val="11"/>
        <rFont val="ＭＳ 明朝"/>
        <family val="1"/>
      </rPr>
      <t>44</t>
    </r>
  </si>
  <si>
    <r>
      <t>22,01,</t>
    </r>
    <r>
      <rPr>
        <sz val="11"/>
        <rFont val="ＭＳ 明朝"/>
        <family val="1"/>
      </rPr>
      <t>45</t>
    </r>
  </si>
  <si>
    <r>
      <t>22,01,</t>
    </r>
    <r>
      <rPr>
        <sz val="11"/>
        <rFont val="ＭＳ 明朝"/>
        <family val="1"/>
      </rPr>
      <t>46</t>
    </r>
  </si>
  <si>
    <r>
      <t>22,01,</t>
    </r>
    <r>
      <rPr>
        <sz val="11"/>
        <rFont val="ＭＳ 明朝"/>
        <family val="1"/>
      </rPr>
      <t>47</t>
    </r>
  </si>
  <si>
    <r>
      <t>22,01,</t>
    </r>
    <r>
      <rPr>
        <sz val="11"/>
        <rFont val="ＭＳ 明朝"/>
        <family val="1"/>
      </rPr>
      <t>48</t>
    </r>
  </si>
  <si>
    <r>
      <t>22,01,</t>
    </r>
    <r>
      <rPr>
        <sz val="11"/>
        <rFont val="ＭＳ 明朝"/>
        <family val="1"/>
      </rPr>
      <t>49</t>
    </r>
  </si>
  <si>
    <r>
      <t>22,01,</t>
    </r>
    <r>
      <rPr>
        <sz val="11"/>
        <rFont val="ＭＳ 明朝"/>
        <family val="1"/>
      </rPr>
      <t>50</t>
    </r>
  </si>
  <si>
    <r>
      <t>22,01,</t>
    </r>
    <r>
      <rPr>
        <sz val="11"/>
        <rFont val="ＭＳ 明朝"/>
        <family val="1"/>
      </rPr>
      <t>51</t>
    </r>
  </si>
  <si>
    <r>
      <t>22,01,</t>
    </r>
    <r>
      <rPr>
        <sz val="11"/>
        <rFont val="ＭＳ 明朝"/>
        <family val="1"/>
      </rPr>
      <t>52</t>
    </r>
  </si>
  <si>
    <r>
      <t>22,01,</t>
    </r>
    <r>
      <rPr>
        <sz val="11"/>
        <rFont val="ＭＳ 明朝"/>
        <family val="1"/>
      </rPr>
      <t>53</t>
    </r>
  </si>
  <si>
    <r>
      <t>22,01,</t>
    </r>
    <r>
      <rPr>
        <sz val="11"/>
        <rFont val="ＭＳ 明朝"/>
        <family val="1"/>
      </rPr>
      <t>54</t>
    </r>
  </si>
  <si>
    <r>
      <t>22,01,</t>
    </r>
    <r>
      <rPr>
        <sz val="11"/>
        <rFont val="ＭＳ 明朝"/>
        <family val="1"/>
      </rPr>
      <t>55</t>
    </r>
  </si>
  <si>
    <r>
      <t>22,01,</t>
    </r>
    <r>
      <rPr>
        <sz val="11"/>
        <rFont val="ＭＳ 明朝"/>
        <family val="1"/>
      </rPr>
      <t>56</t>
    </r>
  </si>
  <si>
    <r>
      <t>22,01,</t>
    </r>
    <r>
      <rPr>
        <sz val="11"/>
        <rFont val="ＭＳ 明朝"/>
        <family val="1"/>
      </rPr>
      <t>58</t>
    </r>
  </si>
  <si>
    <r>
      <t>22,01,</t>
    </r>
    <r>
      <rPr>
        <sz val="11"/>
        <rFont val="ＭＳ 明朝"/>
        <family val="1"/>
      </rPr>
      <t>59</t>
    </r>
  </si>
  <si>
    <r>
      <t>22,01,</t>
    </r>
    <r>
      <rPr>
        <sz val="11"/>
        <rFont val="ＭＳ 明朝"/>
        <family val="1"/>
      </rPr>
      <t>60</t>
    </r>
  </si>
  <si>
    <r>
      <t>22,0</t>
    </r>
    <r>
      <rPr>
        <sz val="11"/>
        <rFont val="ＭＳ 明朝"/>
        <family val="1"/>
      </rPr>
      <t>2,01</t>
    </r>
  </si>
  <si>
    <r>
      <t>2</t>
    </r>
    <r>
      <rPr>
        <sz val="11"/>
        <rFont val="ＭＳ 明朝"/>
        <family val="1"/>
      </rPr>
      <t>1,01,01</t>
    </r>
  </si>
  <si>
    <r>
      <t>21,01,0</t>
    </r>
    <r>
      <rPr>
        <sz val="11"/>
        <rFont val="ＭＳ 明朝"/>
        <family val="1"/>
      </rPr>
      <t>2</t>
    </r>
  </si>
  <si>
    <r>
      <t>21,01,0</t>
    </r>
    <r>
      <rPr>
        <sz val="11"/>
        <rFont val="ＭＳ 明朝"/>
        <family val="1"/>
      </rPr>
      <t>3</t>
    </r>
  </si>
  <si>
    <r>
      <t>21,01,0</t>
    </r>
    <r>
      <rPr>
        <sz val="11"/>
        <rFont val="ＭＳ 明朝"/>
        <family val="1"/>
      </rPr>
      <t>4</t>
    </r>
  </si>
  <si>
    <r>
      <t>21,01,0</t>
    </r>
    <r>
      <rPr>
        <sz val="11"/>
        <rFont val="ＭＳ 明朝"/>
        <family val="1"/>
      </rPr>
      <t>5</t>
    </r>
  </si>
  <si>
    <r>
      <t>21,01,0</t>
    </r>
    <r>
      <rPr>
        <sz val="11"/>
        <rFont val="ＭＳ 明朝"/>
        <family val="1"/>
      </rPr>
      <t>6</t>
    </r>
  </si>
  <si>
    <r>
      <t>21,01,0</t>
    </r>
    <r>
      <rPr>
        <sz val="11"/>
        <rFont val="ＭＳ 明朝"/>
        <family val="1"/>
      </rPr>
      <t>7</t>
    </r>
  </si>
  <si>
    <r>
      <t>21,01,0</t>
    </r>
    <r>
      <rPr>
        <sz val="11"/>
        <rFont val="ＭＳ 明朝"/>
        <family val="1"/>
      </rPr>
      <t>8</t>
    </r>
  </si>
  <si>
    <r>
      <t>21,01,0</t>
    </r>
    <r>
      <rPr>
        <sz val="11"/>
        <rFont val="ＭＳ 明朝"/>
        <family val="1"/>
      </rPr>
      <t>9</t>
    </r>
  </si>
  <si>
    <r>
      <t>21,01,</t>
    </r>
    <r>
      <rPr>
        <sz val="11"/>
        <rFont val="ＭＳ 明朝"/>
        <family val="1"/>
      </rPr>
      <t>10</t>
    </r>
  </si>
  <si>
    <r>
      <t>21,01,</t>
    </r>
    <r>
      <rPr>
        <sz val="11"/>
        <rFont val="ＭＳ 明朝"/>
        <family val="1"/>
      </rPr>
      <t>11</t>
    </r>
  </si>
  <si>
    <r>
      <t>21,01,</t>
    </r>
    <r>
      <rPr>
        <sz val="11"/>
        <rFont val="ＭＳ 明朝"/>
        <family val="1"/>
      </rPr>
      <t>13</t>
    </r>
  </si>
  <si>
    <r>
      <t>21,01,</t>
    </r>
    <r>
      <rPr>
        <sz val="11"/>
        <rFont val="ＭＳ 明朝"/>
        <family val="1"/>
      </rPr>
      <t>14</t>
    </r>
  </si>
  <si>
    <r>
      <t>21,01,</t>
    </r>
    <r>
      <rPr>
        <sz val="11"/>
        <rFont val="ＭＳ 明朝"/>
        <family val="1"/>
      </rPr>
      <t>15</t>
    </r>
  </si>
  <si>
    <r>
      <t>21,01,</t>
    </r>
    <r>
      <rPr>
        <sz val="11"/>
        <rFont val="ＭＳ 明朝"/>
        <family val="1"/>
      </rPr>
      <t>19</t>
    </r>
  </si>
  <si>
    <r>
      <t>21,01,</t>
    </r>
    <r>
      <rPr>
        <sz val="11"/>
        <rFont val="ＭＳ 明朝"/>
        <family val="1"/>
      </rPr>
      <t>28</t>
    </r>
  </si>
  <si>
    <r>
      <t>21,01,</t>
    </r>
    <r>
      <rPr>
        <sz val="11"/>
        <rFont val="ＭＳ 明朝"/>
        <family val="1"/>
      </rPr>
      <t>29</t>
    </r>
  </si>
  <si>
    <r>
      <t>21,01,</t>
    </r>
    <r>
      <rPr>
        <sz val="11"/>
        <rFont val="ＭＳ 明朝"/>
        <family val="1"/>
      </rPr>
      <t>54</t>
    </r>
  </si>
  <si>
    <r>
      <t>21,01,</t>
    </r>
    <r>
      <rPr>
        <sz val="11"/>
        <rFont val="ＭＳ 明朝"/>
        <family val="1"/>
      </rPr>
      <t>55</t>
    </r>
  </si>
  <si>
    <r>
      <t>21,01,</t>
    </r>
    <r>
      <rPr>
        <sz val="11"/>
        <rFont val="ＭＳ 明朝"/>
        <family val="1"/>
      </rPr>
      <t>56</t>
    </r>
  </si>
  <si>
    <r>
      <t>21,01,</t>
    </r>
    <r>
      <rPr>
        <sz val="11"/>
        <rFont val="ＭＳ 明朝"/>
        <family val="1"/>
      </rPr>
      <t>57</t>
    </r>
  </si>
  <si>
    <r>
      <t>2</t>
    </r>
    <r>
      <rPr>
        <sz val="11"/>
        <rFont val="ＭＳ 明朝"/>
        <family val="1"/>
      </rPr>
      <t>0,01,01</t>
    </r>
  </si>
  <si>
    <r>
      <t>20,01,0</t>
    </r>
    <r>
      <rPr>
        <sz val="11"/>
        <rFont val="ＭＳ 明朝"/>
        <family val="1"/>
      </rPr>
      <t>2</t>
    </r>
  </si>
  <si>
    <r>
      <t>20,01,0</t>
    </r>
    <r>
      <rPr>
        <sz val="11"/>
        <rFont val="ＭＳ 明朝"/>
        <family val="1"/>
      </rPr>
      <t>3</t>
    </r>
  </si>
  <si>
    <r>
      <t>20,01,</t>
    </r>
    <r>
      <rPr>
        <sz val="11"/>
        <rFont val="ＭＳ 明朝"/>
        <family val="1"/>
      </rPr>
      <t>11</t>
    </r>
  </si>
  <si>
    <r>
      <t>20,01,</t>
    </r>
    <r>
      <rPr>
        <sz val="11"/>
        <rFont val="ＭＳ 明朝"/>
        <family val="1"/>
      </rPr>
      <t>12</t>
    </r>
  </si>
  <si>
    <r>
      <t>20,01,</t>
    </r>
    <r>
      <rPr>
        <sz val="11"/>
        <rFont val="ＭＳ 明朝"/>
        <family val="1"/>
      </rPr>
      <t>13</t>
    </r>
  </si>
  <si>
    <r>
      <t>20,01,</t>
    </r>
    <r>
      <rPr>
        <sz val="11"/>
        <rFont val="ＭＳ 明朝"/>
        <family val="1"/>
      </rPr>
      <t>15</t>
    </r>
  </si>
  <si>
    <r>
      <t>20,01,</t>
    </r>
    <r>
      <rPr>
        <sz val="11"/>
        <rFont val="ＭＳ 明朝"/>
        <family val="1"/>
      </rPr>
      <t>16</t>
    </r>
  </si>
  <si>
    <r>
      <t>20,01,</t>
    </r>
    <r>
      <rPr>
        <sz val="11"/>
        <rFont val="ＭＳ 明朝"/>
        <family val="1"/>
      </rPr>
      <t>17</t>
    </r>
  </si>
  <si>
    <r>
      <t>20,01,</t>
    </r>
    <r>
      <rPr>
        <sz val="11"/>
        <rFont val="ＭＳ 明朝"/>
        <family val="1"/>
      </rPr>
      <t>18</t>
    </r>
  </si>
  <si>
    <r>
      <t>20,01,</t>
    </r>
    <r>
      <rPr>
        <sz val="11"/>
        <rFont val="ＭＳ 明朝"/>
        <family val="1"/>
      </rPr>
      <t>19</t>
    </r>
  </si>
  <si>
    <r>
      <t>20,01,</t>
    </r>
    <r>
      <rPr>
        <sz val="11"/>
        <rFont val="ＭＳ 明朝"/>
        <family val="1"/>
      </rPr>
      <t>20</t>
    </r>
  </si>
  <si>
    <r>
      <t>20,01,</t>
    </r>
    <r>
      <rPr>
        <sz val="11"/>
        <rFont val="ＭＳ 明朝"/>
        <family val="1"/>
      </rPr>
      <t>22</t>
    </r>
  </si>
  <si>
    <r>
      <t>20,01,</t>
    </r>
    <r>
      <rPr>
        <sz val="11"/>
        <rFont val="ＭＳ 明朝"/>
        <family val="1"/>
      </rPr>
      <t>23</t>
    </r>
  </si>
  <si>
    <r>
      <t>20,01,</t>
    </r>
    <r>
      <rPr>
        <sz val="11"/>
        <rFont val="ＭＳ 明朝"/>
        <family val="1"/>
      </rPr>
      <t>24</t>
    </r>
  </si>
  <si>
    <r>
      <t>20,01,</t>
    </r>
    <r>
      <rPr>
        <sz val="11"/>
        <rFont val="ＭＳ 明朝"/>
        <family val="1"/>
      </rPr>
      <t>25</t>
    </r>
  </si>
  <si>
    <r>
      <t>20,01,</t>
    </r>
    <r>
      <rPr>
        <sz val="11"/>
        <rFont val="ＭＳ 明朝"/>
        <family val="1"/>
      </rPr>
      <t>26</t>
    </r>
  </si>
  <si>
    <r>
      <t>20,01,</t>
    </r>
    <r>
      <rPr>
        <sz val="11"/>
        <rFont val="ＭＳ 明朝"/>
        <family val="1"/>
      </rPr>
      <t>27</t>
    </r>
  </si>
  <si>
    <r>
      <t>20,01,</t>
    </r>
    <r>
      <rPr>
        <sz val="11"/>
        <rFont val="ＭＳ 明朝"/>
        <family val="1"/>
      </rPr>
      <t>30</t>
    </r>
  </si>
  <si>
    <r>
      <t>20,01,</t>
    </r>
    <r>
      <rPr>
        <sz val="11"/>
        <rFont val="ＭＳ 明朝"/>
        <family val="1"/>
      </rPr>
      <t>31</t>
    </r>
  </si>
  <si>
    <r>
      <t>20,01,</t>
    </r>
    <r>
      <rPr>
        <sz val="11"/>
        <rFont val="ＭＳ 明朝"/>
        <family val="1"/>
      </rPr>
      <t>32</t>
    </r>
  </si>
  <si>
    <r>
      <t>20,01,</t>
    </r>
    <r>
      <rPr>
        <sz val="11"/>
        <rFont val="ＭＳ 明朝"/>
        <family val="1"/>
      </rPr>
      <t>33</t>
    </r>
  </si>
  <si>
    <r>
      <t>20,01,</t>
    </r>
    <r>
      <rPr>
        <sz val="11"/>
        <rFont val="ＭＳ 明朝"/>
        <family val="1"/>
      </rPr>
      <t>37</t>
    </r>
  </si>
  <si>
    <r>
      <t>20,01,</t>
    </r>
    <r>
      <rPr>
        <sz val="11"/>
        <rFont val="ＭＳ 明朝"/>
        <family val="1"/>
      </rPr>
      <t>38</t>
    </r>
  </si>
  <si>
    <r>
      <t>2</t>
    </r>
    <r>
      <rPr>
        <sz val="11"/>
        <rFont val="ＭＳ 明朝"/>
        <family val="1"/>
      </rPr>
      <t>1,01,09</t>
    </r>
  </si>
  <si>
    <r>
      <t>20,01,</t>
    </r>
    <r>
      <rPr>
        <sz val="11"/>
        <rFont val="ＭＳ 明朝"/>
        <family val="1"/>
      </rPr>
      <t>39</t>
    </r>
  </si>
  <si>
    <r>
      <t>20,01,</t>
    </r>
    <r>
      <rPr>
        <sz val="11"/>
        <rFont val="ＭＳ 明朝"/>
        <family val="1"/>
      </rPr>
      <t>40</t>
    </r>
  </si>
  <si>
    <r>
      <t>20,01,</t>
    </r>
    <r>
      <rPr>
        <sz val="11"/>
        <rFont val="ＭＳ 明朝"/>
        <family val="1"/>
      </rPr>
      <t>41</t>
    </r>
  </si>
  <si>
    <r>
      <t>20,01,</t>
    </r>
    <r>
      <rPr>
        <sz val="11"/>
        <rFont val="ＭＳ 明朝"/>
        <family val="1"/>
      </rPr>
      <t>42</t>
    </r>
  </si>
  <si>
    <r>
      <t>20,01,</t>
    </r>
    <r>
      <rPr>
        <sz val="11"/>
        <rFont val="ＭＳ 明朝"/>
        <family val="1"/>
      </rPr>
      <t>43</t>
    </r>
  </si>
  <si>
    <r>
      <t>20,01,</t>
    </r>
    <r>
      <rPr>
        <sz val="11"/>
        <rFont val="ＭＳ 明朝"/>
        <family val="1"/>
      </rPr>
      <t>44</t>
    </r>
  </si>
  <si>
    <r>
      <t>20,01,</t>
    </r>
    <r>
      <rPr>
        <sz val="11"/>
        <rFont val="ＭＳ 明朝"/>
        <family val="1"/>
      </rPr>
      <t>45</t>
    </r>
  </si>
  <si>
    <r>
      <t>20,01,</t>
    </r>
    <r>
      <rPr>
        <sz val="11"/>
        <rFont val="ＭＳ 明朝"/>
        <family val="1"/>
      </rPr>
      <t>46</t>
    </r>
  </si>
  <si>
    <r>
      <t>20,01,</t>
    </r>
    <r>
      <rPr>
        <sz val="11"/>
        <rFont val="ＭＳ 明朝"/>
        <family val="1"/>
      </rPr>
      <t>47</t>
    </r>
  </si>
  <si>
    <r>
      <t>20,01,</t>
    </r>
    <r>
      <rPr>
        <sz val="11"/>
        <rFont val="ＭＳ 明朝"/>
        <family val="1"/>
      </rPr>
      <t>48</t>
    </r>
  </si>
  <si>
    <r>
      <t>20,01,</t>
    </r>
    <r>
      <rPr>
        <sz val="11"/>
        <rFont val="ＭＳ 明朝"/>
        <family val="1"/>
      </rPr>
      <t>49</t>
    </r>
  </si>
  <si>
    <r>
      <t>20,01,</t>
    </r>
    <r>
      <rPr>
        <sz val="11"/>
        <rFont val="ＭＳ 明朝"/>
        <family val="1"/>
      </rPr>
      <t>50</t>
    </r>
  </si>
  <si>
    <r>
      <t>20,01,</t>
    </r>
    <r>
      <rPr>
        <sz val="11"/>
        <rFont val="ＭＳ 明朝"/>
        <family val="1"/>
      </rPr>
      <t>51</t>
    </r>
  </si>
  <si>
    <r>
      <t>20,01,</t>
    </r>
    <r>
      <rPr>
        <sz val="11"/>
        <rFont val="ＭＳ 明朝"/>
        <family val="1"/>
      </rPr>
      <t>52</t>
    </r>
  </si>
  <si>
    <r>
      <t>20,01,</t>
    </r>
    <r>
      <rPr>
        <sz val="11"/>
        <rFont val="ＭＳ 明朝"/>
        <family val="1"/>
      </rPr>
      <t>53</t>
    </r>
  </si>
  <si>
    <r>
      <t>20,01,</t>
    </r>
    <r>
      <rPr>
        <sz val="11"/>
        <rFont val="ＭＳ 明朝"/>
        <family val="1"/>
      </rPr>
      <t>54</t>
    </r>
  </si>
  <si>
    <r>
      <t>20,01,</t>
    </r>
    <r>
      <rPr>
        <sz val="11"/>
        <rFont val="ＭＳ 明朝"/>
        <family val="1"/>
      </rPr>
      <t>55</t>
    </r>
  </si>
  <si>
    <t>ｲ. 地方公共団体金融機構資金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</si>
</sst>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.&quot;m&quot;.&quot;d&quot;.&quot;"/>
    <numFmt numFmtId="177" formatCode="[$-411]ggge&quot;.&quot;m&quot;.&quot;d"/>
    <numFmt numFmtId="178" formatCode="_ * #,##0.0_ ;_ * \-#,##0.0_ ;_ * &quot;-&quot;?_ ;_ @_ "/>
    <numFmt numFmtId="179" formatCode="_ * #,##0.0_ ;_ * \-#,##0.0_ ;_ * &quot;-&quot;_ ;_ @_ "/>
    <numFmt numFmtId="180" formatCode="0_);[Red]\(0\)"/>
  </numFmts>
  <fonts count="40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4" fillId="0" borderId="10" xfId="0" applyFont="1" applyBorder="1" applyAlignment="1">
      <alignment horizontal="right"/>
    </xf>
    <xf numFmtId="41" fontId="4" fillId="0" borderId="11" xfId="0" applyNumberFormat="1" applyFont="1" applyBorder="1" applyAlignment="1">
      <alignment/>
    </xf>
    <xf numFmtId="41" fontId="4" fillId="0" borderId="12" xfId="0" applyNumberFormat="1" applyFont="1" applyBorder="1" applyAlignment="1">
      <alignment/>
    </xf>
    <xf numFmtId="41" fontId="4" fillId="0" borderId="13" xfId="0" applyNumberFormat="1" applyFont="1" applyBorder="1" applyAlignment="1">
      <alignment/>
    </xf>
    <xf numFmtId="41" fontId="4" fillId="0" borderId="14" xfId="0" applyNumberFormat="1" applyFont="1" applyBorder="1" applyAlignment="1">
      <alignment/>
    </xf>
    <xf numFmtId="41" fontId="4" fillId="0" borderId="15" xfId="0" applyNumberFormat="1" applyFont="1" applyBorder="1" applyAlignment="1">
      <alignment/>
    </xf>
    <xf numFmtId="41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9" xfId="64" applyNumberFormat="1" applyFont="1" applyBorder="1" applyAlignment="1" applyProtection="1" quotePrefix="1">
      <alignment/>
      <protection/>
    </xf>
    <xf numFmtId="0" fontId="4" fillId="0" borderId="0" xfId="64" applyNumberFormat="1" applyFont="1" applyBorder="1" applyAlignment="1">
      <alignment/>
      <protection/>
    </xf>
    <xf numFmtId="0" fontId="4" fillId="0" borderId="20" xfId="64" applyNumberFormat="1" applyFont="1" applyBorder="1" applyAlignment="1">
      <alignment/>
      <protection/>
    </xf>
    <xf numFmtId="0" fontId="4" fillId="0" borderId="19" xfId="64" applyNumberFormat="1" applyFont="1" applyBorder="1" applyAlignment="1">
      <alignment/>
      <protection/>
    </xf>
    <xf numFmtId="0" fontId="4" fillId="0" borderId="0" xfId="64" applyNumberFormat="1" applyFont="1" applyBorder="1" applyAlignment="1" applyProtection="1" quotePrefix="1">
      <alignment/>
      <protection/>
    </xf>
    <xf numFmtId="0" fontId="4" fillId="0" borderId="20" xfId="64" applyNumberFormat="1" applyFont="1" applyBorder="1" applyAlignment="1" applyProtection="1" quotePrefix="1">
      <alignment/>
      <protection/>
    </xf>
    <xf numFmtId="0" fontId="4" fillId="0" borderId="0" xfId="64" applyNumberFormat="1" applyFont="1" applyBorder="1" applyAlignment="1" applyProtection="1" quotePrefix="1">
      <alignment horizontal="left" indent="1"/>
      <protection/>
    </xf>
    <xf numFmtId="0" fontId="4" fillId="0" borderId="24" xfId="64" applyNumberFormat="1" applyFont="1" applyBorder="1" applyAlignment="1" applyProtection="1" quotePrefix="1">
      <alignment/>
      <protection/>
    </xf>
    <xf numFmtId="0" fontId="4" fillId="0" borderId="25" xfId="64" applyNumberFormat="1" applyFont="1" applyBorder="1" applyAlignment="1">
      <alignment/>
      <protection/>
    </xf>
    <xf numFmtId="0" fontId="4" fillId="0" borderId="26" xfId="64" applyNumberFormat="1" applyFont="1" applyBorder="1" applyAlignment="1">
      <alignment/>
      <protection/>
    </xf>
    <xf numFmtId="0" fontId="4" fillId="0" borderId="19" xfId="64" applyNumberFormat="1" applyFont="1" applyBorder="1" applyAlignment="1" applyProtection="1">
      <alignment/>
      <protection/>
    </xf>
    <xf numFmtId="0" fontId="4" fillId="0" borderId="27" xfId="64" applyNumberFormat="1" applyFont="1" applyBorder="1" applyAlignment="1" applyProtection="1">
      <alignment/>
      <protection/>
    </xf>
    <xf numFmtId="0" fontId="4" fillId="0" borderId="28" xfId="64" applyNumberFormat="1" applyFont="1" applyBorder="1" applyAlignment="1" applyProtection="1" quotePrefix="1">
      <alignment/>
      <protection/>
    </xf>
    <xf numFmtId="0" fontId="4" fillId="0" borderId="29" xfId="64" applyNumberFormat="1" applyFont="1" applyBorder="1" applyAlignment="1" applyProtection="1" quotePrefix="1">
      <alignment/>
      <protection/>
    </xf>
    <xf numFmtId="0" fontId="4" fillId="0" borderId="30" xfId="64" applyNumberFormat="1" applyFont="1" applyBorder="1" applyAlignment="1" applyProtection="1" quotePrefix="1">
      <alignment/>
      <protection/>
    </xf>
    <xf numFmtId="0" fontId="4" fillId="0" borderId="31" xfId="64" applyNumberFormat="1" applyFont="1" applyBorder="1" applyAlignment="1">
      <alignment/>
      <protection/>
    </xf>
    <xf numFmtId="0" fontId="4" fillId="0" borderId="32" xfId="64" applyNumberFormat="1" applyFont="1" applyBorder="1" applyAlignment="1">
      <alignment/>
      <protection/>
    </xf>
    <xf numFmtId="0" fontId="4" fillId="0" borderId="27" xfId="64" applyNumberFormat="1" applyFont="1" applyBorder="1" applyAlignment="1">
      <alignment/>
      <protection/>
    </xf>
    <xf numFmtId="0" fontId="4" fillId="0" borderId="28" xfId="64" applyNumberFormat="1" applyFont="1" applyBorder="1" applyAlignment="1" applyProtection="1" quotePrefix="1">
      <alignment horizontal="left" indent="1"/>
      <protection/>
    </xf>
    <xf numFmtId="0" fontId="4" fillId="0" borderId="0" xfId="64" applyNumberFormat="1" applyFont="1" applyBorder="1" applyAlignment="1" applyProtection="1">
      <alignment/>
      <protection/>
    </xf>
    <xf numFmtId="0" fontId="4" fillId="0" borderId="20" xfId="64" applyNumberFormat="1" applyFont="1" applyBorder="1" applyAlignment="1" applyProtection="1">
      <alignment/>
      <protection/>
    </xf>
    <xf numFmtId="0" fontId="4" fillId="0" borderId="33" xfId="64" applyNumberFormat="1" applyFont="1" applyBorder="1" applyAlignment="1">
      <alignment horizontal="center"/>
      <protection/>
    </xf>
    <xf numFmtId="0" fontId="4" fillId="0" borderId="33" xfId="64" applyNumberFormat="1" applyFont="1" applyBorder="1" applyAlignment="1" applyProtection="1">
      <alignment horizontal="center"/>
      <protection/>
    </xf>
    <xf numFmtId="0" fontId="4" fillId="0" borderId="33" xfId="65" applyNumberFormat="1" applyFont="1" applyBorder="1" applyAlignment="1" applyProtection="1">
      <alignment horizontal="center"/>
      <protection/>
    </xf>
    <xf numFmtId="0" fontId="4" fillId="0" borderId="33" xfId="65" applyNumberFormat="1" applyFont="1" applyBorder="1" applyAlignment="1">
      <alignment horizontal="center"/>
      <protection/>
    </xf>
    <xf numFmtId="0" fontId="4" fillId="0" borderId="30" xfId="65" applyNumberFormat="1" applyFont="1" applyBorder="1" applyAlignment="1" applyProtection="1" quotePrefix="1">
      <alignment horizontal="left"/>
      <protection/>
    </xf>
    <xf numFmtId="0" fontId="4" fillId="0" borderId="34" xfId="65" applyNumberFormat="1" applyFont="1" applyBorder="1" applyAlignment="1" applyProtection="1">
      <alignment horizontal="center"/>
      <protection/>
    </xf>
    <xf numFmtId="0" fontId="4" fillId="0" borderId="20" xfId="65" applyNumberFormat="1" applyFont="1" applyBorder="1" applyAlignment="1" applyProtection="1" quotePrefix="1">
      <alignment horizontal="left"/>
      <protection/>
    </xf>
    <xf numFmtId="0" fontId="4" fillId="0" borderId="29" xfId="65" applyNumberFormat="1" applyFont="1" applyBorder="1" applyAlignment="1" applyProtection="1" quotePrefix="1">
      <alignment horizontal="left"/>
      <protection/>
    </xf>
    <xf numFmtId="0" fontId="4" fillId="0" borderId="32" xfId="65" applyNumberFormat="1" applyFont="1" applyBorder="1">
      <alignment/>
      <protection/>
    </xf>
    <xf numFmtId="0" fontId="4" fillId="0" borderId="33" xfId="65" applyNumberFormat="1" applyFont="1" applyBorder="1" applyAlignment="1" applyProtection="1" quotePrefix="1">
      <alignment horizontal="center"/>
      <protection/>
    </xf>
    <xf numFmtId="0" fontId="4" fillId="0" borderId="35" xfId="65" applyNumberFormat="1" applyFont="1" applyBorder="1" applyAlignment="1">
      <alignment horizontal="center"/>
      <protection/>
    </xf>
    <xf numFmtId="0" fontId="4" fillId="0" borderId="36" xfId="65" applyNumberFormat="1" applyFont="1" applyBorder="1" applyAlignment="1">
      <alignment horizontal="center"/>
      <protection/>
    </xf>
    <xf numFmtId="0" fontId="4" fillId="0" borderId="23" xfId="65" applyNumberFormat="1" applyFont="1" applyBorder="1" applyAlignment="1" applyProtection="1" quotePrefix="1">
      <alignment horizontal="left"/>
      <protection/>
    </xf>
    <xf numFmtId="0" fontId="4" fillId="0" borderId="20" xfId="65" applyNumberFormat="1" applyFont="1" applyBorder="1" applyAlignment="1" applyProtection="1" quotePrefix="1">
      <alignment horizontal="left" indent="1"/>
      <protection/>
    </xf>
    <xf numFmtId="0" fontId="4" fillId="0" borderId="37" xfId="65" applyNumberFormat="1" applyFont="1" applyBorder="1" applyAlignment="1">
      <alignment horizontal="center"/>
      <protection/>
    </xf>
    <xf numFmtId="0" fontId="4" fillId="0" borderId="26" xfId="65" applyNumberFormat="1" applyFont="1" applyBorder="1" applyAlignment="1" applyProtection="1" quotePrefix="1">
      <alignment horizontal="left"/>
      <protection/>
    </xf>
    <xf numFmtId="0" fontId="4" fillId="0" borderId="17" xfId="65" applyNumberFormat="1" applyFont="1" applyBorder="1" applyAlignment="1">
      <alignment horizontal="left" indent="1"/>
      <protection/>
    </xf>
    <xf numFmtId="0" fontId="4" fillId="0" borderId="10" xfId="65" applyNumberFormat="1" applyFont="1" applyBorder="1" applyAlignment="1" applyProtection="1" quotePrefix="1">
      <alignment horizontal="left" indent="1"/>
      <protection/>
    </xf>
    <xf numFmtId="0" fontId="0" fillId="0" borderId="0" xfId="0" applyFont="1" applyAlignment="1">
      <alignment/>
    </xf>
    <xf numFmtId="0" fontId="4" fillId="0" borderId="13" xfId="61" applyNumberFormat="1" applyFont="1" applyBorder="1" applyAlignment="1">
      <alignment horizontal="center"/>
      <protection/>
    </xf>
    <xf numFmtId="0" fontId="4" fillId="0" borderId="11" xfId="61" applyNumberFormat="1" applyFont="1" applyBorder="1" applyAlignment="1" applyProtection="1">
      <alignment horizontal="center"/>
      <protection/>
    </xf>
    <xf numFmtId="0" fontId="4" fillId="0" borderId="12" xfId="61" applyNumberFormat="1" applyFont="1" applyBorder="1" applyAlignment="1">
      <alignment horizontal="center"/>
      <protection/>
    </xf>
    <xf numFmtId="0" fontId="4" fillId="0" borderId="0" xfId="64" applyNumberFormat="1" applyFont="1" applyBorder="1" applyAlignment="1" applyProtection="1">
      <alignment horizontal="left" indent="1"/>
      <protection/>
    </xf>
    <xf numFmtId="0" fontId="4" fillId="0" borderId="20" xfId="0" applyFont="1" applyBorder="1" applyAlignment="1" quotePrefix="1">
      <alignment/>
    </xf>
    <xf numFmtId="0" fontId="4" fillId="0" borderId="23" xfId="0" applyFont="1" applyBorder="1" applyAlignment="1" quotePrefix="1">
      <alignment/>
    </xf>
    <xf numFmtId="0" fontId="4" fillId="0" borderId="34" xfId="0" applyFont="1" applyBorder="1" applyAlignment="1">
      <alignment/>
    </xf>
    <xf numFmtId="0" fontId="4" fillId="0" borderId="33" xfId="65" applyNumberFormat="1" applyFont="1" applyBorder="1" applyAlignment="1" applyProtection="1" quotePrefix="1">
      <alignment/>
      <protection/>
    </xf>
    <xf numFmtId="0" fontId="4" fillId="0" borderId="18" xfId="0" applyFont="1" applyBorder="1" applyAlignment="1">
      <alignment horizontal="right"/>
    </xf>
    <xf numFmtId="0" fontId="4" fillId="0" borderId="0" xfId="65" applyNumberFormat="1" applyFont="1" applyBorder="1" applyAlignment="1" applyProtection="1" quotePrefix="1">
      <alignment horizontal="left"/>
      <protection/>
    </xf>
    <xf numFmtId="0" fontId="4" fillId="0" borderId="0" xfId="65" applyNumberFormat="1" applyFont="1" applyBorder="1" applyAlignment="1" applyProtection="1" quotePrefix="1">
      <alignment horizontal="left" indent="1"/>
      <protection/>
    </xf>
    <xf numFmtId="0" fontId="4" fillId="0" borderId="38" xfId="65" applyNumberFormat="1" applyFont="1" applyBorder="1" applyAlignment="1" applyProtection="1" quotePrefix="1">
      <alignment horizontal="left"/>
      <protection/>
    </xf>
    <xf numFmtId="0" fontId="4" fillId="0" borderId="39" xfId="65" applyNumberFormat="1" applyFont="1" applyBorder="1" applyAlignment="1" applyProtection="1" quotePrefix="1">
      <alignment horizontal="left"/>
      <protection/>
    </xf>
    <xf numFmtId="0" fontId="4" fillId="0" borderId="31" xfId="65" applyNumberFormat="1" applyFont="1" applyBorder="1">
      <alignment/>
      <protection/>
    </xf>
    <xf numFmtId="0" fontId="4" fillId="0" borderId="22" xfId="65" applyNumberFormat="1" applyFont="1" applyBorder="1" applyAlignment="1" applyProtection="1" quotePrefix="1">
      <alignment horizontal="left"/>
      <protection/>
    </xf>
    <xf numFmtId="0" fontId="4" fillId="0" borderId="20" xfId="65" applyNumberFormat="1" applyFont="1" applyBorder="1" applyAlignment="1" applyProtection="1" quotePrefix="1">
      <alignment/>
      <protection/>
    </xf>
    <xf numFmtId="0" fontId="4" fillId="0" borderId="0" xfId="65" applyNumberFormat="1" applyFont="1" applyBorder="1" applyAlignment="1" applyProtection="1">
      <alignment horizontal="center"/>
      <protection/>
    </xf>
    <xf numFmtId="0" fontId="4" fillId="0" borderId="33" xfId="64" applyNumberFormat="1" applyFont="1" applyBorder="1" applyAlignment="1" applyProtection="1" quotePrefix="1">
      <alignment/>
      <protection/>
    </xf>
    <xf numFmtId="0" fontId="0" fillId="0" borderId="0" xfId="0" applyFont="1" applyAlignment="1">
      <alignment vertical="center"/>
    </xf>
    <xf numFmtId="0" fontId="4" fillId="0" borderId="17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right" vertical="center"/>
    </xf>
    <xf numFmtId="0" fontId="4" fillId="0" borderId="17" xfId="61" applyNumberFormat="1" applyFont="1" applyBorder="1" applyAlignment="1">
      <alignment horizontal="centerContinuous" vertical="center"/>
      <protection/>
    </xf>
    <xf numFmtId="0" fontId="4" fillId="0" borderId="18" xfId="61" applyNumberFormat="1" applyFont="1" applyBorder="1" applyAlignment="1">
      <alignment horizontal="centerContinuous" vertical="center"/>
      <protection/>
    </xf>
    <xf numFmtId="0" fontId="4" fillId="0" borderId="18" xfId="61" applyNumberFormat="1" applyFont="1" applyBorder="1" applyAlignment="1" applyProtection="1">
      <alignment horizontal="centerContinuous" vertical="center"/>
      <protection/>
    </xf>
    <xf numFmtId="0" fontId="4" fillId="0" borderId="10" xfId="61" applyNumberFormat="1" applyFont="1" applyBorder="1" applyAlignment="1">
      <alignment horizontal="centerContinuous" vertical="center"/>
      <protection/>
    </xf>
    <xf numFmtId="0" fontId="4" fillId="0" borderId="21" xfId="0" applyNumberFormat="1" applyFont="1" applyBorder="1" applyAlignment="1">
      <alignment vertical="center"/>
    </xf>
    <xf numFmtId="0" fontId="4" fillId="0" borderId="22" xfId="0" applyNumberFormat="1" applyFont="1" applyBorder="1" applyAlignment="1">
      <alignment vertical="center"/>
    </xf>
    <xf numFmtId="0" fontId="4" fillId="0" borderId="23" xfId="0" applyNumberFormat="1" applyFont="1" applyBorder="1" applyAlignment="1">
      <alignment horizontal="right" vertical="center"/>
    </xf>
    <xf numFmtId="0" fontId="4" fillId="0" borderId="40" xfId="61" applyNumberFormat="1" applyFont="1" applyBorder="1" applyAlignment="1">
      <alignment horizontal="center" vertical="center"/>
      <protection/>
    </xf>
    <xf numFmtId="0" fontId="4" fillId="0" borderId="40" xfId="0" applyNumberFormat="1" applyFont="1" applyBorder="1" applyAlignment="1">
      <alignment horizontal="center" vertical="center"/>
    </xf>
    <xf numFmtId="0" fontId="4" fillId="0" borderId="19" xfId="60" applyNumberFormat="1" applyFont="1" applyBorder="1" applyAlignment="1" applyProtection="1" quotePrefix="1">
      <alignment vertical="center"/>
      <protection/>
    </xf>
    <xf numFmtId="0" fontId="4" fillId="0" borderId="0" xfId="0" applyNumberFormat="1" applyFont="1" applyBorder="1" applyAlignment="1">
      <alignment vertical="center"/>
    </xf>
    <xf numFmtId="0" fontId="4" fillId="0" borderId="20" xfId="0" applyNumberFormat="1" applyFont="1" applyBorder="1" applyAlignment="1">
      <alignment vertical="center"/>
    </xf>
    <xf numFmtId="0" fontId="4" fillId="0" borderId="37" xfId="60" applyNumberFormat="1" applyFont="1" applyBorder="1" applyAlignment="1" applyProtection="1" quotePrefix="1">
      <alignment vertical="center"/>
      <protection/>
    </xf>
    <xf numFmtId="0" fontId="4" fillId="0" borderId="25" xfId="0" applyNumberFormat="1" applyFont="1" applyBorder="1" applyAlignment="1" quotePrefix="1">
      <alignment vertical="center"/>
    </xf>
    <xf numFmtId="0" fontId="4" fillId="0" borderId="26" xfId="0" applyNumberFormat="1" applyFont="1" applyBorder="1" applyAlignment="1" quotePrefix="1">
      <alignment vertical="center"/>
    </xf>
    <xf numFmtId="0" fontId="4" fillId="0" borderId="33" xfId="60" applyNumberFormat="1" applyFont="1" applyBorder="1" applyAlignment="1" applyProtection="1" quotePrefix="1">
      <alignment vertical="center"/>
      <protection/>
    </xf>
    <xf numFmtId="0" fontId="4" fillId="0" borderId="0" xfId="0" applyNumberFormat="1" applyFont="1" applyBorder="1" applyAlignment="1" quotePrefix="1">
      <alignment vertical="center"/>
    </xf>
    <xf numFmtId="41" fontId="4" fillId="0" borderId="11" xfId="0" applyNumberFormat="1" applyFont="1" applyBorder="1" applyAlignment="1">
      <alignment vertical="center"/>
    </xf>
    <xf numFmtId="0" fontId="4" fillId="0" borderId="33" xfId="60" applyNumberFormat="1" applyFont="1" applyBorder="1" applyAlignment="1" applyProtection="1">
      <alignment horizontal="center" vertical="center"/>
      <protection/>
    </xf>
    <xf numFmtId="0" fontId="4" fillId="0" borderId="36" xfId="60" applyNumberFormat="1" applyFont="1" applyBorder="1" applyAlignment="1" applyProtection="1" quotePrefix="1">
      <alignment vertical="center"/>
      <protection/>
    </xf>
    <xf numFmtId="0" fontId="4" fillId="0" borderId="28" xfId="61" applyNumberFormat="1" applyFont="1" applyBorder="1" applyAlignment="1" applyProtection="1" quotePrefix="1">
      <alignment vertical="center"/>
      <protection/>
    </xf>
    <xf numFmtId="0" fontId="4" fillId="0" borderId="29" xfId="0" applyNumberFormat="1" applyFont="1" applyBorder="1" applyAlignment="1">
      <alignment vertical="center"/>
    </xf>
    <xf numFmtId="41" fontId="4" fillId="0" borderId="15" xfId="0" applyNumberFormat="1" applyFont="1" applyBorder="1" applyAlignment="1">
      <alignment vertical="center"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19" xfId="60" applyNumberFormat="1" applyFont="1" applyBorder="1" applyAlignment="1" applyProtection="1">
      <alignment vertical="center"/>
      <protection/>
    </xf>
    <xf numFmtId="0" fontId="4" fillId="0" borderId="24" xfId="60" applyNumberFormat="1" applyFont="1" applyBorder="1" applyAlignment="1" applyProtection="1" quotePrefix="1">
      <alignment vertical="center"/>
      <protection/>
    </xf>
    <xf numFmtId="0" fontId="4" fillId="0" borderId="25" xfId="61" applyNumberFormat="1" applyFont="1" applyBorder="1" applyAlignment="1" applyProtection="1" quotePrefix="1">
      <alignment vertical="center"/>
      <protection/>
    </xf>
    <xf numFmtId="0" fontId="4" fillId="0" borderId="26" xfId="0" applyNumberFormat="1" applyFont="1" applyBorder="1" applyAlignment="1">
      <alignment vertical="center"/>
    </xf>
    <xf numFmtId="41" fontId="4" fillId="0" borderId="14" xfId="0" applyNumberFormat="1" applyFont="1" applyBorder="1" applyAlignment="1">
      <alignment vertical="center"/>
    </xf>
    <xf numFmtId="0" fontId="4" fillId="0" borderId="0" xfId="61" applyNumberFormat="1" applyFont="1" applyBorder="1" applyAlignment="1" applyProtection="1" quotePrefix="1">
      <alignment vertical="center"/>
      <protection/>
    </xf>
    <xf numFmtId="0" fontId="4" fillId="0" borderId="20" xfId="0" applyNumberFormat="1" applyFont="1" applyBorder="1" applyAlignment="1" quotePrefix="1">
      <alignment vertical="center"/>
    </xf>
    <xf numFmtId="0" fontId="4" fillId="0" borderId="27" xfId="60" applyNumberFormat="1" applyFont="1" applyBorder="1" applyAlignment="1" applyProtection="1">
      <alignment vertical="center"/>
      <protection/>
    </xf>
    <xf numFmtId="0" fontId="4" fillId="0" borderId="28" xfId="61" applyNumberFormat="1" applyFont="1" applyBorder="1" applyAlignment="1" applyProtection="1">
      <alignment vertical="center"/>
      <protection/>
    </xf>
    <xf numFmtId="0" fontId="4" fillId="0" borderId="29" xfId="0" applyNumberFormat="1" applyFont="1" applyBorder="1" applyAlignment="1" quotePrefix="1">
      <alignment vertical="center"/>
    </xf>
    <xf numFmtId="0" fontId="4" fillId="0" borderId="37" xfId="60" applyNumberFormat="1" applyFont="1" applyBorder="1" applyAlignment="1" applyProtection="1">
      <alignment vertical="center"/>
      <protection/>
    </xf>
    <xf numFmtId="0" fontId="4" fillId="0" borderId="33" xfId="60" applyNumberFormat="1" applyFont="1" applyBorder="1" applyAlignment="1" applyProtection="1">
      <alignment vertical="center"/>
      <protection/>
    </xf>
    <xf numFmtId="0" fontId="4" fillId="0" borderId="33" xfId="60" applyNumberFormat="1" applyFont="1" applyBorder="1" applyAlignment="1" applyProtection="1">
      <alignment horizontal="center" vertical="center" shrinkToFit="1"/>
      <protection/>
    </xf>
    <xf numFmtId="0" fontId="4" fillId="0" borderId="36" xfId="60" applyNumberFormat="1" applyFont="1" applyBorder="1" applyAlignment="1" applyProtection="1">
      <alignment vertical="center"/>
      <protection/>
    </xf>
    <xf numFmtId="0" fontId="4" fillId="0" borderId="30" xfId="60" applyNumberFormat="1" applyFont="1" applyBorder="1" applyAlignment="1" applyProtection="1" quotePrefix="1">
      <alignment vertical="center"/>
      <protection/>
    </xf>
    <xf numFmtId="0" fontId="4" fillId="0" borderId="31" xfId="61" applyNumberFormat="1" applyFont="1" applyBorder="1" applyAlignment="1" applyProtection="1" quotePrefix="1">
      <alignment vertical="center"/>
      <protection/>
    </xf>
    <xf numFmtId="0" fontId="4" fillId="0" borderId="32" xfId="0" applyNumberFormat="1" applyFont="1" applyBorder="1" applyAlignment="1">
      <alignment vertical="center"/>
    </xf>
    <xf numFmtId="41" fontId="4" fillId="0" borderId="16" xfId="0" applyNumberFormat="1" applyFont="1" applyBorder="1" applyAlignment="1">
      <alignment vertical="center"/>
    </xf>
    <xf numFmtId="0" fontId="4" fillId="0" borderId="31" xfId="61" applyNumberFormat="1" applyFont="1" applyBorder="1" applyAlignment="1" applyProtection="1">
      <alignment vertical="center"/>
      <protection/>
    </xf>
    <xf numFmtId="0" fontId="4" fillId="0" borderId="20" xfId="0" applyNumberFormat="1" applyFont="1" applyBorder="1" applyAlignment="1">
      <alignment horizontal="left" vertical="center"/>
    </xf>
    <xf numFmtId="0" fontId="4" fillId="0" borderId="0" xfId="61" applyNumberFormat="1" applyFont="1" applyFill="1" applyBorder="1" applyAlignment="1" applyProtection="1">
      <alignment vertical="center"/>
      <protection/>
    </xf>
    <xf numFmtId="0" fontId="4" fillId="0" borderId="20" xfId="61" applyNumberFormat="1" applyFont="1" applyBorder="1" applyAlignment="1" applyProtection="1">
      <alignment horizontal="left" vertical="center"/>
      <protection/>
    </xf>
    <xf numFmtId="0" fontId="4" fillId="0" borderId="33" xfId="60" applyNumberFormat="1" applyFont="1" applyBorder="1" applyAlignment="1" applyProtection="1" quotePrefix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24" xfId="0" applyFont="1" applyBorder="1" applyAlignment="1" quotePrefix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 quotePrefix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 quotePrefix="1">
      <alignment vertical="center"/>
    </xf>
    <xf numFmtId="0" fontId="4" fillId="0" borderId="19" xfId="0" applyFont="1" applyBorder="1" applyAlignment="1" quotePrefix="1">
      <alignment vertical="center"/>
    </xf>
    <xf numFmtId="0" fontId="4" fillId="0" borderId="20" xfId="0" applyFont="1" applyBorder="1" applyAlignment="1" quotePrefix="1">
      <alignment vertical="center"/>
    </xf>
    <xf numFmtId="0" fontId="4" fillId="0" borderId="1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41" xfId="61" applyNumberFormat="1" applyFont="1" applyBorder="1" applyAlignment="1" applyProtection="1" quotePrefix="1">
      <alignment vertical="center"/>
      <protection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3" xfId="61" applyNumberFormat="1" applyFont="1" applyBorder="1" applyAlignment="1">
      <alignment horizontal="center" vertical="center"/>
      <protection/>
    </xf>
    <xf numFmtId="0" fontId="4" fillId="0" borderId="11" xfId="0" applyFont="1" applyBorder="1" applyAlignment="1">
      <alignment vertical="center"/>
    </xf>
    <xf numFmtId="0" fontId="4" fillId="0" borderId="11" xfId="61" applyNumberFormat="1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vertical="center"/>
    </xf>
    <xf numFmtId="0" fontId="4" fillId="0" borderId="12" xfId="61" applyNumberFormat="1" applyFont="1" applyBorder="1" applyAlignment="1">
      <alignment horizontal="center" vertical="center"/>
      <protection/>
    </xf>
    <xf numFmtId="0" fontId="4" fillId="0" borderId="11" xfId="62" applyNumberFormat="1" applyFont="1" applyBorder="1" applyAlignment="1" applyProtection="1" quotePrefix="1">
      <alignment horizontal="left" vertical="center"/>
      <protection/>
    </xf>
    <xf numFmtId="0" fontId="4" fillId="0" borderId="14" xfId="62" applyNumberFormat="1" applyFont="1" applyBorder="1" applyAlignment="1" applyProtection="1" quotePrefix="1">
      <alignment horizontal="left" vertical="center"/>
      <protection/>
    </xf>
    <xf numFmtId="0" fontId="4" fillId="0" borderId="16" xfId="62" applyNumberFormat="1" applyFont="1" applyBorder="1" applyAlignment="1" applyProtection="1" quotePrefix="1">
      <alignment horizontal="left" vertical="center"/>
      <protection/>
    </xf>
    <xf numFmtId="0" fontId="4" fillId="0" borderId="16" xfId="62" applyNumberFormat="1" applyFont="1" applyBorder="1" applyAlignment="1" applyProtection="1">
      <alignment horizontal="left" vertical="center"/>
      <protection/>
    </xf>
    <xf numFmtId="0" fontId="4" fillId="0" borderId="12" xfId="62" applyNumberFormat="1" applyFont="1" applyBorder="1" applyAlignment="1" applyProtection="1">
      <alignment horizontal="left" vertical="center"/>
      <protection/>
    </xf>
    <xf numFmtId="0" fontId="4" fillId="0" borderId="11" xfId="62" applyNumberFormat="1" applyFont="1" applyBorder="1" applyAlignment="1" applyProtection="1" quotePrefix="1">
      <alignment horizontal="left" vertical="center" indent="2"/>
      <protection/>
    </xf>
    <xf numFmtId="0" fontId="4" fillId="0" borderId="11" xfId="62" applyNumberFormat="1" applyFont="1" applyBorder="1" applyAlignment="1" applyProtection="1">
      <alignment horizontal="left" vertical="center" indent="1"/>
      <protection/>
    </xf>
    <xf numFmtId="0" fontId="4" fillId="0" borderId="11" xfId="62" applyNumberFormat="1" applyFont="1" applyBorder="1" applyAlignment="1" applyProtection="1">
      <alignment horizontal="left" vertical="center" indent="3"/>
      <protection/>
    </xf>
    <xf numFmtId="0" fontId="4" fillId="0" borderId="11" xfId="62" applyNumberFormat="1" applyFont="1" applyBorder="1" applyAlignment="1" applyProtection="1" quotePrefix="1">
      <alignment horizontal="left" vertical="center" indent="1"/>
      <protection/>
    </xf>
    <xf numFmtId="0" fontId="4" fillId="0" borderId="11" xfId="62" applyNumberFormat="1" applyFont="1" applyBorder="1" applyAlignment="1" applyProtection="1" quotePrefix="1">
      <alignment horizontal="left" vertical="center" indent="3"/>
      <protection/>
    </xf>
    <xf numFmtId="0" fontId="4" fillId="0" borderId="11" xfId="62" applyNumberFormat="1" applyFont="1" applyBorder="1" applyAlignment="1" applyProtection="1" quotePrefix="1">
      <alignment horizontal="left" vertical="center" indent="4"/>
      <protection/>
    </xf>
    <xf numFmtId="0" fontId="4" fillId="0" borderId="15" xfId="62" applyNumberFormat="1" applyFont="1" applyBorder="1" applyAlignment="1" applyProtection="1" quotePrefix="1">
      <alignment horizontal="left" vertical="center" indent="2"/>
      <protection/>
    </xf>
    <xf numFmtId="0" fontId="4" fillId="0" borderId="15" xfId="62" applyNumberFormat="1" applyFont="1" applyBorder="1" applyAlignment="1" applyProtection="1">
      <alignment horizontal="left" vertical="center" indent="1"/>
      <protection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3" xfId="63" applyNumberFormat="1" applyFont="1" applyBorder="1" applyAlignment="1">
      <alignment horizontal="center" vertical="center"/>
      <protection/>
    </xf>
    <xf numFmtId="0" fontId="4" fillId="0" borderId="17" xfId="63" applyNumberFormat="1" applyFont="1" applyBorder="1" applyAlignment="1" applyProtection="1" quotePrefix="1">
      <alignment vertical="center"/>
      <protection/>
    </xf>
    <xf numFmtId="0" fontId="4" fillId="0" borderId="10" xfId="63" applyNumberFormat="1" applyFont="1" applyBorder="1" applyAlignment="1" applyProtection="1">
      <alignment vertical="center"/>
      <protection/>
    </xf>
    <xf numFmtId="41" fontId="4" fillId="0" borderId="13" xfId="0" applyNumberFormat="1" applyFont="1" applyBorder="1" applyAlignment="1">
      <alignment vertical="center"/>
    </xf>
    <xf numFmtId="0" fontId="4" fillId="0" borderId="11" xfId="63" applyNumberFormat="1" applyFont="1" applyBorder="1" applyAlignment="1">
      <alignment horizontal="center" vertical="center"/>
      <protection/>
    </xf>
    <xf numFmtId="0" fontId="4" fillId="0" borderId="19" xfId="63" applyNumberFormat="1" applyFont="1" applyBorder="1" applyAlignment="1" applyProtection="1">
      <alignment vertical="center"/>
      <protection/>
    </xf>
    <xf numFmtId="0" fontId="4" fillId="0" borderId="20" xfId="63" applyNumberFormat="1" applyFont="1" applyBorder="1" applyAlignment="1" applyProtection="1">
      <alignment vertical="center"/>
      <protection/>
    </xf>
    <xf numFmtId="0" fontId="4" fillId="0" borderId="11" xfId="63" applyNumberFormat="1" applyFont="1" applyBorder="1" applyAlignment="1" applyProtection="1">
      <alignment horizontal="center" vertical="center"/>
      <protection/>
    </xf>
    <xf numFmtId="0" fontId="4" fillId="0" borderId="19" xfId="63" applyNumberFormat="1" applyFont="1" applyBorder="1" applyAlignment="1" applyProtection="1" quotePrefix="1">
      <alignment vertical="center"/>
      <protection/>
    </xf>
    <xf numFmtId="0" fontId="4" fillId="0" borderId="20" xfId="63" applyNumberFormat="1" applyFont="1" applyBorder="1" applyAlignment="1">
      <alignment vertical="center"/>
      <protection/>
    </xf>
    <xf numFmtId="0" fontId="4" fillId="0" borderId="19" xfId="63" applyNumberFormat="1" applyFont="1" applyBorder="1" applyAlignment="1" applyProtection="1">
      <alignment horizontal="center" vertical="center"/>
      <protection/>
    </xf>
    <xf numFmtId="0" fontId="4" fillId="0" borderId="19" xfId="63" applyNumberFormat="1" applyFont="1" applyBorder="1" applyAlignment="1">
      <alignment horizontal="center" vertical="center"/>
      <protection/>
    </xf>
    <xf numFmtId="0" fontId="4" fillId="0" borderId="20" xfId="63" applyNumberFormat="1" applyFont="1" applyBorder="1" applyAlignment="1" applyProtection="1">
      <alignment horizontal="centerContinuous" vertical="center"/>
      <protection/>
    </xf>
    <xf numFmtId="0" fontId="4" fillId="0" borderId="12" xfId="63" applyNumberFormat="1" applyFont="1" applyBorder="1" applyAlignment="1">
      <alignment horizontal="center" vertical="center"/>
      <protection/>
    </xf>
    <xf numFmtId="0" fontId="4" fillId="0" borderId="21" xfId="63" applyNumberFormat="1" applyFont="1" applyBorder="1" applyAlignment="1" applyProtection="1" quotePrefix="1">
      <alignment vertical="center"/>
      <protection/>
    </xf>
    <xf numFmtId="0" fontId="4" fillId="0" borderId="23" xfId="63" applyNumberFormat="1" applyFont="1" applyBorder="1" applyAlignment="1">
      <alignment vertical="center"/>
      <protection/>
    </xf>
    <xf numFmtId="37" fontId="4" fillId="0" borderId="0" xfId="63" applyFont="1" applyFill="1" applyBorder="1" applyAlignment="1" applyProtection="1">
      <alignment horizontal="left" vertical="center"/>
      <protection/>
    </xf>
    <xf numFmtId="0" fontId="4" fillId="0" borderId="20" xfId="65" applyNumberFormat="1" applyFont="1" applyFill="1" applyBorder="1" applyAlignment="1" applyProtection="1" quotePrefix="1">
      <alignment horizontal="left"/>
      <protection/>
    </xf>
    <xf numFmtId="0" fontId="4" fillId="0" borderId="23" xfId="65" applyNumberFormat="1" applyFont="1" applyFill="1" applyBorder="1" applyAlignment="1" applyProtection="1" quotePrefix="1">
      <alignment horizontal="left"/>
      <protection/>
    </xf>
    <xf numFmtId="0" fontId="4" fillId="0" borderId="42" xfId="0" applyFont="1" applyBorder="1" applyAlignment="1" quotePrefix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 quotePrefix="1">
      <alignment vertical="center"/>
    </xf>
    <xf numFmtId="41" fontId="4" fillId="0" borderId="45" xfId="0" applyNumberFormat="1" applyFont="1" applyBorder="1" applyAlignment="1">
      <alignment horizontal="right" vertical="center"/>
    </xf>
    <xf numFmtId="0" fontId="4" fillId="0" borderId="20" xfId="63" applyNumberFormat="1" applyFont="1" applyBorder="1" applyAlignment="1" applyProtection="1" quotePrefix="1">
      <alignment/>
      <protection/>
    </xf>
    <xf numFmtId="0" fontId="4" fillId="0" borderId="20" xfId="63" applyNumberFormat="1" applyFont="1" applyBorder="1" applyAlignment="1" quotePrefix="1">
      <alignment/>
      <protection/>
    </xf>
    <xf numFmtId="0" fontId="0" fillId="33" borderId="0" xfId="0" applyFont="1" applyFill="1" applyAlignment="1">
      <alignment vertical="center"/>
    </xf>
    <xf numFmtId="0" fontId="4" fillId="33" borderId="16" xfId="62" applyNumberFormat="1" applyFont="1" applyFill="1" applyBorder="1" applyAlignment="1" applyProtection="1" quotePrefix="1">
      <alignment horizontal="left" vertical="center"/>
      <protection/>
    </xf>
    <xf numFmtId="41" fontId="4" fillId="33" borderId="16" xfId="0" applyNumberFormat="1" applyFont="1" applyFill="1" applyBorder="1" applyAlignment="1">
      <alignment vertical="center"/>
    </xf>
    <xf numFmtId="0" fontId="4" fillId="33" borderId="16" xfId="62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0" fillId="34" borderId="0" xfId="0" applyFont="1" applyFill="1" applyAlignment="1">
      <alignment/>
    </xf>
    <xf numFmtId="0" fontId="4" fillId="34" borderId="19" xfId="64" applyNumberFormat="1" applyFont="1" applyFill="1" applyBorder="1" applyAlignment="1">
      <alignment/>
      <protection/>
    </xf>
    <xf numFmtId="0" fontId="4" fillId="34" borderId="0" xfId="64" applyNumberFormat="1" applyFont="1" applyFill="1" applyBorder="1" applyAlignment="1" applyProtection="1" quotePrefix="1">
      <alignment horizontal="left" indent="1"/>
      <protection/>
    </xf>
    <xf numFmtId="0" fontId="4" fillId="34" borderId="20" xfId="64" applyNumberFormat="1" applyFont="1" applyFill="1" applyBorder="1" applyAlignment="1" applyProtection="1" quotePrefix="1">
      <alignment/>
      <protection/>
    </xf>
    <xf numFmtId="41" fontId="4" fillId="34" borderId="11" xfId="0" applyNumberFormat="1" applyFont="1" applyFill="1" applyBorder="1" applyAlignment="1">
      <alignment/>
    </xf>
    <xf numFmtId="0" fontId="4" fillId="34" borderId="33" xfId="65" applyNumberFormat="1" applyFont="1" applyFill="1" applyBorder="1" applyAlignment="1" applyProtection="1">
      <alignment horizontal="center"/>
      <protection/>
    </xf>
    <xf numFmtId="0" fontId="4" fillId="34" borderId="0" xfId="65" applyNumberFormat="1" applyFont="1" applyFill="1" applyBorder="1" applyAlignment="1" applyProtection="1" quotePrefix="1">
      <alignment horizontal="left"/>
      <protection/>
    </xf>
    <xf numFmtId="0" fontId="4" fillId="34" borderId="20" xfId="65" applyNumberFormat="1" applyFont="1" applyFill="1" applyBorder="1" applyAlignment="1" applyProtection="1" quotePrefix="1">
      <alignment horizontal="left"/>
      <protection/>
    </xf>
    <xf numFmtId="0" fontId="0" fillId="0" borderId="22" xfId="0" applyFont="1" applyBorder="1" applyAlignment="1">
      <alignment vertical="center"/>
    </xf>
    <xf numFmtId="57" fontId="4" fillId="0" borderId="11" xfId="0" applyNumberFormat="1" applyFont="1" applyBorder="1" applyAlignment="1">
      <alignment horizontal="right" vertical="center"/>
    </xf>
    <xf numFmtId="57" fontId="4" fillId="0" borderId="1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right" vertical="center"/>
    </xf>
    <xf numFmtId="49" fontId="4" fillId="0" borderId="14" xfId="0" applyNumberFormat="1" applyFont="1" applyFill="1" applyBorder="1" applyAlignment="1">
      <alignment horizontal="right" vertical="center"/>
    </xf>
    <xf numFmtId="49" fontId="4" fillId="0" borderId="15" xfId="0" applyNumberFormat="1" applyFont="1" applyBorder="1" applyAlignment="1">
      <alignment horizontal="right" vertical="center"/>
    </xf>
    <xf numFmtId="49" fontId="5" fillId="0" borderId="11" xfId="66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vertical="center"/>
    </xf>
    <xf numFmtId="57" fontId="4" fillId="0" borderId="11" xfId="0" applyNumberFormat="1" applyFont="1" applyFill="1" applyBorder="1" applyAlignment="1">
      <alignment vertical="center"/>
    </xf>
    <xf numFmtId="57" fontId="4" fillId="0" borderId="11" xfId="0" applyNumberFormat="1" applyFont="1" applyFill="1" applyBorder="1" applyAlignment="1">
      <alignment horizontal="center" vertical="center"/>
    </xf>
    <xf numFmtId="41" fontId="4" fillId="0" borderId="16" xfId="0" applyNumberFormat="1" applyFont="1" applyFill="1" applyBorder="1" applyAlignment="1">
      <alignment vertical="center"/>
    </xf>
    <xf numFmtId="41" fontId="4" fillId="0" borderId="11" xfId="0" applyNumberFormat="1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vertical="center"/>
    </xf>
    <xf numFmtId="178" fontId="4" fillId="0" borderId="15" xfId="0" applyNumberFormat="1" applyFont="1" applyFill="1" applyBorder="1" applyAlignment="1">
      <alignment vertical="center"/>
    </xf>
    <xf numFmtId="41" fontId="4" fillId="0" borderId="11" xfId="0" applyNumberFormat="1" applyFont="1" applyFill="1" applyBorder="1" applyAlignment="1">
      <alignment horizontal="center" vertical="center"/>
    </xf>
    <xf numFmtId="41" fontId="4" fillId="0" borderId="45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41" fontId="4" fillId="0" borderId="16" xfId="0" applyNumberFormat="1" applyFont="1" applyFill="1" applyBorder="1" applyAlignment="1">
      <alignment/>
    </xf>
    <xf numFmtId="178" fontId="4" fillId="0" borderId="16" xfId="0" applyNumberFormat="1" applyFont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11" xfId="0" applyNumberFormat="1" applyFont="1" applyFill="1" applyBorder="1" applyAlignment="1">
      <alignment/>
    </xf>
    <xf numFmtId="43" fontId="0" fillId="0" borderId="11" xfId="0" applyNumberFormat="1" applyFont="1" applyBorder="1" applyAlignment="1">
      <alignment/>
    </xf>
    <xf numFmtId="178" fontId="4" fillId="0" borderId="12" xfId="0" applyNumberFormat="1" applyFont="1" applyFill="1" applyBorder="1" applyAlignment="1">
      <alignment/>
    </xf>
    <xf numFmtId="0" fontId="0" fillId="0" borderId="0" xfId="0" applyFont="1" applyAlignment="1">
      <alignment horizontal="right" vertical="center"/>
    </xf>
    <xf numFmtId="178" fontId="4" fillId="0" borderId="13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工水概況1" xfId="60"/>
    <cellStyle name="標準_上水①１" xfId="61"/>
    <cellStyle name="標準_上水①２" xfId="62"/>
    <cellStyle name="標準_上水①３" xfId="63"/>
    <cellStyle name="標準_上水①４" xfId="64"/>
    <cellStyle name="標準_上水①５" xfId="65"/>
    <cellStyle name="標準_駐車概況1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1295400</xdr:colOff>
      <xdr:row>79</xdr:row>
      <xdr:rowOff>0</xdr:rowOff>
    </xdr:from>
    <xdr:to>
      <xdr:col>2</xdr:col>
      <xdr:colOff>1295400</xdr:colOff>
      <xdr:row>79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90675" y="19792950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E405"/>
  <sheetViews>
    <sheetView zoomScalePageLayoutView="0" workbookViewId="0" topLeftCell="A1">
      <selection activeCell="D92" sqref="D92"/>
    </sheetView>
  </sheetViews>
  <sheetFormatPr defaultColWidth="8.796875" defaultRowHeight="14.25"/>
  <sheetData>
    <row r="2" spans="2:5" ht="13.5">
      <c r="B2" s="194" t="s">
        <v>384</v>
      </c>
      <c r="C2" s="194" t="s">
        <v>386</v>
      </c>
      <c r="D2" s="194" t="s">
        <v>385</v>
      </c>
      <c r="E2" s="194">
        <v>322016</v>
      </c>
    </row>
    <row r="3" spans="1:4" ht="13.5">
      <c r="A3" s="194" t="s">
        <v>387</v>
      </c>
      <c r="B3">
        <v>3630401</v>
      </c>
      <c r="C3">
        <v>3630401</v>
      </c>
      <c r="D3">
        <v>4031103</v>
      </c>
    </row>
    <row r="4" spans="1:4" ht="13.5">
      <c r="A4" s="194" t="s">
        <v>388</v>
      </c>
      <c r="B4">
        <v>3630401</v>
      </c>
      <c r="C4">
        <v>3630401</v>
      </c>
      <c r="D4">
        <v>4031103</v>
      </c>
    </row>
    <row r="5" spans="1:4" ht="13.5">
      <c r="A5" s="194" t="s">
        <v>389</v>
      </c>
      <c r="B5">
        <v>0</v>
      </c>
      <c r="C5">
        <v>0</v>
      </c>
      <c r="D5">
        <v>0</v>
      </c>
    </row>
    <row r="6" spans="1:4" ht="13.5">
      <c r="A6" s="194" t="s">
        <v>390</v>
      </c>
      <c r="B6">
        <v>2</v>
      </c>
      <c r="C6">
        <v>2</v>
      </c>
      <c r="D6">
        <v>2</v>
      </c>
    </row>
    <row r="7" spans="1:4" ht="13.5">
      <c r="A7" s="194" t="s">
        <v>391</v>
      </c>
      <c r="B7">
        <v>1</v>
      </c>
      <c r="C7">
        <v>1</v>
      </c>
      <c r="D7">
        <v>1</v>
      </c>
    </row>
    <row r="8" spans="1:4" ht="13.5">
      <c r="A8" s="194" t="s">
        <v>392</v>
      </c>
      <c r="B8">
        <v>3400</v>
      </c>
      <c r="C8">
        <v>3400</v>
      </c>
      <c r="D8">
        <v>100400</v>
      </c>
    </row>
    <row r="9" spans="1:4" ht="13.5">
      <c r="A9" s="194" t="s">
        <v>393</v>
      </c>
      <c r="B9">
        <v>0</v>
      </c>
      <c r="C9">
        <v>0</v>
      </c>
      <c r="D9">
        <v>5</v>
      </c>
    </row>
    <row r="10" spans="1:4" ht="13.5">
      <c r="A10" s="194" t="s">
        <v>394</v>
      </c>
      <c r="B10">
        <v>0</v>
      </c>
      <c r="C10">
        <v>0</v>
      </c>
      <c r="D10">
        <v>0</v>
      </c>
    </row>
    <row r="11" spans="1:4" ht="13.5">
      <c r="A11" s="194" t="s">
        <v>395</v>
      </c>
      <c r="B11">
        <v>2600</v>
      </c>
      <c r="C11">
        <v>10698</v>
      </c>
      <c r="D11">
        <v>3645</v>
      </c>
    </row>
    <row r="12" spans="1:4" ht="13.5">
      <c r="A12" s="194" t="s">
        <v>396</v>
      </c>
      <c r="B12">
        <v>66</v>
      </c>
      <c r="C12">
        <v>164</v>
      </c>
      <c r="D12">
        <v>135</v>
      </c>
    </row>
    <row r="13" spans="1:4" ht="13.5">
      <c r="A13" s="194" t="s">
        <v>397</v>
      </c>
      <c r="B13">
        <v>0</v>
      </c>
      <c r="C13">
        <v>830</v>
      </c>
      <c r="D13">
        <v>0</v>
      </c>
    </row>
    <row r="14" spans="1:4" ht="13.5">
      <c r="A14" s="194" t="s">
        <v>398</v>
      </c>
      <c r="B14">
        <v>2400</v>
      </c>
      <c r="C14">
        <v>1730</v>
      </c>
      <c r="D14">
        <v>2400</v>
      </c>
    </row>
    <row r="15" spans="1:4" ht="13.5">
      <c r="A15" s="194" t="s">
        <v>399</v>
      </c>
      <c r="B15">
        <v>0</v>
      </c>
      <c r="C15">
        <v>0</v>
      </c>
      <c r="D15">
        <v>0</v>
      </c>
    </row>
    <row r="16" spans="1:4" ht="13.5">
      <c r="A16" s="194" t="s">
        <v>400</v>
      </c>
      <c r="B16">
        <v>64041</v>
      </c>
      <c r="C16">
        <v>942905</v>
      </c>
      <c r="D16">
        <v>1027625</v>
      </c>
    </row>
    <row r="17" spans="1:4" ht="13.5">
      <c r="A17" s="194" t="s">
        <v>401</v>
      </c>
      <c r="B17">
        <v>59424</v>
      </c>
      <c r="C17">
        <v>149614</v>
      </c>
      <c r="D17">
        <v>235</v>
      </c>
    </row>
    <row r="18" spans="1:4" ht="13.5">
      <c r="A18" s="194" t="s">
        <v>402</v>
      </c>
      <c r="B18">
        <v>0</v>
      </c>
      <c r="C18">
        <v>775107</v>
      </c>
      <c r="D18">
        <v>1027243</v>
      </c>
    </row>
    <row r="19" spans="1:4" ht="13.5">
      <c r="A19" s="194" t="s">
        <v>403</v>
      </c>
      <c r="B19">
        <v>1754</v>
      </c>
      <c r="C19">
        <v>548</v>
      </c>
      <c r="D19">
        <v>147</v>
      </c>
    </row>
    <row r="20" spans="1:4" ht="13.5">
      <c r="A20" s="194" t="s">
        <v>404</v>
      </c>
      <c r="B20">
        <v>2863</v>
      </c>
      <c r="C20">
        <v>10632</v>
      </c>
      <c r="D20">
        <v>0</v>
      </c>
    </row>
    <row r="21" spans="1:4" ht="13.5">
      <c r="A21" s="194" t="s">
        <v>405</v>
      </c>
      <c r="B21">
        <v>0</v>
      </c>
      <c r="C21">
        <v>7004</v>
      </c>
      <c r="D21">
        <v>0</v>
      </c>
    </row>
    <row r="22" spans="1:4" ht="13.5">
      <c r="A22" s="194" t="s">
        <v>406</v>
      </c>
      <c r="B22">
        <v>0</v>
      </c>
      <c r="C22">
        <v>0</v>
      </c>
      <c r="D22">
        <v>0</v>
      </c>
    </row>
    <row r="23" spans="1:4" ht="13.5">
      <c r="A23" s="194" t="s">
        <v>407</v>
      </c>
      <c r="B23">
        <v>61000</v>
      </c>
      <c r="C23">
        <v>920400</v>
      </c>
      <c r="D23">
        <v>513500</v>
      </c>
    </row>
    <row r="24" spans="1:4" ht="13.5">
      <c r="A24" s="194" t="s">
        <v>408</v>
      </c>
      <c r="B24">
        <v>0</v>
      </c>
      <c r="C24">
        <v>0</v>
      </c>
      <c r="D24">
        <v>0</v>
      </c>
    </row>
    <row r="25" spans="1:4" ht="13.5">
      <c r="A25" s="194" t="s">
        <v>409</v>
      </c>
      <c r="B25">
        <v>3041</v>
      </c>
      <c r="C25">
        <v>22505</v>
      </c>
      <c r="D25">
        <v>514125</v>
      </c>
    </row>
    <row r="26" spans="1:4" ht="13.5">
      <c r="A26" s="194" t="s">
        <v>410</v>
      </c>
      <c r="B26">
        <v>0</v>
      </c>
      <c r="C26">
        <v>0</v>
      </c>
      <c r="D26">
        <v>0</v>
      </c>
    </row>
    <row r="27" spans="1:4" ht="13.5">
      <c r="A27" s="194" t="s">
        <v>411</v>
      </c>
      <c r="B27">
        <v>0</v>
      </c>
      <c r="C27">
        <v>0</v>
      </c>
      <c r="D27">
        <v>0</v>
      </c>
    </row>
    <row r="28" spans="1:4" ht="13.5">
      <c r="A28" s="194" t="s">
        <v>412</v>
      </c>
      <c r="B28">
        <v>0</v>
      </c>
      <c r="C28">
        <v>0</v>
      </c>
      <c r="D28">
        <v>0</v>
      </c>
    </row>
    <row r="29" spans="1:4" ht="13.5">
      <c r="A29" s="194" t="s">
        <v>413</v>
      </c>
      <c r="B29">
        <v>3630401</v>
      </c>
      <c r="C29">
        <v>3630401</v>
      </c>
      <c r="D29">
        <v>4030424</v>
      </c>
    </row>
    <row r="30" spans="1:4" ht="13.5">
      <c r="A30" s="194" t="s">
        <v>414</v>
      </c>
      <c r="B30">
        <v>3630401</v>
      </c>
      <c r="C30">
        <v>3630401</v>
      </c>
      <c r="D30">
        <v>4031031</v>
      </c>
    </row>
    <row r="31" spans="1:4" ht="13.5">
      <c r="A31" s="194" t="s">
        <v>415</v>
      </c>
      <c r="B31">
        <v>0</v>
      </c>
      <c r="C31">
        <v>0</v>
      </c>
      <c r="D31">
        <v>0</v>
      </c>
    </row>
    <row r="32" spans="1:4" ht="13.5">
      <c r="A32" s="194" t="s">
        <v>416</v>
      </c>
      <c r="B32">
        <v>300</v>
      </c>
      <c r="C32">
        <v>300</v>
      </c>
      <c r="D32">
        <v>200</v>
      </c>
    </row>
    <row r="33" spans="1:4" ht="13.5">
      <c r="A33" s="194" t="s">
        <v>417</v>
      </c>
      <c r="B33">
        <v>0</v>
      </c>
      <c r="C33">
        <v>0</v>
      </c>
      <c r="D33">
        <v>0</v>
      </c>
    </row>
    <row r="34" spans="1:4" ht="13.5">
      <c r="A34" s="194" t="s">
        <v>418</v>
      </c>
      <c r="B34">
        <v>0</v>
      </c>
      <c r="C34">
        <v>1500</v>
      </c>
      <c r="D34">
        <v>0</v>
      </c>
    </row>
    <row r="35" spans="1:4" ht="13.5">
      <c r="A35" s="194" t="s">
        <v>419</v>
      </c>
      <c r="B35">
        <v>0</v>
      </c>
      <c r="C35">
        <v>0</v>
      </c>
      <c r="D35">
        <v>15000</v>
      </c>
    </row>
    <row r="36" spans="1:4" ht="13.5">
      <c r="A36" s="194" t="s">
        <v>420</v>
      </c>
      <c r="B36">
        <v>0</v>
      </c>
      <c r="C36">
        <v>0</v>
      </c>
      <c r="D36">
        <v>12000</v>
      </c>
    </row>
    <row r="37" spans="1:4" ht="13.5">
      <c r="A37" s="194" t="s">
        <v>421</v>
      </c>
      <c r="B37">
        <v>0</v>
      </c>
      <c r="C37">
        <v>0</v>
      </c>
      <c r="D37">
        <v>5000</v>
      </c>
    </row>
    <row r="38" spans="1:4" ht="13.5">
      <c r="A38" s="194" t="s">
        <v>422</v>
      </c>
      <c r="B38">
        <v>4250318</v>
      </c>
      <c r="C38">
        <v>4120401</v>
      </c>
      <c r="D38">
        <v>4031103</v>
      </c>
    </row>
    <row r="39" spans="1:4" ht="13.5">
      <c r="A39" s="194" t="s">
        <v>423</v>
      </c>
      <c r="B39">
        <v>0</v>
      </c>
      <c r="C39">
        <v>0</v>
      </c>
      <c r="D39">
        <v>0</v>
      </c>
    </row>
    <row r="40" spans="1:4" ht="13.5">
      <c r="A40" s="194" t="s">
        <v>424</v>
      </c>
      <c r="B40">
        <v>0</v>
      </c>
      <c r="C40">
        <v>0</v>
      </c>
      <c r="D40">
        <v>0</v>
      </c>
    </row>
    <row r="41" spans="1:4" ht="13.5">
      <c r="A41" s="194" t="s">
        <v>425</v>
      </c>
      <c r="B41">
        <v>0</v>
      </c>
      <c r="C41">
        <v>0</v>
      </c>
      <c r="D41">
        <v>0</v>
      </c>
    </row>
    <row r="42" spans="1:4" ht="13.5">
      <c r="A42" s="194" t="s">
        <v>426</v>
      </c>
      <c r="B42">
        <v>0</v>
      </c>
      <c r="C42">
        <v>0</v>
      </c>
      <c r="D42">
        <v>0</v>
      </c>
    </row>
    <row r="43" spans="1:4" ht="13.5">
      <c r="A43" s="194" t="s">
        <v>427</v>
      </c>
      <c r="B43">
        <v>0</v>
      </c>
      <c r="C43">
        <v>0</v>
      </c>
      <c r="D43">
        <v>0</v>
      </c>
    </row>
    <row r="44" spans="1:4" ht="13.5">
      <c r="A44" s="194" t="s">
        <v>428</v>
      </c>
      <c r="B44">
        <v>0</v>
      </c>
      <c r="C44">
        <v>0</v>
      </c>
      <c r="D44">
        <v>0</v>
      </c>
    </row>
    <row r="45" spans="1:4" ht="13.5">
      <c r="A45" s="194" t="s">
        <v>429</v>
      </c>
      <c r="B45">
        <v>0</v>
      </c>
      <c r="C45">
        <v>0</v>
      </c>
      <c r="D45">
        <v>0</v>
      </c>
    </row>
    <row r="46" spans="1:4" ht="13.5">
      <c r="A46" s="194" t="s">
        <v>430</v>
      </c>
      <c r="B46">
        <v>0</v>
      </c>
      <c r="C46">
        <v>0</v>
      </c>
      <c r="D46">
        <v>0</v>
      </c>
    </row>
    <row r="47" spans="1:4" ht="13.5">
      <c r="A47" s="194" t="s">
        <v>431</v>
      </c>
      <c r="B47">
        <v>0</v>
      </c>
      <c r="C47">
        <v>0</v>
      </c>
      <c r="D47">
        <v>0</v>
      </c>
    </row>
    <row r="48" spans="1:4" ht="13.5">
      <c r="A48" s="194" t="s">
        <v>432</v>
      </c>
      <c r="B48">
        <v>0</v>
      </c>
      <c r="C48">
        <v>0</v>
      </c>
      <c r="D48">
        <v>0</v>
      </c>
    </row>
    <row r="49" spans="1:4" ht="13.5">
      <c r="A49" s="194" t="s">
        <v>433</v>
      </c>
      <c r="B49">
        <v>0</v>
      </c>
      <c r="C49">
        <v>0</v>
      </c>
      <c r="D49">
        <v>0</v>
      </c>
    </row>
    <row r="50" spans="1:4" ht="13.5">
      <c r="A50" s="194" t="s">
        <v>434</v>
      </c>
      <c r="B50">
        <v>0</v>
      </c>
      <c r="C50">
        <v>0</v>
      </c>
      <c r="D50">
        <v>0</v>
      </c>
    </row>
    <row r="51" spans="1:4" ht="13.5">
      <c r="A51" s="194" t="s">
        <v>435</v>
      </c>
      <c r="B51">
        <v>0</v>
      </c>
      <c r="C51">
        <v>0</v>
      </c>
      <c r="D51">
        <v>0</v>
      </c>
    </row>
    <row r="52" spans="1:4" ht="13.5">
      <c r="A52" s="194" t="s">
        <v>436</v>
      </c>
      <c r="B52">
        <v>0</v>
      </c>
      <c r="C52">
        <v>0</v>
      </c>
      <c r="D52">
        <v>0</v>
      </c>
    </row>
    <row r="53" spans="1:4" ht="13.5">
      <c r="A53" s="194" t="s">
        <v>437</v>
      </c>
      <c r="B53">
        <v>0</v>
      </c>
      <c r="C53">
        <v>0</v>
      </c>
      <c r="D53">
        <v>0</v>
      </c>
    </row>
    <row r="54" spans="1:4" ht="13.5">
      <c r="A54" s="194" t="s">
        <v>438</v>
      </c>
      <c r="B54">
        <v>0</v>
      </c>
      <c r="C54">
        <v>0</v>
      </c>
      <c r="D54">
        <v>0</v>
      </c>
    </row>
    <row r="55" spans="1:4" ht="13.5">
      <c r="A55" s="194" t="s">
        <v>439</v>
      </c>
      <c r="B55">
        <v>0</v>
      </c>
      <c r="C55">
        <v>0</v>
      </c>
      <c r="D55">
        <v>0</v>
      </c>
    </row>
    <row r="56" spans="1:4" ht="13.5">
      <c r="A56" s="194" t="s">
        <v>440</v>
      </c>
      <c r="B56">
        <v>0</v>
      </c>
      <c r="C56">
        <v>0</v>
      </c>
      <c r="D56">
        <v>0</v>
      </c>
    </row>
    <row r="57" spans="1:4" ht="13.5">
      <c r="A57" s="194" t="s">
        <v>441</v>
      </c>
      <c r="B57">
        <v>0</v>
      </c>
      <c r="C57">
        <v>0</v>
      </c>
      <c r="D57">
        <v>0</v>
      </c>
    </row>
    <row r="58" spans="1:4" ht="13.5">
      <c r="A58" s="194" t="s">
        <v>442</v>
      </c>
      <c r="B58">
        <v>0</v>
      </c>
      <c r="C58">
        <v>0</v>
      </c>
      <c r="D58">
        <v>0</v>
      </c>
    </row>
    <row r="59" spans="1:4" ht="13.5">
      <c r="A59" s="194" t="s">
        <v>443</v>
      </c>
      <c r="B59">
        <v>0</v>
      </c>
      <c r="C59">
        <v>0</v>
      </c>
      <c r="D59">
        <v>0</v>
      </c>
    </row>
    <row r="60" spans="1:4" ht="13.5">
      <c r="A60" s="194" t="s">
        <v>444</v>
      </c>
      <c r="B60">
        <v>0</v>
      </c>
      <c r="C60">
        <v>0</v>
      </c>
      <c r="D60">
        <v>0</v>
      </c>
    </row>
    <row r="61" spans="1:4" ht="13.5">
      <c r="A61" s="194" t="s">
        <v>445</v>
      </c>
      <c r="B61">
        <v>0</v>
      </c>
      <c r="C61">
        <v>0</v>
      </c>
      <c r="D61">
        <v>0</v>
      </c>
    </row>
    <row r="62" spans="1:4" ht="13.5">
      <c r="A62" s="194" t="s">
        <v>446</v>
      </c>
      <c r="B62">
        <v>0</v>
      </c>
      <c r="C62">
        <v>0</v>
      </c>
      <c r="D62">
        <v>0</v>
      </c>
    </row>
    <row r="63" spans="1:4" ht="13.5">
      <c r="A63" s="194" t="s">
        <v>447</v>
      </c>
      <c r="B63">
        <v>0</v>
      </c>
      <c r="C63">
        <v>0</v>
      </c>
      <c r="D63">
        <v>0</v>
      </c>
    </row>
    <row r="64" spans="1:4" ht="13.5">
      <c r="A64" s="194" t="s">
        <v>448</v>
      </c>
      <c r="B64">
        <v>0</v>
      </c>
      <c r="C64">
        <v>0</v>
      </c>
      <c r="D64">
        <v>0</v>
      </c>
    </row>
    <row r="65" spans="1:4" ht="13.5">
      <c r="A65" s="194" t="s">
        <v>449</v>
      </c>
      <c r="B65">
        <v>0</v>
      </c>
      <c r="C65">
        <v>0</v>
      </c>
      <c r="D65">
        <v>0</v>
      </c>
    </row>
    <row r="66" spans="1:4" ht="13.5">
      <c r="A66" s="74" t="s">
        <v>450</v>
      </c>
      <c r="B66">
        <v>0</v>
      </c>
      <c r="C66">
        <v>0</v>
      </c>
      <c r="D66">
        <v>0</v>
      </c>
    </row>
    <row r="67" spans="1:4" ht="13.5">
      <c r="A67" s="74" t="s">
        <v>320</v>
      </c>
      <c r="B67">
        <v>47103</v>
      </c>
      <c r="C67">
        <v>59933</v>
      </c>
      <c r="D67">
        <v>29676</v>
      </c>
    </row>
    <row r="68" spans="1:4" ht="13.5">
      <c r="A68" s="74" t="s">
        <v>321</v>
      </c>
      <c r="B68">
        <v>207</v>
      </c>
      <c r="C68">
        <v>32720</v>
      </c>
      <c r="D68">
        <v>739</v>
      </c>
    </row>
    <row r="69" spans="1:4" ht="13.5">
      <c r="A69" s="74" t="s">
        <v>451</v>
      </c>
      <c r="B69">
        <v>42236</v>
      </c>
      <c r="C69">
        <v>86325</v>
      </c>
      <c r="D69">
        <v>30029</v>
      </c>
    </row>
    <row r="70" spans="1:4" ht="13.5">
      <c r="A70" s="74" t="s">
        <v>452</v>
      </c>
      <c r="B70">
        <v>7812</v>
      </c>
      <c r="C70">
        <v>8267</v>
      </c>
      <c r="D70">
        <v>3264</v>
      </c>
    </row>
    <row r="71" spans="1:4" ht="13.5">
      <c r="A71" s="74" t="s">
        <v>453</v>
      </c>
      <c r="B71">
        <v>4867</v>
      </c>
      <c r="C71">
        <v>-26392</v>
      </c>
      <c r="D71">
        <v>-353</v>
      </c>
    </row>
    <row r="72" spans="1:4" ht="13.5">
      <c r="A72" s="74" t="s">
        <v>454</v>
      </c>
      <c r="B72">
        <v>1167362</v>
      </c>
      <c r="C72">
        <v>1983250</v>
      </c>
      <c r="D72">
        <v>1531746</v>
      </c>
    </row>
    <row r="73" spans="1:4" ht="13.5">
      <c r="A73" s="74" t="s">
        <v>455</v>
      </c>
      <c r="B73">
        <v>51438</v>
      </c>
      <c r="C73">
        <v>447449</v>
      </c>
      <c r="D73">
        <v>750438</v>
      </c>
    </row>
    <row r="74" spans="1:4" ht="13.5">
      <c r="A74" s="74" t="s">
        <v>456</v>
      </c>
      <c r="B74">
        <v>984390</v>
      </c>
      <c r="C74">
        <v>2318776</v>
      </c>
      <c r="D74">
        <v>2546606</v>
      </c>
    </row>
    <row r="75" spans="1:4" ht="13.5">
      <c r="A75" s="74" t="s">
        <v>457</v>
      </c>
      <c r="B75">
        <v>243963</v>
      </c>
      <c r="C75">
        <v>222857</v>
      </c>
      <c r="D75">
        <v>131003</v>
      </c>
    </row>
    <row r="76" spans="1:4" ht="13.5">
      <c r="A76" s="74" t="s">
        <v>458</v>
      </c>
      <c r="B76">
        <v>182972</v>
      </c>
      <c r="C76">
        <v>-335526</v>
      </c>
      <c r="D76">
        <v>-1014860</v>
      </c>
    </row>
    <row r="77" spans="1:4" ht="13.5">
      <c r="A77" s="74" t="s">
        <v>459</v>
      </c>
      <c r="B77">
        <v>190</v>
      </c>
      <c r="C77">
        <v>127</v>
      </c>
      <c r="D77">
        <v>224</v>
      </c>
    </row>
    <row r="78" spans="1:4" ht="13.5">
      <c r="A78" s="74" t="s">
        <v>460</v>
      </c>
      <c r="B78">
        <v>2592</v>
      </c>
      <c r="C78">
        <v>1607</v>
      </c>
      <c r="D78">
        <v>2596</v>
      </c>
    </row>
    <row r="79" spans="1:4" ht="13.5">
      <c r="A79" s="74" t="s">
        <v>461</v>
      </c>
      <c r="B79">
        <v>0</v>
      </c>
      <c r="C79">
        <v>0</v>
      </c>
      <c r="D79">
        <v>0</v>
      </c>
    </row>
    <row r="80" spans="1:4" ht="13.5">
      <c r="A80" s="74" t="s">
        <v>462</v>
      </c>
      <c r="B80">
        <v>51720</v>
      </c>
      <c r="C80">
        <v>60713</v>
      </c>
      <c r="D80">
        <v>27514</v>
      </c>
    </row>
    <row r="81" spans="1:4" ht="13.5">
      <c r="A81" s="74" t="s">
        <v>463</v>
      </c>
      <c r="B81">
        <v>204</v>
      </c>
      <c r="C81">
        <v>32717</v>
      </c>
      <c r="D81">
        <v>737</v>
      </c>
    </row>
    <row r="82" spans="1:4" ht="13.5">
      <c r="A82" s="74" t="s">
        <v>464</v>
      </c>
      <c r="B82">
        <v>38830</v>
      </c>
      <c r="C82">
        <v>87967</v>
      </c>
      <c r="D82">
        <v>31734</v>
      </c>
    </row>
    <row r="83" spans="1:4" ht="13.5">
      <c r="A83" s="74" t="s">
        <v>465</v>
      </c>
      <c r="B83">
        <v>9055</v>
      </c>
      <c r="C83">
        <v>8193</v>
      </c>
      <c r="D83">
        <v>3356</v>
      </c>
    </row>
    <row r="84" spans="1:4" ht="13.5">
      <c r="A84" s="74" t="s">
        <v>466</v>
      </c>
      <c r="B84">
        <v>12890</v>
      </c>
      <c r="C84">
        <v>-27254</v>
      </c>
      <c r="D84">
        <v>-4220</v>
      </c>
    </row>
    <row r="85" spans="1:4" ht="13.5">
      <c r="A85" s="74" t="s">
        <v>467</v>
      </c>
      <c r="B85">
        <v>1143825</v>
      </c>
      <c r="C85">
        <v>1978768</v>
      </c>
      <c r="D85">
        <v>1515922</v>
      </c>
    </row>
    <row r="86" spans="1:4" ht="13.5">
      <c r="A86" s="74" t="s">
        <v>468</v>
      </c>
      <c r="B86">
        <v>30687</v>
      </c>
      <c r="C86">
        <v>437959</v>
      </c>
      <c r="D86">
        <v>750294</v>
      </c>
    </row>
    <row r="87" spans="1:4" ht="13.5">
      <c r="A87" s="74" t="s">
        <v>469</v>
      </c>
      <c r="B87">
        <v>937216</v>
      </c>
      <c r="C87">
        <v>2307615</v>
      </c>
      <c r="D87">
        <v>2546937</v>
      </c>
    </row>
    <row r="88" spans="1:4" ht="13.5">
      <c r="A88" s="74" t="s">
        <v>470</v>
      </c>
      <c r="B88">
        <v>230744</v>
      </c>
      <c r="C88">
        <v>142108</v>
      </c>
      <c r="D88">
        <v>125583</v>
      </c>
    </row>
    <row r="89" spans="1:4" ht="13.5">
      <c r="A89" s="74" t="s">
        <v>471</v>
      </c>
      <c r="B89">
        <v>206609</v>
      </c>
      <c r="C89">
        <v>-328847</v>
      </c>
      <c r="D89">
        <v>-1031015</v>
      </c>
    </row>
    <row r="90" spans="1:4" ht="13.5">
      <c r="A90" s="74" t="s">
        <v>472</v>
      </c>
      <c r="B90">
        <v>241</v>
      </c>
      <c r="C90">
        <v>165</v>
      </c>
      <c r="D90">
        <v>222</v>
      </c>
    </row>
    <row r="91" spans="1:4" ht="13.5">
      <c r="A91" s="74" t="s">
        <v>473</v>
      </c>
      <c r="B91">
        <v>2522</v>
      </c>
      <c r="C91">
        <v>1613</v>
      </c>
      <c r="D91">
        <v>2591</v>
      </c>
    </row>
    <row r="92" spans="1:4" ht="13.5">
      <c r="A92" s="74" t="s">
        <v>474</v>
      </c>
      <c r="B92">
        <v>0</v>
      </c>
      <c r="C92">
        <v>0</v>
      </c>
      <c r="D92">
        <v>0</v>
      </c>
    </row>
    <row r="93" spans="1:4" ht="13.5">
      <c r="A93" s="74" t="s">
        <v>475</v>
      </c>
      <c r="B93">
        <v>0</v>
      </c>
      <c r="C93">
        <v>0</v>
      </c>
      <c r="D93">
        <v>0</v>
      </c>
    </row>
    <row r="94" spans="1:4" ht="13.5">
      <c r="A94" s="74" t="s">
        <v>476</v>
      </c>
      <c r="B94">
        <v>0</v>
      </c>
      <c r="C94">
        <v>0</v>
      </c>
      <c r="D94">
        <v>0</v>
      </c>
    </row>
    <row r="95" spans="1:4" ht="13.5">
      <c r="A95" s="74" t="s">
        <v>477</v>
      </c>
      <c r="B95">
        <v>0</v>
      </c>
      <c r="C95">
        <v>0</v>
      </c>
      <c r="D95">
        <v>0</v>
      </c>
    </row>
    <row r="96" spans="1:4" ht="13.5">
      <c r="A96" s="74" t="s">
        <v>478</v>
      </c>
      <c r="B96">
        <v>0</v>
      </c>
      <c r="C96">
        <v>0</v>
      </c>
      <c r="D96">
        <v>0</v>
      </c>
    </row>
    <row r="97" spans="1:4" ht="13.5">
      <c r="A97" s="74" t="s">
        <v>479</v>
      </c>
      <c r="B97">
        <v>1</v>
      </c>
      <c r="C97">
        <v>0</v>
      </c>
      <c r="D97">
        <v>0</v>
      </c>
    </row>
    <row r="98" spans="1:4" ht="13.5">
      <c r="A98" s="74" t="s">
        <v>480</v>
      </c>
      <c r="B98">
        <v>0</v>
      </c>
      <c r="C98">
        <v>0</v>
      </c>
      <c r="D98">
        <v>0</v>
      </c>
    </row>
    <row r="99" spans="1:4" ht="13.5">
      <c r="A99" s="74" t="s">
        <v>481</v>
      </c>
      <c r="B99">
        <v>1</v>
      </c>
      <c r="C99">
        <v>0</v>
      </c>
      <c r="D99">
        <v>0</v>
      </c>
    </row>
    <row r="100" spans="1:4" ht="13.5">
      <c r="A100" s="74" t="s">
        <v>482</v>
      </c>
      <c r="B100">
        <v>29</v>
      </c>
      <c r="C100">
        <v>8</v>
      </c>
      <c r="D100">
        <v>17</v>
      </c>
    </row>
    <row r="101" spans="1:4" ht="13.5">
      <c r="A101" s="74" t="s">
        <v>483</v>
      </c>
      <c r="B101">
        <v>37</v>
      </c>
      <c r="C101">
        <v>10</v>
      </c>
      <c r="D101">
        <v>16</v>
      </c>
    </row>
    <row r="102" spans="1:4" ht="13.5">
      <c r="A102" s="74" t="s">
        <v>484</v>
      </c>
      <c r="B102">
        <v>2</v>
      </c>
      <c r="C102">
        <v>2</v>
      </c>
      <c r="D102">
        <v>2</v>
      </c>
    </row>
    <row r="103" spans="1:4" ht="13.5">
      <c r="A103" s="74" t="s">
        <v>485</v>
      </c>
      <c r="B103">
        <v>0</v>
      </c>
      <c r="C103">
        <v>0</v>
      </c>
      <c r="D103">
        <v>0</v>
      </c>
    </row>
    <row r="104" spans="1:4" ht="13.5">
      <c r="A104" s="74" t="s">
        <v>486</v>
      </c>
      <c r="B104">
        <v>0</v>
      </c>
      <c r="C104">
        <v>0</v>
      </c>
      <c r="D104">
        <v>0</v>
      </c>
    </row>
    <row r="105" spans="1:4" ht="13.5">
      <c r="A105" s="74" t="s">
        <v>487</v>
      </c>
      <c r="B105">
        <v>0</v>
      </c>
      <c r="C105">
        <v>0</v>
      </c>
      <c r="D105">
        <v>0</v>
      </c>
    </row>
    <row r="106" spans="1:4" ht="13.5">
      <c r="A106" s="74" t="s">
        <v>488</v>
      </c>
      <c r="B106">
        <v>0</v>
      </c>
      <c r="C106">
        <v>0</v>
      </c>
      <c r="D106">
        <v>0</v>
      </c>
    </row>
    <row r="107" spans="1:4" ht="13.5">
      <c r="A107" s="74" t="s">
        <v>489</v>
      </c>
      <c r="B107">
        <v>0</v>
      </c>
      <c r="C107">
        <v>0</v>
      </c>
      <c r="D107">
        <v>0</v>
      </c>
    </row>
    <row r="108" spans="1:4" ht="13.5">
      <c r="A108" s="74" t="s">
        <v>490</v>
      </c>
      <c r="B108">
        <v>0</v>
      </c>
      <c r="C108">
        <v>0</v>
      </c>
      <c r="D108">
        <v>0</v>
      </c>
    </row>
    <row r="109" spans="1:4" ht="13.5">
      <c r="A109" s="74" t="s">
        <v>491</v>
      </c>
      <c r="B109">
        <v>3</v>
      </c>
      <c r="C109">
        <v>3</v>
      </c>
      <c r="D109">
        <v>3</v>
      </c>
    </row>
    <row r="110" spans="1:4" ht="13.5">
      <c r="A110" s="74" t="s">
        <v>492</v>
      </c>
      <c r="B110">
        <v>0</v>
      </c>
      <c r="C110">
        <v>0</v>
      </c>
      <c r="D110">
        <v>0</v>
      </c>
    </row>
    <row r="111" spans="1:4" ht="13.5">
      <c r="A111" s="74" t="s">
        <v>493</v>
      </c>
      <c r="B111">
        <v>0</v>
      </c>
      <c r="C111">
        <v>0</v>
      </c>
      <c r="D111">
        <v>0</v>
      </c>
    </row>
    <row r="112" spans="1:4" ht="13.5">
      <c r="A112" s="74" t="s">
        <v>494</v>
      </c>
      <c r="B112">
        <v>0</v>
      </c>
      <c r="C112">
        <v>0</v>
      </c>
      <c r="D112">
        <v>0</v>
      </c>
    </row>
    <row r="113" spans="1:4" ht="13.5">
      <c r="A113" s="74" t="s">
        <v>495</v>
      </c>
      <c r="B113">
        <v>0</v>
      </c>
      <c r="C113">
        <v>0</v>
      </c>
      <c r="D113">
        <v>0</v>
      </c>
    </row>
    <row r="114" spans="1:4" ht="13.5">
      <c r="A114" s="74" t="s">
        <v>496</v>
      </c>
      <c r="B114">
        <v>0</v>
      </c>
      <c r="C114">
        <v>0</v>
      </c>
      <c r="D114">
        <v>0</v>
      </c>
    </row>
    <row r="115" spans="1:4" ht="13.5">
      <c r="A115" s="74" t="s">
        <v>497</v>
      </c>
      <c r="B115">
        <v>0</v>
      </c>
      <c r="C115">
        <v>0</v>
      </c>
      <c r="D115">
        <v>0</v>
      </c>
    </row>
    <row r="116" spans="1:4" ht="13.5">
      <c r="A116" s="74" t="s">
        <v>498</v>
      </c>
      <c r="B116">
        <v>0</v>
      </c>
      <c r="C116">
        <v>0</v>
      </c>
      <c r="D116">
        <v>0</v>
      </c>
    </row>
    <row r="117" spans="1:4" ht="13.5">
      <c r="A117" s="74" t="s">
        <v>499</v>
      </c>
      <c r="B117">
        <v>0</v>
      </c>
      <c r="C117">
        <v>0</v>
      </c>
      <c r="D117">
        <v>0</v>
      </c>
    </row>
    <row r="118" spans="1:4" ht="13.5">
      <c r="A118" s="74" t="s">
        <v>500</v>
      </c>
      <c r="B118">
        <v>0</v>
      </c>
      <c r="C118">
        <v>0</v>
      </c>
      <c r="D118">
        <v>0</v>
      </c>
    </row>
    <row r="119" spans="1:4" ht="13.5">
      <c r="A119" s="74" t="s">
        <v>501</v>
      </c>
      <c r="B119">
        <v>0</v>
      </c>
      <c r="C119">
        <v>0</v>
      </c>
      <c r="D119">
        <v>0</v>
      </c>
    </row>
    <row r="120" spans="1:4" ht="13.5">
      <c r="A120" s="74" t="s">
        <v>502</v>
      </c>
      <c r="B120">
        <v>0</v>
      </c>
      <c r="C120">
        <v>0</v>
      </c>
      <c r="D120">
        <v>0</v>
      </c>
    </row>
    <row r="121" spans="1:4" ht="13.5">
      <c r="A121" s="74" t="s">
        <v>503</v>
      </c>
      <c r="B121">
        <v>0</v>
      </c>
      <c r="C121">
        <v>0</v>
      </c>
      <c r="D121">
        <v>0</v>
      </c>
    </row>
    <row r="122" spans="1:4" ht="13.5">
      <c r="A122" s="74" t="s">
        <v>504</v>
      </c>
      <c r="B122">
        <v>0</v>
      </c>
      <c r="C122">
        <v>0</v>
      </c>
      <c r="D122">
        <v>0</v>
      </c>
    </row>
    <row r="123" spans="1:4" ht="13.5">
      <c r="A123" s="74" t="s">
        <v>505</v>
      </c>
      <c r="B123">
        <v>0</v>
      </c>
      <c r="C123">
        <v>0</v>
      </c>
      <c r="D123">
        <v>0</v>
      </c>
    </row>
    <row r="124" spans="1:4" ht="13.5">
      <c r="A124" s="74" t="s">
        <v>506</v>
      </c>
      <c r="B124">
        <v>0</v>
      </c>
      <c r="C124">
        <v>0</v>
      </c>
      <c r="D124">
        <v>0</v>
      </c>
    </row>
    <row r="125" spans="1:4" ht="13.5">
      <c r="A125" s="74" t="s">
        <v>507</v>
      </c>
      <c r="B125">
        <v>0</v>
      </c>
      <c r="C125">
        <v>0</v>
      </c>
      <c r="D125">
        <v>0</v>
      </c>
    </row>
    <row r="126" spans="1:4" ht="13.5">
      <c r="A126" s="74" t="s">
        <v>508</v>
      </c>
      <c r="B126">
        <v>0</v>
      </c>
      <c r="C126">
        <v>0</v>
      </c>
      <c r="D126">
        <v>0</v>
      </c>
    </row>
    <row r="127" spans="1:4" ht="13.5">
      <c r="A127" s="74" t="s">
        <v>509</v>
      </c>
      <c r="B127">
        <v>0</v>
      </c>
      <c r="C127">
        <v>0</v>
      </c>
      <c r="D127">
        <v>0</v>
      </c>
    </row>
    <row r="128" spans="1:4" ht="13.5">
      <c r="A128" s="74" t="s">
        <v>510</v>
      </c>
      <c r="B128">
        <v>0</v>
      </c>
      <c r="C128">
        <v>0</v>
      </c>
      <c r="D128">
        <v>0</v>
      </c>
    </row>
    <row r="129" spans="1:5" ht="13.5">
      <c r="A129" s="74" t="s">
        <v>322</v>
      </c>
      <c r="E129">
        <v>105014</v>
      </c>
    </row>
    <row r="130" spans="1:5" ht="13.5">
      <c r="A130" s="74" t="s">
        <v>323</v>
      </c>
      <c r="E130">
        <v>88318</v>
      </c>
    </row>
    <row r="131" spans="1:5" ht="13.5">
      <c r="A131" s="74" t="s">
        <v>511</v>
      </c>
      <c r="E131">
        <v>88317</v>
      </c>
    </row>
    <row r="132" spans="1:5" ht="13.5">
      <c r="A132" s="74" t="s">
        <v>512</v>
      </c>
      <c r="E132">
        <v>0</v>
      </c>
    </row>
    <row r="133" spans="1:5" ht="13.5">
      <c r="A133" s="74" t="s">
        <v>513</v>
      </c>
      <c r="E133">
        <v>0</v>
      </c>
    </row>
    <row r="134" spans="1:5" ht="13.5">
      <c r="A134" s="74" t="s">
        <v>514</v>
      </c>
      <c r="E134">
        <v>0</v>
      </c>
    </row>
    <row r="135" spans="1:5" ht="13.5">
      <c r="A135" s="74" t="s">
        <v>515</v>
      </c>
      <c r="E135">
        <v>0</v>
      </c>
    </row>
    <row r="136" spans="1:5" ht="13.5">
      <c r="A136" s="74" t="s">
        <v>516</v>
      </c>
      <c r="E136">
        <v>0</v>
      </c>
    </row>
    <row r="137" spans="1:5" ht="13.5">
      <c r="A137" s="74" t="s">
        <v>517</v>
      </c>
      <c r="E137">
        <v>0</v>
      </c>
    </row>
    <row r="138" spans="1:5" ht="13.5">
      <c r="A138" s="74" t="s">
        <v>518</v>
      </c>
      <c r="E138">
        <v>0</v>
      </c>
    </row>
    <row r="139" spans="1:5" ht="13.5">
      <c r="A139" s="74" t="s">
        <v>519</v>
      </c>
      <c r="E139">
        <v>0</v>
      </c>
    </row>
    <row r="140" spans="1:5" ht="13.5">
      <c r="A140" s="74" t="s">
        <v>520</v>
      </c>
      <c r="E140">
        <v>1</v>
      </c>
    </row>
    <row r="141" spans="1:5" ht="13.5">
      <c r="A141" s="74" t="s">
        <v>521</v>
      </c>
      <c r="E141">
        <v>0</v>
      </c>
    </row>
    <row r="142" spans="1:5" ht="13.5">
      <c r="A142" s="74" t="s">
        <v>522</v>
      </c>
      <c r="E142">
        <v>1</v>
      </c>
    </row>
    <row r="143" spans="1:5" ht="13.5">
      <c r="A143" s="74" t="s">
        <v>523</v>
      </c>
      <c r="E143">
        <v>16696</v>
      </c>
    </row>
    <row r="144" spans="1:5" ht="13.5">
      <c r="A144" s="74" t="s">
        <v>524</v>
      </c>
      <c r="E144">
        <v>22</v>
      </c>
    </row>
    <row r="145" spans="1:5" ht="13.5">
      <c r="A145" s="74" t="s">
        <v>525</v>
      </c>
      <c r="E145">
        <v>0</v>
      </c>
    </row>
    <row r="146" spans="1:5" ht="13.5">
      <c r="A146" s="74" t="s">
        <v>526</v>
      </c>
      <c r="E146">
        <v>0</v>
      </c>
    </row>
    <row r="147" spans="1:5" ht="13.5">
      <c r="A147" s="74" t="s">
        <v>527</v>
      </c>
      <c r="E147">
        <v>0</v>
      </c>
    </row>
    <row r="148" spans="1:5" ht="13.5">
      <c r="A148" s="74" t="s">
        <v>528</v>
      </c>
      <c r="E148">
        <v>3773</v>
      </c>
    </row>
    <row r="149" spans="1:5" ht="13.5">
      <c r="A149" s="74" t="s">
        <v>529</v>
      </c>
      <c r="E149">
        <v>0</v>
      </c>
    </row>
    <row r="150" spans="1:5" ht="13.5">
      <c r="A150" s="74" t="s">
        <v>530</v>
      </c>
      <c r="E150">
        <v>12901</v>
      </c>
    </row>
    <row r="151" spans="1:5" ht="13.5">
      <c r="A151" s="74" t="s">
        <v>531</v>
      </c>
      <c r="E151">
        <v>87222</v>
      </c>
    </row>
    <row r="152" spans="1:5" ht="13.5">
      <c r="A152" s="74" t="s">
        <v>532</v>
      </c>
      <c r="E152">
        <v>79710</v>
      </c>
    </row>
    <row r="153" spans="1:5" ht="13.5">
      <c r="A153" s="74" t="s">
        <v>533</v>
      </c>
      <c r="E153">
        <v>60116</v>
      </c>
    </row>
    <row r="154" spans="1:5" ht="13.5">
      <c r="A154" s="74" t="s">
        <v>534</v>
      </c>
      <c r="E154">
        <v>0</v>
      </c>
    </row>
    <row r="155" spans="1:5" ht="13.5">
      <c r="A155" s="74" t="s">
        <v>535</v>
      </c>
      <c r="E155">
        <v>60116</v>
      </c>
    </row>
    <row r="156" spans="1:5" ht="13.5">
      <c r="A156" s="74" t="s">
        <v>536</v>
      </c>
      <c r="E156">
        <v>0</v>
      </c>
    </row>
    <row r="157" spans="1:5" ht="13.5">
      <c r="A157" s="74" t="s">
        <v>537</v>
      </c>
      <c r="E157">
        <v>0</v>
      </c>
    </row>
    <row r="158" spans="1:5" ht="13.5">
      <c r="A158" s="74" t="s">
        <v>538</v>
      </c>
      <c r="E158">
        <v>0</v>
      </c>
    </row>
    <row r="159" spans="1:5" ht="13.5">
      <c r="A159" s="74" t="s">
        <v>539</v>
      </c>
      <c r="E159">
        <v>19266</v>
      </c>
    </row>
    <row r="160" spans="1:5" ht="13.5">
      <c r="A160" s="74" t="s">
        <v>540</v>
      </c>
      <c r="E160">
        <v>328</v>
      </c>
    </row>
    <row r="161" spans="1:5" ht="13.5">
      <c r="A161" s="74" t="s">
        <v>541</v>
      </c>
      <c r="E161">
        <v>0</v>
      </c>
    </row>
    <row r="162" spans="1:5" ht="13.5">
      <c r="A162" s="74" t="s">
        <v>542</v>
      </c>
      <c r="E162">
        <v>0</v>
      </c>
    </row>
    <row r="163" spans="1:5" ht="13.5">
      <c r="A163" s="74" t="s">
        <v>543</v>
      </c>
      <c r="E163">
        <v>0</v>
      </c>
    </row>
    <row r="164" spans="1:5" ht="13.5">
      <c r="A164" s="74" t="s">
        <v>544</v>
      </c>
      <c r="E164">
        <v>0</v>
      </c>
    </row>
    <row r="165" spans="1:5" ht="13.5">
      <c r="A165" s="74" t="s">
        <v>545</v>
      </c>
      <c r="E165">
        <v>7512</v>
      </c>
    </row>
    <row r="166" spans="1:5" ht="13.5">
      <c r="A166" s="74" t="s">
        <v>546</v>
      </c>
      <c r="E166">
        <v>7041</v>
      </c>
    </row>
    <row r="167" spans="1:5" ht="13.5">
      <c r="A167" s="74" t="s">
        <v>547</v>
      </c>
      <c r="E167">
        <v>0</v>
      </c>
    </row>
    <row r="168" spans="1:5" ht="13.5">
      <c r="A168" s="74" t="s">
        <v>548</v>
      </c>
      <c r="E168">
        <v>0</v>
      </c>
    </row>
    <row r="169" spans="1:5" ht="13.5">
      <c r="A169" s="74" t="s">
        <v>549</v>
      </c>
      <c r="E169">
        <v>0</v>
      </c>
    </row>
    <row r="170" spans="1:5" ht="13.5">
      <c r="A170" s="74" t="s">
        <v>550</v>
      </c>
      <c r="E170">
        <v>471</v>
      </c>
    </row>
    <row r="171" spans="1:5" ht="13.5">
      <c r="A171" s="74" t="s">
        <v>551</v>
      </c>
      <c r="E171">
        <v>17792</v>
      </c>
    </row>
    <row r="172" spans="1:5" ht="13.5">
      <c r="A172" s="74" t="s">
        <v>552</v>
      </c>
      <c r="E172">
        <v>0</v>
      </c>
    </row>
    <row r="173" spans="1:5" ht="13.5">
      <c r="A173" s="74" t="s">
        <v>553</v>
      </c>
      <c r="E173">
        <v>0</v>
      </c>
    </row>
    <row r="174" spans="1:5" ht="13.5">
      <c r="A174" s="74" t="s">
        <v>554</v>
      </c>
      <c r="E174">
        <v>0</v>
      </c>
    </row>
    <row r="175" spans="1:5" ht="13.5">
      <c r="A175" s="74" t="s">
        <v>555</v>
      </c>
      <c r="E175">
        <v>0</v>
      </c>
    </row>
    <row r="176" spans="1:5" ht="13.5">
      <c r="A176" s="74" t="s">
        <v>556</v>
      </c>
      <c r="E176">
        <v>0</v>
      </c>
    </row>
    <row r="177" spans="1:5" ht="13.5">
      <c r="A177" s="74" t="s">
        <v>557</v>
      </c>
      <c r="E177">
        <v>0</v>
      </c>
    </row>
    <row r="178" spans="1:5" ht="13.5">
      <c r="A178" s="74" t="s">
        <v>558</v>
      </c>
      <c r="E178">
        <v>0</v>
      </c>
    </row>
    <row r="179" spans="1:5" ht="13.5">
      <c r="A179" s="74" t="s">
        <v>559</v>
      </c>
      <c r="E179">
        <v>0</v>
      </c>
    </row>
    <row r="180" spans="1:5" ht="13.5">
      <c r="A180" s="74" t="s">
        <v>560</v>
      </c>
      <c r="E180">
        <v>17792</v>
      </c>
    </row>
    <row r="181" spans="1:5" ht="13.5">
      <c r="A181" s="74" t="s">
        <v>561</v>
      </c>
      <c r="E181">
        <v>0</v>
      </c>
    </row>
    <row r="182" spans="1:5" ht="13.5">
      <c r="A182" s="74" t="s">
        <v>562</v>
      </c>
      <c r="E182">
        <v>-91456</v>
      </c>
    </row>
    <row r="183" spans="1:5" ht="13.5">
      <c r="A183" s="74" t="s">
        <v>563</v>
      </c>
      <c r="E183">
        <v>-73664</v>
      </c>
    </row>
    <row r="184" spans="1:5" ht="13.5">
      <c r="A184" s="74" t="s">
        <v>564</v>
      </c>
      <c r="E184">
        <v>0</v>
      </c>
    </row>
    <row r="185" spans="1:5" ht="13.5">
      <c r="A185" s="74" t="s">
        <v>565</v>
      </c>
      <c r="E185">
        <v>0</v>
      </c>
    </row>
    <row r="186" spans="1:5" ht="13.5">
      <c r="A186" s="74" t="s">
        <v>566</v>
      </c>
      <c r="E186">
        <v>0</v>
      </c>
    </row>
    <row r="187" spans="1:5" ht="13.5">
      <c r="A187" s="74" t="s">
        <v>567</v>
      </c>
      <c r="E187">
        <v>0</v>
      </c>
    </row>
    <row r="188" spans="1:5" ht="13.5">
      <c r="A188" s="74" t="s">
        <v>568</v>
      </c>
      <c r="E188">
        <v>0</v>
      </c>
    </row>
    <row r="189" spans="1:5" ht="13.5">
      <c r="A189" s="74" t="s">
        <v>569</v>
      </c>
      <c r="E189">
        <v>0</v>
      </c>
    </row>
    <row r="190" spans="1:5" ht="13.5">
      <c r="A190" s="74" t="s">
        <v>570</v>
      </c>
      <c r="E190">
        <v>0</v>
      </c>
    </row>
    <row r="191" spans="1:5" ht="13.5">
      <c r="A191" s="74" t="s">
        <v>571</v>
      </c>
      <c r="E191">
        <v>0</v>
      </c>
    </row>
    <row r="192" spans="1:5" ht="13.5">
      <c r="A192" s="74" t="s">
        <v>324</v>
      </c>
      <c r="E192">
        <v>3527</v>
      </c>
    </row>
    <row r="193" spans="1:5" ht="13.5">
      <c r="A193" s="74" t="s">
        <v>325</v>
      </c>
      <c r="E193">
        <v>2332</v>
      </c>
    </row>
    <row r="194" spans="1:5" ht="13.5">
      <c r="A194" s="74" t="s">
        <v>572</v>
      </c>
      <c r="E194">
        <v>0</v>
      </c>
    </row>
    <row r="195" spans="1:5" ht="13.5">
      <c r="A195" s="74" t="s">
        <v>573</v>
      </c>
      <c r="E195">
        <v>0</v>
      </c>
    </row>
    <row r="196" spans="1:5" ht="13.5">
      <c r="A196" s="74" t="s">
        <v>574</v>
      </c>
      <c r="E196">
        <v>1149</v>
      </c>
    </row>
    <row r="197" spans="1:5" ht="13.5">
      <c r="A197" s="74" t="s">
        <v>575</v>
      </c>
      <c r="E197">
        <v>7008</v>
      </c>
    </row>
    <row r="198" spans="1:5" ht="13.5">
      <c r="A198" s="74" t="s">
        <v>576</v>
      </c>
      <c r="E198">
        <v>7041</v>
      </c>
    </row>
    <row r="199" spans="1:5" ht="13.5">
      <c r="A199" s="74" t="s">
        <v>577</v>
      </c>
      <c r="E199">
        <v>7041</v>
      </c>
    </row>
    <row r="200" spans="1:5" ht="13.5">
      <c r="A200" s="74" t="s">
        <v>578</v>
      </c>
      <c r="E200">
        <v>0</v>
      </c>
    </row>
    <row r="201" spans="1:5" ht="13.5">
      <c r="A201" s="74" t="s">
        <v>579</v>
      </c>
      <c r="E201">
        <v>0</v>
      </c>
    </row>
    <row r="202" spans="1:5" ht="13.5">
      <c r="A202" s="74" t="s">
        <v>580</v>
      </c>
      <c r="E202">
        <v>19266</v>
      </c>
    </row>
    <row r="203" spans="1:5" ht="13.5">
      <c r="A203" s="74" t="s">
        <v>581</v>
      </c>
      <c r="E203">
        <v>0</v>
      </c>
    </row>
    <row r="204" spans="1:5" ht="13.5">
      <c r="A204" s="74" t="s">
        <v>582</v>
      </c>
      <c r="E204">
        <v>3581</v>
      </c>
    </row>
    <row r="205" spans="1:5" ht="13.5">
      <c r="A205" s="74" t="s">
        <v>583</v>
      </c>
      <c r="E205">
        <v>185</v>
      </c>
    </row>
    <row r="206" spans="1:5" ht="13.5">
      <c r="A206" s="74" t="s">
        <v>584</v>
      </c>
      <c r="E206">
        <v>1012</v>
      </c>
    </row>
    <row r="207" spans="1:5" ht="13.5">
      <c r="A207" s="74" t="s">
        <v>585</v>
      </c>
      <c r="E207">
        <v>0</v>
      </c>
    </row>
    <row r="208" spans="1:5" ht="13.5">
      <c r="A208" s="74" t="s">
        <v>586</v>
      </c>
      <c r="E208">
        <v>0</v>
      </c>
    </row>
    <row r="209" spans="1:5" ht="13.5">
      <c r="A209" s="74" t="s">
        <v>587</v>
      </c>
      <c r="E209">
        <v>0</v>
      </c>
    </row>
    <row r="210" spans="1:5" ht="13.5">
      <c r="A210" s="74" t="s">
        <v>588</v>
      </c>
      <c r="E210">
        <v>7024</v>
      </c>
    </row>
    <row r="211" spans="1:5" ht="13.5">
      <c r="A211" s="74" t="s">
        <v>589</v>
      </c>
      <c r="E211">
        <v>0</v>
      </c>
    </row>
    <row r="212" spans="1:5" ht="13.5">
      <c r="A212" s="74" t="s">
        <v>590</v>
      </c>
      <c r="E212">
        <v>0</v>
      </c>
    </row>
    <row r="213" spans="1:5" ht="13.5">
      <c r="A213" s="74" t="s">
        <v>591</v>
      </c>
      <c r="E213">
        <v>0</v>
      </c>
    </row>
    <row r="214" spans="1:5" ht="13.5">
      <c r="A214" s="74" t="s">
        <v>592</v>
      </c>
      <c r="E214">
        <v>0</v>
      </c>
    </row>
    <row r="215" spans="1:5" ht="13.5">
      <c r="A215" s="74" t="s">
        <v>593</v>
      </c>
      <c r="E215">
        <v>0</v>
      </c>
    </row>
    <row r="216" spans="1:5" ht="13.5">
      <c r="A216" s="74" t="s">
        <v>594</v>
      </c>
      <c r="E216">
        <v>0</v>
      </c>
    </row>
    <row r="217" spans="1:5" ht="13.5">
      <c r="A217" s="74" t="s">
        <v>595</v>
      </c>
      <c r="E217">
        <v>0</v>
      </c>
    </row>
    <row r="218" spans="1:5" ht="13.5">
      <c r="A218" s="74" t="s">
        <v>596</v>
      </c>
      <c r="E218">
        <v>0</v>
      </c>
    </row>
    <row r="219" spans="1:5" ht="13.5">
      <c r="A219" s="74" t="s">
        <v>597</v>
      </c>
      <c r="E219">
        <v>42105</v>
      </c>
    </row>
    <row r="220" spans="1:5" ht="13.5">
      <c r="A220" s="74" t="s">
        <v>598</v>
      </c>
      <c r="E220">
        <v>87222</v>
      </c>
    </row>
    <row r="221" spans="1:5" ht="13.5">
      <c r="A221" s="74" t="s">
        <v>599</v>
      </c>
      <c r="E221">
        <v>12</v>
      </c>
    </row>
    <row r="222" spans="1:5" ht="13.5">
      <c r="A222" s="74" t="s">
        <v>600</v>
      </c>
      <c r="E222">
        <v>1</v>
      </c>
    </row>
    <row r="223" spans="1:5" ht="13.5">
      <c r="A223" s="74" t="s">
        <v>601</v>
      </c>
      <c r="E223">
        <v>3527</v>
      </c>
    </row>
    <row r="224" spans="1:5" ht="13.5">
      <c r="A224" s="74" t="s">
        <v>602</v>
      </c>
      <c r="E224">
        <v>3371</v>
      </c>
    </row>
    <row r="225" spans="1:5" ht="13.5">
      <c r="A225" s="74" t="s">
        <v>603</v>
      </c>
      <c r="E225">
        <v>156</v>
      </c>
    </row>
    <row r="226" spans="1:5" ht="13.5">
      <c r="A226" s="74" t="s">
        <v>604</v>
      </c>
      <c r="E226">
        <v>0</v>
      </c>
    </row>
    <row r="227" spans="1:5" ht="13.5">
      <c r="A227" s="74" t="s">
        <v>605</v>
      </c>
      <c r="E227">
        <v>2332</v>
      </c>
    </row>
    <row r="228" spans="1:5" ht="13.5">
      <c r="A228" s="74" t="s">
        <v>606</v>
      </c>
      <c r="E228">
        <v>1102</v>
      </c>
    </row>
    <row r="229" spans="1:5" ht="13.5">
      <c r="A229" s="74" t="s">
        <v>607</v>
      </c>
      <c r="E229">
        <v>0</v>
      </c>
    </row>
    <row r="230" spans="1:5" ht="13.5">
      <c r="A230" s="74" t="s">
        <v>608</v>
      </c>
      <c r="E230">
        <v>1194</v>
      </c>
    </row>
    <row r="231" spans="1:5" ht="13.5">
      <c r="A231" s="74" t="s">
        <v>609</v>
      </c>
      <c r="E231">
        <v>36</v>
      </c>
    </row>
    <row r="232" spans="1:5" ht="13.5">
      <c r="A232" s="74" t="s">
        <v>610</v>
      </c>
      <c r="E232">
        <v>5859</v>
      </c>
    </row>
    <row r="233" spans="1:5" ht="13.5">
      <c r="A233" s="74" t="s">
        <v>611</v>
      </c>
      <c r="E233">
        <v>38</v>
      </c>
    </row>
    <row r="234" spans="1:5" ht="13.5">
      <c r="A234" s="74" t="s">
        <v>612</v>
      </c>
      <c r="E234">
        <v>11</v>
      </c>
    </row>
    <row r="235" spans="1:5" ht="13.5">
      <c r="A235" s="74" t="s">
        <v>613</v>
      </c>
      <c r="E235">
        <v>0</v>
      </c>
    </row>
    <row r="236" spans="1:5" ht="13.5">
      <c r="A236" s="74" t="s">
        <v>614</v>
      </c>
      <c r="E236">
        <v>0</v>
      </c>
    </row>
    <row r="237" spans="1:5" ht="13.5">
      <c r="A237" s="74" t="s">
        <v>615</v>
      </c>
      <c r="E237">
        <v>0</v>
      </c>
    </row>
    <row r="238" spans="1:5" ht="13.5">
      <c r="A238" s="74" t="s">
        <v>616</v>
      </c>
      <c r="E238">
        <v>0</v>
      </c>
    </row>
    <row r="239" spans="1:5" ht="13.5">
      <c r="A239" s="74" t="s">
        <v>617</v>
      </c>
      <c r="E239">
        <v>0</v>
      </c>
    </row>
    <row r="240" spans="1:5" ht="13.5">
      <c r="A240" s="74" t="s">
        <v>618</v>
      </c>
      <c r="E240">
        <v>0</v>
      </c>
    </row>
    <row r="241" spans="1:5" ht="13.5">
      <c r="A241" s="74" t="s">
        <v>619</v>
      </c>
      <c r="E241">
        <v>0</v>
      </c>
    </row>
    <row r="242" spans="1:5" ht="13.5">
      <c r="A242" s="74" t="s">
        <v>620</v>
      </c>
      <c r="E242">
        <v>0</v>
      </c>
    </row>
    <row r="243" spans="1:5" ht="13.5">
      <c r="A243" s="74" t="s">
        <v>621</v>
      </c>
      <c r="E243">
        <v>0</v>
      </c>
    </row>
    <row r="244" spans="1:5" ht="13.5">
      <c r="A244" s="74" t="s">
        <v>622</v>
      </c>
      <c r="E244">
        <v>0</v>
      </c>
    </row>
    <row r="245" spans="1:5" ht="13.5">
      <c r="A245" s="74" t="s">
        <v>623</v>
      </c>
      <c r="E245">
        <v>0</v>
      </c>
    </row>
    <row r="246" spans="1:5" ht="13.5">
      <c r="A246" s="74" t="s">
        <v>624</v>
      </c>
      <c r="E246">
        <v>0</v>
      </c>
    </row>
    <row r="247" spans="1:5" ht="13.5">
      <c r="A247" s="74" t="s">
        <v>625</v>
      </c>
      <c r="E247">
        <v>0</v>
      </c>
    </row>
    <row r="248" spans="1:5" ht="13.5">
      <c r="A248" s="74" t="s">
        <v>626</v>
      </c>
      <c r="E248">
        <v>87222</v>
      </c>
    </row>
    <row r="249" spans="1:5" ht="13.5">
      <c r="A249" s="74" t="s">
        <v>627</v>
      </c>
      <c r="E249">
        <v>0</v>
      </c>
    </row>
    <row r="250" spans="1:5" ht="13.5">
      <c r="A250" s="74" t="s">
        <v>628</v>
      </c>
      <c r="E250">
        <v>0</v>
      </c>
    </row>
    <row r="251" spans="1:5" ht="13.5">
      <c r="A251" s="74" t="s">
        <v>629</v>
      </c>
      <c r="E251">
        <v>3339</v>
      </c>
    </row>
    <row r="252" spans="1:5" ht="13.5">
      <c r="A252" s="74" t="s">
        <v>630</v>
      </c>
      <c r="E252">
        <v>0</v>
      </c>
    </row>
    <row r="253" spans="1:5" ht="13.5">
      <c r="A253" s="74" t="s">
        <v>631</v>
      </c>
      <c r="E253">
        <v>0</v>
      </c>
    </row>
    <row r="254" spans="1:5" ht="13.5">
      <c r="A254" s="74" t="s">
        <v>632</v>
      </c>
      <c r="E254">
        <v>0</v>
      </c>
    </row>
    <row r="255" spans="1:5" ht="13.5">
      <c r="A255" s="55" t="s">
        <v>326</v>
      </c>
      <c r="E255">
        <v>1502342</v>
      </c>
    </row>
    <row r="256" spans="1:5" ht="13.5">
      <c r="A256" s="55" t="s">
        <v>327</v>
      </c>
      <c r="E256">
        <v>1502124</v>
      </c>
    </row>
    <row r="257" spans="1:5" ht="13.5">
      <c r="A257" s="55" t="s">
        <v>633</v>
      </c>
      <c r="E257">
        <v>1074213</v>
      </c>
    </row>
    <row r="258" spans="1:5" ht="13.5">
      <c r="A258" s="55" t="s">
        <v>634</v>
      </c>
      <c r="E258">
        <v>965640</v>
      </c>
    </row>
    <row r="259" spans="1:5" ht="13.5">
      <c r="A259" s="55" t="s">
        <v>635</v>
      </c>
      <c r="E259">
        <v>537729</v>
      </c>
    </row>
    <row r="260" spans="1:5" ht="13.5">
      <c r="A260" s="55" t="s">
        <v>636</v>
      </c>
      <c r="E260">
        <v>0</v>
      </c>
    </row>
    <row r="261" spans="1:5" ht="13.5">
      <c r="A261" s="55" t="s">
        <v>637</v>
      </c>
      <c r="E261">
        <v>218</v>
      </c>
    </row>
    <row r="262" spans="1:5" ht="13.5">
      <c r="A262" s="55" t="s">
        <v>638</v>
      </c>
      <c r="E262">
        <v>0</v>
      </c>
    </row>
    <row r="263" spans="1:5" ht="13.5">
      <c r="A263" s="55" t="s">
        <v>639</v>
      </c>
      <c r="E263">
        <v>0</v>
      </c>
    </row>
    <row r="264" spans="1:5" ht="13.5">
      <c r="A264" s="55" t="s">
        <v>640</v>
      </c>
      <c r="E264">
        <v>0</v>
      </c>
    </row>
    <row r="265" spans="1:5" ht="13.5">
      <c r="A265" s="55" t="s">
        <v>641</v>
      </c>
      <c r="E265">
        <v>0</v>
      </c>
    </row>
    <row r="266" spans="1:5" ht="13.5">
      <c r="A266" s="55" t="s">
        <v>642</v>
      </c>
      <c r="E266">
        <v>100862</v>
      </c>
    </row>
    <row r="267" spans="1:5" ht="13.5">
      <c r="A267" s="55" t="s">
        <v>643</v>
      </c>
      <c r="E267">
        <v>98529</v>
      </c>
    </row>
    <row r="268" spans="1:5" ht="13.5">
      <c r="A268" s="55" t="s">
        <v>644</v>
      </c>
      <c r="E268">
        <v>1553</v>
      </c>
    </row>
    <row r="269" spans="1:5" ht="13.5">
      <c r="A269" s="55" t="s">
        <v>645</v>
      </c>
      <c r="E269">
        <v>470</v>
      </c>
    </row>
    <row r="270" spans="1:5" ht="13.5">
      <c r="A270" s="55" t="s">
        <v>646</v>
      </c>
      <c r="E270">
        <v>0</v>
      </c>
    </row>
    <row r="271" spans="1:5" ht="13.5">
      <c r="A271" s="55" t="s">
        <v>647</v>
      </c>
      <c r="E271">
        <v>0</v>
      </c>
    </row>
    <row r="272" spans="1:5" ht="13.5">
      <c r="A272" s="55" t="s">
        <v>648</v>
      </c>
      <c r="E272">
        <v>1603204</v>
      </c>
    </row>
    <row r="273" spans="1:5" ht="13.5">
      <c r="A273" s="55" t="s">
        <v>649</v>
      </c>
      <c r="E273">
        <v>0</v>
      </c>
    </row>
    <row r="274" spans="1:5" ht="13.5">
      <c r="A274" s="55" t="s">
        <v>650</v>
      </c>
      <c r="E274">
        <v>0</v>
      </c>
    </row>
    <row r="275" spans="1:5" ht="13.5">
      <c r="A275" s="55" t="s">
        <v>651</v>
      </c>
      <c r="E275">
        <v>0</v>
      </c>
    </row>
    <row r="276" spans="1:5" ht="13.5">
      <c r="A276" s="55" t="s">
        <v>652</v>
      </c>
      <c r="E276">
        <v>0</v>
      </c>
    </row>
    <row r="277" spans="1:5" ht="13.5">
      <c r="A277" s="55" t="s">
        <v>653</v>
      </c>
      <c r="E277">
        <v>0</v>
      </c>
    </row>
    <row r="278" spans="1:5" ht="13.5">
      <c r="A278" s="55" t="s">
        <v>654</v>
      </c>
      <c r="E278">
        <v>0</v>
      </c>
    </row>
    <row r="279" spans="1:5" ht="13.5">
      <c r="A279" s="55" t="s">
        <v>655</v>
      </c>
      <c r="E279">
        <v>11455</v>
      </c>
    </row>
    <row r="280" spans="1:5" ht="13.5">
      <c r="A280" s="55" t="s">
        <v>656</v>
      </c>
      <c r="E280">
        <v>0</v>
      </c>
    </row>
    <row r="281" spans="1:5" ht="13.5">
      <c r="A281" s="55" t="s">
        <v>657</v>
      </c>
      <c r="E281">
        <v>4418</v>
      </c>
    </row>
    <row r="282" spans="1:5" ht="13.5">
      <c r="A282" s="55" t="s">
        <v>658</v>
      </c>
      <c r="E282">
        <v>7037</v>
      </c>
    </row>
    <row r="283" spans="1:5" ht="13.5">
      <c r="A283" s="55" t="s">
        <v>659</v>
      </c>
      <c r="E283">
        <v>11455</v>
      </c>
    </row>
    <row r="284" spans="1:5" ht="13.5">
      <c r="A284" s="55" t="s">
        <v>660</v>
      </c>
      <c r="E284">
        <v>788866</v>
      </c>
    </row>
    <row r="285" spans="1:5" ht="13.5">
      <c r="A285" s="55" t="s">
        <v>661</v>
      </c>
      <c r="E285">
        <v>513500</v>
      </c>
    </row>
    <row r="286" spans="1:5" ht="13.5">
      <c r="A286" s="55" t="s">
        <v>662</v>
      </c>
      <c r="E286">
        <v>0</v>
      </c>
    </row>
    <row r="287" spans="1:5" ht="13.5">
      <c r="A287" s="55" t="s">
        <v>663</v>
      </c>
      <c r="E287">
        <v>0</v>
      </c>
    </row>
    <row r="288" spans="1:5" ht="13.5">
      <c r="A288" s="55" t="s">
        <v>664</v>
      </c>
      <c r="E288">
        <v>513500</v>
      </c>
    </row>
    <row r="289" spans="1:5" ht="13.5">
      <c r="A289" s="55" t="s">
        <v>665</v>
      </c>
      <c r="E289">
        <v>0</v>
      </c>
    </row>
    <row r="290" spans="1:5" ht="13.5">
      <c r="A290" s="55" t="s">
        <v>666</v>
      </c>
      <c r="E290">
        <v>275366</v>
      </c>
    </row>
    <row r="291" spans="1:5" ht="13.5">
      <c r="A291" s="55" t="s">
        <v>667</v>
      </c>
      <c r="E291">
        <v>275366</v>
      </c>
    </row>
    <row r="292" spans="1:5" ht="13.5">
      <c r="A292" s="55" t="s">
        <v>668</v>
      </c>
      <c r="E292">
        <v>0</v>
      </c>
    </row>
    <row r="293" spans="1:5" ht="13.5">
      <c r="A293" s="55" t="s">
        <v>669</v>
      </c>
      <c r="E293">
        <v>802883</v>
      </c>
    </row>
    <row r="294" spans="1:5" ht="13.5">
      <c r="A294" s="55" t="s">
        <v>670</v>
      </c>
      <c r="E294">
        <v>872128</v>
      </c>
    </row>
    <row r="295" spans="1:5" ht="13.5">
      <c r="A295" s="55" t="s">
        <v>671</v>
      </c>
      <c r="E295">
        <v>0</v>
      </c>
    </row>
    <row r="296" spans="1:5" ht="13.5">
      <c r="A296" s="55" t="s">
        <v>672</v>
      </c>
      <c r="E296">
        <v>0</v>
      </c>
    </row>
    <row r="297" spans="1:5" ht="13.5">
      <c r="A297" s="55" t="s">
        <v>673</v>
      </c>
      <c r="E297">
        <v>0</v>
      </c>
    </row>
    <row r="298" spans="1:5" ht="13.5">
      <c r="A298" s="55" t="s">
        <v>674</v>
      </c>
      <c r="E298">
        <v>0</v>
      </c>
    </row>
    <row r="299" spans="1:5" ht="13.5">
      <c r="A299" s="55" t="s">
        <v>675</v>
      </c>
      <c r="E299">
        <v>872128</v>
      </c>
    </row>
    <row r="300" spans="1:5" ht="13.5">
      <c r="A300" s="55" t="s">
        <v>676</v>
      </c>
      <c r="E300">
        <v>-69245</v>
      </c>
    </row>
    <row r="301" spans="1:5" ht="13.5">
      <c r="A301" s="55" t="s">
        <v>677</v>
      </c>
      <c r="E301">
        <v>369</v>
      </c>
    </row>
    <row r="302" spans="1:5" ht="13.5">
      <c r="A302" s="55" t="s">
        <v>678</v>
      </c>
      <c r="E302">
        <v>0</v>
      </c>
    </row>
    <row r="303" spans="1:5" ht="13.5">
      <c r="A303" s="55" t="s">
        <v>679</v>
      </c>
      <c r="E303">
        <v>4050</v>
      </c>
    </row>
    <row r="304" spans="1:5" ht="13.5">
      <c r="A304" s="55" t="s">
        <v>680</v>
      </c>
      <c r="E304">
        <v>0</v>
      </c>
    </row>
    <row r="305" spans="1:5" ht="13.5">
      <c r="A305" s="55" t="s">
        <v>681</v>
      </c>
      <c r="E305">
        <v>0</v>
      </c>
    </row>
    <row r="306" spans="1:5" ht="13.5">
      <c r="A306" s="55" t="s">
        <v>682</v>
      </c>
      <c r="E306">
        <v>73664</v>
      </c>
    </row>
    <row r="307" spans="1:5" ht="13.5">
      <c r="A307" s="55" t="s">
        <v>683</v>
      </c>
      <c r="E307">
        <v>17792</v>
      </c>
    </row>
    <row r="308" spans="1:5" ht="13.5">
      <c r="A308" s="55" t="s">
        <v>684</v>
      </c>
      <c r="E308">
        <v>0</v>
      </c>
    </row>
    <row r="309" spans="1:5" ht="13.5">
      <c r="A309" s="55" t="s">
        <v>685</v>
      </c>
      <c r="E309">
        <v>1591749</v>
      </c>
    </row>
    <row r="310" spans="1:5" ht="13.5">
      <c r="A310" s="55" t="s">
        <v>686</v>
      </c>
      <c r="E310">
        <v>1603204</v>
      </c>
    </row>
    <row r="311" spans="1:5" ht="13.5">
      <c r="A311" s="55" t="s">
        <v>687</v>
      </c>
      <c r="E311">
        <v>0</v>
      </c>
    </row>
    <row r="312" spans="1:5" ht="13.5">
      <c r="A312" s="55" t="s">
        <v>688</v>
      </c>
      <c r="E312">
        <v>0</v>
      </c>
    </row>
    <row r="313" spans="1:5" ht="13.5">
      <c r="A313" s="55" t="s">
        <v>689</v>
      </c>
      <c r="E313">
        <v>0</v>
      </c>
    </row>
    <row r="314" spans="1:5" ht="13.5">
      <c r="A314" s="55" t="s">
        <v>690</v>
      </c>
      <c r="E314">
        <v>17792</v>
      </c>
    </row>
    <row r="315" spans="1:5" ht="13.5">
      <c r="A315" s="55" t="s">
        <v>691</v>
      </c>
      <c r="E315">
        <v>0</v>
      </c>
    </row>
    <row r="316" spans="1:5" ht="13.5">
      <c r="A316" s="55" t="s">
        <v>692</v>
      </c>
      <c r="E316">
        <v>0</v>
      </c>
    </row>
    <row r="317" spans="1:5" ht="13.5">
      <c r="A317" s="55" t="s">
        <v>693</v>
      </c>
      <c r="E317">
        <v>0</v>
      </c>
    </row>
    <row r="318" spans="1:5" ht="13.5">
      <c r="A318" s="55" t="s">
        <v>328</v>
      </c>
      <c r="E318">
        <v>0</v>
      </c>
    </row>
    <row r="319" spans="1:5" ht="13.5">
      <c r="A319" s="55" t="s">
        <v>329</v>
      </c>
      <c r="E319">
        <v>0</v>
      </c>
    </row>
    <row r="320" spans="1:5" ht="13.5">
      <c r="A320" s="55" t="s">
        <v>330</v>
      </c>
      <c r="E320">
        <v>0</v>
      </c>
    </row>
    <row r="321" spans="1:5" ht="13.5">
      <c r="A321" s="55" t="s">
        <v>694</v>
      </c>
      <c r="E321">
        <v>0</v>
      </c>
    </row>
    <row r="322" spans="1:5" ht="13.5">
      <c r="A322" s="55" t="s">
        <v>695</v>
      </c>
      <c r="E322">
        <v>0</v>
      </c>
    </row>
    <row r="323" spans="1:5" ht="13.5">
      <c r="A323" s="55" t="s">
        <v>696</v>
      </c>
      <c r="E323">
        <v>0</v>
      </c>
    </row>
    <row r="324" spans="1:5" ht="13.5">
      <c r="A324" s="55" t="s">
        <v>697</v>
      </c>
      <c r="E324">
        <v>0</v>
      </c>
    </row>
    <row r="325" spans="1:5" ht="13.5">
      <c r="A325" s="55" t="s">
        <v>698</v>
      </c>
      <c r="E325">
        <v>29885</v>
      </c>
    </row>
    <row r="326" spans="1:5" ht="13.5">
      <c r="A326" s="55" t="s">
        <v>699</v>
      </c>
      <c r="E326">
        <v>0</v>
      </c>
    </row>
    <row r="327" spans="1:5" ht="13.5">
      <c r="A327" s="55" t="s">
        <v>700</v>
      </c>
      <c r="E327">
        <v>0</v>
      </c>
    </row>
    <row r="328" spans="1:5" ht="13.5">
      <c r="A328" s="55" t="s">
        <v>701</v>
      </c>
      <c r="E328">
        <v>0</v>
      </c>
    </row>
    <row r="329" spans="1:5" ht="13.5">
      <c r="A329" s="55" t="s">
        <v>702</v>
      </c>
      <c r="E329">
        <v>0</v>
      </c>
    </row>
    <row r="330" spans="1:5" ht="13.5">
      <c r="A330" s="55" t="s">
        <v>703</v>
      </c>
      <c r="E330">
        <v>0</v>
      </c>
    </row>
    <row r="331" spans="1:5" ht="13.5">
      <c r="A331" s="55" t="s">
        <v>704</v>
      </c>
      <c r="E331">
        <v>29885</v>
      </c>
    </row>
    <row r="332" spans="1:5" ht="13.5">
      <c r="A332" s="55" t="s">
        <v>705</v>
      </c>
      <c r="E332">
        <v>0</v>
      </c>
    </row>
    <row r="333" spans="1:5" ht="13.5">
      <c r="A333" s="55" t="s">
        <v>706</v>
      </c>
      <c r="E333">
        <v>0</v>
      </c>
    </row>
    <row r="334" spans="1:5" ht="13.5">
      <c r="A334" s="55" t="s">
        <v>707</v>
      </c>
      <c r="E334">
        <v>29885</v>
      </c>
    </row>
    <row r="335" spans="1:5" ht="13.5">
      <c r="A335" s="55" t="s">
        <v>708</v>
      </c>
      <c r="E335">
        <v>3406</v>
      </c>
    </row>
    <row r="336" spans="1:5" ht="13.5">
      <c r="A336" s="55" t="s">
        <v>709</v>
      </c>
      <c r="E336">
        <v>0</v>
      </c>
    </row>
    <row r="337" spans="1:5" ht="13.5">
      <c r="A337" s="55" t="s">
        <v>710</v>
      </c>
      <c r="E337">
        <v>0</v>
      </c>
    </row>
    <row r="338" spans="1:5" ht="13.5">
      <c r="A338" s="55" t="s">
        <v>711</v>
      </c>
      <c r="E338">
        <v>0</v>
      </c>
    </row>
    <row r="339" spans="1:5" ht="13.5">
      <c r="A339" s="55" t="s">
        <v>712</v>
      </c>
      <c r="E339">
        <v>0</v>
      </c>
    </row>
    <row r="340" spans="1:5" ht="13.5">
      <c r="A340" s="55" t="s">
        <v>713</v>
      </c>
      <c r="E340">
        <v>3406</v>
      </c>
    </row>
    <row r="341" spans="1:5" ht="13.5">
      <c r="A341" s="55" t="s">
        <v>714</v>
      </c>
      <c r="E341">
        <v>0</v>
      </c>
    </row>
    <row r="342" spans="1:5" ht="13.5">
      <c r="A342" s="55" t="s">
        <v>715</v>
      </c>
      <c r="E342">
        <v>0</v>
      </c>
    </row>
    <row r="343" spans="1:5" ht="13.5">
      <c r="A343" s="55" t="s">
        <v>716</v>
      </c>
      <c r="E343">
        <v>0</v>
      </c>
    </row>
    <row r="344" spans="1:5" ht="13.5">
      <c r="A344" s="55" t="s">
        <v>717</v>
      </c>
      <c r="E344">
        <v>0</v>
      </c>
    </row>
    <row r="345" spans="1:5" ht="13.5">
      <c r="A345" s="55" t="s">
        <v>718</v>
      </c>
      <c r="E345">
        <v>0</v>
      </c>
    </row>
    <row r="346" spans="1:5" ht="13.5">
      <c r="A346" s="55" t="s">
        <v>719</v>
      </c>
      <c r="E346">
        <v>0</v>
      </c>
    </row>
    <row r="347" spans="1:5" ht="13.5">
      <c r="A347" s="55" t="s">
        <v>720</v>
      </c>
      <c r="E347">
        <v>0</v>
      </c>
    </row>
    <row r="348" spans="1:5" ht="13.5">
      <c r="A348" s="55" t="s">
        <v>721</v>
      </c>
      <c r="E348">
        <v>0</v>
      </c>
    </row>
    <row r="349" spans="1:5" ht="13.5">
      <c r="A349" s="55" t="s">
        <v>722</v>
      </c>
      <c r="E349">
        <v>3406</v>
      </c>
    </row>
    <row r="350" spans="1:5" ht="13.5">
      <c r="A350" s="55" t="s">
        <v>723</v>
      </c>
      <c r="E350">
        <v>63063</v>
      </c>
    </row>
    <row r="351" spans="1:5" ht="13.5">
      <c r="A351" s="55" t="s">
        <v>724</v>
      </c>
      <c r="E351">
        <v>0</v>
      </c>
    </row>
    <row r="352" spans="1:5" ht="13.5">
      <c r="A352" s="55" t="s">
        <v>725</v>
      </c>
      <c r="E352">
        <v>0</v>
      </c>
    </row>
    <row r="353" spans="1:5" ht="13.5">
      <c r="A353" s="55" t="s">
        <v>726</v>
      </c>
      <c r="E353">
        <v>0</v>
      </c>
    </row>
    <row r="354" spans="1:5" ht="13.5">
      <c r="A354" s="55" t="s">
        <v>727</v>
      </c>
      <c r="E354">
        <v>63063</v>
      </c>
    </row>
    <row r="355" spans="1:5" ht="13.5">
      <c r="A355" s="55" t="s">
        <v>728</v>
      </c>
      <c r="E355">
        <v>0</v>
      </c>
    </row>
    <row r="356" spans="1:5" ht="13.5">
      <c r="A356" s="55" t="s">
        <v>729</v>
      </c>
      <c r="E356">
        <v>0</v>
      </c>
    </row>
    <row r="357" spans="1:5" ht="13.5">
      <c r="A357" s="55" t="s">
        <v>730</v>
      </c>
      <c r="E357">
        <v>0</v>
      </c>
    </row>
    <row r="358" spans="1:5" ht="13.5">
      <c r="A358" s="55" t="s">
        <v>731</v>
      </c>
      <c r="E358">
        <v>0</v>
      </c>
    </row>
    <row r="359" spans="1:5" ht="13.5">
      <c r="A359" s="55" t="s">
        <v>732</v>
      </c>
      <c r="E359">
        <v>66469</v>
      </c>
    </row>
    <row r="360" spans="1:5" ht="13.5">
      <c r="A360" s="55" t="s">
        <v>733</v>
      </c>
      <c r="E360">
        <v>0</v>
      </c>
    </row>
    <row r="361" spans="1:5" ht="13.5">
      <c r="A361" s="55" t="s">
        <v>734</v>
      </c>
      <c r="E361">
        <v>36584</v>
      </c>
    </row>
    <row r="362" spans="1:5" ht="13.5">
      <c r="A362" s="55" t="s">
        <v>735</v>
      </c>
      <c r="E362">
        <v>36422</v>
      </c>
    </row>
    <row r="363" spans="1:5" ht="13.5">
      <c r="A363" s="55" t="s">
        <v>736</v>
      </c>
      <c r="E363">
        <v>0</v>
      </c>
    </row>
    <row r="364" spans="1:5" ht="13.5">
      <c r="A364" s="55" t="s">
        <v>737</v>
      </c>
      <c r="E364">
        <v>0</v>
      </c>
    </row>
    <row r="365" spans="1:5" ht="13.5">
      <c r="A365" s="55" t="s">
        <v>738</v>
      </c>
      <c r="E365">
        <v>0</v>
      </c>
    </row>
    <row r="366" spans="1:5" ht="13.5">
      <c r="A366" s="55" t="s">
        <v>739</v>
      </c>
      <c r="E366">
        <v>0</v>
      </c>
    </row>
    <row r="367" spans="1:5" ht="13.5">
      <c r="A367" s="55" t="s">
        <v>740</v>
      </c>
      <c r="E367">
        <v>0</v>
      </c>
    </row>
    <row r="368" spans="1:5" ht="13.5">
      <c r="A368" s="55" t="s">
        <v>741</v>
      </c>
      <c r="E368">
        <v>162</v>
      </c>
    </row>
    <row r="369" spans="1:5" ht="13.5">
      <c r="A369" s="55" t="s">
        <v>742</v>
      </c>
      <c r="E369">
        <v>162</v>
      </c>
    </row>
    <row r="370" spans="1:5" ht="13.5">
      <c r="A370" s="55" t="s">
        <v>743</v>
      </c>
      <c r="E370">
        <v>36584</v>
      </c>
    </row>
    <row r="371" spans="1:5" ht="13.5">
      <c r="A371" s="55" t="s">
        <v>744</v>
      </c>
      <c r="E371">
        <v>0</v>
      </c>
    </row>
    <row r="372" spans="1:5" ht="13.5">
      <c r="A372" s="55" t="s">
        <v>745</v>
      </c>
      <c r="E372">
        <v>0</v>
      </c>
    </row>
    <row r="373" spans="1:5" ht="13.5">
      <c r="A373" s="55" t="s">
        <v>746</v>
      </c>
      <c r="E373">
        <v>1518692</v>
      </c>
    </row>
    <row r="374" spans="1:5" ht="13.5">
      <c r="A374" s="55" t="s">
        <v>747</v>
      </c>
      <c r="E374">
        <v>119733</v>
      </c>
    </row>
    <row r="375" spans="1:5" ht="13.5">
      <c r="A375" s="55" t="s">
        <v>748</v>
      </c>
      <c r="E375">
        <v>2233</v>
      </c>
    </row>
    <row r="376" spans="1:5" ht="13.5">
      <c r="A376" s="55" t="s">
        <v>749</v>
      </c>
      <c r="E376">
        <v>513500</v>
      </c>
    </row>
    <row r="377" spans="1:5" ht="13.5">
      <c r="A377" s="55" t="s">
        <v>750</v>
      </c>
      <c r="E377">
        <v>755206</v>
      </c>
    </row>
    <row r="378" spans="1:5" ht="13.5">
      <c r="A378" s="55" t="s">
        <v>751</v>
      </c>
      <c r="E378">
        <v>1638425</v>
      </c>
    </row>
    <row r="379" spans="1:5" ht="13.5">
      <c r="A379" s="55" t="s">
        <v>752</v>
      </c>
      <c r="E379">
        <v>0</v>
      </c>
    </row>
    <row r="380" spans="1:5" ht="13.5">
      <c r="A380" s="55" t="s">
        <v>753</v>
      </c>
      <c r="E380">
        <v>0</v>
      </c>
    </row>
    <row r="381" spans="1:5" ht="13.5">
      <c r="A381" s="55" t="s">
        <v>754</v>
      </c>
      <c r="E381">
        <v>0</v>
      </c>
    </row>
    <row r="382" spans="1:5" ht="13.5">
      <c r="A382" s="55" t="s">
        <v>331</v>
      </c>
      <c r="E382">
        <v>4469</v>
      </c>
    </row>
    <row r="383" spans="1:5" ht="13.5">
      <c r="A383" s="55" t="s">
        <v>332</v>
      </c>
      <c r="E383">
        <v>275366</v>
      </c>
    </row>
    <row r="384" spans="1:5" ht="13.5">
      <c r="A384" s="55" t="s">
        <v>333</v>
      </c>
      <c r="E384">
        <v>0</v>
      </c>
    </row>
    <row r="385" spans="1:5" ht="13.5">
      <c r="A385" s="55" t="s">
        <v>334</v>
      </c>
      <c r="E385">
        <v>0</v>
      </c>
    </row>
    <row r="386" spans="1:5" ht="13.5">
      <c r="A386" s="55" t="s">
        <v>335</v>
      </c>
      <c r="E386">
        <v>6817</v>
      </c>
    </row>
    <row r="387" spans="1:5" ht="13.5">
      <c r="A387" s="55" t="s">
        <v>336</v>
      </c>
      <c r="E387">
        <v>268549</v>
      </c>
    </row>
    <row r="388" spans="1:5" ht="13.5">
      <c r="A388" s="55" t="s">
        <v>337</v>
      </c>
      <c r="E388">
        <v>0</v>
      </c>
    </row>
    <row r="389" spans="1:5" ht="13.5">
      <c r="A389" s="55" t="s">
        <v>338</v>
      </c>
      <c r="E389">
        <v>0</v>
      </c>
    </row>
    <row r="390" spans="1:5" ht="13.5">
      <c r="A390" s="55" t="s">
        <v>339</v>
      </c>
      <c r="E390">
        <v>0</v>
      </c>
    </row>
    <row r="391" spans="1:5" ht="13.5">
      <c r="A391" s="55" t="s">
        <v>340</v>
      </c>
      <c r="E391">
        <v>0</v>
      </c>
    </row>
    <row r="392" spans="1:5" ht="13.5">
      <c r="A392" s="55" t="s">
        <v>341</v>
      </c>
      <c r="E392">
        <v>0</v>
      </c>
    </row>
    <row r="393" spans="1:5" ht="13.5">
      <c r="A393" s="55" t="s">
        <v>342</v>
      </c>
      <c r="E393">
        <v>0</v>
      </c>
    </row>
    <row r="394" spans="1:5" ht="13.5">
      <c r="A394" s="55" t="s">
        <v>343</v>
      </c>
      <c r="E394">
        <v>0</v>
      </c>
    </row>
    <row r="395" spans="1:5" ht="13.5">
      <c r="A395" s="55" t="s">
        <v>344</v>
      </c>
      <c r="E395">
        <v>0</v>
      </c>
    </row>
    <row r="396" spans="1:5" ht="13.5">
      <c r="A396" s="55" t="s">
        <v>345</v>
      </c>
      <c r="E396">
        <v>0</v>
      </c>
    </row>
    <row r="397" spans="1:5" ht="13.5">
      <c r="A397" s="55" t="s">
        <v>346</v>
      </c>
      <c r="E397">
        <v>6817</v>
      </c>
    </row>
    <row r="398" spans="1:5" ht="13.5">
      <c r="A398" s="55" t="s">
        <v>347</v>
      </c>
      <c r="E398">
        <v>268549</v>
      </c>
    </row>
    <row r="399" spans="1:5" ht="13.5">
      <c r="A399" s="55" t="s">
        <v>348</v>
      </c>
      <c r="E399">
        <v>0</v>
      </c>
    </row>
    <row r="400" spans="1:5" ht="13.5">
      <c r="A400" s="55" t="s">
        <v>349</v>
      </c>
      <c r="E400">
        <v>0</v>
      </c>
    </row>
    <row r="401" spans="1:5" ht="13.5">
      <c r="A401" s="55" t="s">
        <v>350</v>
      </c>
      <c r="E401">
        <v>0</v>
      </c>
    </row>
    <row r="402" spans="1:5" ht="13.5">
      <c r="A402" s="55" t="s">
        <v>351</v>
      </c>
      <c r="E402">
        <v>0</v>
      </c>
    </row>
    <row r="403" spans="1:5" ht="13.5">
      <c r="A403" s="55" t="s">
        <v>352</v>
      </c>
      <c r="E403">
        <v>0</v>
      </c>
    </row>
    <row r="404" spans="1:5" ht="13.5">
      <c r="A404" s="55" t="s">
        <v>353</v>
      </c>
      <c r="E404">
        <v>0</v>
      </c>
    </row>
    <row r="405" spans="1:5" ht="13.5">
      <c r="A405" s="55" t="s">
        <v>354</v>
      </c>
      <c r="E40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showGridLines="0" tabSelected="1" zoomScaleSheetLayoutView="85" workbookViewId="0" topLeftCell="B3">
      <selection activeCell="B3" sqref="B3"/>
    </sheetView>
  </sheetViews>
  <sheetFormatPr defaultColWidth="8.796875" defaultRowHeight="14.25"/>
  <cols>
    <col min="1" max="1" width="0" style="194" hidden="1" customWidth="1"/>
    <col min="2" max="2" width="3.19921875" style="194" customWidth="1"/>
    <col min="3" max="3" width="24.09765625" style="194" customWidth="1"/>
    <col min="4" max="4" width="24.59765625" style="194" customWidth="1"/>
    <col min="5" max="5" width="13.3984375" style="194" customWidth="1"/>
    <col min="6" max="8" width="14.3984375" style="194" customWidth="1"/>
    <col min="9" max="16384" width="9" style="194" customWidth="1"/>
  </cols>
  <sheetData>
    <row r="1" spans="6:8" ht="13.5" hidden="1">
      <c r="F1" s="194" t="s">
        <v>756</v>
      </c>
      <c r="G1" s="194" t="s">
        <v>386</v>
      </c>
      <c r="H1" s="194" t="s">
        <v>385</v>
      </c>
    </row>
    <row r="2" spans="6:8" ht="13.5" hidden="1">
      <c r="F2" s="194">
        <v>1</v>
      </c>
      <c r="G2" s="194">
        <v>2</v>
      </c>
      <c r="H2" s="194">
        <v>3</v>
      </c>
    </row>
    <row r="3" ht="13.5" customHeight="1">
      <c r="B3" s="194" t="s">
        <v>755</v>
      </c>
    </row>
    <row r="4" ht="13.5" customHeight="1"/>
    <row r="5" spans="2:4" ht="13.5">
      <c r="B5" s="203" t="s">
        <v>136</v>
      </c>
      <c r="C5" s="203"/>
      <c r="D5" s="203"/>
    </row>
    <row r="6" spans="2:8" ht="13.5" customHeight="1">
      <c r="B6" s="75"/>
      <c r="C6" s="76"/>
      <c r="D6" s="77" t="s">
        <v>15</v>
      </c>
      <c r="E6" s="78" t="s">
        <v>197</v>
      </c>
      <c r="F6" s="79"/>
      <c r="G6" s="80"/>
      <c r="H6" s="81"/>
    </row>
    <row r="7" spans="2:8" ht="13.5">
      <c r="B7" s="82" t="s">
        <v>16</v>
      </c>
      <c r="C7" s="83"/>
      <c r="D7" s="84" t="s">
        <v>191</v>
      </c>
      <c r="E7" s="85" t="s">
        <v>193</v>
      </c>
      <c r="F7" s="85" t="s">
        <v>194</v>
      </c>
      <c r="G7" s="86" t="s">
        <v>195</v>
      </c>
      <c r="H7" s="85" t="s">
        <v>196</v>
      </c>
    </row>
    <row r="8" spans="1:8" ht="13.5">
      <c r="A8" s="194" t="s">
        <v>319</v>
      </c>
      <c r="B8" s="87" t="s">
        <v>214</v>
      </c>
      <c r="C8" s="88"/>
      <c r="D8" s="89"/>
      <c r="E8" s="204"/>
      <c r="F8" s="205" t="s">
        <v>369</v>
      </c>
      <c r="G8" s="205" t="s">
        <v>369</v>
      </c>
      <c r="H8" s="205" t="s">
        <v>370</v>
      </c>
    </row>
    <row r="9" spans="1:8" ht="13.5">
      <c r="A9" s="194" t="s">
        <v>319</v>
      </c>
      <c r="B9" s="90"/>
      <c r="C9" s="91" t="s">
        <v>215</v>
      </c>
      <c r="D9" s="92"/>
      <c r="E9" s="206" t="s">
        <v>308</v>
      </c>
      <c r="F9" s="206" t="s">
        <v>309</v>
      </c>
      <c r="G9" s="206" t="s">
        <v>309</v>
      </c>
      <c r="H9" s="206" t="s">
        <v>310</v>
      </c>
    </row>
    <row r="10" spans="1:8" ht="13.5">
      <c r="A10" s="194" t="s">
        <v>757</v>
      </c>
      <c r="B10" s="93" t="s">
        <v>216</v>
      </c>
      <c r="C10" s="94" t="s">
        <v>217</v>
      </c>
      <c r="D10" s="89" t="s">
        <v>218</v>
      </c>
      <c r="E10" s="95"/>
      <c r="F10" s="95">
        <f>INDEX('元データ'!$A$2:$E$405,MATCH('施設及び業務概況に関する調'!$A10,'元データ'!$A$2:$A$405,0),MATCH('施設及び業務概況に関する調'!F$1,'元データ'!$A$2:$E$2,0))</f>
        <v>0</v>
      </c>
      <c r="G10" s="95">
        <f>INDEX('元データ'!$A$2:$E$405,MATCH('施設及び業務概況に関する調'!$A10,'元データ'!$A$2:$A$405,0),MATCH('施設及び業務概況に関する調'!G$1,'元データ'!$A$2:$E$2,0))</f>
        <v>0</v>
      </c>
      <c r="H10" s="95">
        <f>INDEX('元データ'!$A$2:$E$405,MATCH('施設及び業務概況に関する調'!$A10,'元データ'!$A$2:$A$405,0),MATCH('施設及び業務概況に関する調'!H$1,'元データ'!$A$2:$E$2,0))</f>
        <v>5</v>
      </c>
    </row>
    <row r="11" spans="1:8" ht="13.5">
      <c r="A11" s="194" t="s">
        <v>758</v>
      </c>
      <c r="B11" s="96" t="s">
        <v>219</v>
      </c>
      <c r="C11" s="88"/>
      <c r="D11" s="89" t="s">
        <v>208</v>
      </c>
      <c r="E11" s="95"/>
      <c r="F11" s="95">
        <f>INDEX('元データ'!$A$2:$E$405,MATCH('施設及び業務概況に関する調'!$A11,'元データ'!$A$2:$A$405,0),MATCH('施設及び業務概況に関する調'!F$1,'元データ'!$A$2:$E$2,0))</f>
        <v>0</v>
      </c>
      <c r="G11" s="95">
        <f>INDEX('元データ'!$A$2:$E$405,MATCH('施設及び業務概況に関する調'!$A11,'元データ'!$A$2:$A$405,0),MATCH('施設及び業務概況に関する調'!G$1,'元データ'!$A$2:$E$2,0))</f>
        <v>0</v>
      </c>
      <c r="H11" s="95">
        <f>INDEX('元データ'!$A$2:$E$405,MATCH('施設及び業務概況に関する調'!$A11,'元データ'!$A$2:$A$405,0),MATCH('施設及び業務概況に関する調'!H$1,'元データ'!$A$2:$E$2,0))</f>
        <v>0</v>
      </c>
    </row>
    <row r="12" spans="1:8" ht="13.5">
      <c r="A12" s="194" t="s">
        <v>759</v>
      </c>
      <c r="B12" s="96" t="s">
        <v>220</v>
      </c>
      <c r="C12" s="94" t="s">
        <v>221</v>
      </c>
      <c r="D12" s="89"/>
      <c r="E12" s="95">
        <f>SUM(F12:H12)</f>
        <v>16943</v>
      </c>
      <c r="F12" s="95">
        <f>INDEX('元データ'!$A$2:$E$405,MATCH('施設及び業務概況に関する調'!$A12,'元データ'!$A$2:$A$405,0),MATCH('施設及び業務概況に関する調'!F$1,'元データ'!$A$2:$E$2,0))</f>
        <v>2600</v>
      </c>
      <c r="G12" s="95">
        <f>INDEX('元データ'!$A$2:$E$405,MATCH('施設及び業務概況に関する調'!$A12,'元データ'!$A$2:$A$405,0),MATCH('施設及び業務概況に関する調'!G$1,'元データ'!$A$2:$E$2,0))</f>
        <v>10698</v>
      </c>
      <c r="H12" s="95">
        <f>INDEX('元データ'!$A$2:$E$405,MATCH('施設及び業務概況に関する調'!$A12,'元データ'!$A$2:$A$405,0),MATCH('施設及び業務概況に関する調'!H$1,'元データ'!$A$2:$E$2,0))</f>
        <v>3645</v>
      </c>
    </row>
    <row r="13" spans="1:8" ht="13.5">
      <c r="A13" s="194" t="s">
        <v>760</v>
      </c>
      <c r="B13" s="97"/>
      <c r="C13" s="98" t="s">
        <v>222</v>
      </c>
      <c r="D13" s="99"/>
      <c r="E13" s="95">
        <f>SUM(F13:H13)</f>
        <v>365</v>
      </c>
      <c r="F13" s="100">
        <f>INDEX('元データ'!$A$2:$E$405,MATCH('施設及び業務概況に関する調'!$A13,'元データ'!$A$2:$A$405,0),MATCH('施設及び業務概況に関する調'!F$1,'元データ'!$A$2:$E$2,0))</f>
        <v>66</v>
      </c>
      <c r="G13" s="100">
        <f>INDEX('元データ'!$A$2:$E$405,MATCH('施設及び業務概況に関する調'!$A13,'元データ'!$A$2:$A$405,0),MATCH('施設及び業務概況に関する調'!G$1,'元データ'!$A$2:$E$2,0))</f>
        <v>164</v>
      </c>
      <c r="H13" s="100">
        <f>INDEX('元データ'!$A$2:$E$405,MATCH('施設及び業務概況に関する調'!$A13,'元データ'!$A$2:$A$405,0),MATCH('施設及び業務概況に関する調'!H$1,'元データ'!$A$2:$E$2,0))</f>
        <v>135</v>
      </c>
    </row>
    <row r="14" spans="1:8" ht="13.5">
      <c r="A14" s="194" t="s">
        <v>319</v>
      </c>
      <c r="B14" s="87" t="s">
        <v>223</v>
      </c>
      <c r="C14" s="101"/>
      <c r="D14" s="89" t="s">
        <v>209</v>
      </c>
      <c r="E14" s="207" t="s">
        <v>308</v>
      </c>
      <c r="F14" s="208" t="s">
        <v>382</v>
      </c>
      <c r="G14" s="208" t="s">
        <v>311</v>
      </c>
      <c r="H14" s="209" t="s">
        <v>313</v>
      </c>
    </row>
    <row r="15" spans="1:9" ht="13.5">
      <c r="A15" s="194" t="s">
        <v>319</v>
      </c>
      <c r="B15" s="102"/>
      <c r="C15" s="101"/>
      <c r="D15" s="89" t="s">
        <v>210</v>
      </c>
      <c r="E15" s="210" t="s">
        <v>308</v>
      </c>
      <c r="F15" s="208" t="s">
        <v>381</v>
      </c>
      <c r="G15" s="208" t="s">
        <v>312</v>
      </c>
      <c r="H15" s="211" t="s">
        <v>314</v>
      </c>
      <c r="I15" s="212"/>
    </row>
    <row r="16" spans="1:8" ht="13.5">
      <c r="A16" s="194" t="s">
        <v>761</v>
      </c>
      <c r="B16" s="103" t="s">
        <v>224</v>
      </c>
      <c r="C16" s="104"/>
      <c r="D16" s="105"/>
      <c r="E16" s="95">
        <f>SUM(F16:H16)</f>
        <v>2034571</v>
      </c>
      <c r="F16" s="106">
        <f>INDEX('元データ'!$A$2:$E$405,MATCH('施設及び業務概況に関する調'!$A16,'元データ'!$A$2:$A$405,0),MATCH('施設及び業務概況に関する調'!F$1,'元データ'!$A$2:$E$2,0))</f>
        <v>64041</v>
      </c>
      <c r="G16" s="106">
        <f>INDEX('元データ'!$A$2:$E$405,MATCH('施設及び業務概況に関する調'!$A16,'元データ'!$A$2:$A$405,0),MATCH('施設及び業務概況に関する調'!G$1,'元データ'!$A$2:$E$2,0))</f>
        <v>942905</v>
      </c>
      <c r="H16" s="106">
        <f>INDEX('元データ'!$A$2:$E$405,MATCH('施設及び業務概況に関する調'!$A16,'元データ'!$A$2:$A$405,0),MATCH('施設及び業務概況に関する調'!H$1,'元データ'!$A$2:$E$2,0))</f>
        <v>1027625</v>
      </c>
    </row>
    <row r="17" spans="1:8" ht="13.5">
      <c r="A17" s="194" t="s">
        <v>762</v>
      </c>
      <c r="B17" s="87"/>
      <c r="C17" s="107" t="s">
        <v>225</v>
      </c>
      <c r="D17" s="108" t="s">
        <v>226</v>
      </c>
      <c r="E17" s="95">
        <f>SUM(F17:H17)</f>
        <v>0</v>
      </c>
      <c r="F17" s="95">
        <f>INDEX('元データ'!$A$2:$E$405,MATCH('施設及び業務概況に関する調'!$A17,'元データ'!$A$2:$A$405,0),MATCH('施設及び業務概況に関する調'!F$1,'元データ'!$A$2:$E$2,0))</f>
        <v>0</v>
      </c>
      <c r="G17" s="95">
        <f>INDEX('元データ'!$A$2:$E$405,MATCH('施設及び業務概況に関する調'!$A17,'元データ'!$A$2:$A$405,0),MATCH('施設及び業務概況に関する調'!G$1,'元データ'!$A$2:$E$2,0))</f>
        <v>0</v>
      </c>
      <c r="H17" s="95">
        <f>INDEX('元データ'!$A$2:$E$405,MATCH('施設及び業務概況に関する調'!$A17,'元データ'!$A$2:$A$405,0),MATCH('施設及び業務概況に関する調'!H$1,'元データ'!$A$2:$E$2,0))</f>
        <v>0</v>
      </c>
    </row>
    <row r="18" spans="1:8" ht="13.5">
      <c r="A18" s="194" t="s">
        <v>763</v>
      </c>
      <c r="B18" s="109"/>
      <c r="C18" s="110"/>
      <c r="D18" s="111" t="s">
        <v>985</v>
      </c>
      <c r="E18" s="95">
        <f>SUM(F18:H18)</f>
        <v>1494900</v>
      </c>
      <c r="F18" s="100">
        <f>INDEX('元データ'!$A$2:$E$405,MATCH('施設及び業務概況に関する調'!$A18,'元データ'!$A$2:$A$405,0),MATCH('施設及び業務概況に関する調'!F$1,'元データ'!$A$2:$E$2,0))</f>
        <v>61000</v>
      </c>
      <c r="G18" s="100">
        <f>INDEX('元データ'!$A$2:$E$405,MATCH('施設及び業務概況に関する調'!$A18,'元データ'!$A$2:$A$405,0),MATCH('施設及び業務概況に関する調'!G$1,'元データ'!$A$2:$E$2,0))</f>
        <v>920400</v>
      </c>
      <c r="H18" s="100">
        <f>INDEX('元データ'!$A$2:$E$405,MATCH('施設及び業務概況に関する調'!$A18,'元データ'!$A$2:$A$405,0),MATCH('施設及び業務概況に関する調'!H$1,'元データ'!$A$2:$E$2,0))</f>
        <v>513500</v>
      </c>
    </row>
    <row r="19" spans="1:8" ht="13.5">
      <c r="A19" s="194" t="s">
        <v>764</v>
      </c>
      <c r="B19" s="112"/>
      <c r="C19" s="107" t="s">
        <v>227</v>
      </c>
      <c r="D19" s="108" t="s">
        <v>228</v>
      </c>
      <c r="E19" s="106"/>
      <c r="F19" s="95">
        <f>INDEX('元データ'!$A$2:$E$405,MATCH('施設及び業務概況に関する調'!$A19,'元データ'!$A$2:$A$405,0),MATCH('施設及び業務概況に関する調'!F$1,'元データ'!$A$2:$E$2,0))</f>
        <v>300</v>
      </c>
      <c r="G19" s="95">
        <f>INDEX('元データ'!$A$2:$E$405,MATCH('施設及び業務概況に関する調'!$A19,'元データ'!$A$2:$A$405,0),MATCH('施設及び業務概況に関する調'!G$1,'元データ'!$A$2:$E$2,0))</f>
        <v>300</v>
      </c>
      <c r="H19" s="95">
        <f>INDEX('元データ'!$A$2:$E$405,MATCH('施設及び業務概況に関する調'!$A19,'元データ'!$A$2:$A$405,0),MATCH('施設及び業務概況に関する調'!H$1,'元データ'!$A$2:$E$2,0))</f>
        <v>200</v>
      </c>
    </row>
    <row r="20" spans="1:8" ht="13.5">
      <c r="A20" s="194" t="s">
        <v>765</v>
      </c>
      <c r="B20" s="113" t="s">
        <v>198</v>
      </c>
      <c r="C20" s="88"/>
      <c r="D20" s="108" t="s">
        <v>229</v>
      </c>
      <c r="E20" s="95"/>
      <c r="F20" s="95">
        <f>INDEX('元データ'!$A$2:$E$405,MATCH('施設及び業務概況に関する調'!$A20,'元データ'!$A$2:$A$405,0),MATCH('施設及び業務概況に関する調'!F$1,'元データ'!$A$2:$E$2,0))</f>
        <v>0</v>
      </c>
      <c r="G20" s="95">
        <f>INDEX('元データ'!$A$2:$E$405,MATCH('施設及び業務概況に関する調'!$A20,'元データ'!$A$2:$A$405,0),MATCH('施設及び業務概況に関する調'!G$1,'元データ'!$A$2:$E$2,0))</f>
        <v>0</v>
      </c>
      <c r="H20" s="95">
        <f>INDEX('元データ'!$A$2:$E$405,MATCH('施設及び業務概況に関する調'!$A20,'元データ'!$A$2:$A$405,0),MATCH('施設及び業務概況に関する調'!H$1,'元データ'!$A$2:$E$2,0))</f>
        <v>0</v>
      </c>
    </row>
    <row r="21" spans="1:8" ht="13.5">
      <c r="A21" s="194" t="s">
        <v>766</v>
      </c>
      <c r="B21" s="96" t="s">
        <v>199</v>
      </c>
      <c r="C21" s="94"/>
      <c r="D21" s="108" t="s">
        <v>230</v>
      </c>
      <c r="E21" s="95"/>
      <c r="F21" s="95">
        <f>INDEX('元データ'!$A$2:$E$405,MATCH('施設及び業務概況に関する調'!$A21,'元データ'!$A$2:$A$405,0),MATCH('施設及び業務概況に関する調'!F$1,'元データ'!$A$2:$E$2,0))</f>
        <v>0</v>
      </c>
      <c r="G21" s="95">
        <f>INDEX('元データ'!$A$2:$E$405,MATCH('施設及び業務概況に関する調'!$A21,'元データ'!$A$2:$A$405,0),MATCH('施設及び業務概況に関する調'!G$1,'元データ'!$A$2:$E$2,0))</f>
        <v>1500</v>
      </c>
      <c r="H21" s="95">
        <f>INDEX('元データ'!$A$2:$E$405,MATCH('施設及び業務概況に関する調'!$A21,'元データ'!$A$2:$A$405,0),MATCH('施設及び業務概況に関する調'!H$1,'元データ'!$A$2:$E$2,0))</f>
        <v>0</v>
      </c>
    </row>
    <row r="22" spans="1:8" ht="13.5">
      <c r="A22" s="194" t="s">
        <v>767</v>
      </c>
      <c r="B22" s="96"/>
      <c r="C22" s="94" t="s">
        <v>231</v>
      </c>
      <c r="D22" s="108" t="s">
        <v>232</v>
      </c>
      <c r="E22" s="95"/>
      <c r="F22" s="95">
        <f>INDEX('元データ'!$A$2:$E$405,MATCH('施設及び業務概況に関する調'!$A22,'元データ'!$A$2:$A$405,0),MATCH('施設及び業務概況に関する調'!F$1,'元データ'!$A$2:$E$2,0))</f>
        <v>0</v>
      </c>
      <c r="G22" s="95">
        <f>INDEX('元データ'!$A$2:$E$405,MATCH('施設及び業務概況に関する調'!$A22,'元データ'!$A$2:$A$405,0),MATCH('施設及び業務概況に関する調'!G$1,'元データ'!$A$2:$E$2,0))</f>
        <v>0</v>
      </c>
      <c r="H22" s="95">
        <f>INDEX('元データ'!$A$2:$E$405,MATCH('施設及び業務概況に関する調'!$A22,'元データ'!$A$2:$A$405,0),MATCH('施設及び業務概況に関する調'!H$1,'元データ'!$A$2:$E$2,0))</f>
        <v>15000</v>
      </c>
    </row>
    <row r="23" spans="1:8" ht="13.5">
      <c r="A23" s="194" t="s">
        <v>768</v>
      </c>
      <c r="B23" s="96" t="s">
        <v>20</v>
      </c>
      <c r="C23" s="94" t="s">
        <v>233</v>
      </c>
      <c r="D23" s="108" t="s">
        <v>234</v>
      </c>
      <c r="E23" s="95"/>
      <c r="F23" s="95">
        <f>INDEX('元データ'!$A$2:$E$405,MATCH('施設及び業務概況に関する調'!$A23,'元データ'!$A$2:$A$405,0),MATCH('施設及び業務概況に関する調'!F$1,'元データ'!$A$2:$E$2,0))</f>
        <v>0</v>
      </c>
      <c r="G23" s="95">
        <f>INDEX('元データ'!$A$2:$E$405,MATCH('施設及び業務概況に関する調'!$A23,'元データ'!$A$2:$A$405,0),MATCH('施設及び業務概況に関する調'!G$1,'元データ'!$A$2:$E$2,0))</f>
        <v>0</v>
      </c>
      <c r="H23" s="95">
        <f>INDEX('元データ'!$A$2:$E$405,MATCH('施設及び業務概況に関する調'!$A23,'元データ'!$A$2:$A$405,0),MATCH('施設及び業務概況に関する調'!H$1,'元データ'!$A$2:$E$2,0))</f>
        <v>12000</v>
      </c>
    </row>
    <row r="24" spans="1:8" ht="13.5">
      <c r="A24" s="194" t="s">
        <v>769</v>
      </c>
      <c r="B24" s="114" t="s">
        <v>200</v>
      </c>
      <c r="C24" s="88"/>
      <c r="D24" s="108" t="s">
        <v>235</v>
      </c>
      <c r="E24" s="95"/>
      <c r="F24" s="95">
        <f>INDEX('元データ'!$A$2:$E$405,MATCH('施設及び業務概況に関する調'!$A24,'元データ'!$A$2:$A$405,0),MATCH('施設及び業務概況に関する調'!F$1,'元データ'!$A$2:$E$2,0))</f>
        <v>0</v>
      </c>
      <c r="G24" s="95">
        <f>INDEX('元データ'!$A$2:$E$405,MATCH('施設及び業務概況に関する調'!$A24,'元データ'!$A$2:$A$405,0),MATCH('施設及び業務概況に関する調'!G$1,'元データ'!$A$2:$E$2,0))</f>
        <v>0</v>
      </c>
      <c r="H24" s="95">
        <f>INDEX('元データ'!$A$2:$E$405,MATCH('施設及び業務概況に関する調'!$A24,'元データ'!$A$2:$A$405,0),MATCH('施設及び業務概況に関する調'!H$1,'元データ'!$A$2:$E$2,0))</f>
        <v>5000</v>
      </c>
    </row>
    <row r="25" spans="1:8" ht="13.5">
      <c r="A25" s="194" t="s">
        <v>319</v>
      </c>
      <c r="B25" s="113"/>
      <c r="C25" s="139" t="s">
        <v>236</v>
      </c>
      <c r="D25" s="89"/>
      <c r="E25" s="213"/>
      <c r="F25" s="214" t="s">
        <v>383</v>
      </c>
      <c r="G25" s="214" t="s">
        <v>371</v>
      </c>
      <c r="H25" s="214" t="s">
        <v>370</v>
      </c>
    </row>
    <row r="26" spans="2:8" ht="13.5">
      <c r="B26" s="116" t="s">
        <v>237</v>
      </c>
      <c r="C26" s="117"/>
      <c r="D26" s="118"/>
      <c r="E26" s="215">
        <f>SUM(F26:H26)</f>
        <v>14331.775950562536</v>
      </c>
      <c r="F26" s="215">
        <f>F16/F13</f>
        <v>970.3181818181819</v>
      </c>
      <c r="G26" s="215">
        <f>G16/G13</f>
        <v>5749.420731707317</v>
      </c>
      <c r="H26" s="215">
        <f>H16/H13</f>
        <v>7612.037037037037</v>
      </c>
    </row>
    <row r="27" spans="2:8" ht="13.5">
      <c r="B27" s="116" t="s">
        <v>238</v>
      </c>
      <c r="C27" s="120"/>
      <c r="D27" s="118"/>
      <c r="E27" s="215">
        <f>SUM(F27:H27)</f>
        <v>131.62564671101256</v>
      </c>
      <c r="F27" s="215">
        <f>F12/F13</f>
        <v>39.39393939393939</v>
      </c>
      <c r="G27" s="215">
        <f>G12/G13</f>
        <v>65.23170731707317</v>
      </c>
      <c r="H27" s="215">
        <f>H12/H13</f>
        <v>27</v>
      </c>
    </row>
    <row r="28" spans="1:8" ht="13.5">
      <c r="A28" s="194" t="s">
        <v>770</v>
      </c>
      <c r="B28" s="112"/>
      <c r="C28" s="104" t="s">
        <v>239</v>
      </c>
      <c r="D28" s="92" t="s">
        <v>240</v>
      </c>
      <c r="E28" s="215">
        <f aca="true" t="shared" si="0" ref="E28:E51">SUM(F28:H28)</f>
        <v>136712</v>
      </c>
      <c r="F28" s="106">
        <f>INDEX('元データ'!$A$2:$E$405,MATCH('施設及び業務概況に関する調'!$A28,'元データ'!$A$2:$A$405,0),MATCH('施設及び業務概況に関する調'!F$1,'元データ'!$A$2:$E$2,0))</f>
        <v>47103</v>
      </c>
      <c r="G28" s="106">
        <f>INDEX('元データ'!$A$2:$E$405,MATCH('施設及び業務概況に関する調'!$A28,'元データ'!$A$2:$A$405,0),MATCH('施設及び業務概況に関する調'!G$1,'元データ'!$A$2:$E$2,0))</f>
        <v>59933</v>
      </c>
      <c r="H28" s="106">
        <f>INDEX('元データ'!$A$2:$E$405,MATCH('施設及び業務概況に関する調'!$A28,'元データ'!$A$2:$A$405,0),MATCH('施設及び業務概況に関する調'!H$1,'元データ'!$A$2:$E$2,0))</f>
        <v>29676</v>
      </c>
    </row>
    <row r="29" spans="1:8" ht="13.5">
      <c r="A29" s="194" t="s">
        <v>771</v>
      </c>
      <c r="B29" s="93" t="s">
        <v>241</v>
      </c>
      <c r="C29" s="101"/>
      <c r="D29" s="121" t="s">
        <v>211</v>
      </c>
      <c r="E29" s="215">
        <f t="shared" si="0"/>
        <v>33666</v>
      </c>
      <c r="F29" s="95">
        <f>INDEX('元データ'!$A$2:$E$405,MATCH('施設及び業務概況に関する調'!$A29,'元データ'!$A$2:$A$405,0),MATCH('施設及び業務概況に関する調'!F$1,'元データ'!$A$2:$E$2,0))</f>
        <v>207</v>
      </c>
      <c r="G29" s="95">
        <f>INDEX('元データ'!$A$2:$E$405,MATCH('施設及び業務概況に関する調'!$A29,'元データ'!$A$2:$A$405,0),MATCH('施設及び業務概況に関する調'!G$1,'元データ'!$A$2:$E$2,0))</f>
        <v>32720</v>
      </c>
      <c r="H29" s="95">
        <f>INDEX('元データ'!$A$2:$E$405,MATCH('施設及び業務概況に関する調'!$A29,'元データ'!$A$2:$A$405,0),MATCH('施設及び業務概況に関する調'!H$1,'元データ'!$A$2:$E$2,0))</f>
        <v>739</v>
      </c>
    </row>
    <row r="30" spans="1:8" ht="13.5">
      <c r="A30" s="194" t="s">
        <v>772</v>
      </c>
      <c r="B30" s="96"/>
      <c r="C30" s="107"/>
      <c r="D30" s="108" t="s">
        <v>243</v>
      </c>
      <c r="E30" s="215">
        <f t="shared" si="0"/>
        <v>158590</v>
      </c>
      <c r="F30" s="95">
        <f>INDEX('元データ'!$A$2:$E$405,MATCH('施設及び業務概況に関する調'!$A30,'元データ'!$A$2:$A$405,0),MATCH('施設及び業務概況に関する調'!F$1,'元データ'!$A$2:$E$2,0))</f>
        <v>42236</v>
      </c>
      <c r="G30" s="95">
        <f>INDEX('元データ'!$A$2:$E$405,MATCH('施設及び業務概況に関する調'!$A30,'元データ'!$A$2:$A$405,0),MATCH('施設及び業務概況に関する調'!G$1,'元データ'!$A$2:$E$2,0))</f>
        <v>86325</v>
      </c>
      <c r="H30" s="95">
        <f>INDEX('元データ'!$A$2:$E$405,MATCH('施設及び業務概況に関する調'!$A30,'元データ'!$A$2:$A$405,0),MATCH('施設及び業務概況に関する調'!H$1,'元データ'!$A$2:$E$2,0))</f>
        <v>30029</v>
      </c>
    </row>
    <row r="31" spans="1:8" ht="13.5">
      <c r="A31" s="194" t="s">
        <v>773</v>
      </c>
      <c r="B31" s="96" t="s">
        <v>155</v>
      </c>
      <c r="C31" s="122"/>
      <c r="D31" s="123" t="s">
        <v>212</v>
      </c>
      <c r="E31" s="215">
        <f t="shared" si="0"/>
        <v>19343</v>
      </c>
      <c r="F31" s="95">
        <f>INDEX('元データ'!$A$2:$E$405,MATCH('施設及び業務概況に関する調'!$A31,'元データ'!$A$2:$A$405,0),MATCH('施設及び業務概況に関する調'!F$1,'元データ'!$A$2:$E$2,0))</f>
        <v>7812</v>
      </c>
      <c r="G31" s="95">
        <f>INDEX('元データ'!$A$2:$E$405,MATCH('施設及び業務概況に関する調'!$A31,'元データ'!$A$2:$A$405,0),MATCH('施設及び業務概況に関する調'!G$1,'元データ'!$A$2:$E$2,0))</f>
        <v>8267</v>
      </c>
      <c r="H31" s="95">
        <f>INDEX('元データ'!$A$2:$E$405,MATCH('施設及び業務概況に関する調'!$A31,'元データ'!$A$2:$A$405,0),MATCH('施設及び業務概況に関する調'!H$1,'元データ'!$A$2:$E$2,0))</f>
        <v>3264</v>
      </c>
    </row>
    <row r="32" spans="1:8" ht="13.5">
      <c r="A32" s="194" t="s">
        <v>774</v>
      </c>
      <c r="B32" s="124" t="s">
        <v>156</v>
      </c>
      <c r="C32" s="125"/>
      <c r="D32" s="108" t="s">
        <v>245</v>
      </c>
      <c r="E32" s="215">
        <f t="shared" si="0"/>
        <v>-21878</v>
      </c>
      <c r="F32" s="95">
        <f>INDEX('元データ'!$A$2:$E$405,MATCH('施設及び業務概況に関する調'!$A32,'元データ'!$A$2:$A$405,0),MATCH('施設及び業務概況に関する調'!F$1,'元データ'!$A$2:$E$2,0))</f>
        <v>4867</v>
      </c>
      <c r="G32" s="95">
        <f>INDEX('元データ'!$A$2:$E$405,MATCH('施設及び業務概況に関する調'!$A32,'元データ'!$A$2:$A$405,0),MATCH('施設及び業務概況に関する調'!G$1,'元データ'!$A$2:$E$2,0))</f>
        <v>-26392</v>
      </c>
      <c r="H32" s="95">
        <f>INDEX('元データ'!$A$2:$E$405,MATCH('施設及び業務概況に関する調'!$A32,'元データ'!$A$2:$A$405,0),MATCH('施設及び業務概況に関する調'!H$1,'元データ'!$A$2:$E$2,0))</f>
        <v>-353</v>
      </c>
    </row>
    <row r="33" spans="1:8" ht="13.5">
      <c r="A33" s="194" t="s">
        <v>775</v>
      </c>
      <c r="B33" s="96" t="s">
        <v>192</v>
      </c>
      <c r="C33" s="94" t="s">
        <v>246</v>
      </c>
      <c r="D33" s="108" t="s">
        <v>240</v>
      </c>
      <c r="E33" s="215">
        <f t="shared" si="0"/>
        <v>4682358</v>
      </c>
      <c r="F33" s="95">
        <f>INDEX('元データ'!$A$2:$E$405,MATCH('施設及び業務概況に関する調'!$A33,'元データ'!$A$2:$A$405,0),MATCH('施設及び業務概況に関する調'!F$1,'元データ'!$A$2:$E$2,0))</f>
        <v>1167362</v>
      </c>
      <c r="G33" s="95">
        <f>INDEX('元データ'!$A$2:$E$405,MATCH('施設及び業務概況に関する調'!$A33,'元データ'!$A$2:$A$405,0),MATCH('施設及び業務概況に関する調'!G$1,'元データ'!$A$2:$E$2,0))</f>
        <v>1983250</v>
      </c>
      <c r="H33" s="95">
        <f>INDEX('元データ'!$A$2:$E$405,MATCH('施設及び業務概況に関する調'!$A33,'元データ'!$A$2:$A$405,0),MATCH('施設及び業務概況に関する調'!H$1,'元データ'!$A$2:$E$2,0))</f>
        <v>1531746</v>
      </c>
    </row>
    <row r="34" spans="1:8" ht="13.5">
      <c r="A34" s="194" t="s">
        <v>776</v>
      </c>
      <c r="B34" s="124" t="s">
        <v>201</v>
      </c>
      <c r="C34" s="101" t="s">
        <v>247</v>
      </c>
      <c r="D34" s="121" t="s">
        <v>242</v>
      </c>
      <c r="E34" s="215">
        <f t="shared" si="0"/>
        <v>1249325</v>
      </c>
      <c r="F34" s="95">
        <f>INDEX('元データ'!$A$2:$E$405,MATCH('施設及び業務概況に関する調'!$A34,'元データ'!$A$2:$A$405,0),MATCH('施設及び業務概況に関する調'!F$1,'元データ'!$A$2:$E$2,0))</f>
        <v>51438</v>
      </c>
      <c r="G34" s="95">
        <f>INDEX('元データ'!$A$2:$E$405,MATCH('施設及び業務概況に関する調'!$A34,'元データ'!$A$2:$A$405,0),MATCH('施設及び業務概況に関する調'!G$1,'元データ'!$A$2:$E$2,0))</f>
        <v>447449</v>
      </c>
      <c r="H34" s="95">
        <f>INDEX('元データ'!$A$2:$E$405,MATCH('施設及び業務概況に関する調'!$A34,'元データ'!$A$2:$A$405,0),MATCH('施設及び業務概況に関する調'!H$1,'元データ'!$A$2:$E$2,0))</f>
        <v>750438</v>
      </c>
    </row>
    <row r="35" spans="1:8" ht="13.5">
      <c r="A35" s="194" t="s">
        <v>777</v>
      </c>
      <c r="B35" s="96" t="s">
        <v>154</v>
      </c>
      <c r="C35" s="101"/>
      <c r="D35" s="108" t="s">
        <v>243</v>
      </c>
      <c r="E35" s="215">
        <f t="shared" si="0"/>
        <v>5849772</v>
      </c>
      <c r="F35" s="95">
        <f>INDEX('元データ'!$A$2:$E$405,MATCH('施設及び業務概況に関する調'!$A35,'元データ'!$A$2:$A$405,0),MATCH('施設及び業務概況に関する調'!F$1,'元データ'!$A$2:$E$2,0))</f>
        <v>984390</v>
      </c>
      <c r="G35" s="95">
        <f>INDEX('元データ'!$A$2:$E$405,MATCH('施設及び業務概況に関する調'!$A35,'元データ'!$A$2:$A$405,0),MATCH('施設及び業務概況に関する調'!G$1,'元データ'!$A$2:$E$2,0))</f>
        <v>2318776</v>
      </c>
      <c r="H35" s="95">
        <f>INDEX('元データ'!$A$2:$E$405,MATCH('施設及び業務概況に関する調'!$A35,'元データ'!$A$2:$A$405,0),MATCH('施設及び業務概況に関する調'!H$1,'元データ'!$A$2:$E$2,0))</f>
        <v>2546606</v>
      </c>
    </row>
    <row r="36" spans="1:8" ht="13.5">
      <c r="A36" s="194" t="s">
        <v>778</v>
      </c>
      <c r="B36" s="96" t="s">
        <v>26</v>
      </c>
      <c r="C36" s="101"/>
      <c r="D36" s="123" t="s">
        <v>244</v>
      </c>
      <c r="E36" s="215">
        <f t="shared" si="0"/>
        <v>597823</v>
      </c>
      <c r="F36" s="95">
        <f>INDEX('元データ'!$A$2:$E$405,MATCH('施設及び業務概況に関する調'!$A36,'元データ'!$A$2:$A$405,0),MATCH('施設及び業務概況に関する調'!F$1,'元データ'!$A$2:$E$2,0))</f>
        <v>243963</v>
      </c>
      <c r="G36" s="95">
        <f>INDEX('元データ'!$A$2:$E$405,MATCH('施設及び業務概況に関する調'!$A36,'元データ'!$A$2:$A$405,0),MATCH('施設及び業務概況に関する調'!G$1,'元データ'!$A$2:$E$2,0))</f>
        <v>222857</v>
      </c>
      <c r="H36" s="95">
        <f>INDEX('元データ'!$A$2:$E$405,MATCH('施設及び業務概況に関する調'!$A36,'元データ'!$A$2:$A$405,0),MATCH('施設及び業務概況に関する調'!H$1,'元データ'!$A$2:$E$2,0))</f>
        <v>131003</v>
      </c>
    </row>
    <row r="37" spans="1:8" ht="13.5">
      <c r="A37" s="194" t="s">
        <v>779</v>
      </c>
      <c r="B37" s="96" t="s">
        <v>202</v>
      </c>
      <c r="C37" s="101"/>
      <c r="D37" s="108" t="s">
        <v>245</v>
      </c>
      <c r="E37" s="215">
        <f t="shared" si="0"/>
        <v>-1167414</v>
      </c>
      <c r="F37" s="95">
        <f>INDEX('元データ'!$A$2:$E$405,MATCH('施設及び業務概況に関する調'!$A37,'元データ'!$A$2:$A$405,0),MATCH('施設及び業務概況に関する調'!F$1,'元データ'!$A$2:$E$2,0))</f>
        <v>182972</v>
      </c>
      <c r="G37" s="95">
        <f>INDEX('元データ'!$A$2:$E$405,MATCH('施設及び業務概況に関する調'!$A37,'元データ'!$A$2:$A$405,0),MATCH('施設及び業務概況に関する調'!G$1,'元データ'!$A$2:$E$2,0))</f>
        <v>-335526</v>
      </c>
      <c r="H37" s="95">
        <f>INDEX('元データ'!$A$2:$E$405,MATCH('施設及び業務概況に関する調'!$A37,'元データ'!$A$2:$A$405,0),MATCH('施設及び業務概況に関する調'!H$1,'元データ'!$A$2:$E$2,0))</f>
        <v>-1014860</v>
      </c>
    </row>
    <row r="38" spans="1:8" ht="13.5">
      <c r="A38" s="194" t="s">
        <v>780</v>
      </c>
      <c r="B38" s="96" t="s">
        <v>203</v>
      </c>
      <c r="C38" s="107" t="s">
        <v>248</v>
      </c>
      <c r="D38" s="108" t="s">
        <v>249</v>
      </c>
      <c r="E38" s="215">
        <f t="shared" si="0"/>
        <v>541</v>
      </c>
      <c r="F38" s="95">
        <f>INDEX('元データ'!$A$2:$E$405,MATCH('施設及び業務概況に関する調'!$A38,'元データ'!$A$2:$A$405,0),MATCH('施設及び業務概況に関する調'!F$1,'元データ'!$A$2:$E$2,0))</f>
        <v>190</v>
      </c>
      <c r="G38" s="95">
        <f>INDEX('元データ'!$A$2:$E$405,MATCH('施設及び業務概況に関する調'!$A38,'元データ'!$A$2:$A$405,0),MATCH('施設及び業務概況に関する調'!G$1,'元データ'!$A$2:$E$2,0))</f>
        <v>127</v>
      </c>
      <c r="H38" s="95">
        <f>INDEX('元データ'!$A$2:$E$405,MATCH('施設及び業務概況に関する調'!$A38,'元データ'!$A$2:$A$405,0),MATCH('施設及び業務概況に関する調'!H$1,'元データ'!$A$2:$E$2,0))</f>
        <v>224</v>
      </c>
    </row>
    <row r="39" spans="1:8" ht="13.5">
      <c r="A39" s="194" t="s">
        <v>781</v>
      </c>
      <c r="B39" s="113"/>
      <c r="C39" s="101"/>
      <c r="D39" s="108" t="s">
        <v>250</v>
      </c>
      <c r="E39" s="215">
        <f t="shared" si="0"/>
        <v>6795</v>
      </c>
      <c r="F39" s="95">
        <f>INDEX('元データ'!$A$2:$E$405,MATCH('施設及び業務概況に関する調'!$A39,'元データ'!$A$2:$A$405,0),MATCH('施設及び業務概況に関する調'!F$1,'元データ'!$A$2:$E$2,0))</f>
        <v>2592</v>
      </c>
      <c r="G39" s="95">
        <f>INDEX('元データ'!$A$2:$E$405,MATCH('施設及び業務概況に関する調'!$A39,'元データ'!$A$2:$A$405,0),MATCH('施設及び業務概況に関する調'!G$1,'元データ'!$A$2:$E$2,0))</f>
        <v>1607</v>
      </c>
      <c r="H39" s="95">
        <f>INDEX('元データ'!$A$2:$E$405,MATCH('施設及び業務概況に関する調'!$A39,'元データ'!$A$2:$A$405,0),MATCH('施設及び業務概況に関する調'!H$1,'元データ'!$A$2:$E$2,0))</f>
        <v>2596</v>
      </c>
    </row>
    <row r="40" spans="1:8" ht="13.5">
      <c r="A40" s="194" t="s">
        <v>782</v>
      </c>
      <c r="B40" s="112"/>
      <c r="C40" s="104" t="s">
        <v>239</v>
      </c>
      <c r="D40" s="92" t="s">
        <v>240</v>
      </c>
      <c r="E40" s="215">
        <f t="shared" si="0"/>
        <v>139947</v>
      </c>
      <c r="F40" s="106">
        <f>INDEX('元データ'!$A$2:$E$405,MATCH('施設及び業務概況に関する調'!$A40,'元データ'!$A$2:$A$405,0),MATCH('施設及び業務概況に関する調'!F$1,'元データ'!$A$2:$E$2,0))</f>
        <v>51720</v>
      </c>
      <c r="G40" s="106">
        <f>INDEX('元データ'!$A$2:$E$405,MATCH('施設及び業務概況に関する調'!$A40,'元データ'!$A$2:$A$405,0),MATCH('施設及び業務概況に関する調'!G$1,'元データ'!$A$2:$E$2,0))</f>
        <v>60713</v>
      </c>
      <c r="H40" s="106">
        <f>INDEX('元データ'!$A$2:$E$405,MATCH('施設及び業務概況に関する調'!$A40,'元データ'!$A$2:$A$405,0),MATCH('施設及び業務概況に関する調'!H$1,'元データ'!$A$2:$E$2,0))</f>
        <v>27514</v>
      </c>
    </row>
    <row r="41" spans="1:8" ht="13.5">
      <c r="A41" s="194" t="s">
        <v>783</v>
      </c>
      <c r="B41" s="93"/>
      <c r="C41" s="101"/>
      <c r="D41" s="121" t="s">
        <v>242</v>
      </c>
      <c r="E41" s="215">
        <f t="shared" si="0"/>
        <v>33658</v>
      </c>
      <c r="F41" s="95">
        <f>INDEX('元データ'!$A$2:$E$405,MATCH('施設及び業務概況に関する調'!$A41,'元データ'!$A$2:$A$405,0),MATCH('施設及び業務概況に関する調'!F$1,'元データ'!$A$2:$E$2,0))</f>
        <v>204</v>
      </c>
      <c r="G41" s="95">
        <f>INDEX('元データ'!$A$2:$E$405,MATCH('施設及び業務概況に関する調'!$A41,'元データ'!$A$2:$A$405,0),MATCH('施設及び業務概況に関する調'!G$1,'元データ'!$A$2:$E$2,0))</f>
        <v>32717</v>
      </c>
      <c r="H41" s="95">
        <f>INDEX('元データ'!$A$2:$E$405,MATCH('施設及び業務概況に関する調'!$A41,'元データ'!$A$2:$A$405,0),MATCH('施設及び業務概況に関する調'!H$1,'元データ'!$A$2:$E$2,0))</f>
        <v>737</v>
      </c>
    </row>
    <row r="42" spans="1:8" ht="13.5">
      <c r="A42" s="194" t="s">
        <v>784</v>
      </c>
      <c r="B42" s="113"/>
      <c r="C42" s="107"/>
      <c r="D42" s="108" t="s">
        <v>243</v>
      </c>
      <c r="E42" s="215">
        <f t="shared" si="0"/>
        <v>158531</v>
      </c>
      <c r="F42" s="95">
        <f>INDEX('元データ'!$A$2:$E$405,MATCH('施設及び業務概況に関する調'!$A42,'元データ'!$A$2:$A$405,0),MATCH('施設及び業務概況に関する調'!F$1,'元データ'!$A$2:$E$2,0))</f>
        <v>38830</v>
      </c>
      <c r="G42" s="95">
        <f>INDEX('元データ'!$A$2:$E$405,MATCH('施設及び業務概況に関する調'!$A42,'元データ'!$A$2:$A$405,0),MATCH('施設及び業務概況に関する調'!G$1,'元データ'!$A$2:$E$2,0))</f>
        <v>87967</v>
      </c>
      <c r="H42" s="95">
        <f>INDEX('元データ'!$A$2:$E$405,MATCH('施設及び業務概況に関する調'!$A42,'元データ'!$A$2:$A$405,0),MATCH('施設及び業務概況に関する調'!H$1,'元データ'!$A$2:$E$2,0))</f>
        <v>31734</v>
      </c>
    </row>
    <row r="43" spans="1:8" ht="13.5">
      <c r="A43" s="194" t="s">
        <v>785</v>
      </c>
      <c r="B43" s="93" t="s">
        <v>251</v>
      </c>
      <c r="C43" s="122"/>
      <c r="D43" s="123" t="s">
        <v>244</v>
      </c>
      <c r="E43" s="215">
        <f t="shared" si="0"/>
        <v>20604</v>
      </c>
      <c r="F43" s="95">
        <f>INDEX('元データ'!$A$2:$E$405,MATCH('施設及び業務概況に関する調'!$A43,'元データ'!$A$2:$A$405,0),MATCH('施設及び業務概況に関する調'!F$1,'元データ'!$A$2:$E$2,0))</f>
        <v>9055</v>
      </c>
      <c r="G43" s="95">
        <f>INDEX('元データ'!$A$2:$E$405,MATCH('施設及び業務概況に関する調'!$A43,'元データ'!$A$2:$A$405,0),MATCH('施設及び業務概況に関する調'!G$1,'元データ'!$A$2:$E$2,0))</f>
        <v>8193</v>
      </c>
      <c r="H43" s="95">
        <f>INDEX('元データ'!$A$2:$E$405,MATCH('施設及び業務概況に関する調'!$A43,'元データ'!$A$2:$A$405,0),MATCH('施設及び業務概況に関する調'!H$1,'元データ'!$A$2:$E$2,0))</f>
        <v>3356</v>
      </c>
    </row>
    <row r="44" spans="1:8" ht="13.5">
      <c r="A44" s="194" t="s">
        <v>786</v>
      </c>
      <c r="B44" s="113"/>
      <c r="C44" s="125"/>
      <c r="D44" s="108" t="s">
        <v>245</v>
      </c>
      <c r="E44" s="215">
        <f t="shared" si="0"/>
        <v>-18584</v>
      </c>
      <c r="F44" s="95">
        <f>INDEX('元データ'!$A$2:$E$405,MATCH('施設及び業務概況に関する調'!$A44,'元データ'!$A$2:$A$405,0),MATCH('施設及び業務概況に関する調'!F$1,'元データ'!$A$2:$E$2,0))</f>
        <v>12890</v>
      </c>
      <c r="G44" s="95">
        <f>INDEX('元データ'!$A$2:$E$405,MATCH('施設及び業務概況に関する調'!$A44,'元データ'!$A$2:$A$405,0),MATCH('施設及び業務概況に関する調'!G$1,'元データ'!$A$2:$E$2,0))</f>
        <v>-27254</v>
      </c>
      <c r="H44" s="95">
        <f>INDEX('元データ'!$A$2:$E$405,MATCH('施設及び業務概況に関する調'!$A44,'元データ'!$A$2:$A$405,0),MATCH('施設及び業務概況に関する調'!H$1,'元データ'!$A$2:$E$2,0))</f>
        <v>-4220</v>
      </c>
    </row>
    <row r="45" spans="1:8" ht="13.5">
      <c r="A45" s="194" t="s">
        <v>787</v>
      </c>
      <c r="B45" s="96" t="s">
        <v>204</v>
      </c>
      <c r="C45" s="94" t="s">
        <v>246</v>
      </c>
      <c r="D45" s="108" t="s">
        <v>240</v>
      </c>
      <c r="E45" s="215">
        <f t="shared" si="0"/>
        <v>4638515</v>
      </c>
      <c r="F45" s="95">
        <f>INDEX('元データ'!$A$2:$E$405,MATCH('施設及び業務概況に関する調'!$A45,'元データ'!$A$2:$A$405,0),MATCH('施設及び業務概況に関する調'!F$1,'元データ'!$A$2:$E$2,0))</f>
        <v>1143825</v>
      </c>
      <c r="G45" s="95">
        <f>INDEX('元データ'!$A$2:$E$405,MATCH('施設及び業務概況に関する調'!$A45,'元データ'!$A$2:$A$405,0),MATCH('施設及び業務概況に関する調'!G$1,'元データ'!$A$2:$E$2,0))</f>
        <v>1978768</v>
      </c>
      <c r="H45" s="95">
        <f>INDEX('元データ'!$A$2:$E$405,MATCH('施設及び業務概況に関する調'!$A45,'元データ'!$A$2:$A$405,0),MATCH('施設及び業務概況に関する調'!H$1,'元データ'!$A$2:$E$2,0))</f>
        <v>1515922</v>
      </c>
    </row>
    <row r="46" spans="1:8" ht="13.5">
      <c r="A46" s="194" t="s">
        <v>788</v>
      </c>
      <c r="B46" s="113"/>
      <c r="C46" s="101" t="s">
        <v>247</v>
      </c>
      <c r="D46" s="121" t="s">
        <v>242</v>
      </c>
      <c r="E46" s="215">
        <f t="shared" si="0"/>
        <v>1218940</v>
      </c>
      <c r="F46" s="95">
        <f>INDEX('元データ'!$A$2:$E$405,MATCH('施設及び業務概況に関する調'!$A46,'元データ'!$A$2:$A$405,0),MATCH('施設及び業務概況に関する調'!F$1,'元データ'!$A$2:$E$2,0))</f>
        <v>30687</v>
      </c>
      <c r="G46" s="95">
        <f>INDEX('元データ'!$A$2:$E$405,MATCH('施設及び業務概況に関する調'!$A46,'元データ'!$A$2:$A$405,0),MATCH('施設及び業務概況に関する調'!G$1,'元データ'!$A$2:$E$2,0))</f>
        <v>437959</v>
      </c>
      <c r="H46" s="95">
        <f>INDEX('元データ'!$A$2:$E$405,MATCH('施設及び業務概況に関する調'!$A46,'元データ'!$A$2:$A$405,0),MATCH('施設及び業務概況に関する調'!H$1,'元データ'!$A$2:$E$2,0))</f>
        <v>750294</v>
      </c>
    </row>
    <row r="47" spans="1:8" ht="13.5">
      <c r="A47" s="194" t="s">
        <v>789</v>
      </c>
      <c r="B47" s="113"/>
      <c r="C47" s="101"/>
      <c r="D47" s="108" t="s">
        <v>243</v>
      </c>
      <c r="E47" s="215">
        <f t="shared" si="0"/>
        <v>5791768</v>
      </c>
      <c r="F47" s="95">
        <f>INDEX('元データ'!$A$2:$E$405,MATCH('施設及び業務概況に関する調'!$A47,'元データ'!$A$2:$A$405,0),MATCH('施設及び業務概況に関する調'!F$1,'元データ'!$A$2:$E$2,0))</f>
        <v>937216</v>
      </c>
      <c r="G47" s="95">
        <f>INDEX('元データ'!$A$2:$E$405,MATCH('施設及び業務概況に関する調'!$A47,'元データ'!$A$2:$A$405,0),MATCH('施設及び業務概況に関する調'!G$1,'元データ'!$A$2:$E$2,0))</f>
        <v>2307615</v>
      </c>
      <c r="H47" s="95">
        <f>INDEX('元データ'!$A$2:$E$405,MATCH('施設及び業務概況に関する調'!$A47,'元データ'!$A$2:$A$405,0),MATCH('施設及び業務概況に関する調'!H$1,'元データ'!$A$2:$E$2,0))</f>
        <v>2546937</v>
      </c>
    </row>
    <row r="48" spans="1:8" ht="13.5">
      <c r="A48" s="194" t="s">
        <v>790</v>
      </c>
      <c r="B48" s="96" t="s">
        <v>205</v>
      </c>
      <c r="C48" s="101"/>
      <c r="D48" s="123" t="s">
        <v>244</v>
      </c>
      <c r="E48" s="215">
        <f t="shared" si="0"/>
        <v>498435</v>
      </c>
      <c r="F48" s="95">
        <f>INDEX('元データ'!$A$2:$E$405,MATCH('施設及び業務概況に関する調'!$A48,'元データ'!$A$2:$A$405,0),MATCH('施設及び業務概況に関する調'!F$1,'元データ'!$A$2:$E$2,0))</f>
        <v>230744</v>
      </c>
      <c r="G48" s="95">
        <f>INDEX('元データ'!$A$2:$E$405,MATCH('施設及び業務概況に関する調'!$A48,'元データ'!$A$2:$A$405,0),MATCH('施設及び業務概況に関する調'!G$1,'元データ'!$A$2:$E$2,0))</f>
        <v>142108</v>
      </c>
      <c r="H48" s="95">
        <f>INDEX('元データ'!$A$2:$E$405,MATCH('施設及び業務概況に関する調'!$A48,'元データ'!$A$2:$A$405,0),MATCH('施設及び業務概況に関する調'!H$1,'元データ'!$A$2:$E$2,0))</f>
        <v>125583</v>
      </c>
    </row>
    <row r="49" spans="1:8" ht="13.5">
      <c r="A49" s="194" t="s">
        <v>791</v>
      </c>
      <c r="B49" s="93"/>
      <c r="C49" s="101"/>
      <c r="D49" s="108" t="s">
        <v>245</v>
      </c>
      <c r="E49" s="215">
        <f t="shared" si="0"/>
        <v>-1153253</v>
      </c>
      <c r="F49" s="95">
        <f>INDEX('元データ'!$A$2:$E$405,MATCH('施設及び業務概況に関する調'!$A49,'元データ'!$A$2:$A$405,0),MATCH('施設及び業務概況に関する調'!F$1,'元データ'!$A$2:$E$2,0))</f>
        <v>206609</v>
      </c>
      <c r="G49" s="95">
        <f>INDEX('元データ'!$A$2:$E$405,MATCH('施設及び業務概況に関する調'!$A49,'元データ'!$A$2:$A$405,0),MATCH('施設及び業務概況に関する調'!G$1,'元データ'!$A$2:$E$2,0))</f>
        <v>-328847</v>
      </c>
      <c r="H49" s="95">
        <f>INDEX('元データ'!$A$2:$E$405,MATCH('施設及び業務概況に関する調'!$A49,'元データ'!$A$2:$A$405,0),MATCH('施設及び業務概況に関する調'!H$1,'元データ'!$A$2:$E$2,0))</f>
        <v>-1031015</v>
      </c>
    </row>
    <row r="50" spans="1:8" ht="13.5">
      <c r="A50" s="194" t="s">
        <v>792</v>
      </c>
      <c r="B50" s="93"/>
      <c r="C50" s="107" t="s">
        <v>248</v>
      </c>
      <c r="D50" s="108" t="s">
        <v>249</v>
      </c>
      <c r="E50" s="215">
        <f t="shared" si="0"/>
        <v>628</v>
      </c>
      <c r="F50" s="95">
        <f>INDEX('元データ'!$A$2:$E$405,MATCH('施設及び業務概況に関する調'!$A50,'元データ'!$A$2:$A$405,0),MATCH('施設及び業務概況に関する調'!F$1,'元データ'!$A$2:$E$2,0))</f>
        <v>241</v>
      </c>
      <c r="G50" s="95">
        <f>INDEX('元データ'!$A$2:$E$405,MATCH('施設及び業務概況に関する調'!$A50,'元データ'!$A$2:$A$405,0),MATCH('施設及び業務概況に関する調'!G$1,'元データ'!$A$2:$E$2,0))</f>
        <v>165</v>
      </c>
      <c r="H50" s="95">
        <f>INDEX('元データ'!$A$2:$E$405,MATCH('施設及び業務概況に関する調'!$A50,'元データ'!$A$2:$A$405,0),MATCH('施設及び業務概況に関する調'!H$1,'元データ'!$A$2:$E$2,0))</f>
        <v>222</v>
      </c>
    </row>
    <row r="51" spans="1:8" ht="13.5">
      <c r="A51" s="194" t="s">
        <v>793</v>
      </c>
      <c r="B51" s="115"/>
      <c r="C51" s="110"/>
      <c r="D51" s="111" t="s">
        <v>250</v>
      </c>
      <c r="E51" s="215">
        <f t="shared" si="0"/>
        <v>6726</v>
      </c>
      <c r="F51" s="100">
        <f>INDEX('元データ'!$A$2:$E$405,MATCH('施設及び業務概況に関する調'!$A51,'元データ'!$A$2:$A$405,0),MATCH('施設及び業務概況に関する調'!F$1,'元データ'!$A$2:$E$2,0))</f>
        <v>2522</v>
      </c>
      <c r="G51" s="100">
        <f>INDEX('元データ'!$A$2:$E$405,MATCH('施設及び業務概況に関する調'!$A51,'元データ'!$A$2:$A$405,0),MATCH('施設及び業務概況に関する調'!G$1,'元データ'!$A$2:$E$2,0))</f>
        <v>1613</v>
      </c>
      <c r="H51" s="100">
        <f>INDEX('元データ'!$A$2:$E$405,MATCH('施設及び業務概況に関する調'!$A51,'元データ'!$A$2:$A$405,0),MATCH('施設及び業務概況に関する調'!H$1,'元データ'!$A$2:$E$2,0))</f>
        <v>2591</v>
      </c>
    </row>
    <row r="52" spans="2:8" ht="13.5">
      <c r="B52" s="113"/>
      <c r="C52" s="107" t="s">
        <v>239</v>
      </c>
      <c r="D52" s="108" t="s">
        <v>240</v>
      </c>
      <c r="E52" s="216">
        <f>SUM(F52:H52)</f>
        <v>3235</v>
      </c>
      <c r="F52" s="216">
        <f aca="true" t="shared" si="1" ref="F52:H63">-F28+F40</f>
        <v>4617</v>
      </c>
      <c r="G52" s="216">
        <f t="shared" si="1"/>
        <v>780</v>
      </c>
      <c r="H52" s="216">
        <f t="shared" si="1"/>
        <v>-2162</v>
      </c>
    </row>
    <row r="53" spans="2:8" ht="13.5">
      <c r="B53" s="93" t="s">
        <v>252</v>
      </c>
      <c r="C53" s="101"/>
      <c r="D53" s="121" t="s">
        <v>242</v>
      </c>
      <c r="E53" s="216">
        <f aca="true" t="shared" si="2" ref="E53:E63">SUM(F53:H53)</f>
        <v>-8</v>
      </c>
      <c r="F53" s="216">
        <f t="shared" si="1"/>
        <v>-3</v>
      </c>
      <c r="G53" s="216">
        <f t="shared" si="1"/>
        <v>-3</v>
      </c>
      <c r="H53" s="216">
        <f t="shared" si="1"/>
        <v>-2</v>
      </c>
    </row>
    <row r="54" spans="2:8" ht="13.5">
      <c r="B54" s="124" t="s">
        <v>155</v>
      </c>
      <c r="C54" s="107"/>
      <c r="D54" s="108" t="s">
        <v>243</v>
      </c>
      <c r="E54" s="216">
        <f t="shared" si="2"/>
        <v>-59</v>
      </c>
      <c r="F54" s="216">
        <f t="shared" si="1"/>
        <v>-3406</v>
      </c>
      <c r="G54" s="216">
        <f t="shared" si="1"/>
        <v>1642</v>
      </c>
      <c r="H54" s="216">
        <f t="shared" si="1"/>
        <v>1705</v>
      </c>
    </row>
    <row r="55" spans="2:8" ht="13.5">
      <c r="B55" s="124" t="s">
        <v>156</v>
      </c>
      <c r="C55" s="122"/>
      <c r="D55" s="123" t="s">
        <v>244</v>
      </c>
      <c r="E55" s="216">
        <f t="shared" si="2"/>
        <v>1261</v>
      </c>
      <c r="F55" s="216">
        <f t="shared" si="1"/>
        <v>1243</v>
      </c>
      <c r="G55" s="216">
        <f t="shared" si="1"/>
        <v>-74</v>
      </c>
      <c r="H55" s="216">
        <f t="shared" si="1"/>
        <v>92</v>
      </c>
    </row>
    <row r="56" spans="2:8" ht="13.5">
      <c r="B56" s="96" t="s">
        <v>192</v>
      </c>
      <c r="C56" s="125"/>
      <c r="D56" s="108" t="s">
        <v>245</v>
      </c>
      <c r="E56" s="216">
        <f t="shared" si="2"/>
        <v>3294</v>
      </c>
      <c r="F56" s="216">
        <f t="shared" si="1"/>
        <v>8023</v>
      </c>
      <c r="G56" s="216">
        <f t="shared" si="1"/>
        <v>-862</v>
      </c>
      <c r="H56" s="216">
        <f t="shared" si="1"/>
        <v>-3867</v>
      </c>
    </row>
    <row r="57" spans="2:8" ht="13.5">
      <c r="B57" s="96" t="s">
        <v>201</v>
      </c>
      <c r="C57" s="94" t="s">
        <v>246</v>
      </c>
      <c r="D57" s="108" t="s">
        <v>240</v>
      </c>
      <c r="E57" s="216">
        <f t="shared" si="2"/>
        <v>-43843</v>
      </c>
      <c r="F57" s="216">
        <f t="shared" si="1"/>
        <v>-23537</v>
      </c>
      <c r="G57" s="216">
        <f t="shared" si="1"/>
        <v>-4482</v>
      </c>
      <c r="H57" s="216">
        <f t="shared" si="1"/>
        <v>-15824</v>
      </c>
    </row>
    <row r="58" spans="2:8" ht="13.5">
      <c r="B58" s="96" t="s">
        <v>206</v>
      </c>
      <c r="C58" s="101" t="s">
        <v>247</v>
      </c>
      <c r="D58" s="121" t="s">
        <v>242</v>
      </c>
      <c r="E58" s="216">
        <f t="shared" si="2"/>
        <v>-30385</v>
      </c>
      <c r="F58" s="216">
        <f t="shared" si="1"/>
        <v>-20751</v>
      </c>
      <c r="G58" s="216">
        <f t="shared" si="1"/>
        <v>-9490</v>
      </c>
      <c r="H58" s="216">
        <f t="shared" si="1"/>
        <v>-144</v>
      </c>
    </row>
    <row r="59" spans="2:8" ht="13.5">
      <c r="B59" s="96" t="s">
        <v>204</v>
      </c>
      <c r="C59" s="101"/>
      <c r="D59" s="108" t="s">
        <v>243</v>
      </c>
      <c r="E59" s="216">
        <f t="shared" si="2"/>
        <v>-58004</v>
      </c>
      <c r="F59" s="216">
        <f t="shared" si="1"/>
        <v>-47174</v>
      </c>
      <c r="G59" s="216">
        <f t="shared" si="1"/>
        <v>-11161</v>
      </c>
      <c r="H59" s="216">
        <f t="shared" si="1"/>
        <v>331</v>
      </c>
    </row>
    <row r="60" spans="2:8" ht="13.5">
      <c r="B60" s="124" t="s">
        <v>205</v>
      </c>
      <c r="C60" s="101"/>
      <c r="D60" s="123" t="s">
        <v>244</v>
      </c>
      <c r="E60" s="216">
        <f t="shared" si="2"/>
        <v>-99388</v>
      </c>
      <c r="F60" s="216">
        <f t="shared" si="1"/>
        <v>-13219</v>
      </c>
      <c r="G60" s="216">
        <f t="shared" si="1"/>
        <v>-80749</v>
      </c>
      <c r="H60" s="216">
        <f t="shared" si="1"/>
        <v>-5420</v>
      </c>
    </row>
    <row r="61" spans="2:8" ht="13.5">
      <c r="B61" s="126" t="s">
        <v>26</v>
      </c>
      <c r="C61" s="101"/>
      <c r="D61" s="108" t="s">
        <v>245</v>
      </c>
      <c r="E61" s="216">
        <f t="shared" si="2"/>
        <v>14161</v>
      </c>
      <c r="F61" s="216">
        <f t="shared" si="1"/>
        <v>23637</v>
      </c>
      <c r="G61" s="216">
        <f t="shared" si="1"/>
        <v>6679</v>
      </c>
      <c r="H61" s="216">
        <f t="shared" si="1"/>
        <v>-16155</v>
      </c>
    </row>
    <row r="62" spans="2:8" ht="13.5">
      <c r="B62" s="126" t="s">
        <v>207</v>
      </c>
      <c r="C62" s="107" t="s">
        <v>248</v>
      </c>
      <c r="D62" s="108" t="s">
        <v>249</v>
      </c>
      <c r="E62" s="216">
        <f t="shared" si="2"/>
        <v>87</v>
      </c>
      <c r="F62" s="216">
        <f t="shared" si="1"/>
        <v>51</v>
      </c>
      <c r="G62" s="216">
        <f t="shared" si="1"/>
        <v>38</v>
      </c>
      <c r="H62" s="216">
        <f t="shared" si="1"/>
        <v>-2</v>
      </c>
    </row>
    <row r="63" spans="2:8" ht="13.5">
      <c r="B63" s="127"/>
      <c r="C63" s="101"/>
      <c r="D63" s="108" t="s">
        <v>250</v>
      </c>
      <c r="E63" s="216">
        <f t="shared" si="2"/>
        <v>-69</v>
      </c>
      <c r="F63" s="216">
        <f t="shared" si="1"/>
        <v>-70</v>
      </c>
      <c r="G63" s="216">
        <f t="shared" si="1"/>
        <v>6</v>
      </c>
      <c r="H63" s="216">
        <f t="shared" si="1"/>
        <v>-5</v>
      </c>
    </row>
    <row r="64" spans="2:8" ht="13.5">
      <c r="B64" s="128" t="s">
        <v>213</v>
      </c>
      <c r="C64" s="129"/>
      <c r="D64" s="130" t="s">
        <v>253</v>
      </c>
      <c r="E64" s="217">
        <f aca="true" t="shared" si="3" ref="E64:H65">+E50/E38*100</f>
        <v>116.08133086876155</v>
      </c>
      <c r="F64" s="217">
        <f t="shared" si="3"/>
        <v>126.84210526315789</v>
      </c>
      <c r="G64" s="217">
        <f t="shared" si="3"/>
        <v>129.92125984251967</v>
      </c>
      <c r="H64" s="217">
        <f t="shared" si="3"/>
        <v>99.10714285714286</v>
      </c>
    </row>
    <row r="65" spans="2:8" ht="13.5">
      <c r="B65" s="131"/>
      <c r="C65" s="132"/>
      <c r="D65" s="133" t="s">
        <v>254</v>
      </c>
      <c r="E65" s="218">
        <f t="shared" si="3"/>
        <v>98.98454746136865</v>
      </c>
      <c r="F65" s="218">
        <f t="shared" si="3"/>
        <v>97.2993827160494</v>
      </c>
      <c r="G65" s="218">
        <f t="shared" si="3"/>
        <v>100.37336652146858</v>
      </c>
      <c r="H65" s="218">
        <f t="shared" si="3"/>
        <v>99.80739599383666</v>
      </c>
    </row>
    <row r="66" spans="2:8" ht="13.5">
      <c r="B66" s="134" t="s">
        <v>255</v>
      </c>
      <c r="C66" s="125"/>
      <c r="D66" s="135" t="s">
        <v>256</v>
      </c>
      <c r="E66" s="216"/>
      <c r="F66" s="219">
        <v>0</v>
      </c>
      <c r="G66" s="219">
        <v>0</v>
      </c>
      <c r="H66" s="219">
        <v>0</v>
      </c>
    </row>
    <row r="67" spans="1:8" ht="13.5">
      <c r="A67" s="194" t="s">
        <v>319</v>
      </c>
      <c r="B67" s="136"/>
      <c r="C67" s="125"/>
      <c r="D67" s="135" t="s">
        <v>257</v>
      </c>
      <c r="E67" s="216"/>
      <c r="F67" s="216">
        <v>0</v>
      </c>
      <c r="G67" s="216">
        <v>0</v>
      </c>
      <c r="H67" s="216">
        <v>0</v>
      </c>
    </row>
    <row r="68" spans="1:8" ht="13.5">
      <c r="A68" s="194" t="s">
        <v>794</v>
      </c>
      <c r="B68" s="131"/>
      <c r="C68" s="132"/>
      <c r="D68" s="133" t="s">
        <v>258</v>
      </c>
      <c r="E68" s="100">
        <f>SUM(F68:H68)</f>
        <v>0</v>
      </c>
      <c r="F68" s="100">
        <f>INDEX('元データ'!$A$2:$E$405,MATCH('施設及び業務概況に関する調'!$A68,'元データ'!$A$2:$A$405,0),MATCH('施設及び業務概況に関する調'!F$1,'元データ'!$A$2:$E$2,0))</f>
        <v>0</v>
      </c>
      <c r="G68" s="100">
        <f>INDEX('元データ'!$A$2:$E$405,MATCH('施設及び業務概況に関する調'!$A68,'元データ'!$A$2:$A$405,0),MATCH('施設及び業務概況に関する調'!G$1,'元データ'!$A$2:$E$2,0))</f>
        <v>0</v>
      </c>
      <c r="H68" s="100">
        <f>INDEX('元データ'!$A$2:$E$405,MATCH('施設及び業務概況に関する調'!$A68,'元データ'!$A$2:$A$405,0),MATCH('施設及び業務概況に関する調'!H$1,'元データ'!$A$2:$E$2,0))</f>
        <v>0</v>
      </c>
    </row>
    <row r="69" spans="1:8" ht="13.5">
      <c r="A69" s="194" t="s">
        <v>795</v>
      </c>
      <c r="B69" s="128" t="s">
        <v>259</v>
      </c>
      <c r="C69" s="129"/>
      <c r="D69" s="130" t="s">
        <v>260</v>
      </c>
      <c r="E69" s="106">
        <f>SUM(F69:H69)</f>
        <v>1</v>
      </c>
      <c r="F69" s="106">
        <f>INDEX('元データ'!$A$2:$E$405,MATCH('施設及び業務概況に関する調'!$A69,'元データ'!$A$2:$A$405,0),MATCH('施設及び業務概況に関する調'!F$1,'元データ'!$A$2:$E$2,0))</f>
        <v>1</v>
      </c>
      <c r="G69" s="106">
        <f>INDEX('元データ'!$A$2:$E$405,MATCH('施設及び業務概況に関する調'!$A69,'元データ'!$A$2:$A$405,0),MATCH('施設及び業務概況に関する調'!G$1,'元データ'!$A$2:$E$2,0))</f>
        <v>0</v>
      </c>
      <c r="H69" s="106">
        <f>INDEX('元データ'!$A$2:$E$405,MATCH('施設及び業務概況に関する調'!$A69,'元データ'!$A$2:$A$405,0),MATCH('施設及び業務概況に関する調'!H$1,'元データ'!$A$2:$E$2,0))</f>
        <v>0</v>
      </c>
    </row>
    <row r="70" spans="1:8" ht="13.5">
      <c r="A70" s="194" t="s">
        <v>796</v>
      </c>
      <c r="B70" s="134"/>
      <c r="C70" s="125"/>
      <c r="D70" s="135" t="s">
        <v>261</v>
      </c>
      <c r="E70" s="95">
        <f>SUM(F70:H70)</f>
        <v>0</v>
      </c>
      <c r="F70" s="95">
        <f>INDEX('元データ'!$A$2:$E$405,MATCH('施設及び業務概況に関する調'!$A70,'元データ'!$A$2:$A$405,0),MATCH('施設及び業務概況に関する調'!F$1,'元データ'!$A$2:$E$2,0))</f>
        <v>0</v>
      </c>
      <c r="G70" s="95">
        <f>INDEX('元データ'!$A$2:$E$405,MATCH('施設及び業務概況に関する調'!$A70,'元データ'!$A$2:$A$405,0),MATCH('施設及び業務概況に関する調'!G$1,'元データ'!$A$2:$E$2,0))</f>
        <v>0</v>
      </c>
      <c r="H70" s="95">
        <f>INDEX('元データ'!$A$2:$E$405,MATCH('施設及び業務概況に関する調'!$A70,'元データ'!$A$2:$A$405,0),MATCH('施設及び業務概況に関する調'!H$1,'元データ'!$A$2:$E$2,0))</f>
        <v>0</v>
      </c>
    </row>
    <row r="71" spans="1:8" ht="13.5">
      <c r="A71" s="194" t="s">
        <v>797</v>
      </c>
      <c r="B71" s="136"/>
      <c r="C71" s="125"/>
      <c r="D71" s="135" t="s">
        <v>262</v>
      </c>
      <c r="E71" s="95">
        <f>SUM(F71:H71)</f>
        <v>1</v>
      </c>
      <c r="F71" s="95">
        <f>INDEX('元データ'!$A$2:$E$405,MATCH('施設及び業務概況に関する調'!$A71,'元データ'!$A$2:$A$405,0),MATCH('施設及び業務概況に関する調'!F$1,'元データ'!$A$2:$E$2,0))</f>
        <v>1</v>
      </c>
      <c r="G71" s="95">
        <f>INDEX('元データ'!$A$2:$E$405,MATCH('施設及び業務概況に関する調'!$A71,'元データ'!$A$2:$A$405,0),MATCH('施設及び業務概況に関する調'!G$1,'元データ'!$A$2:$E$2,0))</f>
        <v>0</v>
      </c>
      <c r="H71" s="95">
        <f>INDEX('元データ'!$A$2:$E$405,MATCH('施設及び業務概況に関する調'!$A71,'元データ'!$A$2:$A$405,0),MATCH('施設及び業務概況に関する調'!H$1,'元データ'!$A$2:$E$2,0))</f>
        <v>0</v>
      </c>
    </row>
    <row r="72" spans="2:8" ht="13.5">
      <c r="B72" s="184" t="s">
        <v>368</v>
      </c>
      <c r="C72" s="185"/>
      <c r="D72" s="186"/>
      <c r="E72" s="220"/>
      <c r="F72" s="187" t="s">
        <v>372</v>
      </c>
      <c r="G72" s="187" t="s">
        <v>372</v>
      </c>
      <c r="H72" s="187" t="s">
        <v>372</v>
      </c>
    </row>
  </sheetData>
  <sheetProtection/>
  <printOptions horizontalCentered="1"/>
  <pageMargins left="0.5905511811023623" right="0.5905511811023623" top="0.7874015748031497" bottom="0.3937007874015748" header="0.5118110236220472" footer="0.5118110236220472"/>
  <pageSetup fitToHeight="1" fitToWidth="1" horizontalDpi="300" verticalDpi="300" orientation="portrait" paperSize="9" scale="83" r:id="rId1"/>
  <headerFooter alignWithMargins="0">
    <oddHeader>&amp;C&amp;14法適第６表　駐車場事業会計決算の状況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showGridLines="0" zoomScaleSheetLayoutView="85" workbookViewId="0" topLeftCell="B2">
      <selection activeCell="B2" sqref="B2"/>
    </sheetView>
  </sheetViews>
  <sheetFormatPr defaultColWidth="8.796875" defaultRowHeight="14.25"/>
  <cols>
    <col min="1" max="1" width="0" style="194" hidden="1" customWidth="1"/>
    <col min="2" max="2" width="30.59765625" style="221" customWidth="1"/>
    <col min="3" max="3" width="11.59765625" style="221" customWidth="1"/>
    <col min="4" max="16384" width="9" style="221" customWidth="1"/>
  </cols>
  <sheetData>
    <row r="1" spans="2:3" ht="13.5" hidden="1">
      <c r="B1" s="194"/>
      <c r="C1" s="194">
        <v>322016</v>
      </c>
    </row>
    <row r="2" spans="1:3" s="222" customFormat="1" ht="13.5" customHeight="1">
      <c r="A2" s="194"/>
      <c r="B2" s="194" t="s">
        <v>755</v>
      </c>
      <c r="C2" s="194"/>
    </row>
    <row r="3" spans="1:3" s="222" customFormat="1" ht="13.5" customHeight="1">
      <c r="A3" s="194"/>
      <c r="B3" s="194"/>
      <c r="C3" s="194"/>
    </row>
    <row r="4" spans="1:3" s="222" customFormat="1" ht="13.5">
      <c r="A4" s="194"/>
      <c r="B4" s="203" t="s">
        <v>127</v>
      </c>
      <c r="C4" s="140" t="s">
        <v>285</v>
      </c>
    </row>
    <row r="5" spans="2:3" ht="13.5" customHeight="1">
      <c r="B5" s="141" t="s">
        <v>15</v>
      </c>
      <c r="C5" s="142"/>
    </row>
    <row r="6" spans="2:3" ht="13.5">
      <c r="B6" s="143"/>
      <c r="C6" s="144" t="s">
        <v>263</v>
      </c>
    </row>
    <row r="7" spans="2:3" ht="13.5">
      <c r="B7" s="145" t="s">
        <v>16</v>
      </c>
      <c r="C7" s="146"/>
    </row>
    <row r="8" spans="1:3" ht="13.5">
      <c r="A8" s="194" t="s">
        <v>943</v>
      </c>
      <c r="B8" s="147" t="s">
        <v>137</v>
      </c>
      <c r="C8" s="95">
        <f>INDEX('元データ'!$A$2:$E$405,MATCH($A8,'元データ'!$A$2:$A$405,0),MATCH(C$1,'元データ'!$A$2:$E$2,0))</f>
        <v>105014</v>
      </c>
    </row>
    <row r="9" spans="1:3" ht="13.5">
      <c r="A9" s="194" t="s">
        <v>944</v>
      </c>
      <c r="B9" s="153" t="s">
        <v>128</v>
      </c>
      <c r="C9" s="95">
        <f>INDEX('元データ'!$A$2:$E$405,MATCH($A9,'元データ'!$A$2:$A$405,0),MATCH(C$1,'元データ'!$A$2:$E$2,0))</f>
        <v>88318</v>
      </c>
    </row>
    <row r="10" spans="1:3" ht="13.5">
      <c r="A10" s="194" t="s">
        <v>945</v>
      </c>
      <c r="B10" s="152" t="s">
        <v>264</v>
      </c>
      <c r="C10" s="95">
        <f>INDEX('元データ'!$A$2:$E$405,MATCH($A10,'元データ'!$A$2:$A$405,0),MATCH(C$1,'元データ'!$A$2:$E$2,0))</f>
        <v>88317</v>
      </c>
    </row>
    <row r="11" spans="1:3" ht="13.5">
      <c r="A11" s="194" t="s">
        <v>946</v>
      </c>
      <c r="B11" s="152" t="s">
        <v>129</v>
      </c>
      <c r="C11" s="95">
        <f>INDEX('元データ'!$A$2:$E$405,MATCH($A11,'元データ'!$A$2:$A$405,0),MATCH(C$1,'元データ'!$A$2:$E$2,0))</f>
        <v>0</v>
      </c>
    </row>
    <row r="12" spans="1:3" ht="13.5">
      <c r="A12" s="194" t="s">
        <v>947</v>
      </c>
      <c r="B12" s="152" t="s">
        <v>130</v>
      </c>
      <c r="C12" s="95">
        <f>INDEX('元データ'!$A$2:$E$405,MATCH($A12,'元データ'!$A$2:$A$405,0),MATCH(C$1,'元データ'!$A$2:$E$2,0))</f>
        <v>1</v>
      </c>
    </row>
    <row r="13" spans="1:3" ht="13.5">
      <c r="A13" s="194" t="s">
        <v>948</v>
      </c>
      <c r="B13" s="154" t="s">
        <v>265</v>
      </c>
      <c r="C13" s="95">
        <f>INDEX('元データ'!$A$2:$E$405,MATCH($A13,'元データ'!$A$2:$A$405,0),MATCH(C$1,'元データ'!$A$2:$E$2,0))</f>
        <v>0</v>
      </c>
    </row>
    <row r="14" spans="1:3" ht="13.5">
      <c r="A14" s="194" t="s">
        <v>949</v>
      </c>
      <c r="B14" s="153" t="s">
        <v>131</v>
      </c>
      <c r="C14" s="95">
        <f>INDEX('元データ'!$A$2:$E$405,MATCH($A14,'元データ'!$A$2:$A$405,0),MATCH(C$1,'元データ'!$A$2:$E$2,0))</f>
        <v>16696</v>
      </c>
    </row>
    <row r="15" spans="1:3" ht="13.5">
      <c r="A15" s="194" t="s">
        <v>950</v>
      </c>
      <c r="B15" s="152" t="s">
        <v>132</v>
      </c>
      <c r="C15" s="95">
        <f>INDEX('元データ'!$A$2:$E$405,MATCH($A15,'元データ'!$A$2:$A$405,0),MATCH(C$1,'元データ'!$A$2:$E$2,0))</f>
        <v>22</v>
      </c>
    </row>
    <row r="16" spans="1:3" ht="13.5">
      <c r="A16" s="194" t="s">
        <v>951</v>
      </c>
      <c r="B16" s="152" t="s">
        <v>17</v>
      </c>
      <c r="C16" s="95">
        <f>INDEX('元データ'!$A$2:$E$405,MATCH($A16,'元データ'!$A$2:$A$405,0),MATCH(C$1,'元データ'!$A$2:$E$2,0))</f>
        <v>0</v>
      </c>
    </row>
    <row r="17" spans="1:3" ht="13.5">
      <c r="A17" s="194" t="s">
        <v>952</v>
      </c>
      <c r="B17" s="152" t="s">
        <v>266</v>
      </c>
      <c r="C17" s="95">
        <f>INDEX('元データ'!$A$2:$E$405,MATCH($A17,'元データ'!$A$2:$A$405,0),MATCH(C$1,'元データ'!$A$2:$E$2,0))</f>
        <v>0</v>
      </c>
    </row>
    <row r="18" spans="1:3" ht="13.5">
      <c r="A18" s="194" t="s">
        <v>953</v>
      </c>
      <c r="B18" s="152" t="s">
        <v>267</v>
      </c>
      <c r="C18" s="95">
        <f>INDEX('元データ'!$A$2:$E$405,MATCH($A18,'元データ'!$A$2:$A$405,0),MATCH(C$1,'元データ'!$A$2:$E$2,0))</f>
        <v>0</v>
      </c>
    </row>
    <row r="19" spans="1:3" ht="13.5">
      <c r="A19" s="194" t="s">
        <v>954</v>
      </c>
      <c r="B19" s="152" t="s">
        <v>268</v>
      </c>
      <c r="C19" s="95">
        <f>INDEX('元データ'!$A$2:$E$405,MATCH($A19,'元データ'!$A$2:$A$405,0),MATCH(C$1,'元データ'!$A$2:$E$2,0))</f>
        <v>3773</v>
      </c>
    </row>
    <row r="20" spans="1:3" ht="13.5">
      <c r="A20" s="194" t="s">
        <v>955</v>
      </c>
      <c r="B20" s="152" t="s">
        <v>269</v>
      </c>
      <c r="C20" s="95">
        <f>INDEX('元データ'!$A$2:$E$405,MATCH($A20,'元データ'!$A$2:$A$405,0),MATCH(C$1,'元データ'!$A$2:$E$2,0))</f>
        <v>12901</v>
      </c>
    </row>
    <row r="21" spans="1:3" ht="13.5">
      <c r="A21" s="194" t="s">
        <v>956</v>
      </c>
      <c r="B21" s="148" t="s">
        <v>138</v>
      </c>
      <c r="C21" s="106">
        <f>INDEX('元データ'!$A$2:$E$405,MATCH($A21,'元データ'!$A$2:$A$405,0),MATCH(C$1,'元データ'!$A$2:$E$2,0))</f>
        <v>87222</v>
      </c>
    </row>
    <row r="22" spans="1:3" ht="13.5">
      <c r="A22" s="194" t="s">
        <v>957</v>
      </c>
      <c r="B22" s="155" t="s">
        <v>273</v>
      </c>
      <c r="C22" s="95">
        <f>INDEX('元データ'!$A$2:$E$405,MATCH($A22,'元データ'!$A$2:$A$405,0),MATCH(C$1,'元データ'!$A$2:$E$2,0))</f>
        <v>79710</v>
      </c>
    </row>
    <row r="23" spans="1:3" ht="13.5">
      <c r="A23" s="194" t="s">
        <v>958</v>
      </c>
      <c r="B23" s="152" t="s">
        <v>272</v>
      </c>
      <c r="C23" s="95">
        <f>INDEX('元データ'!$A$2:$E$405,MATCH($A23,'元データ'!$A$2:$A$405,0),MATCH(C$1,'元データ'!$A$2:$E$2,0))</f>
        <v>60116</v>
      </c>
    </row>
    <row r="24" spans="1:3" ht="13.5">
      <c r="A24" s="194" t="s">
        <v>959</v>
      </c>
      <c r="B24" s="156" t="s">
        <v>271</v>
      </c>
      <c r="C24" s="95">
        <f>INDEX('元データ'!$A$2:$E$405,MATCH($A24,'元データ'!$A$2:$A$405,0),MATCH(C$1,'元データ'!$A$2:$E$2,0))</f>
        <v>0</v>
      </c>
    </row>
    <row r="25" spans="1:3" ht="13.5">
      <c r="A25" s="194" t="s">
        <v>960</v>
      </c>
      <c r="B25" s="156" t="s">
        <v>270</v>
      </c>
      <c r="C25" s="95">
        <f>INDEX('元データ'!$A$2:$E$405,MATCH($A25,'元データ'!$A$2:$A$405,0),MATCH(C$1,'元データ'!$A$2:$E$2,0))</f>
        <v>60116</v>
      </c>
    </row>
    <row r="26" spans="1:3" ht="13.5">
      <c r="A26" s="194" t="s">
        <v>961</v>
      </c>
      <c r="B26" s="152" t="s">
        <v>274</v>
      </c>
      <c r="C26" s="95">
        <f>INDEX('元データ'!$A$2:$E$405,MATCH($A26,'元データ'!$A$2:$A$405,0),MATCH(C$1,'元データ'!$A$2:$E$2,0))</f>
        <v>0</v>
      </c>
    </row>
    <row r="27" spans="1:3" ht="13.5">
      <c r="A27" s="194" t="s">
        <v>962</v>
      </c>
      <c r="B27" s="152" t="s">
        <v>275</v>
      </c>
      <c r="C27" s="95">
        <f>INDEX('元データ'!$A$2:$E$405,MATCH($A27,'元データ'!$A$2:$A$405,0),MATCH(C$1,'元データ'!$A$2:$E$2,0))</f>
        <v>19266</v>
      </c>
    </row>
    <row r="28" spans="1:3" ht="13.5">
      <c r="A28" s="194" t="s">
        <v>963</v>
      </c>
      <c r="B28" s="152" t="s">
        <v>276</v>
      </c>
      <c r="C28" s="95">
        <f>INDEX('元データ'!$A$2:$E$405,MATCH($A28,'元データ'!$A$2:$A$405,0),MATCH(C$1,'元データ'!$A$2:$E$2,0))</f>
        <v>328</v>
      </c>
    </row>
    <row r="29" spans="1:3" ht="13.5">
      <c r="A29" s="194" t="s">
        <v>964</v>
      </c>
      <c r="B29" s="152" t="s">
        <v>277</v>
      </c>
      <c r="C29" s="95">
        <f>INDEX('元データ'!$A$2:$E$405,MATCH($A29,'元データ'!$A$2:$A$405,0),MATCH(C$1,'元データ'!$A$2:$E$2,0))</f>
        <v>0</v>
      </c>
    </row>
    <row r="30" spans="1:3" ht="13.5">
      <c r="A30" s="194" t="s">
        <v>965</v>
      </c>
      <c r="B30" s="155" t="s">
        <v>278</v>
      </c>
      <c r="C30" s="95">
        <f>INDEX('元データ'!$A$2:$E$405,MATCH($A30,'元データ'!$A$2:$A$405,0),MATCH(C$1,'元データ'!$A$2:$E$2,0))</f>
        <v>7512</v>
      </c>
    </row>
    <row r="31" spans="1:3" ht="13.5">
      <c r="A31" s="194" t="s">
        <v>966</v>
      </c>
      <c r="B31" s="152" t="s">
        <v>279</v>
      </c>
      <c r="C31" s="95">
        <f>INDEX('元データ'!$A$2:$E$405,MATCH($A31,'元データ'!$A$2:$A$405,0),MATCH(C$1,'元データ'!$A$2:$E$2,0))</f>
        <v>7041</v>
      </c>
    </row>
    <row r="32" spans="1:3" ht="13.5">
      <c r="A32" s="194" t="s">
        <v>967</v>
      </c>
      <c r="B32" s="157" t="s">
        <v>280</v>
      </c>
      <c r="C32" s="95">
        <f>INDEX('元データ'!$A$2:$E$405,MATCH($A32,'元データ'!$A$2:$A$405,0),MATCH(C$1,'元データ'!$A$2:$E$2,0))</f>
        <v>0</v>
      </c>
    </row>
    <row r="33" spans="1:3" ht="13.5">
      <c r="A33" s="194" t="s">
        <v>968</v>
      </c>
      <c r="B33" s="152" t="s">
        <v>281</v>
      </c>
      <c r="C33" s="95">
        <f>INDEX('元データ'!$A$2:$E$405,MATCH($A33,'元データ'!$A$2:$A$405,0),MATCH(C$1,'元データ'!$A$2:$E$2,0))</f>
        <v>0</v>
      </c>
    </row>
    <row r="34" spans="1:3" ht="13.5">
      <c r="A34" s="194" t="s">
        <v>969</v>
      </c>
      <c r="B34" s="152" t="s">
        <v>282</v>
      </c>
      <c r="C34" s="95">
        <f>INDEX('元データ'!$A$2:$E$405,MATCH($A34,'元データ'!$A$2:$A$405,0),MATCH(C$1,'元データ'!$A$2:$E$2,0))</f>
        <v>0</v>
      </c>
    </row>
    <row r="35" spans="1:3" ht="13.5">
      <c r="A35" s="194" t="s">
        <v>970</v>
      </c>
      <c r="B35" s="152" t="s">
        <v>283</v>
      </c>
      <c r="C35" s="95">
        <f>INDEX('元データ'!$A$2:$E$405,MATCH($A35,'元データ'!$A$2:$A$405,0),MATCH(C$1,'元データ'!$A$2:$E$2,0))</f>
        <v>0</v>
      </c>
    </row>
    <row r="36" spans="1:3" ht="13.5">
      <c r="A36" s="194" t="s">
        <v>971</v>
      </c>
      <c r="B36" s="158" t="s">
        <v>284</v>
      </c>
      <c r="C36" s="100">
        <f>INDEX('元データ'!$A$2:$E$405,MATCH($A36,'元データ'!$A$2:$A$405,0),MATCH(C$1,'元データ'!$A$2:$E$2,0))</f>
        <v>471</v>
      </c>
    </row>
    <row r="37" spans="1:3" ht="13.5">
      <c r="A37" s="194" t="s">
        <v>972</v>
      </c>
      <c r="B37" s="149" t="s">
        <v>356</v>
      </c>
      <c r="C37" s="119">
        <f>INDEX('元データ'!$A$2:$E$405,MATCH($A37,'元データ'!$A$2:$A$405,0),MATCH(C$1,'元データ'!$A$2:$E$2,0))</f>
        <v>17792</v>
      </c>
    </row>
    <row r="38" spans="1:3" ht="13.5">
      <c r="A38" s="194" t="s">
        <v>973</v>
      </c>
      <c r="B38" s="149" t="s">
        <v>355</v>
      </c>
      <c r="C38" s="119">
        <f>INDEX('元データ'!$A$2:$E$405,MATCH($A38,'元データ'!$A$2:$A$405,0),MATCH(C$1,'元データ'!$A$2:$E$2,0))</f>
        <v>0</v>
      </c>
    </row>
    <row r="39" spans="1:3" ht="13.5">
      <c r="A39" s="194" t="s">
        <v>974</v>
      </c>
      <c r="B39" s="147" t="s">
        <v>139</v>
      </c>
      <c r="C39" s="95">
        <f>INDEX('元データ'!$A$2:$E$405,MATCH($A39,'元データ'!$A$2:$A$405,0),MATCH(C$1,'元データ'!$A$2:$E$2,0))</f>
        <v>0</v>
      </c>
    </row>
    <row r="40" spans="1:3" ht="13.5">
      <c r="A40" s="194" t="s">
        <v>975</v>
      </c>
      <c r="B40" s="153" t="s">
        <v>133</v>
      </c>
      <c r="C40" s="95">
        <f>INDEX('元データ'!$A$2:$E$405,MATCH($A40,'元データ'!$A$2:$A$405,0),MATCH(C$1,'元データ'!$A$2:$E$2,0))</f>
        <v>0</v>
      </c>
    </row>
    <row r="41" spans="1:3" ht="13.5">
      <c r="A41" s="194" t="s">
        <v>976</v>
      </c>
      <c r="B41" s="153" t="s">
        <v>134</v>
      </c>
      <c r="C41" s="95">
        <f>INDEX('元データ'!$A$2:$E$405,MATCH($A41,'元データ'!$A$2:$A$405,0),MATCH(C$1,'元データ'!$A$2:$E$2,0))</f>
        <v>0</v>
      </c>
    </row>
    <row r="42" spans="1:3" ht="13.5">
      <c r="A42" s="194" t="s">
        <v>977</v>
      </c>
      <c r="B42" s="153" t="s">
        <v>135</v>
      </c>
      <c r="C42" s="95">
        <f>INDEX('元データ'!$A$2:$E$405,MATCH($A42,'元データ'!$A$2:$A$405,0),MATCH(C$1,'元データ'!$A$2:$E$2,0))</f>
        <v>0</v>
      </c>
    </row>
    <row r="43" spans="1:3" ht="13.5">
      <c r="A43" s="194" t="s">
        <v>978</v>
      </c>
      <c r="B43" s="148" t="s">
        <v>140</v>
      </c>
      <c r="C43" s="106">
        <f>INDEX('元データ'!$A$2:$E$405,MATCH($A43,'元データ'!$A$2:$A$405,0),MATCH(C$1,'元データ'!$A$2:$E$2,0))</f>
        <v>0</v>
      </c>
    </row>
    <row r="44" spans="1:3" ht="13.5">
      <c r="A44" s="194" t="s">
        <v>979</v>
      </c>
      <c r="B44" s="153" t="s">
        <v>18</v>
      </c>
      <c r="C44" s="95">
        <f>INDEX('元データ'!$A$2:$E$405,MATCH($A44,'元データ'!$A$2:$A$405,0),MATCH(C$1,'元データ'!$A$2:$E$2,0))</f>
        <v>0</v>
      </c>
    </row>
    <row r="45" spans="1:3" ht="13.5">
      <c r="A45" s="194" t="s">
        <v>980</v>
      </c>
      <c r="B45" s="159" t="s">
        <v>19</v>
      </c>
      <c r="C45" s="100">
        <f>INDEX('元データ'!$A$2:$E$405,MATCH($A45,'元データ'!$A$2:$A$405,0),MATCH(C$1,'元データ'!$A$2:$E$2,0))</f>
        <v>0</v>
      </c>
    </row>
    <row r="46" spans="1:3" ht="13.5">
      <c r="A46" s="194" t="s">
        <v>981</v>
      </c>
      <c r="B46" s="147" t="s">
        <v>141</v>
      </c>
      <c r="C46" s="95">
        <f>INDEX('元データ'!$A$2:$E$405,MATCH($A46,'元データ'!$A$2:$A$405,0),MATCH(C$1,'元データ'!$A$2:$E$2,0))</f>
        <v>17792</v>
      </c>
    </row>
    <row r="47" spans="1:3" ht="13.5">
      <c r="A47" s="194" t="s">
        <v>982</v>
      </c>
      <c r="B47" s="149" t="s">
        <v>157</v>
      </c>
      <c r="C47" s="119">
        <f>INDEX('元データ'!$A$2:$E$405,MATCH($A47,'元データ'!$A$2:$A$405,0),MATCH(C$1,'元データ'!$A$2:$E$2,0))</f>
        <v>0</v>
      </c>
    </row>
    <row r="48" spans="2:3" s="194" customFormat="1" ht="13.5">
      <c r="B48" s="149" t="s">
        <v>377</v>
      </c>
      <c r="C48" s="119">
        <f>IF(C49&gt;0,C49,0)</f>
        <v>0</v>
      </c>
    </row>
    <row r="49" spans="1:3" s="190" customFormat="1" ht="13.5" hidden="1">
      <c r="A49" s="190" t="s">
        <v>983</v>
      </c>
      <c r="B49" s="191"/>
      <c r="C49" s="192">
        <f>INDEX('元データ'!$A$2:$E$405,MATCH($A49,'元データ'!$A$2:$A$405,0),MATCH(C$1,'元データ'!$A$2:$E$2,0))</f>
        <v>-91456</v>
      </c>
    </row>
    <row r="50" spans="2:3" s="194" customFormat="1" ht="13.5">
      <c r="B50" s="150" t="s">
        <v>378</v>
      </c>
      <c r="C50" s="119">
        <f>IF(C49&lt;0,C49,0)</f>
        <v>-91456</v>
      </c>
    </row>
    <row r="51" spans="2:3" s="194" customFormat="1" ht="13.5">
      <c r="B51" s="150" t="s">
        <v>379</v>
      </c>
      <c r="C51" s="119">
        <f>IF(C52&gt;0,C52,0)</f>
        <v>0</v>
      </c>
    </row>
    <row r="52" spans="1:3" s="190" customFormat="1" ht="13.5" hidden="1">
      <c r="A52" s="190" t="s">
        <v>984</v>
      </c>
      <c r="B52" s="193"/>
      <c r="C52" s="192">
        <f>INDEX('元データ'!$A$2:$E$405,MATCH($A52,'元データ'!$A$2:$A$405,0),MATCH(C$1,'元データ'!$A$2:$E$2,0))</f>
        <v>-73664</v>
      </c>
    </row>
    <row r="53" spans="2:3" s="194" customFormat="1" ht="13.5">
      <c r="B53" s="151" t="s">
        <v>380</v>
      </c>
      <c r="C53" s="237">
        <f>IF(C52&lt;0,C52,0)</f>
        <v>-73664</v>
      </c>
    </row>
  </sheetData>
  <sheetProtection/>
  <printOptions horizontalCentered="1"/>
  <pageMargins left="0.5905511811023623" right="0.5905511811023623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&amp;C&amp;14法適第６表　駐車場事業会計決算の状況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showGridLines="0" zoomScaleSheetLayoutView="85" workbookViewId="0" topLeftCell="B2">
      <selection activeCell="B2" sqref="B2"/>
    </sheetView>
  </sheetViews>
  <sheetFormatPr defaultColWidth="8.796875" defaultRowHeight="13.5" customHeight="1"/>
  <cols>
    <col min="1" max="1" width="0" style="194" hidden="1" customWidth="1"/>
    <col min="2" max="2" width="3.09765625" style="194" customWidth="1"/>
    <col min="3" max="3" width="14.09765625" style="194" customWidth="1"/>
    <col min="4" max="4" width="20.59765625" style="194" customWidth="1"/>
    <col min="5" max="5" width="11.59765625" style="194" customWidth="1"/>
    <col min="6" max="16384" width="9" style="194" customWidth="1"/>
  </cols>
  <sheetData>
    <row r="1" ht="13.5" customHeight="1" hidden="1">
      <c r="E1" s="194">
        <v>322016</v>
      </c>
    </row>
    <row r="2" ht="13.5" customHeight="1">
      <c r="B2" s="194" t="s">
        <v>755</v>
      </c>
    </row>
    <row r="4" spans="2:5" ht="13.5" customHeight="1">
      <c r="B4" s="203" t="s">
        <v>125</v>
      </c>
      <c r="C4" s="203"/>
      <c r="D4" s="203"/>
      <c r="E4" s="233" t="s">
        <v>159</v>
      </c>
    </row>
    <row r="5" spans="2:5" ht="13.5" customHeight="1">
      <c r="B5" s="160"/>
      <c r="C5" s="161"/>
      <c r="D5" s="162" t="s">
        <v>15</v>
      </c>
      <c r="E5" s="142"/>
    </row>
    <row r="6" spans="2:5" ht="13.5" customHeight="1">
      <c r="B6" s="136"/>
      <c r="C6" s="125"/>
      <c r="D6" s="163"/>
      <c r="E6" s="144" t="s">
        <v>263</v>
      </c>
    </row>
    <row r="7" spans="2:5" ht="13.5" customHeight="1">
      <c r="B7" s="137" t="s">
        <v>16</v>
      </c>
      <c r="C7" s="138"/>
      <c r="D7" s="164"/>
      <c r="E7" s="146"/>
    </row>
    <row r="8" spans="1:5" ht="13.5" customHeight="1">
      <c r="A8" s="194" t="s">
        <v>922</v>
      </c>
      <c r="B8" s="165"/>
      <c r="C8" s="166" t="s">
        <v>142</v>
      </c>
      <c r="D8" s="167" t="s">
        <v>30</v>
      </c>
      <c r="E8" s="168">
        <f>INDEX('元データ'!$A$2:$E$405,MATCH($A8,'元データ'!$A$2:$A$405,0),MATCH(E$1,'元データ'!$A$2:$E$2,0))</f>
        <v>3527</v>
      </c>
    </row>
    <row r="9" spans="1:5" ht="13.5" customHeight="1">
      <c r="A9" s="194" t="s">
        <v>923</v>
      </c>
      <c r="B9" s="169"/>
      <c r="C9" s="170"/>
      <c r="D9" s="171" t="s">
        <v>31</v>
      </c>
      <c r="E9" s="95">
        <f>INDEX('元データ'!$A$2:$E$405,MATCH($A9,'元データ'!$A$2:$A$405,0),MATCH(E$1,'元データ'!$A$2:$E$2,0))</f>
        <v>2332</v>
      </c>
    </row>
    <row r="10" spans="1:5" ht="13.5" customHeight="1">
      <c r="A10" s="194" t="s">
        <v>924</v>
      </c>
      <c r="B10" s="169"/>
      <c r="C10" s="170"/>
      <c r="D10" s="171" t="s">
        <v>32</v>
      </c>
      <c r="E10" s="95">
        <f>INDEX('元データ'!$A$2:$E$405,MATCH($A10,'元データ'!$A$2:$A$405,0),MATCH(E$1,'元データ'!$A$2:$E$2,0))</f>
        <v>0</v>
      </c>
    </row>
    <row r="11" spans="1:5" ht="13.5" customHeight="1">
      <c r="A11" s="194" t="s">
        <v>925</v>
      </c>
      <c r="B11" s="169"/>
      <c r="C11" s="170"/>
      <c r="D11" s="171" t="s">
        <v>33</v>
      </c>
      <c r="E11" s="95">
        <f>INDEX('元データ'!$A$2:$E$405,MATCH($A11,'元データ'!$A$2:$A$405,0),MATCH(E$1,'元データ'!$A$2:$E$2,0))</f>
        <v>0</v>
      </c>
    </row>
    <row r="12" spans="1:5" ht="13.5" customHeight="1">
      <c r="A12" s="194" t="s">
        <v>926</v>
      </c>
      <c r="B12" s="169"/>
      <c r="C12" s="170"/>
      <c r="D12" s="171" t="s">
        <v>34</v>
      </c>
      <c r="E12" s="95">
        <f>INDEX('元データ'!$A$2:$E$405,MATCH($A12,'元データ'!$A$2:$A$405,0),MATCH(E$1,'元データ'!$A$2:$E$2,0))</f>
        <v>1149</v>
      </c>
    </row>
    <row r="13" spans="1:5" ht="13.5" customHeight="1">
      <c r="A13" s="194" t="s">
        <v>927</v>
      </c>
      <c r="B13" s="169"/>
      <c r="C13" s="170"/>
      <c r="D13" s="171" t="s">
        <v>35</v>
      </c>
      <c r="E13" s="95">
        <f>INDEX('元データ'!$A$2:$E$405,MATCH($A13,'元データ'!$A$2:$A$405,0),MATCH(E$1,'元データ'!$A$2:$E$2,0))</f>
        <v>7008</v>
      </c>
    </row>
    <row r="14" spans="1:5" ht="13.5" customHeight="1">
      <c r="A14" s="194" t="s">
        <v>928</v>
      </c>
      <c r="B14" s="172" t="s">
        <v>126</v>
      </c>
      <c r="C14" s="173" t="s">
        <v>143</v>
      </c>
      <c r="D14" s="174"/>
      <c r="E14" s="95">
        <f>INDEX('元データ'!$A$2:$E$405,MATCH($A14,'元データ'!$A$2:$A$405,0),MATCH(E$1,'元データ'!$A$2:$E$2,0))</f>
        <v>7041</v>
      </c>
    </row>
    <row r="15" spans="1:5" ht="13.5" customHeight="1">
      <c r="A15" s="194" t="s">
        <v>929</v>
      </c>
      <c r="B15" s="169"/>
      <c r="C15" s="175"/>
      <c r="D15" s="188" t="s">
        <v>373</v>
      </c>
      <c r="E15" s="95">
        <f>INDEX('元データ'!$A$2:$E$405,MATCH($A15,'元データ'!$A$2:$A$405,0),MATCH(E$1,'元データ'!$A$2:$E$2,0))</f>
        <v>7041</v>
      </c>
    </row>
    <row r="16" spans="1:5" ht="13.5" customHeight="1">
      <c r="A16" s="194" t="s">
        <v>930</v>
      </c>
      <c r="B16" s="169"/>
      <c r="C16" s="176"/>
      <c r="D16" s="189" t="s">
        <v>374</v>
      </c>
      <c r="E16" s="95">
        <f>INDEX('元データ'!$A$2:$E$405,MATCH($A16,'元データ'!$A$2:$A$405,0),MATCH(E$1,'元データ'!$A$2:$E$2,0))</f>
        <v>0</v>
      </c>
    </row>
    <row r="17" spans="1:5" ht="13.5" customHeight="1">
      <c r="A17" s="194" t="s">
        <v>931</v>
      </c>
      <c r="B17" s="169"/>
      <c r="C17" s="170"/>
      <c r="D17" s="189" t="s">
        <v>375</v>
      </c>
      <c r="E17" s="95">
        <f>INDEX('元データ'!$A$2:$E$405,MATCH($A17,'元データ'!$A$2:$A$405,0),MATCH(E$1,'元データ'!$A$2:$E$2,0))</f>
        <v>0</v>
      </c>
    </row>
    <row r="18" spans="1:5" ht="13.5" customHeight="1">
      <c r="A18" s="194" t="s">
        <v>932</v>
      </c>
      <c r="B18" s="169"/>
      <c r="C18" s="173" t="s">
        <v>144</v>
      </c>
      <c r="D18" s="174"/>
      <c r="E18" s="95">
        <f>INDEX('元データ'!$A$2:$E$405,MATCH($A18,'元データ'!$A$2:$A$405,0),MATCH(E$1,'元データ'!$A$2:$E$2,0))</f>
        <v>19266</v>
      </c>
    </row>
    <row r="19" spans="1:5" ht="13.5" customHeight="1">
      <c r="A19" s="194" t="s">
        <v>933</v>
      </c>
      <c r="B19" s="172"/>
      <c r="C19" s="173" t="s">
        <v>286</v>
      </c>
      <c r="D19" s="174"/>
      <c r="E19" s="95">
        <f>INDEX('元データ'!$A$2:$E$405,MATCH($A19,'元データ'!$A$2:$A$405,0),MATCH(E$1,'元データ'!$A$2:$E$2,0))</f>
        <v>3581</v>
      </c>
    </row>
    <row r="20" spans="1:5" ht="13.5" customHeight="1">
      <c r="A20" s="194" t="s">
        <v>934</v>
      </c>
      <c r="B20" s="169"/>
      <c r="C20" s="173" t="s">
        <v>287</v>
      </c>
      <c r="D20" s="174"/>
      <c r="E20" s="95">
        <f>INDEX('元データ'!$A$2:$E$405,MATCH($A20,'元データ'!$A$2:$A$405,0),MATCH(E$1,'元データ'!$A$2:$E$2,0))</f>
        <v>185</v>
      </c>
    </row>
    <row r="21" spans="1:5" ht="13.5" customHeight="1">
      <c r="A21" s="194" t="s">
        <v>935</v>
      </c>
      <c r="B21" s="169"/>
      <c r="C21" s="173" t="s">
        <v>288</v>
      </c>
      <c r="D21" s="174"/>
      <c r="E21" s="95">
        <f>INDEX('元データ'!$A$2:$E$405,MATCH($A21,'元データ'!$A$2:$A$405,0),MATCH(E$1,'元データ'!$A$2:$E$2,0))</f>
        <v>1012</v>
      </c>
    </row>
    <row r="22" spans="1:5" ht="13.5" customHeight="1">
      <c r="A22" s="194" t="s">
        <v>936</v>
      </c>
      <c r="B22" s="169" t="s">
        <v>21</v>
      </c>
      <c r="C22" s="173" t="s">
        <v>289</v>
      </c>
      <c r="D22" s="174"/>
      <c r="E22" s="95">
        <f>INDEX('元データ'!$A$2:$E$405,MATCH($A22,'元データ'!$A$2:$A$405,0),MATCH(E$1,'元データ'!$A$2:$E$2,0))</f>
        <v>7024</v>
      </c>
    </row>
    <row r="23" spans="1:5" ht="13.5" customHeight="1">
      <c r="A23" s="194" t="s">
        <v>937</v>
      </c>
      <c r="B23" s="169"/>
      <c r="C23" s="173" t="s">
        <v>290</v>
      </c>
      <c r="D23" s="174"/>
      <c r="E23" s="95">
        <f>INDEX('元データ'!$A$2:$E$405,MATCH($A23,'元データ'!$A$2:$A$405,0),MATCH(E$1,'元データ'!$A$2:$E$2,0))</f>
        <v>42105</v>
      </c>
    </row>
    <row r="24" spans="1:5" ht="13.5" customHeight="1">
      <c r="A24" s="194" t="s">
        <v>938</v>
      </c>
      <c r="B24" s="169"/>
      <c r="C24" s="173" t="s">
        <v>291</v>
      </c>
      <c r="D24" s="174"/>
      <c r="E24" s="95">
        <f>INDEX('元データ'!$A$2:$E$405,MATCH($A24,'元データ'!$A$2:$A$405,0),MATCH(E$1,'元データ'!$A$2:$E$2,0))</f>
        <v>87222</v>
      </c>
    </row>
    <row r="25" spans="1:5" ht="13.5" customHeight="1">
      <c r="A25" s="194" t="s">
        <v>939</v>
      </c>
      <c r="B25" s="169"/>
      <c r="C25" s="173" t="s">
        <v>292</v>
      </c>
      <c r="D25" s="174"/>
      <c r="E25" s="95">
        <f>INDEX('元データ'!$A$2:$E$405,MATCH($A25,'元データ'!$A$2:$A$405,0),MATCH(E$1,'元データ'!$A$2:$E$2,0))</f>
        <v>0</v>
      </c>
    </row>
    <row r="26" spans="1:5" ht="13.5" customHeight="1">
      <c r="A26" s="194" t="s">
        <v>940</v>
      </c>
      <c r="B26" s="169"/>
      <c r="C26" s="173" t="s">
        <v>293</v>
      </c>
      <c r="D26" s="174"/>
      <c r="E26" s="95">
        <f>INDEX('元データ'!$A$2:$E$405,MATCH($A26,'元データ'!$A$2:$A$405,0),MATCH(E$1,'元データ'!$A$2:$E$2,0))</f>
        <v>0</v>
      </c>
    </row>
    <row r="27" spans="1:5" ht="13.5" customHeight="1">
      <c r="A27" s="194" t="s">
        <v>941</v>
      </c>
      <c r="B27" s="169"/>
      <c r="C27" s="173" t="s">
        <v>294</v>
      </c>
      <c r="D27" s="174"/>
      <c r="E27" s="95">
        <f>INDEX('元データ'!$A$2:$E$405,MATCH($A27,'元データ'!$A$2:$A$405,0),MATCH(E$1,'元データ'!$A$2:$E$2,0))</f>
        <v>0</v>
      </c>
    </row>
    <row r="28" spans="1:5" ht="13.5" customHeight="1">
      <c r="A28" s="194" t="s">
        <v>942</v>
      </c>
      <c r="B28" s="169"/>
      <c r="C28" s="173" t="s">
        <v>295</v>
      </c>
      <c r="D28" s="177"/>
      <c r="E28" s="95">
        <f>INDEX('元データ'!$A$2:$E$405,MATCH($A28,'元データ'!$A$2:$A$405,0),MATCH(E$1,'元データ'!$A$2:$E$2,0))</f>
        <v>87222</v>
      </c>
    </row>
    <row r="29" spans="2:5" ht="13.5" customHeight="1">
      <c r="B29" s="165"/>
      <c r="C29" s="166" t="s">
        <v>142</v>
      </c>
      <c r="D29" s="167" t="s">
        <v>30</v>
      </c>
      <c r="E29" s="234">
        <f>+E8/$E$24*100</f>
        <v>4.043704569947948</v>
      </c>
    </row>
    <row r="30" spans="2:5" ht="13.5" customHeight="1">
      <c r="B30" s="169"/>
      <c r="C30" s="170"/>
      <c r="D30" s="171" t="s">
        <v>31</v>
      </c>
      <c r="E30" s="235">
        <f aca="true" t="shared" si="0" ref="E30:E45">+E9/$E$24*100</f>
        <v>2.6736373850634014</v>
      </c>
    </row>
    <row r="31" spans="2:5" ht="13.5" customHeight="1">
      <c r="B31" s="169"/>
      <c r="C31" s="170"/>
      <c r="D31" s="171" t="s">
        <v>32</v>
      </c>
      <c r="E31" s="235">
        <f t="shared" si="0"/>
        <v>0</v>
      </c>
    </row>
    <row r="32" spans="2:5" ht="13.5" customHeight="1">
      <c r="B32" s="169"/>
      <c r="C32" s="170"/>
      <c r="D32" s="171" t="s">
        <v>33</v>
      </c>
      <c r="E32" s="235">
        <f t="shared" si="0"/>
        <v>0</v>
      </c>
    </row>
    <row r="33" spans="2:5" ht="13.5" customHeight="1">
      <c r="B33" s="169" t="s">
        <v>22</v>
      </c>
      <c r="C33" s="170"/>
      <c r="D33" s="171" t="s">
        <v>34</v>
      </c>
      <c r="E33" s="235">
        <f t="shared" si="0"/>
        <v>1.3173281970145148</v>
      </c>
    </row>
    <row r="34" spans="2:5" ht="13.5" customHeight="1">
      <c r="B34" s="172"/>
      <c r="C34" s="170"/>
      <c r="D34" s="171" t="s">
        <v>35</v>
      </c>
      <c r="E34" s="235">
        <f t="shared" si="0"/>
        <v>8.034670152025864</v>
      </c>
    </row>
    <row r="35" spans="2:5" ht="13.5" customHeight="1">
      <c r="B35" s="169"/>
      <c r="C35" s="173" t="s">
        <v>143</v>
      </c>
      <c r="D35" s="174"/>
      <c r="E35" s="235">
        <f t="shared" si="0"/>
        <v>8.072504643323931</v>
      </c>
    </row>
    <row r="36" spans="2:5" ht="13.5" customHeight="1">
      <c r="B36" s="169"/>
      <c r="C36" s="175"/>
      <c r="D36" s="188" t="s">
        <v>373</v>
      </c>
      <c r="E36" s="235">
        <f t="shared" si="0"/>
        <v>8.072504643323931</v>
      </c>
    </row>
    <row r="37" spans="2:5" ht="13.5" customHeight="1">
      <c r="B37" s="172" t="s">
        <v>23</v>
      </c>
      <c r="C37" s="176"/>
      <c r="D37" s="189" t="s">
        <v>374</v>
      </c>
      <c r="E37" s="235">
        <f t="shared" si="0"/>
        <v>0</v>
      </c>
    </row>
    <row r="38" spans="2:5" ht="13.5" customHeight="1">
      <c r="B38" s="169"/>
      <c r="C38" s="170"/>
      <c r="D38" s="189" t="s">
        <v>375</v>
      </c>
      <c r="E38" s="235">
        <f t="shared" si="0"/>
        <v>0</v>
      </c>
    </row>
    <row r="39" spans="2:5" ht="13.5" customHeight="1">
      <c r="B39" s="169"/>
      <c r="C39" s="173" t="s">
        <v>144</v>
      </c>
      <c r="D39" s="174"/>
      <c r="E39" s="235">
        <f t="shared" si="0"/>
        <v>22.088463919653297</v>
      </c>
    </row>
    <row r="40" spans="2:5" ht="13.5" customHeight="1">
      <c r="B40" s="172"/>
      <c r="C40" s="173" t="s">
        <v>286</v>
      </c>
      <c r="D40" s="174"/>
      <c r="E40" s="235">
        <f t="shared" si="0"/>
        <v>4.105615555708423</v>
      </c>
    </row>
    <row r="41" spans="2:5" ht="13.5" customHeight="1">
      <c r="B41" s="169" t="s">
        <v>24</v>
      </c>
      <c r="C41" s="173" t="s">
        <v>287</v>
      </c>
      <c r="D41" s="174"/>
      <c r="E41" s="235">
        <f t="shared" si="0"/>
        <v>0.21210245121643623</v>
      </c>
    </row>
    <row r="42" spans="2:5" ht="13.5" customHeight="1">
      <c r="B42" s="169"/>
      <c r="C42" s="173" t="s">
        <v>288</v>
      </c>
      <c r="D42" s="174"/>
      <c r="E42" s="235">
        <f t="shared" si="0"/>
        <v>1.1602577331407213</v>
      </c>
    </row>
    <row r="43" spans="2:5" ht="13.5" customHeight="1">
      <c r="B43" s="172"/>
      <c r="C43" s="173" t="s">
        <v>289</v>
      </c>
      <c r="D43" s="174"/>
      <c r="E43" s="235">
        <f t="shared" si="0"/>
        <v>8.053014147806746</v>
      </c>
    </row>
    <row r="44" spans="2:5" ht="13.5" customHeight="1">
      <c r="B44" s="169"/>
      <c r="C44" s="173" t="s">
        <v>290</v>
      </c>
      <c r="D44" s="174"/>
      <c r="E44" s="235">
        <f t="shared" si="0"/>
        <v>48.27337139712458</v>
      </c>
    </row>
    <row r="45" spans="2:5" ht="13.5" customHeight="1">
      <c r="B45" s="178"/>
      <c r="C45" s="179" t="s">
        <v>291</v>
      </c>
      <c r="D45" s="180"/>
      <c r="E45" s="236">
        <f t="shared" si="0"/>
        <v>100</v>
      </c>
    </row>
    <row r="62" ht="13.5" customHeight="1">
      <c r="C62" s="181"/>
    </row>
  </sheetData>
  <sheetProtection/>
  <printOptions horizontalCentered="1"/>
  <pageMargins left="0.5905511811023623" right="0.5905511811023623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&amp;C&amp;14法適第６表　駐車場事業会計決算の状況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showGridLines="0" zoomScaleSheetLayoutView="85" workbookViewId="0" topLeftCell="B2">
      <selection activeCell="B2" sqref="B2"/>
    </sheetView>
  </sheetViews>
  <sheetFormatPr defaultColWidth="8.796875" defaultRowHeight="14.25"/>
  <cols>
    <col min="1" max="1" width="0" style="221" hidden="1" customWidth="1"/>
    <col min="2" max="2" width="3.09765625" style="222" customWidth="1"/>
    <col min="3" max="3" width="13.59765625" style="222" customWidth="1"/>
    <col min="4" max="4" width="19.59765625" style="222" customWidth="1"/>
    <col min="5" max="5" width="11.59765625" style="221" customWidth="1"/>
    <col min="6" max="16384" width="9" style="221" customWidth="1"/>
  </cols>
  <sheetData>
    <row r="1" ht="13.5" hidden="1">
      <c r="E1" s="221">
        <v>322016</v>
      </c>
    </row>
    <row r="2" s="222" customFormat="1" ht="13.5" customHeight="1">
      <c r="B2" s="194" t="s">
        <v>755</v>
      </c>
    </row>
    <row r="3" s="222" customFormat="1" ht="13.5" customHeight="1"/>
    <row r="4" spans="2:5" s="222" customFormat="1" ht="13.5">
      <c r="B4" s="223" t="s">
        <v>95</v>
      </c>
      <c r="C4" s="226"/>
      <c r="D4" s="226"/>
      <c r="E4" s="224" t="s">
        <v>159</v>
      </c>
    </row>
    <row r="5" spans="2:5" ht="13.5" customHeight="1">
      <c r="B5" s="8"/>
      <c r="C5" s="9"/>
      <c r="D5" s="1" t="s">
        <v>15</v>
      </c>
      <c r="E5" s="56"/>
    </row>
    <row r="6" spans="2:5" ht="13.5">
      <c r="B6" s="10"/>
      <c r="C6" s="11"/>
      <c r="D6" s="12"/>
      <c r="E6" s="57" t="s">
        <v>263</v>
      </c>
    </row>
    <row r="7" spans="2:5" ht="21" customHeight="1">
      <c r="B7" s="13" t="s">
        <v>16</v>
      </c>
      <c r="C7" s="14"/>
      <c r="D7" s="15"/>
      <c r="E7" s="58"/>
    </row>
    <row r="8" spans="1:5" ht="21" customHeight="1">
      <c r="A8" s="221" t="s">
        <v>865</v>
      </c>
      <c r="B8" s="16" t="s">
        <v>145</v>
      </c>
      <c r="C8" s="17"/>
      <c r="D8" s="18"/>
      <c r="E8" s="4">
        <f>INDEX('元データ'!$A$2:$E$405,MATCH($A8,'元データ'!$A$2:$A$405,0),MATCH(E$1,'元データ'!$A$2:$E$2,0))</f>
        <v>1502342</v>
      </c>
    </row>
    <row r="9" spans="1:5" ht="21" customHeight="1">
      <c r="A9" s="221" t="s">
        <v>866</v>
      </c>
      <c r="B9" s="19"/>
      <c r="C9" s="20" t="s">
        <v>96</v>
      </c>
      <c r="D9" s="21"/>
      <c r="E9" s="2">
        <f>INDEX('元データ'!$A$2:$E$405,MATCH($A9,'元データ'!$A$2:$A$405,0),MATCH(E$1,'元データ'!$A$2:$E$2,0))</f>
        <v>1502124</v>
      </c>
    </row>
    <row r="10" spans="1:5" ht="21" customHeight="1">
      <c r="A10" s="221" t="s">
        <v>867</v>
      </c>
      <c r="B10" s="19"/>
      <c r="C10" s="22" t="s">
        <v>97</v>
      </c>
      <c r="D10" s="21"/>
      <c r="E10" s="2">
        <f>INDEX('元データ'!$A$2:$E$405,MATCH($A10,'元データ'!$A$2:$A$405,0),MATCH(E$1,'元データ'!$A$2:$E$2,0))</f>
        <v>1074213</v>
      </c>
    </row>
    <row r="11" spans="1:5" ht="21" customHeight="1">
      <c r="A11" s="221" t="s">
        <v>868</v>
      </c>
      <c r="B11" s="19"/>
      <c r="C11" s="22" t="s">
        <v>98</v>
      </c>
      <c r="D11" s="21"/>
      <c r="E11" s="2">
        <f>INDEX('元データ'!$A$2:$E$405,MATCH($A11,'元データ'!$A$2:$A$405,0),MATCH(E$1,'元データ'!$A$2:$E$2,0))</f>
        <v>965640</v>
      </c>
    </row>
    <row r="12" spans="1:5" ht="21" customHeight="1">
      <c r="A12" s="221" t="s">
        <v>869</v>
      </c>
      <c r="B12" s="19"/>
      <c r="C12" s="22" t="s">
        <v>99</v>
      </c>
      <c r="D12" s="21"/>
      <c r="E12" s="2">
        <f>INDEX('元データ'!$A$2:$E$405,MATCH($A12,'元データ'!$A$2:$A$405,0),MATCH(E$1,'元データ'!$A$2:$E$2,0))</f>
        <v>537729</v>
      </c>
    </row>
    <row r="13" spans="1:5" ht="21" customHeight="1">
      <c r="A13" s="221" t="s">
        <v>870</v>
      </c>
      <c r="B13" s="19"/>
      <c r="C13" s="22" t="s">
        <v>100</v>
      </c>
      <c r="D13" s="21"/>
      <c r="E13" s="2">
        <f>INDEX('元データ'!$A$2:$E$405,MATCH($A13,'元データ'!$A$2:$A$405,0),MATCH(E$1,'元データ'!$A$2:$E$2,0))</f>
        <v>0</v>
      </c>
    </row>
    <row r="14" spans="2:5" ht="21" customHeight="1">
      <c r="B14" s="19"/>
      <c r="C14" s="22" t="s">
        <v>101</v>
      </c>
      <c r="D14" s="21"/>
      <c r="E14" s="2">
        <f>+E9-E10-E11+E12-E13</f>
        <v>0</v>
      </c>
    </row>
    <row r="15" spans="1:5" ht="21" customHeight="1">
      <c r="A15" s="221" t="s">
        <v>871</v>
      </c>
      <c r="B15" s="19"/>
      <c r="C15" s="20" t="s">
        <v>102</v>
      </c>
      <c r="D15" s="21"/>
      <c r="E15" s="2">
        <f>INDEX('元データ'!$A$2:$E$405,MATCH($A15,'元データ'!$A$2:$A$405,0),MATCH(E$1,'元データ'!$A$2:$E$2,0))</f>
        <v>218</v>
      </c>
    </row>
    <row r="16" spans="1:5" ht="21" customHeight="1">
      <c r="A16" s="221" t="s">
        <v>872</v>
      </c>
      <c r="B16" s="19"/>
      <c r="C16" s="20" t="s">
        <v>103</v>
      </c>
      <c r="D16" s="21"/>
      <c r="E16" s="2">
        <f>INDEX('元データ'!$A$2:$E$405,MATCH($A16,'元データ'!$A$2:$A$405,0),MATCH(E$1,'元データ'!$A$2:$E$2,0))</f>
        <v>0</v>
      </c>
    </row>
    <row r="17" spans="1:5" ht="21" customHeight="1">
      <c r="A17" s="221" t="s">
        <v>873</v>
      </c>
      <c r="B17" s="23" t="s">
        <v>146</v>
      </c>
      <c r="C17" s="24"/>
      <c r="D17" s="25"/>
      <c r="E17" s="5">
        <f>INDEX('元データ'!$A$2:$E$405,MATCH($A17,'元データ'!$A$2:$A$405,0),MATCH(E$1,'元データ'!$A$2:$E$2,0))</f>
        <v>100862</v>
      </c>
    </row>
    <row r="18" spans="1:5" ht="21" customHeight="1">
      <c r="A18" s="221" t="s">
        <v>874</v>
      </c>
      <c r="B18" s="26"/>
      <c r="C18" s="20" t="s">
        <v>160</v>
      </c>
      <c r="D18" s="21"/>
      <c r="E18" s="2">
        <f>INDEX('元データ'!$A$2:$E$405,MATCH($A18,'元データ'!$A$2:$A$405,0),MATCH(E$1,'元データ'!$A$2:$E$2,0))</f>
        <v>98529</v>
      </c>
    </row>
    <row r="19" spans="1:5" ht="21" customHeight="1">
      <c r="A19" s="221" t="s">
        <v>875</v>
      </c>
      <c r="B19" s="19"/>
      <c r="C19" s="20" t="s">
        <v>161</v>
      </c>
      <c r="D19" s="21"/>
      <c r="E19" s="2">
        <f>INDEX('元データ'!$A$2:$E$405,MATCH($A19,'元データ'!$A$2:$A$405,0),MATCH(E$1,'元データ'!$A$2:$E$2,0))</f>
        <v>1553</v>
      </c>
    </row>
    <row r="20" spans="1:5" ht="21" customHeight="1">
      <c r="A20" s="221" t="s">
        <v>876</v>
      </c>
      <c r="B20" s="19"/>
      <c r="C20" s="20" t="s">
        <v>162</v>
      </c>
      <c r="D20" s="21"/>
      <c r="E20" s="2">
        <f>INDEX('元データ'!$A$2:$E$405,MATCH($A20,'元データ'!$A$2:$A$405,0),MATCH(E$1,'元データ'!$A$2:$E$2,0))</f>
        <v>470</v>
      </c>
    </row>
    <row r="21" spans="1:5" ht="21" customHeight="1">
      <c r="A21" s="221" t="s">
        <v>877</v>
      </c>
      <c r="B21" s="27"/>
      <c r="C21" s="28" t="s">
        <v>163</v>
      </c>
      <c r="D21" s="29"/>
      <c r="E21" s="6">
        <f>INDEX('元データ'!$A$2:$E$405,MATCH($A21,'元データ'!$A$2:$A$405,0),MATCH(E$1,'元データ'!$A$2:$E$2,0))</f>
        <v>0</v>
      </c>
    </row>
    <row r="22" spans="1:5" ht="21" customHeight="1">
      <c r="A22" s="221" t="s">
        <v>878</v>
      </c>
      <c r="B22" s="16" t="s">
        <v>147</v>
      </c>
      <c r="C22" s="17"/>
      <c r="D22" s="18"/>
      <c r="E22" s="2">
        <f>INDEX('元データ'!$A$2:$E$405,MATCH($A22,'元データ'!$A$2:$A$405,0),MATCH(E$1,'元データ'!$A$2:$E$2,0))</f>
        <v>0</v>
      </c>
    </row>
    <row r="23" spans="1:5" ht="21" customHeight="1">
      <c r="A23" s="221" t="s">
        <v>879</v>
      </c>
      <c r="B23" s="30" t="s">
        <v>148</v>
      </c>
      <c r="C23" s="31"/>
      <c r="D23" s="32"/>
      <c r="E23" s="7">
        <f>INDEX('元データ'!$A$2:$E$405,MATCH($A23,'元データ'!$A$2:$A$405,0),MATCH(E$1,'元データ'!$A$2:$E$2,0))</f>
        <v>1603204</v>
      </c>
    </row>
    <row r="24" spans="1:5" ht="21" customHeight="1">
      <c r="A24" s="221" t="s">
        <v>880</v>
      </c>
      <c r="B24" s="16" t="s">
        <v>149</v>
      </c>
      <c r="C24" s="17"/>
      <c r="D24" s="18"/>
      <c r="E24" s="2">
        <f>INDEX('元データ'!$A$2:$E$405,MATCH($A24,'元データ'!$A$2:$A$405,0),MATCH(E$1,'元データ'!$A$2:$E$2,0))</f>
        <v>0</v>
      </c>
    </row>
    <row r="25" spans="1:5" ht="21" customHeight="1">
      <c r="A25" s="221" t="s">
        <v>881</v>
      </c>
      <c r="B25" s="19"/>
      <c r="C25" s="20" t="s">
        <v>104</v>
      </c>
      <c r="D25" s="21"/>
      <c r="E25" s="2">
        <f>INDEX('元データ'!$A$2:$E$405,MATCH($A25,'元データ'!$A$2:$A$405,0),MATCH(E$1,'元データ'!$A$2:$E$2,0))</f>
        <v>0</v>
      </c>
    </row>
    <row r="26" spans="1:5" ht="21" customHeight="1">
      <c r="A26" s="221" t="s">
        <v>882</v>
      </c>
      <c r="B26" s="19"/>
      <c r="C26" s="20" t="s">
        <v>105</v>
      </c>
      <c r="D26" s="21"/>
      <c r="E26" s="2">
        <f>INDEX('元データ'!$A$2:$E$405,MATCH($A26,'元データ'!$A$2:$A$405,0),MATCH(E$1,'元データ'!$A$2:$E$2,0))</f>
        <v>0</v>
      </c>
    </row>
    <row r="27" spans="1:5" ht="21" customHeight="1">
      <c r="A27" s="221" t="s">
        <v>883</v>
      </c>
      <c r="B27" s="19"/>
      <c r="C27" s="20" t="s">
        <v>106</v>
      </c>
      <c r="D27" s="21"/>
      <c r="E27" s="2">
        <f>INDEX('元データ'!$A$2:$E$405,MATCH($A27,'元データ'!$A$2:$A$405,0),MATCH(E$1,'元データ'!$A$2:$E$2,0))</f>
        <v>0</v>
      </c>
    </row>
    <row r="28" spans="1:5" ht="21" customHeight="1">
      <c r="A28" s="221" t="s">
        <v>884</v>
      </c>
      <c r="B28" s="19"/>
      <c r="C28" s="20" t="s">
        <v>107</v>
      </c>
      <c r="D28" s="21"/>
      <c r="E28" s="2">
        <f>INDEX('元データ'!$A$2:$E$405,MATCH($A28,'元データ'!$A$2:$A$405,0),MATCH(E$1,'元データ'!$A$2:$E$2,0))</f>
        <v>0</v>
      </c>
    </row>
    <row r="29" spans="1:5" ht="21" customHeight="1">
      <c r="A29" s="221" t="s">
        <v>885</v>
      </c>
      <c r="B29" s="19"/>
      <c r="C29" s="20" t="s">
        <v>108</v>
      </c>
      <c r="D29" s="21"/>
      <c r="E29" s="2">
        <f>INDEX('元データ'!$A$2:$E$405,MATCH($A29,'元データ'!$A$2:$A$405,0),MATCH(E$1,'元データ'!$A$2:$E$2,0))</f>
        <v>0</v>
      </c>
    </row>
    <row r="30" spans="1:5" ht="21" customHeight="1">
      <c r="A30" s="221" t="s">
        <v>886</v>
      </c>
      <c r="B30" s="23" t="s">
        <v>150</v>
      </c>
      <c r="C30" s="24"/>
      <c r="D30" s="25"/>
      <c r="E30" s="5">
        <f>INDEX('元データ'!$A$2:$E$405,MATCH($A30,'元データ'!$A$2:$A$405,0),MATCH(E$1,'元データ'!$A$2:$E$2,0))</f>
        <v>11455</v>
      </c>
    </row>
    <row r="31" spans="1:5" ht="21" customHeight="1">
      <c r="A31" s="221" t="s">
        <v>887</v>
      </c>
      <c r="B31" s="19"/>
      <c r="C31" s="20" t="s">
        <v>109</v>
      </c>
      <c r="D31" s="21"/>
      <c r="E31" s="2">
        <f>INDEX('元データ'!$A$2:$E$405,MATCH($A31,'元データ'!$A$2:$A$405,0),MATCH(E$1,'元データ'!$A$2:$E$2,0))</f>
        <v>0</v>
      </c>
    </row>
    <row r="32" spans="1:5" ht="21" customHeight="1">
      <c r="A32" s="221" t="s">
        <v>888</v>
      </c>
      <c r="B32" s="19"/>
      <c r="C32" s="20" t="s">
        <v>110</v>
      </c>
      <c r="D32" s="21"/>
      <c r="E32" s="2">
        <f>INDEX('元データ'!$A$2:$E$405,MATCH($A32,'元データ'!$A$2:$A$405,0),MATCH(E$1,'元データ'!$A$2:$E$2,0))</f>
        <v>4418</v>
      </c>
    </row>
    <row r="33" spans="1:5" ht="21" customHeight="1">
      <c r="A33" s="221" t="s">
        <v>889</v>
      </c>
      <c r="B33" s="33"/>
      <c r="C33" s="28" t="s">
        <v>111</v>
      </c>
      <c r="D33" s="29"/>
      <c r="E33" s="6">
        <f>INDEX('元データ'!$A$2:$E$405,MATCH($A33,'元データ'!$A$2:$A$405,0),MATCH(E$1,'元データ'!$A$2:$E$2,0))</f>
        <v>7037</v>
      </c>
    </row>
    <row r="34" spans="1:5" ht="21" customHeight="1">
      <c r="A34" s="221" t="s">
        <v>890</v>
      </c>
      <c r="B34" s="16" t="s">
        <v>151</v>
      </c>
      <c r="C34" s="17"/>
      <c r="D34" s="18"/>
      <c r="E34" s="2">
        <f>INDEX('元データ'!$A$2:$E$405,MATCH($A34,'元データ'!$A$2:$A$405,0),MATCH(E$1,'元データ'!$A$2:$E$2,0))</f>
        <v>11455</v>
      </c>
    </row>
    <row r="35" spans="1:5" ht="21" customHeight="1">
      <c r="A35" s="221" t="s">
        <v>891</v>
      </c>
      <c r="B35" s="23" t="s">
        <v>152</v>
      </c>
      <c r="C35" s="24"/>
      <c r="D35" s="25"/>
      <c r="E35" s="5">
        <f>INDEX('元データ'!$A$2:$E$405,MATCH($A35,'元データ'!$A$2:$A$405,0),MATCH(E$1,'元データ'!$A$2:$E$2,0))</f>
        <v>788866</v>
      </c>
    </row>
    <row r="36" spans="1:5" ht="21" customHeight="1">
      <c r="A36" s="221" t="s">
        <v>892</v>
      </c>
      <c r="B36" s="19"/>
      <c r="C36" s="20" t="s">
        <v>0</v>
      </c>
      <c r="D36" s="21"/>
      <c r="E36" s="2">
        <f>INDEX('元データ'!$A$2:$E$405,MATCH($A36,'元データ'!$A$2:$A$405,0),MATCH(E$1,'元データ'!$A$2:$E$2,0))</f>
        <v>513500</v>
      </c>
    </row>
    <row r="37" spans="1:5" ht="21" customHeight="1">
      <c r="A37" s="221" t="s">
        <v>893</v>
      </c>
      <c r="B37" s="19"/>
      <c r="C37" s="22" t="s">
        <v>112</v>
      </c>
      <c r="D37" s="21"/>
      <c r="E37" s="2">
        <f>INDEX('元データ'!$A$2:$E$405,MATCH($A37,'元データ'!$A$2:$A$405,0),MATCH(E$1,'元データ'!$A$2:$E$2,0))</f>
        <v>0</v>
      </c>
    </row>
    <row r="38" spans="1:5" ht="21" customHeight="1">
      <c r="A38" s="221" t="s">
        <v>894</v>
      </c>
      <c r="B38" s="19"/>
      <c r="C38" s="22" t="s">
        <v>113</v>
      </c>
      <c r="D38" s="21"/>
      <c r="E38" s="2">
        <f>INDEX('元データ'!$A$2:$E$405,MATCH($A38,'元データ'!$A$2:$A$405,0),MATCH(E$1,'元データ'!$A$2:$E$2,0))</f>
        <v>0</v>
      </c>
    </row>
    <row r="39" spans="1:5" ht="21" customHeight="1">
      <c r="A39" s="221" t="s">
        <v>895</v>
      </c>
      <c r="B39" s="19"/>
      <c r="C39" s="22" t="s">
        <v>114</v>
      </c>
      <c r="D39" s="21"/>
      <c r="E39" s="2">
        <f>INDEX('元データ'!$A$2:$E$405,MATCH($A39,'元データ'!$A$2:$A$405,0),MATCH(E$1,'元データ'!$A$2:$E$2,0))</f>
        <v>513500</v>
      </c>
    </row>
    <row r="40" spans="1:5" ht="21" customHeight="1">
      <c r="A40" s="221" t="s">
        <v>896</v>
      </c>
      <c r="B40" s="19"/>
      <c r="C40" s="22" t="s">
        <v>115</v>
      </c>
      <c r="D40" s="21"/>
      <c r="E40" s="2">
        <f>INDEX('元データ'!$A$2:$E$405,MATCH($A40,'元データ'!$A$2:$A$405,0),MATCH(E$1,'元データ'!$A$2:$E$2,0))</f>
        <v>0</v>
      </c>
    </row>
    <row r="41" spans="1:5" ht="21" customHeight="1">
      <c r="A41" s="221" t="s">
        <v>897</v>
      </c>
      <c r="B41" s="19"/>
      <c r="C41" s="20" t="s">
        <v>116</v>
      </c>
      <c r="D41" s="21"/>
      <c r="E41" s="2">
        <f>INDEX('元データ'!$A$2:$E$405,MATCH($A41,'元データ'!$A$2:$A$405,0),MATCH(E$1,'元データ'!$A$2:$E$2,0))</f>
        <v>275366</v>
      </c>
    </row>
    <row r="42" spans="1:5" ht="21" customHeight="1">
      <c r="A42" s="221" t="s">
        <v>898</v>
      </c>
      <c r="B42" s="19"/>
      <c r="C42" s="22" t="s">
        <v>1</v>
      </c>
      <c r="D42" s="21"/>
      <c r="E42" s="2">
        <f>INDEX('元データ'!$A$2:$E$405,MATCH($A42,'元データ'!$A$2:$A$405,0),MATCH(E$1,'元データ'!$A$2:$E$2,0))</f>
        <v>275366</v>
      </c>
    </row>
    <row r="43" spans="1:5" ht="21" customHeight="1">
      <c r="A43" s="221" t="s">
        <v>899</v>
      </c>
      <c r="B43" s="33"/>
      <c r="C43" s="34" t="s">
        <v>2</v>
      </c>
      <c r="D43" s="29"/>
      <c r="E43" s="6">
        <f>INDEX('元データ'!$A$2:$E$405,MATCH($A43,'元データ'!$A$2:$A$405,0),MATCH(E$1,'元データ'!$A$2:$E$2,0))</f>
        <v>0</v>
      </c>
    </row>
    <row r="44" spans="1:5" ht="21" customHeight="1">
      <c r="A44" s="221" t="s">
        <v>900</v>
      </c>
      <c r="B44" s="16" t="s">
        <v>153</v>
      </c>
      <c r="C44" s="17"/>
      <c r="D44" s="18"/>
      <c r="E44" s="2">
        <f>INDEX('元データ'!$A$2:$E$405,MATCH($A44,'元データ'!$A$2:$A$405,0),MATCH(E$1,'元データ'!$A$2:$E$2,0))</f>
        <v>802883</v>
      </c>
    </row>
    <row r="45" spans="1:5" ht="21" customHeight="1">
      <c r="A45" s="221" t="s">
        <v>901</v>
      </c>
      <c r="B45" s="19"/>
      <c r="C45" s="20" t="s">
        <v>3</v>
      </c>
      <c r="D45" s="36"/>
      <c r="E45" s="2">
        <f>INDEX('元データ'!$A$2:$E$405,MATCH($A45,'元データ'!$A$2:$A$405,0),MATCH(E$1,'元データ'!$A$2:$E$2,0))</f>
        <v>872128</v>
      </c>
    </row>
    <row r="46" spans="2:5" ht="21" customHeight="1">
      <c r="B46" s="19"/>
      <c r="C46" s="22" t="s">
        <v>117</v>
      </c>
      <c r="D46" s="21"/>
      <c r="E46" s="2">
        <f>E47+E48</f>
        <v>0</v>
      </c>
    </row>
    <row r="47" spans="1:5" ht="21" customHeight="1" hidden="1">
      <c r="A47" s="195" t="s">
        <v>902</v>
      </c>
      <c r="B47" s="196"/>
      <c r="C47" s="197"/>
      <c r="D47" s="198"/>
      <c r="E47" s="199">
        <f>INDEX('元データ'!$A$2:$E$405,MATCH($A47,'元データ'!$A$2:$A$405,0),MATCH(E$1,'元データ'!$A$2:$E$2,0))</f>
        <v>0</v>
      </c>
    </row>
    <row r="48" spans="1:5" ht="21" customHeight="1" hidden="1">
      <c r="A48" s="195" t="s">
        <v>903</v>
      </c>
      <c r="B48" s="196"/>
      <c r="C48" s="197"/>
      <c r="D48" s="198"/>
      <c r="E48" s="199">
        <f>INDEX('元データ'!$A$2:$E$405,MATCH($A48,'元データ'!$A$2:$A$405,0),MATCH(E$1,'元データ'!$A$2:$E$2,0))</f>
        <v>0</v>
      </c>
    </row>
    <row r="49" spans="1:5" ht="21" customHeight="1">
      <c r="A49" s="221" t="s">
        <v>904</v>
      </c>
      <c r="B49" s="19"/>
      <c r="C49" s="22" t="s">
        <v>4</v>
      </c>
      <c r="D49" s="21"/>
      <c r="E49" s="2">
        <f>INDEX('元データ'!$A$2:$E$405,MATCH($A49,'元データ'!$A$2:$A$405,0),MATCH(E$1,'元データ'!$A$2:$E$2,0))</f>
        <v>0</v>
      </c>
    </row>
    <row r="50" spans="1:5" ht="21" customHeight="1">
      <c r="A50" s="221" t="s">
        <v>905</v>
      </c>
      <c r="B50" s="19"/>
      <c r="C50" s="22" t="s">
        <v>5</v>
      </c>
      <c r="D50" s="21"/>
      <c r="E50" s="2">
        <f>INDEX('元データ'!$A$2:$E$405,MATCH($A50,'元データ'!$A$2:$A$405,0),MATCH(E$1,'元データ'!$A$2:$E$2,0))</f>
        <v>0</v>
      </c>
    </row>
    <row r="51" spans="1:5" ht="21" customHeight="1">
      <c r="A51" s="221" t="s">
        <v>906</v>
      </c>
      <c r="B51" s="19"/>
      <c r="C51" s="22" t="s">
        <v>6</v>
      </c>
      <c r="D51" s="21"/>
      <c r="E51" s="2">
        <f>INDEX('元データ'!$A$2:$E$405,MATCH($A51,'元データ'!$A$2:$A$405,0),MATCH(E$1,'元データ'!$A$2:$E$2,0))</f>
        <v>872128</v>
      </c>
    </row>
    <row r="52" spans="1:5" ht="21" customHeight="1">
      <c r="A52" s="221" t="s">
        <v>907</v>
      </c>
      <c r="B52" s="19"/>
      <c r="C52" s="20" t="s">
        <v>7</v>
      </c>
      <c r="D52" s="36"/>
      <c r="E52" s="2">
        <f>INDEX('元データ'!$A$2:$E$405,MATCH($A52,'元データ'!$A$2:$A$405,0),MATCH(E$1,'元データ'!$A$2:$E$2,0))</f>
        <v>-69245</v>
      </c>
    </row>
    <row r="53" spans="1:5" ht="21" customHeight="1">
      <c r="A53" s="221" t="s">
        <v>908</v>
      </c>
      <c r="B53" s="19"/>
      <c r="C53" s="22" t="s">
        <v>8</v>
      </c>
      <c r="D53" s="21"/>
      <c r="E53" s="2">
        <f>INDEX('元データ'!$A$2:$E$405,MATCH($A53,'元データ'!$A$2:$A$405,0),MATCH(E$1,'元データ'!$A$2:$E$2,0))</f>
        <v>369</v>
      </c>
    </row>
    <row r="54" spans="1:5" ht="21" customHeight="1">
      <c r="A54" s="221" t="s">
        <v>909</v>
      </c>
      <c r="B54" s="19"/>
      <c r="C54" s="22" t="s">
        <v>9</v>
      </c>
      <c r="D54" s="21"/>
      <c r="E54" s="2">
        <f>INDEX('元データ'!$A$2:$E$405,MATCH($A54,'元データ'!$A$2:$A$405,0),MATCH(E$1,'元データ'!$A$2:$E$2,0))</f>
        <v>0</v>
      </c>
    </row>
    <row r="55" spans="1:5" ht="21" customHeight="1">
      <c r="A55" s="221" t="s">
        <v>910</v>
      </c>
      <c r="B55" s="19"/>
      <c r="C55" s="22" t="s">
        <v>10</v>
      </c>
      <c r="D55" s="21"/>
      <c r="E55" s="2">
        <f>INDEX('元データ'!$A$2:$E$405,MATCH($A55,'元データ'!$A$2:$A$405,0),MATCH(E$1,'元データ'!$A$2:$E$2,0))</f>
        <v>4050</v>
      </c>
    </row>
    <row r="56" spans="1:5" ht="21" customHeight="1">
      <c r="A56" s="221" t="s">
        <v>911</v>
      </c>
      <c r="B56" s="19"/>
      <c r="C56" s="22" t="s">
        <v>11</v>
      </c>
      <c r="D56" s="21"/>
      <c r="E56" s="2">
        <f>INDEX('元データ'!$A$2:$E$405,MATCH($A56,'元データ'!$A$2:$A$405,0),MATCH(E$1,'元データ'!$A$2:$E$2,0))</f>
        <v>0</v>
      </c>
    </row>
    <row r="57" spans="1:5" ht="21" customHeight="1">
      <c r="A57" s="221" t="s">
        <v>912</v>
      </c>
      <c r="B57" s="19"/>
      <c r="C57" s="22" t="s">
        <v>118</v>
      </c>
      <c r="D57" s="21"/>
      <c r="E57" s="2">
        <f>INDEX('元データ'!$A$2:$E$405,MATCH($A57,'元データ'!$A$2:$A$405,0),MATCH(E$1,'元データ'!$A$2:$E$2,0))</f>
        <v>0</v>
      </c>
    </row>
    <row r="58" spans="1:5" ht="21" customHeight="1">
      <c r="A58" s="221" t="s">
        <v>913</v>
      </c>
      <c r="B58" s="19"/>
      <c r="C58" s="59" t="s">
        <v>164</v>
      </c>
      <c r="D58" s="21"/>
      <c r="E58" s="2">
        <f>INDEX('元データ'!$A$2:$E$405,MATCH($A58,'元データ'!$A$2:$A$405,0),MATCH(E$1,'元データ'!$A$2:$E$2,0))</f>
        <v>73664</v>
      </c>
    </row>
    <row r="59" spans="1:5" ht="21" customHeight="1">
      <c r="A59" s="221" t="s">
        <v>914</v>
      </c>
      <c r="B59" s="19"/>
      <c r="C59" s="35"/>
      <c r="D59" s="36" t="s">
        <v>165</v>
      </c>
      <c r="E59" s="2">
        <f>INDEX('元データ'!$A$2:$E$405,MATCH($A59,'元データ'!$A$2:$A$405,0),MATCH(E$1,'元データ'!$A$2:$E$2,0))</f>
        <v>17792</v>
      </c>
    </row>
    <row r="60" spans="1:5" ht="21" customHeight="1">
      <c r="A60" s="221" t="s">
        <v>915</v>
      </c>
      <c r="B60" s="19"/>
      <c r="C60" s="35"/>
      <c r="D60" s="36" t="s">
        <v>38</v>
      </c>
      <c r="E60" s="2">
        <f>INDEX('元データ'!$A$2:$E$405,MATCH($A60,'元データ'!$A$2:$A$405,0),MATCH(E$1,'元データ'!$A$2:$E$2,0))</f>
        <v>0</v>
      </c>
    </row>
    <row r="61" spans="1:5" ht="21" customHeight="1">
      <c r="A61" s="221" t="s">
        <v>916</v>
      </c>
      <c r="B61" s="30" t="s">
        <v>12</v>
      </c>
      <c r="C61" s="31"/>
      <c r="D61" s="32"/>
      <c r="E61" s="7">
        <f>INDEX('元データ'!$A$2:$E$405,MATCH($A61,'元データ'!$A$2:$A$405,0),MATCH(E$1,'元データ'!$A$2:$E$2,0))</f>
        <v>1591749</v>
      </c>
    </row>
    <row r="62" spans="1:5" ht="21" customHeight="1">
      <c r="A62" s="221" t="s">
        <v>917</v>
      </c>
      <c r="B62" s="30" t="s">
        <v>13</v>
      </c>
      <c r="C62" s="31"/>
      <c r="D62" s="32"/>
      <c r="E62" s="7">
        <f>INDEX('元データ'!$A$2:$E$405,MATCH($A62,'元データ'!$A$2:$A$405,0),MATCH(E$1,'元データ'!$A$2:$E$2,0))</f>
        <v>1603204</v>
      </c>
    </row>
    <row r="63" spans="1:5" ht="21" customHeight="1">
      <c r="A63" s="221" t="s">
        <v>918</v>
      </c>
      <c r="B63" s="30" t="s">
        <v>14</v>
      </c>
      <c r="C63" s="31"/>
      <c r="D63" s="32"/>
      <c r="E63" s="7">
        <f>INDEX('元データ'!$A$2:$E$405,MATCH($A63,'元データ'!$A$2:$A$405,0),MATCH(E$1,'元データ'!$A$2:$E$2,0))</f>
        <v>0</v>
      </c>
    </row>
    <row r="64" spans="1:5" ht="21" customHeight="1">
      <c r="A64" s="221" t="s">
        <v>919</v>
      </c>
      <c r="B64" s="30" t="s">
        <v>296</v>
      </c>
      <c r="C64" s="31"/>
      <c r="D64" s="32"/>
      <c r="E64" s="7">
        <f>INDEX('元データ'!$A$2:$E$405,MATCH($A64,'元データ'!$A$2:$A$405,0),MATCH(E$1,'元データ'!$A$2:$E$2,0))</f>
        <v>0</v>
      </c>
    </row>
    <row r="65" spans="1:5" ht="21" customHeight="1">
      <c r="A65" s="221" t="s">
        <v>920</v>
      </c>
      <c r="B65" s="16" t="s">
        <v>119</v>
      </c>
      <c r="C65" s="35"/>
      <c r="D65" s="36" t="s">
        <v>120</v>
      </c>
      <c r="E65" s="2">
        <f>INDEX('元データ'!$A$2:$E$405,MATCH($A65,'元データ'!$A$2:$A$405,0),MATCH(E$1,'元データ'!$A$2:$E$2,0))</f>
        <v>17792</v>
      </c>
    </row>
    <row r="66" spans="1:5" ht="21" customHeight="1">
      <c r="A66" s="221" t="s">
        <v>921</v>
      </c>
      <c r="B66" s="19"/>
      <c r="C66" s="35"/>
      <c r="D66" s="36" t="s">
        <v>121</v>
      </c>
      <c r="E66" s="2">
        <f>INDEX('元データ'!$A$2:$E$405,MATCH($A66,'元データ'!$A$2:$A$405,0),MATCH(E$1,'元データ'!$A$2:$E$2,0))</f>
        <v>0</v>
      </c>
    </row>
    <row r="67" spans="2:5" ht="21" customHeight="1">
      <c r="B67" s="30" t="s">
        <v>122</v>
      </c>
      <c r="C67" s="31"/>
      <c r="D67" s="32"/>
      <c r="E67" s="228">
        <f>+E58/('損益計算書'!C9-'損益計算書'!C11)*100</f>
        <v>83.4076858624516</v>
      </c>
    </row>
    <row r="68" spans="2:5" ht="21" customHeight="1">
      <c r="B68" s="30" t="s">
        <v>123</v>
      </c>
      <c r="C68" s="31"/>
      <c r="D68" s="32"/>
      <c r="E68" s="228">
        <f>+E63/('損益計算書'!C9-'損益計算書'!C11)*100</f>
        <v>0</v>
      </c>
    </row>
    <row r="69" spans="2:5" ht="21" customHeight="1">
      <c r="B69" s="37"/>
      <c r="C69" s="20" t="s">
        <v>166</v>
      </c>
      <c r="D69" s="36"/>
      <c r="E69" s="229">
        <f>+(E36+E44)/E62*100</f>
        <v>82.10951319981736</v>
      </c>
    </row>
    <row r="70" spans="2:5" ht="21" customHeight="1">
      <c r="B70" s="73" t="s">
        <v>124</v>
      </c>
      <c r="C70" s="20" t="s">
        <v>167</v>
      </c>
      <c r="D70" s="36"/>
      <c r="E70" s="230">
        <f>+E8/(E24+E35+E44)*100</f>
        <v>94.38309683247799</v>
      </c>
    </row>
    <row r="71" spans="2:5" ht="21" customHeight="1">
      <c r="B71" s="38"/>
      <c r="C71" s="20" t="s">
        <v>168</v>
      </c>
      <c r="D71" s="36"/>
      <c r="E71" s="230">
        <f>+E17/E30*100</f>
        <v>880.5063291139242</v>
      </c>
    </row>
    <row r="72" spans="2:5" ht="21" customHeight="1">
      <c r="B72" s="38" t="s">
        <v>36</v>
      </c>
      <c r="C72" s="20" t="s">
        <v>169</v>
      </c>
      <c r="D72" s="36"/>
      <c r="E72" s="230">
        <f>'損益計算書'!C8/'損益計算書'!C21*100</f>
        <v>120.39852330833965</v>
      </c>
    </row>
    <row r="73" spans="2:5" ht="21" customHeight="1">
      <c r="B73" s="38"/>
      <c r="C73" s="20" t="s">
        <v>297</v>
      </c>
      <c r="D73" s="36"/>
      <c r="E73" s="229">
        <f>+('損益計算書'!C9+'損益計算書'!C14)/('損益計算書'!C22+'損益計算書'!C30)*100</f>
        <v>120.39852330833965</v>
      </c>
    </row>
    <row r="74" spans="2:5" ht="21" customHeight="1">
      <c r="B74" s="38" t="s">
        <v>27</v>
      </c>
      <c r="C74" s="20" t="s">
        <v>298</v>
      </c>
      <c r="D74" s="36"/>
      <c r="E74" s="229">
        <f>+('損益計算書'!C9-'損益計算書'!C11)/('損益計算書'!C22-'損益計算書'!C26)*100</f>
        <v>110.79914690753982</v>
      </c>
    </row>
    <row r="75" spans="2:5" ht="21" customHeight="1">
      <c r="B75" s="38"/>
      <c r="C75" s="20" t="s">
        <v>299</v>
      </c>
      <c r="D75" s="36"/>
      <c r="E75" s="231">
        <f>+'資本的収支に関する調'!E29/'損益計算書'!C27*100</f>
        <v>327.32793522267207</v>
      </c>
    </row>
    <row r="76" spans="2:5" ht="21" customHeight="1">
      <c r="B76" s="38" t="s">
        <v>28</v>
      </c>
      <c r="C76" s="20" t="s">
        <v>300</v>
      </c>
      <c r="D76" s="21" t="s">
        <v>170</v>
      </c>
      <c r="E76" s="230">
        <f>+'資本的収支に関する調'!E28/'損益計算書'!C10*100</f>
        <v>71.40527871191277</v>
      </c>
    </row>
    <row r="77" spans="2:5" ht="21" customHeight="1">
      <c r="B77" s="38"/>
      <c r="C77" s="11" t="s">
        <v>174</v>
      </c>
      <c r="D77" s="60" t="s">
        <v>171</v>
      </c>
      <c r="E77" s="230">
        <f>+'費用構成表'!E15/'損益計算書'!C10*100</f>
        <v>7.9724175413567036</v>
      </c>
    </row>
    <row r="78" spans="2:5" ht="21" customHeight="1">
      <c r="B78" s="38" t="s">
        <v>29</v>
      </c>
      <c r="C78" s="11"/>
      <c r="D78" s="60" t="s">
        <v>172</v>
      </c>
      <c r="E78" s="230">
        <f>+('資本的収支に関する調'!E28+'費用構成表'!E15)/'損益計算書'!C10*100</f>
        <v>79.37769625326948</v>
      </c>
    </row>
    <row r="79" spans="2:5" ht="21" customHeight="1">
      <c r="B79" s="62"/>
      <c r="C79" s="14"/>
      <c r="D79" s="61" t="s">
        <v>173</v>
      </c>
      <c r="E79" s="232">
        <f>+'費用構成表'!E13/'損益計算書'!C10*100</f>
        <v>7.93505214171677</v>
      </c>
    </row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</sheetData>
  <sheetProtection/>
  <printOptions horizontalCentered="1"/>
  <pageMargins left="0.5905511811023623" right="0.5905511811023623" top="0.7874015748031497" bottom="0.3937007874015748" header="0.5118110236220472" footer="0.5118110236220472"/>
  <pageSetup fitToHeight="1" fitToWidth="1" horizontalDpi="300" verticalDpi="300" orientation="portrait" paperSize="9" scale="53" r:id="rId2"/>
  <headerFooter alignWithMargins="0">
    <oddHeader>&amp;C&amp;14法適第６表　駐車場事業会計決算の状況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showGridLines="0" zoomScaleSheetLayoutView="100" workbookViewId="0" topLeftCell="B2">
      <selection activeCell="B2" sqref="B2"/>
    </sheetView>
  </sheetViews>
  <sheetFormatPr defaultColWidth="8.796875" defaultRowHeight="13.5" customHeight="1"/>
  <cols>
    <col min="1" max="1" width="0" style="221" hidden="1" customWidth="1"/>
    <col min="2" max="2" width="3.59765625" style="222" customWidth="1"/>
    <col min="3" max="3" width="6.59765625" style="222" customWidth="1"/>
    <col min="4" max="4" width="25.09765625" style="222" customWidth="1"/>
    <col min="5" max="5" width="11.59765625" style="221" customWidth="1"/>
    <col min="6" max="16384" width="9" style="221" customWidth="1"/>
  </cols>
  <sheetData>
    <row r="1" ht="13.5" customHeight="1" hidden="1">
      <c r="E1" s="221">
        <v>322016</v>
      </c>
    </row>
    <row r="2" s="222" customFormat="1" ht="13.5" customHeight="1">
      <c r="B2" s="194" t="s">
        <v>755</v>
      </c>
    </row>
    <row r="3" s="222" customFormat="1" ht="13.5" customHeight="1"/>
    <row r="4" spans="2:5" s="222" customFormat="1" ht="13.5" customHeight="1">
      <c r="B4" s="223" t="s">
        <v>59</v>
      </c>
      <c r="C4" s="223"/>
      <c r="D4" s="226"/>
      <c r="E4" s="224" t="s">
        <v>159</v>
      </c>
    </row>
    <row r="5" spans="2:5" ht="13.5" customHeight="1">
      <c r="B5" s="8"/>
      <c r="C5" s="64"/>
      <c r="D5" s="1" t="s">
        <v>15</v>
      </c>
      <c r="E5" s="56"/>
    </row>
    <row r="6" spans="2:5" ht="15" customHeight="1">
      <c r="B6" s="10"/>
      <c r="C6" s="11"/>
      <c r="D6" s="12"/>
      <c r="E6" s="57" t="s">
        <v>263</v>
      </c>
    </row>
    <row r="7" spans="2:5" ht="16.5" customHeight="1">
      <c r="B7" s="13" t="s">
        <v>16</v>
      </c>
      <c r="C7" s="14"/>
      <c r="D7" s="15"/>
      <c r="E7" s="58"/>
    </row>
    <row r="8" spans="1:5" ht="13.5" customHeight="1">
      <c r="A8" s="221" t="s">
        <v>821</v>
      </c>
      <c r="B8" s="47"/>
      <c r="C8" s="65" t="s">
        <v>60</v>
      </c>
      <c r="D8" s="43"/>
      <c r="E8" s="4">
        <f>INDEX('元データ'!$A$2:$E$405,MATCH($A8,'元データ'!$A$2:$A$405,0),MATCH(E$1,'元データ'!$A$2:$E$2,0))</f>
        <v>0</v>
      </c>
    </row>
    <row r="9" spans="1:5" ht="13.5" customHeight="1">
      <c r="A9" s="221" t="s">
        <v>822</v>
      </c>
      <c r="B9" s="40"/>
      <c r="C9" s="66" t="s">
        <v>175</v>
      </c>
      <c r="D9" s="50"/>
      <c r="E9" s="2">
        <f>INDEX('元データ'!$A$2:$E$405,MATCH($A9,'元データ'!$A$2:$A$405,0),MATCH(E$1,'元データ'!$A$2:$E$2,0))</f>
        <v>0</v>
      </c>
    </row>
    <row r="10" spans="1:5" ht="13.5" customHeight="1">
      <c r="A10" s="221" t="s">
        <v>823</v>
      </c>
      <c r="B10" s="46" t="s">
        <v>61</v>
      </c>
      <c r="C10" s="66" t="s">
        <v>176</v>
      </c>
      <c r="D10" s="50"/>
      <c r="E10" s="2">
        <f>INDEX('元データ'!$A$2:$E$405,MATCH($A10,'元データ'!$A$2:$A$405,0),MATCH(E$1,'元データ'!$A$2:$E$2,0))</f>
        <v>0</v>
      </c>
    </row>
    <row r="11" spans="1:5" ht="13.5" customHeight="1">
      <c r="A11" s="221" t="s">
        <v>824</v>
      </c>
      <c r="B11" s="40"/>
      <c r="C11" s="65" t="s">
        <v>62</v>
      </c>
      <c r="D11" s="43"/>
      <c r="E11" s="2">
        <f>INDEX('元データ'!$A$2:$E$405,MATCH($A11,'元データ'!$A$2:$A$405,0),MATCH(E$1,'元データ'!$A$2:$E$2,0))</f>
        <v>0</v>
      </c>
    </row>
    <row r="12" spans="1:5" ht="13.5" customHeight="1">
      <c r="A12" s="221" t="s">
        <v>825</v>
      </c>
      <c r="B12" s="39" t="s">
        <v>39</v>
      </c>
      <c r="C12" s="65" t="s">
        <v>63</v>
      </c>
      <c r="D12" s="43"/>
      <c r="E12" s="2">
        <f>INDEX('元データ'!$A$2:$E$405,MATCH($A12,'元データ'!$A$2:$A$405,0),MATCH(E$1,'元データ'!$A$2:$E$2,0))</f>
        <v>0</v>
      </c>
    </row>
    <row r="13" spans="1:5" ht="13.5" customHeight="1">
      <c r="A13" s="221" t="s">
        <v>826</v>
      </c>
      <c r="B13" s="40"/>
      <c r="C13" s="65" t="s">
        <v>64</v>
      </c>
      <c r="D13" s="43"/>
      <c r="E13" s="2">
        <f>INDEX('元データ'!$A$2:$E$405,MATCH($A13,'元データ'!$A$2:$A$405,0),MATCH(E$1,'元データ'!$A$2:$E$2,0))</f>
        <v>0</v>
      </c>
    </row>
    <row r="14" spans="1:5" ht="13.5" customHeight="1">
      <c r="A14" s="221" t="s">
        <v>827</v>
      </c>
      <c r="B14" s="39" t="s">
        <v>40</v>
      </c>
      <c r="C14" s="65" t="s">
        <v>65</v>
      </c>
      <c r="D14" s="43"/>
      <c r="E14" s="2">
        <f>INDEX('元データ'!$A$2:$E$405,MATCH($A14,'元データ'!$A$2:$A$405,0),MATCH(E$1,'元データ'!$A$2:$E$2,0))</f>
        <v>29885</v>
      </c>
    </row>
    <row r="15" spans="1:5" ht="13.5" customHeight="1">
      <c r="A15" s="221" t="s">
        <v>828</v>
      </c>
      <c r="B15" s="40"/>
      <c r="C15" s="65" t="s">
        <v>66</v>
      </c>
      <c r="D15" s="43"/>
      <c r="E15" s="2">
        <f>INDEX('元データ'!$A$2:$E$405,MATCH($A15,'元データ'!$A$2:$A$405,0),MATCH(E$1,'元データ'!$A$2:$E$2,0))</f>
        <v>0</v>
      </c>
    </row>
    <row r="16" spans="2:5" ht="13.5" customHeight="1">
      <c r="B16" s="39" t="s">
        <v>41</v>
      </c>
      <c r="C16" s="65" t="s">
        <v>67</v>
      </c>
      <c r="D16" s="43"/>
      <c r="E16" s="2">
        <f>E17+E18</f>
        <v>0</v>
      </c>
    </row>
    <row r="17" spans="1:5" ht="13.5" customHeight="1" hidden="1">
      <c r="A17" s="195" t="s">
        <v>829</v>
      </c>
      <c r="B17" s="200"/>
      <c r="C17" s="201"/>
      <c r="D17" s="202"/>
      <c r="E17" s="199">
        <f>INDEX('元データ'!$A$2:$E$405,MATCH($A17,'元データ'!$A$2:$A$405,0),MATCH(E$1,'元データ'!$A$2:$E$2,0))</f>
        <v>0</v>
      </c>
    </row>
    <row r="18" spans="1:5" ht="13.5" customHeight="1" hidden="1">
      <c r="A18" s="195" t="s">
        <v>830</v>
      </c>
      <c r="B18" s="200"/>
      <c r="C18" s="201"/>
      <c r="D18" s="202"/>
      <c r="E18" s="199">
        <f>INDEX('元データ'!$A$2:$E$405,MATCH($A18,'元データ'!$A$2:$A$405,0),MATCH(E$1,'元データ'!$A$2:$E$2,0))</f>
        <v>0</v>
      </c>
    </row>
    <row r="19" spans="1:5" ht="13.5" customHeight="1">
      <c r="A19" s="221" t="s">
        <v>831</v>
      </c>
      <c r="B19" s="40"/>
      <c r="C19" s="65" t="s">
        <v>49</v>
      </c>
      <c r="D19" s="43"/>
      <c r="E19" s="2">
        <f>INDEX('元データ'!$A$2:$E$405,MATCH($A19,'元データ'!$A$2:$A$405,0),MATCH(E$1,'元データ'!$A$2:$E$2,0))</f>
        <v>0</v>
      </c>
    </row>
    <row r="20" spans="1:5" ht="13.5" customHeight="1">
      <c r="A20" s="221" t="s">
        <v>832</v>
      </c>
      <c r="B20" s="39" t="s">
        <v>25</v>
      </c>
      <c r="C20" s="65" t="s">
        <v>50</v>
      </c>
      <c r="D20" s="43"/>
      <c r="E20" s="2">
        <f>INDEX('元データ'!$A$2:$E$405,MATCH($A20,'元データ'!$A$2:$A$405,0),MATCH(E$1,'元データ'!$A$2:$E$2,0))</f>
        <v>0</v>
      </c>
    </row>
    <row r="21" spans="1:5" ht="13.5" customHeight="1">
      <c r="A21" s="221" t="s">
        <v>833</v>
      </c>
      <c r="B21" s="40"/>
      <c r="C21" s="65" t="s">
        <v>68</v>
      </c>
      <c r="D21" s="43"/>
      <c r="E21" s="2">
        <f>INDEX('元データ'!$A$2:$E$405,MATCH($A21,'元データ'!$A$2:$A$405,0),MATCH(E$1,'元データ'!$A$2:$E$2,0))</f>
        <v>29885</v>
      </c>
    </row>
    <row r="22" spans="1:5" ht="13.5" customHeight="1">
      <c r="A22" s="221" t="s">
        <v>834</v>
      </c>
      <c r="B22" s="39" t="s">
        <v>42</v>
      </c>
      <c r="C22" s="65" t="s">
        <v>69</v>
      </c>
      <c r="D22" s="43"/>
      <c r="E22" s="2">
        <f>INDEX('元データ'!$A$2:$E$405,MATCH($A22,'元データ'!$A$2:$A$405,0),MATCH(E$1,'元データ'!$A$2:$E$2,0))</f>
        <v>0</v>
      </c>
    </row>
    <row r="23" spans="1:5" ht="13.5" customHeight="1">
      <c r="A23" s="221" t="s">
        <v>835</v>
      </c>
      <c r="B23" s="40"/>
      <c r="C23" s="65" t="s">
        <v>70</v>
      </c>
      <c r="D23" s="43"/>
      <c r="E23" s="2">
        <f>INDEX('元データ'!$A$2:$E$405,MATCH($A23,'元データ'!$A$2:$A$405,0),MATCH(E$1,'元データ'!$A$2:$E$2,0))</f>
        <v>0</v>
      </c>
    </row>
    <row r="24" spans="1:5" ht="13.5" customHeight="1">
      <c r="A24" s="221" t="s">
        <v>836</v>
      </c>
      <c r="B24" s="48"/>
      <c r="C24" s="67" t="s">
        <v>71</v>
      </c>
      <c r="D24" s="44"/>
      <c r="E24" s="6">
        <f>INDEX('元データ'!$A$2:$E$405,MATCH($A24,'元データ'!$A$2:$A$405,0),MATCH(E$1,'元データ'!$A$2:$E$2,0))</f>
        <v>29885</v>
      </c>
    </row>
    <row r="25" spans="1:5" ht="13.5" customHeight="1">
      <c r="A25" s="221" t="s">
        <v>837</v>
      </c>
      <c r="B25" s="46"/>
      <c r="C25" s="68" t="s">
        <v>72</v>
      </c>
      <c r="D25" s="52"/>
      <c r="E25" s="5">
        <f>INDEX('元データ'!$A$2:$E$405,MATCH($A25,'元データ'!$A$2:$A$405,0),MATCH(E$1,'元データ'!$A$2:$E$2,0))</f>
        <v>3406</v>
      </c>
    </row>
    <row r="26" spans="1:5" ht="13.5" customHeight="1">
      <c r="A26" s="221" t="s">
        <v>838</v>
      </c>
      <c r="B26" s="46"/>
      <c r="C26" s="72" t="s">
        <v>189</v>
      </c>
      <c r="D26" s="71" t="s">
        <v>187</v>
      </c>
      <c r="E26" s="2">
        <f>INDEX('元データ'!$A$2:$E$405,MATCH($A26,'元データ'!$A$2:$A$405,0),MATCH(E$1,'元データ'!$A$2:$E$2,0))</f>
        <v>0</v>
      </c>
    </row>
    <row r="27" spans="1:5" ht="13.5" customHeight="1">
      <c r="A27" s="221" t="s">
        <v>839</v>
      </c>
      <c r="B27" s="46" t="s">
        <v>73</v>
      </c>
      <c r="C27" s="72" t="s">
        <v>190</v>
      </c>
      <c r="D27" s="71" t="s">
        <v>188</v>
      </c>
      <c r="E27" s="2">
        <f>INDEX('元データ'!$A$2:$E$405,MATCH($A27,'元データ'!$A$2:$A$405,0),MATCH(E$1,'元データ'!$A$2:$E$2,0))</f>
        <v>0</v>
      </c>
    </row>
    <row r="28" spans="1:5" ht="13.5" customHeight="1">
      <c r="A28" s="221" t="s">
        <v>840</v>
      </c>
      <c r="B28" s="39" t="s">
        <v>39</v>
      </c>
      <c r="C28" s="65" t="s">
        <v>74</v>
      </c>
      <c r="D28" s="43"/>
      <c r="E28" s="2">
        <f>INDEX('元データ'!$A$2:$E$405,MATCH($A28,'元データ'!$A$2:$A$405,0),MATCH(E$1,'元データ'!$A$2:$E$2,0))</f>
        <v>63063</v>
      </c>
    </row>
    <row r="29" spans="1:5" ht="13.5" customHeight="1">
      <c r="A29" s="221" t="s">
        <v>841</v>
      </c>
      <c r="B29" s="39" t="s">
        <v>40</v>
      </c>
      <c r="C29" s="66" t="s">
        <v>175</v>
      </c>
      <c r="D29" s="50"/>
      <c r="E29" s="2">
        <f>INDEX('元データ'!$A$2:$E$405,MATCH($A29,'元データ'!$A$2:$A$405,0),MATCH(E$1,'元データ'!$A$2:$E$2,0))</f>
        <v>63063</v>
      </c>
    </row>
    <row r="30" spans="1:5" ht="13.5" customHeight="1">
      <c r="A30" s="221" t="s">
        <v>842</v>
      </c>
      <c r="B30" s="39" t="s">
        <v>41</v>
      </c>
      <c r="C30" s="66" t="s">
        <v>176</v>
      </c>
      <c r="D30" s="50"/>
      <c r="E30" s="2">
        <f>INDEX('元データ'!$A$2:$E$405,MATCH($A30,'元データ'!$A$2:$A$405,0),MATCH(E$1,'元データ'!$A$2:$E$2,0))</f>
        <v>0</v>
      </c>
    </row>
    <row r="31" spans="1:5" ht="13.5" customHeight="1">
      <c r="A31" s="221" t="s">
        <v>843</v>
      </c>
      <c r="B31" s="39" t="s">
        <v>43</v>
      </c>
      <c r="C31" s="65" t="s">
        <v>75</v>
      </c>
      <c r="D31" s="43"/>
      <c r="E31" s="2">
        <f>INDEX('元データ'!$A$2:$E$405,MATCH($A31,'元データ'!$A$2:$A$405,0),MATCH(E$1,'元データ'!$A$2:$E$2,0))</f>
        <v>0</v>
      </c>
    </row>
    <row r="32" spans="1:5" ht="13.5" customHeight="1">
      <c r="A32" s="221" t="s">
        <v>844</v>
      </c>
      <c r="B32" s="39" t="s">
        <v>44</v>
      </c>
      <c r="C32" s="65" t="s">
        <v>76</v>
      </c>
      <c r="D32" s="43"/>
      <c r="E32" s="2">
        <f>INDEX('元データ'!$A$2:$E$405,MATCH($A32,'元データ'!$A$2:$A$405,0),MATCH(E$1,'元データ'!$A$2:$E$2,0))</f>
        <v>0</v>
      </c>
    </row>
    <row r="33" spans="1:5" ht="13.5" customHeight="1">
      <c r="A33" s="221" t="s">
        <v>845</v>
      </c>
      <c r="B33" s="39"/>
      <c r="C33" s="65" t="s">
        <v>51</v>
      </c>
      <c r="D33" s="43"/>
      <c r="E33" s="2">
        <f>INDEX('元データ'!$A$2:$E$405,MATCH($A33,'元データ'!$A$2:$A$405,0),MATCH(E$1,'元データ'!$A$2:$E$2,0))</f>
        <v>0</v>
      </c>
    </row>
    <row r="34" spans="1:5" ht="13.5" customHeight="1">
      <c r="A34" s="221" t="s">
        <v>846</v>
      </c>
      <c r="B34" s="39"/>
      <c r="C34" s="65" t="s">
        <v>77</v>
      </c>
      <c r="D34" s="43"/>
      <c r="E34" s="2">
        <f>INDEX('元データ'!$A$2:$E$405,MATCH($A34,'元データ'!$A$2:$A$405,0),MATCH(E$1,'元データ'!$A$2:$E$2,0))</f>
        <v>66469</v>
      </c>
    </row>
    <row r="35" spans="1:5" ht="13.5" customHeight="1">
      <c r="A35" s="221" t="s">
        <v>847</v>
      </c>
      <c r="B35" s="41" t="s">
        <v>78</v>
      </c>
      <c r="C35" s="69"/>
      <c r="D35" s="45"/>
      <c r="E35" s="7">
        <f>INDEX('元データ'!$A$2:$E$405,MATCH($A35,'元データ'!$A$2:$A$405,0),MATCH(E$1,'元データ'!$A$2:$E$2,0))</f>
        <v>36584</v>
      </c>
    </row>
    <row r="36" spans="1:5" ht="13.5" customHeight="1">
      <c r="A36" s="221" t="s">
        <v>848</v>
      </c>
      <c r="B36" s="40"/>
      <c r="C36" s="65" t="s">
        <v>79</v>
      </c>
      <c r="D36" s="43"/>
      <c r="E36" s="2">
        <f>INDEX('元データ'!$A$2:$E$405,MATCH($A36,'元データ'!$A$2:$A$405,0),MATCH(E$1,'元データ'!$A$2:$E$2,0))</f>
        <v>36422</v>
      </c>
    </row>
    <row r="37" spans="1:5" ht="13.5" customHeight="1">
      <c r="A37" s="221" t="s">
        <v>849</v>
      </c>
      <c r="B37" s="46" t="s">
        <v>80</v>
      </c>
      <c r="C37" s="65" t="s">
        <v>81</v>
      </c>
      <c r="D37" s="43"/>
      <c r="E37" s="2">
        <f>INDEX('元データ'!$A$2:$E$405,MATCH($A37,'元データ'!$A$2:$A$405,0),MATCH(E$1,'元データ'!$A$2:$E$2,0))</f>
        <v>0</v>
      </c>
    </row>
    <row r="38" spans="1:5" ht="13.5" customHeight="1">
      <c r="A38" s="221" t="s">
        <v>850</v>
      </c>
      <c r="B38" s="39" t="s">
        <v>45</v>
      </c>
      <c r="C38" s="65" t="s">
        <v>82</v>
      </c>
      <c r="D38" s="43"/>
      <c r="E38" s="2">
        <f>INDEX('元データ'!$A$2:$E$405,MATCH($A38,'元データ'!$A$2:$A$405,0),MATCH(E$1,'元データ'!$A$2:$E$2,0))</f>
        <v>0</v>
      </c>
    </row>
    <row r="39" spans="1:5" ht="13.5" customHeight="1">
      <c r="A39" s="221" t="s">
        <v>851</v>
      </c>
      <c r="B39" s="39" t="s">
        <v>46</v>
      </c>
      <c r="C39" s="65" t="s">
        <v>83</v>
      </c>
      <c r="D39" s="43"/>
      <c r="E39" s="2">
        <f>INDEX('元データ'!$A$2:$E$405,MATCH($A39,'元データ'!$A$2:$A$405,0),MATCH(E$1,'元データ'!$A$2:$E$2,0))</f>
        <v>0</v>
      </c>
    </row>
    <row r="40" spans="1:5" ht="13.5" customHeight="1">
      <c r="A40" s="221" t="s">
        <v>852</v>
      </c>
      <c r="B40" s="39" t="s">
        <v>47</v>
      </c>
      <c r="C40" s="65" t="s">
        <v>84</v>
      </c>
      <c r="D40" s="43"/>
      <c r="E40" s="2">
        <f>INDEX('元データ'!$A$2:$E$405,MATCH($A40,'元データ'!$A$2:$A$405,0),MATCH(E$1,'元データ'!$A$2:$E$2,0))</f>
        <v>0</v>
      </c>
    </row>
    <row r="41" spans="1:5" ht="13.5" customHeight="1">
      <c r="A41" s="221" t="s">
        <v>853</v>
      </c>
      <c r="B41" s="39" t="s">
        <v>36</v>
      </c>
      <c r="C41" s="65" t="s">
        <v>85</v>
      </c>
      <c r="D41" s="43"/>
      <c r="E41" s="2">
        <f>INDEX('元データ'!$A$2:$E$405,MATCH($A41,'元データ'!$A$2:$A$405,0),MATCH(E$1,'元データ'!$A$2:$E$2,0))</f>
        <v>0</v>
      </c>
    </row>
    <row r="42" spans="1:5" ht="13.5" customHeight="1">
      <c r="A42" s="221" t="s">
        <v>854</v>
      </c>
      <c r="B42" s="39" t="s">
        <v>48</v>
      </c>
      <c r="C42" s="65" t="s">
        <v>86</v>
      </c>
      <c r="D42" s="43"/>
      <c r="E42" s="2">
        <f>INDEX('元データ'!$A$2:$E$405,MATCH($A42,'元データ'!$A$2:$A$405,0),MATCH(E$1,'元データ'!$A$2:$E$2,0))</f>
        <v>162</v>
      </c>
    </row>
    <row r="43" spans="1:5" ht="13.5" customHeight="1">
      <c r="A43" s="221" t="s">
        <v>855</v>
      </c>
      <c r="B43" s="40"/>
      <c r="C43" s="65" t="s">
        <v>87</v>
      </c>
      <c r="D43" s="43"/>
      <c r="E43" s="2">
        <f>INDEX('元データ'!$A$2:$E$405,MATCH($A43,'元データ'!$A$2:$A$405,0),MATCH(E$1,'元データ'!$A$2:$E$2,0))</f>
        <v>36584</v>
      </c>
    </row>
    <row r="44" spans="1:5" ht="13.5" customHeight="1">
      <c r="A44" s="221" t="s">
        <v>856</v>
      </c>
      <c r="B44" s="41" t="s">
        <v>88</v>
      </c>
      <c r="C44" s="69"/>
      <c r="D44" s="45"/>
      <c r="E44" s="7">
        <f>INDEX('元データ'!$A$2:$E$405,MATCH($A44,'元データ'!$A$2:$A$405,0),MATCH(E$1,'元データ'!$A$2:$E$2,0))</f>
        <v>0</v>
      </c>
    </row>
    <row r="45" spans="1:5" ht="13.5" customHeight="1">
      <c r="A45" s="221" t="s">
        <v>857</v>
      </c>
      <c r="B45" s="41" t="s">
        <v>89</v>
      </c>
      <c r="C45" s="69"/>
      <c r="D45" s="45"/>
      <c r="E45" s="7">
        <f>INDEX('元データ'!$A$2:$E$405,MATCH($A45,'元データ'!$A$2:$A$405,0),MATCH(E$1,'元データ'!$A$2:$E$2,0))</f>
        <v>0</v>
      </c>
    </row>
    <row r="46" spans="2:5" ht="13.5" customHeight="1">
      <c r="B46" s="41" t="s">
        <v>52</v>
      </c>
      <c r="C46" s="69"/>
      <c r="D46" s="45"/>
      <c r="E46" s="227">
        <f>E44/E34*100</f>
        <v>0</v>
      </c>
    </row>
    <row r="47" spans="1:5" ht="13.5" customHeight="1">
      <c r="A47" s="221" t="s">
        <v>858</v>
      </c>
      <c r="B47" s="41" t="s">
        <v>90</v>
      </c>
      <c r="C47" s="69"/>
      <c r="D47" s="45"/>
      <c r="E47" s="7">
        <f>INDEX('元データ'!$A$2:$E$405,MATCH($A47,'元データ'!$A$2:$A$405,0),MATCH(E$1,'元データ'!$A$2:$E$2,0))</f>
        <v>4469</v>
      </c>
    </row>
    <row r="48" spans="2:5" ht="13.5" customHeight="1">
      <c r="B48" s="63" t="s">
        <v>91</v>
      </c>
      <c r="C48" s="65" t="s">
        <v>92</v>
      </c>
      <c r="D48" s="43"/>
      <c r="E48" s="2">
        <v>0</v>
      </c>
    </row>
    <row r="49" spans="1:5" ht="13.5" customHeight="1">
      <c r="A49" s="221" t="s">
        <v>859</v>
      </c>
      <c r="B49" s="39" t="s">
        <v>177</v>
      </c>
      <c r="C49" s="66" t="s">
        <v>184</v>
      </c>
      <c r="D49" s="50"/>
      <c r="E49" s="2">
        <f>INDEX('元データ'!$A$2:$E$405,MATCH($A49,'元データ'!$A$2:$A$405,0),MATCH(E$1,'元データ'!$A$2:$E$2,0))</f>
        <v>0</v>
      </c>
    </row>
    <row r="50" spans="1:5" ht="13.5" customHeight="1">
      <c r="A50" s="221" t="s">
        <v>860</v>
      </c>
      <c r="B50" s="39" t="s">
        <v>178</v>
      </c>
      <c r="C50" s="66" t="s">
        <v>185</v>
      </c>
      <c r="D50" s="50"/>
      <c r="E50" s="2">
        <f>INDEX('元データ'!$A$2:$E$405,MATCH($A50,'元データ'!$A$2:$A$405,0),MATCH(E$1,'元データ'!$A$2:$E$2,0))</f>
        <v>0</v>
      </c>
    </row>
    <row r="51" spans="1:5" ht="13.5" customHeight="1">
      <c r="A51" s="221" t="s">
        <v>861</v>
      </c>
      <c r="B51" s="39" t="s">
        <v>179</v>
      </c>
      <c r="C51" s="66" t="s">
        <v>186</v>
      </c>
      <c r="D51" s="50"/>
      <c r="E51" s="2">
        <f>INDEX('元データ'!$A$2:$E$405,MATCH($A51,'元データ'!$A$2:$A$405,0),MATCH(E$1,'元データ'!$A$2:$E$2,0))</f>
        <v>0</v>
      </c>
    </row>
    <row r="52" spans="2:5" ht="13.5" customHeight="1">
      <c r="B52" s="39" t="s">
        <v>180</v>
      </c>
      <c r="C52" s="65" t="s">
        <v>93</v>
      </c>
      <c r="D52" s="43"/>
      <c r="E52" s="2">
        <v>0</v>
      </c>
    </row>
    <row r="53" spans="1:5" ht="13.5" customHeight="1">
      <c r="A53" s="221" t="s">
        <v>862</v>
      </c>
      <c r="B53" s="39" t="s">
        <v>181</v>
      </c>
      <c r="C53" s="65" t="s">
        <v>53</v>
      </c>
      <c r="D53" s="43"/>
      <c r="E53" s="2">
        <f>INDEX('元データ'!$A$2:$E$405,MATCH($A53,'元データ'!$A$2:$A$405,0),MATCH(E$1,'元データ'!$A$2:$E$2,0))</f>
        <v>0</v>
      </c>
    </row>
    <row r="54" spans="1:5" ht="13.5" customHeight="1">
      <c r="A54" s="221" t="s">
        <v>863</v>
      </c>
      <c r="B54" s="39" t="s">
        <v>182</v>
      </c>
      <c r="C54" s="65" t="s">
        <v>94</v>
      </c>
      <c r="D54" s="43"/>
      <c r="E54" s="2">
        <f>INDEX('元データ'!$A$2:$E$405,MATCH($A54,'元データ'!$A$2:$A$405,0),MATCH(E$1,'元データ'!$A$2:$E$2,0))</f>
        <v>0</v>
      </c>
    </row>
    <row r="55" spans="1:5" ht="13.5" customHeight="1">
      <c r="A55" s="221" t="s">
        <v>864</v>
      </c>
      <c r="B55" s="42" t="s">
        <v>183</v>
      </c>
      <c r="C55" s="70" t="s">
        <v>51</v>
      </c>
      <c r="D55" s="49"/>
      <c r="E55" s="3">
        <f>INDEX('元データ'!$A$2:$E$405,MATCH($A55,'元データ'!$A$2:$A$405,0),MATCH(E$1,'元データ'!$A$2:$E$2,0))</f>
        <v>3406</v>
      </c>
    </row>
  </sheetData>
  <sheetProtection/>
  <printOptions horizontalCentered="1"/>
  <pageMargins left="0.5905511811023623" right="0.5905511811023623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&amp;C&amp;14法適第６表　駐車場事業会計決算の状況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showGridLines="0" zoomScaleSheetLayoutView="85" workbookViewId="0" topLeftCell="B2">
      <selection activeCell="B2" sqref="B2"/>
    </sheetView>
  </sheetViews>
  <sheetFormatPr defaultColWidth="8.796875" defaultRowHeight="13.5" customHeight="1"/>
  <cols>
    <col min="1" max="1" width="0" style="221" hidden="1" customWidth="1"/>
    <col min="2" max="2" width="2.59765625" style="222" customWidth="1"/>
    <col min="3" max="3" width="23.8984375" style="222" bestFit="1" customWidth="1"/>
    <col min="4" max="4" width="11.59765625" style="221" customWidth="1"/>
    <col min="5" max="16384" width="9" style="221" customWidth="1"/>
  </cols>
  <sheetData>
    <row r="1" ht="13.5" customHeight="1" hidden="1">
      <c r="D1" s="221">
        <v>322016</v>
      </c>
    </row>
    <row r="2" s="222" customFormat="1" ht="13.5" customHeight="1">
      <c r="B2" s="194" t="s">
        <v>755</v>
      </c>
    </row>
    <row r="3" s="222" customFormat="1" ht="13.5" customHeight="1"/>
    <row r="4" spans="2:4" s="222" customFormat="1" ht="13.5" customHeight="1">
      <c r="B4" s="223" t="s">
        <v>54</v>
      </c>
      <c r="C4" s="223"/>
      <c r="D4" s="224" t="s">
        <v>158</v>
      </c>
    </row>
    <row r="5" spans="2:4" ht="13.5" customHeight="1">
      <c r="B5" s="8"/>
      <c r="C5" s="1" t="s">
        <v>15</v>
      </c>
      <c r="D5" s="56"/>
    </row>
    <row r="6" spans="2:4" ht="13.5" customHeight="1">
      <c r="B6" s="10"/>
      <c r="C6" s="12"/>
      <c r="D6" s="57" t="s">
        <v>263</v>
      </c>
    </row>
    <row r="7" spans="2:4" ht="13.5" customHeight="1">
      <c r="B7" s="13" t="s">
        <v>16</v>
      </c>
      <c r="C7" s="15"/>
      <c r="D7" s="58"/>
    </row>
    <row r="8" spans="1:4" ht="13.5" customHeight="1">
      <c r="A8" s="221" t="s">
        <v>798</v>
      </c>
      <c r="B8" s="53" t="s">
        <v>317</v>
      </c>
      <c r="C8" s="54"/>
      <c r="D8" s="4">
        <f>INDEX('元データ'!$A$2:$E$405,MATCH($A8,'元データ'!$A$2:$A$405,0),MATCH(D$1,'元データ'!$A$2:$E$2,0))</f>
        <v>275366</v>
      </c>
    </row>
    <row r="9" spans="1:4" ht="13.5" customHeight="1">
      <c r="A9" s="221" t="s">
        <v>799</v>
      </c>
      <c r="B9" s="51"/>
      <c r="C9" s="52" t="s">
        <v>301</v>
      </c>
      <c r="D9" s="5">
        <f>INDEX('元データ'!$A$2:$E$405,MATCH($A9,'元データ'!$A$2:$A$405,0),MATCH(D$1,'元データ'!$A$2:$E$2,0))</f>
        <v>0</v>
      </c>
    </row>
    <row r="10" spans="1:4" ht="13.5" customHeight="1">
      <c r="A10" s="221" t="s">
        <v>800</v>
      </c>
      <c r="B10" s="40"/>
      <c r="C10" s="43" t="s">
        <v>315</v>
      </c>
      <c r="D10" s="2">
        <f>INDEX('元データ'!$A$2:$E$405,MATCH($A10,'元データ'!$A$2:$A$405,0),MATCH(D$1,'元データ'!$A$2:$E$2,0))</f>
        <v>0</v>
      </c>
    </row>
    <row r="11" spans="1:4" ht="13.5" customHeight="1">
      <c r="A11" s="221" t="s">
        <v>801</v>
      </c>
      <c r="B11" s="46" t="s">
        <v>55</v>
      </c>
      <c r="C11" s="43" t="s">
        <v>316</v>
      </c>
      <c r="D11" s="2">
        <f>INDEX('元データ'!$A$2:$E$405,MATCH($A11,'元データ'!$A$2:$A$405,0),MATCH(D$1,'元データ'!$A$2:$E$2,0))</f>
        <v>6817</v>
      </c>
    </row>
    <row r="12" spans="1:4" ht="13.5" customHeight="1">
      <c r="A12" s="221" t="s">
        <v>802</v>
      </c>
      <c r="B12" s="40"/>
      <c r="C12" s="182" t="s">
        <v>376</v>
      </c>
      <c r="D12" s="2">
        <f>INDEX('元データ'!$A$2:$E$405,MATCH($A12,'元データ'!$A$2:$A$405,0),MATCH(D$1,'元データ'!$A$2:$E$2,0))</f>
        <v>268549</v>
      </c>
    </row>
    <row r="13" spans="1:4" ht="13.5" customHeight="1">
      <c r="A13" s="221" t="s">
        <v>803</v>
      </c>
      <c r="B13" s="39" t="s">
        <v>42</v>
      </c>
      <c r="C13" s="43" t="s">
        <v>302</v>
      </c>
      <c r="D13" s="2">
        <f>INDEX('元データ'!$A$2:$E$405,MATCH($A13,'元データ'!$A$2:$A$405,0),MATCH(D$1,'元データ'!$A$2:$E$2,0))</f>
        <v>0</v>
      </c>
    </row>
    <row r="14" spans="1:4" ht="13.5" customHeight="1">
      <c r="A14" s="221" t="s">
        <v>804</v>
      </c>
      <c r="B14" s="40"/>
      <c r="C14" s="43" t="s">
        <v>318</v>
      </c>
      <c r="D14" s="2">
        <f>INDEX('元データ'!$A$2:$E$405,MATCH($A14,'元データ'!$A$2:$A$405,0),MATCH(D$1,'元データ'!$A$2:$E$2,0))</f>
        <v>0</v>
      </c>
    </row>
    <row r="15" spans="1:4" ht="13.5" customHeight="1">
      <c r="A15" s="221" t="s">
        <v>805</v>
      </c>
      <c r="B15" s="39" t="s">
        <v>56</v>
      </c>
      <c r="C15" s="43" t="s">
        <v>303</v>
      </c>
      <c r="D15" s="2">
        <f>INDEX('元データ'!$A$2:$E$405,MATCH($A15,'元データ'!$A$2:$A$405,0),MATCH(D$1,'元データ'!$A$2:$E$2,0))</f>
        <v>0</v>
      </c>
    </row>
    <row r="16" spans="1:4" ht="13.5" customHeight="1">
      <c r="A16" s="221" t="s">
        <v>806</v>
      </c>
      <c r="B16" s="40"/>
      <c r="C16" s="43" t="s">
        <v>304</v>
      </c>
      <c r="D16" s="2">
        <f>INDEX('元データ'!$A$2:$E$405,MATCH($A16,'元データ'!$A$2:$A$405,0),MATCH(D$1,'元データ'!$A$2:$E$2,0))</f>
        <v>0</v>
      </c>
    </row>
    <row r="17" spans="1:4" ht="13.5" customHeight="1">
      <c r="A17" s="221" t="s">
        <v>807</v>
      </c>
      <c r="B17" s="39" t="s">
        <v>57</v>
      </c>
      <c r="C17" s="43" t="s">
        <v>305</v>
      </c>
      <c r="D17" s="2">
        <f>INDEX('元データ'!$A$2:$E$405,MATCH($A17,'元データ'!$A$2:$A$405,0),MATCH(D$1,'元データ'!$A$2:$E$2,0))</f>
        <v>0</v>
      </c>
    </row>
    <row r="18" spans="1:4" ht="13.5" customHeight="1">
      <c r="A18" s="221" t="s">
        <v>808</v>
      </c>
      <c r="B18" s="225"/>
      <c r="C18" s="43" t="s">
        <v>306</v>
      </c>
      <c r="D18" s="2">
        <f>INDEX('元データ'!$A$2:$E$405,MATCH($A18,'元データ'!$A$2:$A$405,0),MATCH(D$1,'元データ'!$A$2:$E$2,0))</f>
        <v>0</v>
      </c>
    </row>
    <row r="19" spans="1:4" ht="13.5" customHeight="1">
      <c r="A19" s="221" t="s">
        <v>809</v>
      </c>
      <c r="B19" s="48"/>
      <c r="C19" s="44" t="s">
        <v>307</v>
      </c>
      <c r="D19" s="6">
        <f>INDEX('元データ'!$A$2:$E$405,MATCH($A19,'元データ'!$A$2:$A$405,0),MATCH(D$1,'元データ'!$A$2:$E$2,0))</f>
        <v>0</v>
      </c>
    </row>
    <row r="20" spans="1:4" ht="13.5" customHeight="1">
      <c r="A20" s="221" t="s">
        <v>810</v>
      </c>
      <c r="B20" s="39"/>
      <c r="C20" s="182" t="s">
        <v>357</v>
      </c>
      <c r="D20" s="2">
        <f>INDEX('元データ'!$A$2:$E$405,MATCH($A20,'元データ'!$A$2:$A$405,0),MATCH(D$1,'元データ'!$A$2:$E$2,0))</f>
        <v>0</v>
      </c>
    </row>
    <row r="21" spans="1:4" ht="13.5" customHeight="1">
      <c r="A21" s="221" t="s">
        <v>811</v>
      </c>
      <c r="B21" s="40"/>
      <c r="C21" s="182" t="s">
        <v>358</v>
      </c>
      <c r="D21" s="2">
        <f>INDEX('元データ'!$A$2:$E$405,MATCH($A21,'元データ'!$A$2:$A$405,0),MATCH(D$1,'元データ'!$A$2:$E$2,0))</f>
        <v>0</v>
      </c>
    </row>
    <row r="22" spans="1:4" ht="13.5" customHeight="1">
      <c r="A22" s="221" t="s">
        <v>812</v>
      </c>
      <c r="B22" s="39" t="s">
        <v>58</v>
      </c>
      <c r="C22" s="182" t="s">
        <v>359</v>
      </c>
      <c r="D22" s="2">
        <f>INDEX('元データ'!$A$2:$E$405,MATCH($A22,'元データ'!$A$2:$A$405,0),MATCH(D$1,'元データ'!$A$2:$E$2,0))</f>
        <v>6817</v>
      </c>
    </row>
    <row r="23" spans="1:4" ht="13.5" customHeight="1">
      <c r="A23" s="221" t="s">
        <v>813</v>
      </c>
      <c r="B23" s="40"/>
      <c r="C23" s="182" t="s">
        <v>360</v>
      </c>
      <c r="D23" s="2">
        <f>INDEX('元データ'!$A$2:$E$405,MATCH($A23,'元データ'!$A$2:$A$405,0),MATCH(D$1,'元データ'!$A$2:$E$2,0))</f>
        <v>268549</v>
      </c>
    </row>
    <row r="24" spans="1:4" ht="13.5" customHeight="1">
      <c r="A24" s="221" t="s">
        <v>814</v>
      </c>
      <c r="B24" s="40"/>
      <c r="C24" s="182" t="s">
        <v>361</v>
      </c>
      <c r="D24" s="2">
        <f>INDEX('元データ'!$A$2:$E$405,MATCH($A24,'元データ'!$A$2:$A$405,0),MATCH(D$1,'元データ'!$A$2:$E$2,0))</f>
        <v>0</v>
      </c>
    </row>
    <row r="25" spans="1:4" ht="13.5" customHeight="1">
      <c r="A25" s="221" t="s">
        <v>815</v>
      </c>
      <c r="B25" s="46" t="s">
        <v>37</v>
      </c>
      <c r="C25" s="182" t="s">
        <v>362</v>
      </c>
      <c r="D25" s="2">
        <f>INDEX('元データ'!$A$2:$E$405,MATCH($A25,'元データ'!$A$2:$A$405,0),MATCH(D$1,'元データ'!$A$2:$E$2,0))</f>
        <v>0</v>
      </c>
    </row>
    <row r="26" spans="1:4" ht="13.5" customHeight="1">
      <c r="A26" s="221" t="s">
        <v>816</v>
      </c>
      <c r="B26" s="46"/>
      <c r="C26" s="182" t="s">
        <v>363</v>
      </c>
      <c r="D26" s="2">
        <f>INDEX('元データ'!$A$2:$E$405,MATCH($A26,'元データ'!$A$2:$A$405,0),MATCH(D$1,'元データ'!$A$2:$E$2,0))</f>
        <v>0</v>
      </c>
    </row>
    <row r="27" spans="1:4" ht="13.5" customHeight="1">
      <c r="A27" s="221" t="s">
        <v>817</v>
      </c>
      <c r="B27" s="46"/>
      <c r="C27" s="182" t="s">
        <v>364</v>
      </c>
      <c r="D27" s="2">
        <f>INDEX('元データ'!$A$2:$E$405,MATCH($A27,'元データ'!$A$2:$A$405,0),MATCH(D$1,'元データ'!$A$2:$E$2,0))</f>
        <v>0</v>
      </c>
    </row>
    <row r="28" spans="1:4" ht="13.5" customHeight="1">
      <c r="A28" s="221" t="s">
        <v>818</v>
      </c>
      <c r="B28" s="39" t="s">
        <v>57</v>
      </c>
      <c r="C28" s="182" t="s">
        <v>365</v>
      </c>
      <c r="D28" s="2">
        <f>INDEX('元データ'!$A$2:$E$405,MATCH($A28,'元データ'!$A$2:$A$405,0),MATCH(D$1,'元データ'!$A$2:$E$2,0))</f>
        <v>0</v>
      </c>
    </row>
    <row r="29" spans="1:4" ht="13.5" customHeight="1">
      <c r="A29" s="221" t="s">
        <v>819</v>
      </c>
      <c r="B29" s="39"/>
      <c r="C29" s="182" t="s">
        <v>366</v>
      </c>
      <c r="D29" s="2">
        <f>INDEX('元データ'!$A$2:$E$405,MATCH($A29,'元データ'!$A$2:$A$405,0),MATCH(D$1,'元データ'!$A$2:$E$2,0))</f>
        <v>0</v>
      </c>
    </row>
    <row r="30" spans="1:4" ht="13.5" customHeight="1">
      <c r="A30" s="221" t="s">
        <v>820</v>
      </c>
      <c r="B30" s="42"/>
      <c r="C30" s="183" t="s">
        <v>367</v>
      </c>
      <c r="D30" s="3">
        <f>INDEX('元データ'!$A$2:$E$405,MATCH($A30,'元データ'!$A$2:$A$405,0),MATCH(D$1,'元データ'!$A$2:$E$2,0))</f>
        <v>0</v>
      </c>
    </row>
  </sheetData>
  <sheetProtection/>
  <printOptions horizontalCentered="1"/>
  <pageMargins left="0.5905511811023623" right="0.5905511811023623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&amp;C&amp;14法適第６表　駐車場事業会計決算の状況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2015-01-06T03:25:24Z</cp:lastPrinted>
  <dcterms:created xsi:type="dcterms:W3CDTF">2002-03-09T07:04:48Z</dcterms:created>
  <dcterms:modified xsi:type="dcterms:W3CDTF">2015-01-09T00:30:34Z</dcterms:modified>
  <cp:category/>
  <cp:version/>
  <cp:contentType/>
  <cp:contentStatus/>
</cp:coreProperties>
</file>