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0890" activeTab="0"/>
  </bookViews>
  <sheets>
    <sheet name="21年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<sst xmlns="http://schemas.openxmlformats.org/spreadsheetml/2006/main" count="43" uniqueCount="34">
  <si>
    <t>第5表－1　性・年齢（各歳）別人口</t>
  </si>
  <si>
    <t>年　齢</t>
  </si>
  <si>
    <t>総　数</t>
  </si>
  <si>
    <t xml:space="preserve">    0～4</t>
  </si>
  <si>
    <t xml:space="preserve">    5～9</t>
  </si>
  <si>
    <t xml:space="preserve">  10～14</t>
  </si>
  <si>
    <t xml:space="preserve">  15～19</t>
  </si>
  <si>
    <t xml:space="preserve">  20～24</t>
  </si>
  <si>
    <t xml:space="preserve">  25～29</t>
  </si>
  <si>
    <t xml:space="preserve">  30～34</t>
  </si>
  <si>
    <t xml:space="preserve">  35～39</t>
  </si>
  <si>
    <t xml:space="preserve">  40～44</t>
  </si>
  <si>
    <t xml:space="preserve">  45～49</t>
  </si>
  <si>
    <t xml:space="preserve">   (2)構成比は、総人口1,000対の率である｡</t>
  </si>
  <si>
    <t>　人口　</t>
  </si>
  <si>
    <t>男</t>
  </si>
  <si>
    <t>女</t>
  </si>
  <si>
    <t>性比</t>
  </si>
  <si>
    <t>(対女100)</t>
  </si>
  <si>
    <t>構成比</t>
  </si>
  <si>
    <t xml:space="preserve">  50～54</t>
  </si>
  <si>
    <t xml:space="preserve">  55～59</t>
  </si>
  <si>
    <t xml:space="preserve">  60～64</t>
  </si>
  <si>
    <t xml:space="preserve">  65～69</t>
  </si>
  <si>
    <t xml:space="preserve">  70～74</t>
  </si>
  <si>
    <t xml:space="preserve">  75～79</t>
  </si>
  <si>
    <t xml:space="preserve">  80～84</t>
  </si>
  <si>
    <t xml:space="preserve">  85～89</t>
  </si>
  <si>
    <t>年齢不詳</t>
  </si>
  <si>
    <t>注 (1)資料：「島根の人口移動と推計人口」県統計調査課</t>
  </si>
  <si>
    <t xml:space="preserve">  90～94</t>
  </si>
  <si>
    <t xml:space="preserve">  95～99</t>
  </si>
  <si>
    <t>100～</t>
  </si>
  <si>
    <t>(H21.10.１)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</si>
</sst>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&quot;▲ &quot;#,##0"/>
  </numFmts>
  <fonts count="41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vertical="center"/>
    </xf>
    <xf numFmtId="177" fontId="5" fillId="0" borderId="12" xfId="0" applyNumberFormat="1" applyFont="1" applyFill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3" xfId="0" applyNumberFormat="1" applyFont="1" applyBorder="1" applyAlignment="1">
      <alignment horizontal="center" vertical="center"/>
    </xf>
    <xf numFmtId="3" fontId="6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 vertical="center" shrinkToFit="1"/>
    </xf>
    <xf numFmtId="3" fontId="6" fillId="0" borderId="15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 shrinkToFit="1"/>
    </xf>
    <xf numFmtId="3" fontId="6" fillId="0" borderId="20" xfId="0" applyNumberFormat="1" applyFont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3" fontId="5" fillId="0" borderId="10" xfId="0" applyNumberFormat="1" applyFont="1" applyBorder="1" applyAlignment="1">
      <alignment horizontal="left" vertical="center"/>
    </xf>
    <xf numFmtId="177" fontId="5" fillId="0" borderId="21" xfId="0" applyNumberFormat="1" applyFont="1" applyFill="1" applyBorder="1" applyAlignment="1">
      <alignment vertical="center"/>
    </xf>
    <xf numFmtId="177" fontId="5" fillId="0" borderId="22" xfId="0" applyNumberFormat="1" applyFont="1" applyFill="1" applyBorder="1" applyAlignment="1">
      <alignment vertical="center"/>
    </xf>
    <xf numFmtId="177" fontId="5" fillId="0" borderId="16" xfId="0" applyNumberFormat="1" applyFont="1" applyFill="1" applyBorder="1" applyAlignment="1">
      <alignment vertical="center"/>
    </xf>
    <xf numFmtId="177" fontId="5" fillId="0" borderId="23" xfId="0" applyNumberFormat="1" applyFont="1" applyFill="1" applyBorder="1" applyAlignment="1">
      <alignment vertical="center"/>
    </xf>
    <xf numFmtId="177" fontId="5" fillId="0" borderId="24" xfId="0" applyNumberFormat="1" applyFont="1" applyFill="1" applyBorder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0"/>
  <sheetViews>
    <sheetView tabSelected="1" zoomScalePageLayoutView="0" workbookViewId="0" topLeftCell="A1">
      <selection activeCell="B1" sqref="B1"/>
    </sheetView>
  </sheetViews>
  <sheetFormatPr defaultColWidth="10.6640625" defaultRowHeight="15"/>
  <cols>
    <col min="1" max="1" width="0.44140625" style="1" customWidth="1"/>
    <col min="2" max="2" width="6.10546875" style="2" customWidth="1"/>
    <col min="3" max="3" width="6.88671875" style="1" customWidth="1"/>
    <col min="4" max="5" width="6.6640625" style="1" customWidth="1"/>
    <col min="6" max="6" width="5.5546875" style="1" customWidth="1"/>
    <col min="7" max="7" width="6.4453125" style="1" customWidth="1"/>
    <col min="8" max="8" width="6.21484375" style="2" customWidth="1"/>
    <col min="9" max="9" width="6.88671875" style="1" customWidth="1"/>
    <col min="10" max="11" width="6.6640625" style="1" customWidth="1"/>
    <col min="12" max="12" width="5.5546875" style="1" customWidth="1"/>
    <col min="13" max="13" width="5.77734375" style="1" customWidth="1"/>
    <col min="14" max="14" width="0.44140625" style="1" customWidth="1"/>
    <col min="15" max="16384" width="10.6640625" style="1" customWidth="1"/>
  </cols>
  <sheetData>
    <row r="1" ht="18" customHeight="1">
      <c r="B1" s="30" t="s">
        <v>0</v>
      </c>
    </row>
    <row r="2" ht="5.25" customHeight="1"/>
    <row r="3" ht="10.5" customHeight="1" thickBot="1">
      <c r="M3" s="2" t="s">
        <v>33</v>
      </c>
    </row>
    <row r="4" spans="2:13" s="18" customFormat="1" ht="13.5" customHeight="1">
      <c r="B4" s="13" t="s">
        <v>1</v>
      </c>
      <c r="C4" s="14" t="s">
        <v>14</v>
      </c>
      <c r="D4" s="15"/>
      <c r="E4" s="15"/>
      <c r="F4" s="16" t="s">
        <v>17</v>
      </c>
      <c r="G4" s="16" t="s">
        <v>19</v>
      </c>
      <c r="H4" s="17" t="s">
        <v>1</v>
      </c>
      <c r="I4" s="14" t="s">
        <v>14</v>
      </c>
      <c r="J4" s="15"/>
      <c r="K4" s="15"/>
      <c r="L4" s="16" t="s">
        <v>17</v>
      </c>
      <c r="M4" s="16" t="s">
        <v>19</v>
      </c>
    </row>
    <row r="5" spans="2:13" s="18" customFormat="1" ht="13.5" customHeight="1" thickBot="1">
      <c r="B5" s="29"/>
      <c r="C5" s="19" t="s">
        <v>2</v>
      </c>
      <c r="D5" s="20" t="s">
        <v>15</v>
      </c>
      <c r="E5" s="20" t="s">
        <v>16</v>
      </c>
      <c r="F5" s="21" t="s">
        <v>18</v>
      </c>
      <c r="G5" s="22"/>
      <c r="H5" s="24"/>
      <c r="I5" s="19" t="s">
        <v>2</v>
      </c>
      <c r="J5" s="20" t="s">
        <v>15</v>
      </c>
      <c r="K5" s="20" t="s">
        <v>16</v>
      </c>
      <c r="L5" s="21" t="s">
        <v>18</v>
      </c>
      <c r="M5" s="22"/>
    </row>
    <row r="6" spans="2:13" ht="10.5" customHeight="1">
      <c r="B6" s="3" t="s">
        <v>2</v>
      </c>
      <c r="C6" s="4">
        <f aca="true" t="shared" si="0" ref="C6:C66">SUM(D6:E6)</f>
        <v>720112</v>
      </c>
      <c r="D6" s="5">
        <f>D7+D13+D19+D25+D31+D37+D43+D49+D55+D61+J7+J13+J19+J25+J31+J37+J43+J49+J55+J61+J67+J68</f>
        <v>343097</v>
      </c>
      <c r="E6" s="5">
        <f>E7+E13+E19+E25+E31+E37+E43+E49+E55+E61+K7+K13+K19+K25+K31+K37+K43+K49+K55+K61+K67+K68</f>
        <v>377015</v>
      </c>
      <c r="F6" s="6">
        <f aca="true" t="shared" si="1" ref="F6:F66">D6*100/E6</f>
        <v>91.00354097317083</v>
      </c>
      <c r="G6" s="6">
        <v>1000</v>
      </c>
      <c r="H6" s="25"/>
      <c r="I6" s="4"/>
      <c r="J6" s="7"/>
      <c r="K6" s="7"/>
      <c r="L6" s="6"/>
      <c r="M6" s="6"/>
    </row>
    <row r="7" spans="2:13" ht="10.5" customHeight="1">
      <c r="B7" s="28" t="s">
        <v>3</v>
      </c>
      <c r="C7" s="8">
        <f t="shared" si="0"/>
        <v>29124</v>
      </c>
      <c r="D7" s="9">
        <f>SUM(D8:D12)</f>
        <v>14841</v>
      </c>
      <c r="E7" s="9">
        <f>SUM(E8:E12)</f>
        <v>14283</v>
      </c>
      <c r="F7" s="10">
        <f t="shared" si="1"/>
        <v>103.9067422810334</v>
      </c>
      <c r="G7" s="11">
        <f>C7*1000/C6</f>
        <v>40.44370875641567</v>
      </c>
      <c r="H7" s="26" t="s">
        <v>20</v>
      </c>
      <c r="I7" s="8">
        <f aca="true" t="shared" si="2" ref="I7:I68">SUM(J7:K7)</f>
        <v>45965</v>
      </c>
      <c r="J7" s="9">
        <f>SUM(J8:J12)</f>
        <v>23353</v>
      </c>
      <c r="K7" s="9">
        <f>SUM(K8:K12)</f>
        <v>22612</v>
      </c>
      <c r="L7" s="10">
        <f aca="true" t="shared" si="3" ref="L7:L68">J7*100/K7</f>
        <v>103.2770210507695</v>
      </c>
      <c r="M7" s="11">
        <f>I7*1000/C6</f>
        <v>63.830348612438065</v>
      </c>
    </row>
    <row r="8" spans="2:13" ht="10.5" customHeight="1">
      <c r="B8" s="2">
        <v>0</v>
      </c>
      <c r="C8" s="8">
        <f t="shared" si="0"/>
        <v>5457</v>
      </c>
      <c r="D8" s="32">
        <v>2786</v>
      </c>
      <c r="E8" s="33">
        <v>2671</v>
      </c>
      <c r="F8" s="10">
        <f t="shared" si="1"/>
        <v>104.30550355672032</v>
      </c>
      <c r="G8" s="11">
        <f>C8*1000/C6</f>
        <v>7.57798786855378</v>
      </c>
      <c r="H8" s="26">
        <v>50</v>
      </c>
      <c r="I8" s="8">
        <f t="shared" si="2"/>
        <v>9122</v>
      </c>
      <c r="J8" s="34">
        <v>4683</v>
      </c>
      <c r="K8" s="34">
        <v>4439</v>
      </c>
      <c r="L8" s="10">
        <f t="shared" si="3"/>
        <v>105.4967334985357</v>
      </c>
      <c r="M8" s="11">
        <f>I8*1000/C6</f>
        <v>12.6674739484969</v>
      </c>
    </row>
    <row r="9" spans="2:13" ht="10.5" customHeight="1">
      <c r="B9" s="2">
        <v>1</v>
      </c>
      <c r="C9" s="8">
        <f t="shared" si="0"/>
        <v>5849</v>
      </c>
      <c r="D9" s="32">
        <v>3027</v>
      </c>
      <c r="E9" s="33">
        <v>2822</v>
      </c>
      <c r="F9" s="10">
        <f t="shared" si="1"/>
        <v>107.26435152374202</v>
      </c>
      <c r="G9" s="11">
        <f>C9*1000/C6</f>
        <v>8.122347634812362</v>
      </c>
      <c r="H9" s="26">
        <v>51</v>
      </c>
      <c r="I9" s="8">
        <f t="shared" si="2"/>
        <v>8860</v>
      </c>
      <c r="J9" s="34">
        <v>4466</v>
      </c>
      <c r="K9" s="34">
        <v>4394</v>
      </c>
      <c r="L9" s="10">
        <f t="shared" si="3"/>
        <v>101.63859808830223</v>
      </c>
      <c r="M9" s="11">
        <f>I9*1000/C6</f>
        <v>12.30364165574244</v>
      </c>
    </row>
    <row r="10" spans="2:13" ht="10.5" customHeight="1">
      <c r="B10" s="2">
        <v>2</v>
      </c>
      <c r="C10" s="8">
        <f t="shared" si="0"/>
        <v>5918</v>
      </c>
      <c r="D10" s="32">
        <v>3039</v>
      </c>
      <c r="E10" s="33">
        <v>2879</v>
      </c>
      <c r="F10" s="10">
        <f t="shared" si="1"/>
        <v>105.55748523792984</v>
      </c>
      <c r="G10" s="11">
        <f>C10*1000/C6</f>
        <v>8.218166063056858</v>
      </c>
      <c r="H10" s="26">
        <v>52</v>
      </c>
      <c r="I10" s="8">
        <f t="shared" si="2"/>
        <v>8955</v>
      </c>
      <c r="J10" s="34">
        <v>4543</v>
      </c>
      <c r="K10" s="34">
        <v>4412</v>
      </c>
      <c r="L10" s="10">
        <f t="shared" si="3"/>
        <v>102.96917497733455</v>
      </c>
      <c r="M10" s="11">
        <f>I10*1000/C6</f>
        <v>12.43556557868776</v>
      </c>
    </row>
    <row r="11" spans="2:13" ht="10.5" customHeight="1">
      <c r="B11" s="2">
        <v>3</v>
      </c>
      <c r="C11" s="8">
        <f t="shared" si="0"/>
        <v>5932</v>
      </c>
      <c r="D11" s="32">
        <v>3000</v>
      </c>
      <c r="E11" s="33">
        <v>2932</v>
      </c>
      <c r="F11" s="10">
        <f t="shared" si="1"/>
        <v>102.31923601637108</v>
      </c>
      <c r="G11" s="11">
        <f>C11*1000/C6</f>
        <v>8.237607483280378</v>
      </c>
      <c r="H11" s="26">
        <v>53</v>
      </c>
      <c r="I11" s="8">
        <f t="shared" si="2"/>
        <v>9417</v>
      </c>
      <c r="J11" s="34">
        <v>4729</v>
      </c>
      <c r="K11" s="34">
        <v>4688</v>
      </c>
      <c r="L11" s="10">
        <f t="shared" si="3"/>
        <v>100.87457337883959</v>
      </c>
      <c r="M11" s="11">
        <f>I11*1000/C6</f>
        <v>13.077132446063946</v>
      </c>
    </row>
    <row r="12" spans="2:13" ht="10.5" customHeight="1">
      <c r="B12" s="2">
        <v>4</v>
      </c>
      <c r="C12" s="8">
        <f t="shared" si="0"/>
        <v>5968</v>
      </c>
      <c r="D12" s="32">
        <v>2989</v>
      </c>
      <c r="E12" s="33">
        <v>2979</v>
      </c>
      <c r="F12" s="10">
        <f t="shared" si="1"/>
        <v>100.3356831151393</v>
      </c>
      <c r="G12" s="11">
        <f>C12*1000/C6</f>
        <v>8.287599706712289</v>
      </c>
      <c r="H12" s="26">
        <v>54</v>
      </c>
      <c r="I12" s="8">
        <f t="shared" si="2"/>
        <v>9611</v>
      </c>
      <c r="J12" s="34">
        <v>4932</v>
      </c>
      <c r="K12" s="34">
        <v>4679</v>
      </c>
      <c r="L12" s="10">
        <f t="shared" si="3"/>
        <v>105.4071382774097</v>
      </c>
      <c r="M12" s="11">
        <f>I12*1000/C6</f>
        <v>13.34653498344702</v>
      </c>
    </row>
    <row r="13" spans="2:13" ht="10.5" customHeight="1">
      <c r="B13" s="2" t="s">
        <v>4</v>
      </c>
      <c r="C13" s="8">
        <f t="shared" si="0"/>
        <v>31454</v>
      </c>
      <c r="D13" s="9">
        <f>SUM(D14:D18)</f>
        <v>16160</v>
      </c>
      <c r="E13" s="9">
        <f>SUM(E14:E18)</f>
        <v>15294</v>
      </c>
      <c r="F13" s="10">
        <f t="shared" si="1"/>
        <v>105.66235124885576</v>
      </c>
      <c r="G13" s="11">
        <f>C13*1000/C6</f>
        <v>43.67931655075877</v>
      </c>
      <c r="H13" s="26" t="s">
        <v>21</v>
      </c>
      <c r="I13" s="8">
        <f t="shared" si="2"/>
        <v>55528</v>
      </c>
      <c r="J13" s="9">
        <f>SUM(J14:J18)</f>
        <v>28239</v>
      </c>
      <c r="K13" s="9">
        <f>SUM(K14:K18)</f>
        <v>27289</v>
      </c>
      <c r="L13" s="10">
        <f t="shared" si="3"/>
        <v>103.48125618381033</v>
      </c>
      <c r="M13" s="11">
        <f>I13*1000/C6</f>
        <v>77.11022729797587</v>
      </c>
    </row>
    <row r="14" spans="2:13" ht="10.5" customHeight="1">
      <c r="B14" s="2">
        <v>5</v>
      </c>
      <c r="C14" s="8">
        <f t="shared" si="0"/>
        <v>5942</v>
      </c>
      <c r="D14" s="32">
        <v>3045</v>
      </c>
      <c r="E14" s="33">
        <v>2897</v>
      </c>
      <c r="F14" s="10">
        <f t="shared" si="1"/>
        <v>105.10873317224716</v>
      </c>
      <c r="G14" s="11">
        <f>C14*1000/C6</f>
        <v>8.251494212011465</v>
      </c>
      <c r="H14" s="26">
        <v>55</v>
      </c>
      <c r="I14" s="8">
        <f t="shared" si="2"/>
        <v>9943</v>
      </c>
      <c r="J14" s="34">
        <v>5111</v>
      </c>
      <c r="K14" s="34">
        <v>4832</v>
      </c>
      <c r="L14" s="10">
        <f t="shared" si="3"/>
        <v>105.77400662251655</v>
      </c>
      <c r="M14" s="11">
        <f>I14*1000/C6</f>
        <v>13.807574377319083</v>
      </c>
    </row>
    <row r="15" spans="2:13" ht="10.5" customHeight="1">
      <c r="B15" s="2">
        <v>6</v>
      </c>
      <c r="C15" s="8">
        <f t="shared" si="0"/>
        <v>6092</v>
      </c>
      <c r="D15" s="32">
        <v>3168</v>
      </c>
      <c r="E15" s="33">
        <v>2924</v>
      </c>
      <c r="F15" s="10">
        <f t="shared" si="1"/>
        <v>108.34473324213407</v>
      </c>
      <c r="G15" s="11">
        <f>C15*1000/C6</f>
        <v>8.45979514297776</v>
      </c>
      <c r="H15" s="26">
        <v>56</v>
      </c>
      <c r="I15" s="8">
        <f t="shared" si="2"/>
        <v>10346</v>
      </c>
      <c r="J15" s="34">
        <v>5202</v>
      </c>
      <c r="K15" s="34">
        <v>5144</v>
      </c>
      <c r="L15" s="10">
        <f t="shared" si="3"/>
        <v>101.12752721617419</v>
      </c>
      <c r="M15" s="11">
        <f>I15*1000/C6</f>
        <v>14.367209545181861</v>
      </c>
    </row>
    <row r="16" spans="2:13" ht="10.5" customHeight="1">
      <c r="B16" s="2">
        <v>7</v>
      </c>
      <c r="C16" s="8">
        <f t="shared" si="0"/>
        <v>6287</v>
      </c>
      <c r="D16" s="32">
        <v>3182</v>
      </c>
      <c r="E16" s="33">
        <v>3105</v>
      </c>
      <c r="F16" s="10">
        <f t="shared" si="1"/>
        <v>102.47987117552334</v>
      </c>
      <c r="G16" s="11">
        <f>C16*1000/C6</f>
        <v>8.73058635323394</v>
      </c>
      <c r="H16" s="26">
        <v>57</v>
      </c>
      <c r="I16" s="8">
        <f t="shared" si="2"/>
        <v>10912</v>
      </c>
      <c r="J16" s="34">
        <v>5488</v>
      </c>
      <c r="K16" s="34">
        <v>5424</v>
      </c>
      <c r="L16" s="10">
        <f t="shared" si="3"/>
        <v>101.17994100294985</v>
      </c>
      <c r="M16" s="11">
        <f>I16*1000/C6</f>
        <v>15.153198391361343</v>
      </c>
    </row>
    <row r="17" spans="2:13" ht="10.5" customHeight="1">
      <c r="B17" s="2">
        <v>8</v>
      </c>
      <c r="C17" s="8">
        <f t="shared" si="0"/>
        <v>6591</v>
      </c>
      <c r="D17" s="32">
        <v>3419</v>
      </c>
      <c r="E17" s="33">
        <v>3172</v>
      </c>
      <c r="F17" s="10">
        <f t="shared" si="1"/>
        <v>107.78688524590164</v>
      </c>
      <c r="G17" s="11">
        <f>C17*1000/C6</f>
        <v>9.152742906658965</v>
      </c>
      <c r="H17" s="26">
        <v>58</v>
      </c>
      <c r="I17" s="8">
        <f t="shared" si="2"/>
        <v>11790</v>
      </c>
      <c r="J17" s="34">
        <v>6071</v>
      </c>
      <c r="K17" s="34">
        <v>5719</v>
      </c>
      <c r="L17" s="10">
        <f t="shared" si="3"/>
        <v>106.15492218919391</v>
      </c>
      <c r="M17" s="11">
        <f>I17*1000/C6</f>
        <v>16.372453173950717</v>
      </c>
    </row>
    <row r="18" spans="2:13" ht="10.5" customHeight="1">
      <c r="B18" s="2">
        <v>9</v>
      </c>
      <c r="C18" s="8">
        <f t="shared" si="0"/>
        <v>6542</v>
      </c>
      <c r="D18" s="32">
        <v>3346</v>
      </c>
      <c r="E18" s="33">
        <v>3196</v>
      </c>
      <c r="F18" s="10">
        <f t="shared" si="1"/>
        <v>104.69336670838548</v>
      </c>
      <c r="G18" s="11">
        <f>C18*1000/C6</f>
        <v>9.084697935876642</v>
      </c>
      <c r="H18" s="26">
        <v>59</v>
      </c>
      <c r="I18" s="8">
        <f t="shared" si="2"/>
        <v>12537</v>
      </c>
      <c r="J18" s="34">
        <v>6367</v>
      </c>
      <c r="K18" s="34">
        <v>6170</v>
      </c>
      <c r="L18" s="10">
        <f t="shared" si="3"/>
        <v>103.19286871961103</v>
      </c>
      <c r="M18" s="11">
        <f>I18*1000/C6</f>
        <v>17.409791810162865</v>
      </c>
    </row>
    <row r="19" spans="2:13" ht="10.5" customHeight="1">
      <c r="B19" s="2" t="s">
        <v>5</v>
      </c>
      <c r="C19" s="8">
        <f t="shared" si="0"/>
        <v>33582</v>
      </c>
      <c r="D19" s="9">
        <f>SUM(D20:D24)</f>
        <v>17188</v>
      </c>
      <c r="E19" s="9">
        <f>SUM(E20:E24)</f>
        <v>16394</v>
      </c>
      <c r="F19" s="10">
        <f t="shared" si="1"/>
        <v>104.84323532999878</v>
      </c>
      <c r="G19" s="11">
        <f>C19*1000/C6</f>
        <v>46.63441242473393</v>
      </c>
      <c r="H19" s="26" t="s">
        <v>22</v>
      </c>
      <c r="I19" s="8">
        <f t="shared" si="2"/>
        <v>55834</v>
      </c>
      <c r="J19" s="9">
        <f>SUM(J20:J24)</f>
        <v>27994</v>
      </c>
      <c r="K19" s="9">
        <f>SUM(K20:K24)</f>
        <v>27840</v>
      </c>
      <c r="L19" s="10">
        <f t="shared" si="3"/>
        <v>100.55316091954023</v>
      </c>
      <c r="M19" s="11">
        <f>I19*1000/C6</f>
        <v>77.5351611971471</v>
      </c>
    </row>
    <row r="20" spans="2:13" ht="10.5" customHeight="1">
      <c r="B20" s="2">
        <v>10</v>
      </c>
      <c r="C20" s="8">
        <f t="shared" si="0"/>
        <v>6483</v>
      </c>
      <c r="D20" s="34">
        <v>3349</v>
      </c>
      <c r="E20" s="34">
        <v>3134</v>
      </c>
      <c r="F20" s="10">
        <f t="shared" si="1"/>
        <v>106.86024250159541</v>
      </c>
      <c r="G20" s="11">
        <f>C20*1000/C6</f>
        <v>9.002766236363232</v>
      </c>
      <c r="H20" s="26">
        <v>60</v>
      </c>
      <c r="I20" s="8">
        <f t="shared" si="2"/>
        <v>13689</v>
      </c>
      <c r="J20" s="32">
        <v>6841</v>
      </c>
      <c r="K20" s="33">
        <v>6848</v>
      </c>
      <c r="L20" s="10">
        <f t="shared" si="3"/>
        <v>99.89778037383178</v>
      </c>
      <c r="M20" s="11">
        <f>I20*1000/C6</f>
        <v>19.009542959984003</v>
      </c>
    </row>
    <row r="21" spans="2:13" ht="10.5" customHeight="1">
      <c r="B21" s="2">
        <v>11</v>
      </c>
      <c r="C21" s="8">
        <f t="shared" si="0"/>
        <v>6546</v>
      </c>
      <c r="D21" s="34">
        <v>3329</v>
      </c>
      <c r="E21" s="34">
        <v>3217</v>
      </c>
      <c r="F21" s="10">
        <f t="shared" si="1"/>
        <v>103.48150450730495</v>
      </c>
      <c r="G21" s="11">
        <f>C21*1000/C6</f>
        <v>9.090252627369075</v>
      </c>
      <c r="H21" s="26">
        <v>61</v>
      </c>
      <c r="I21" s="8">
        <f t="shared" si="2"/>
        <v>13672</v>
      </c>
      <c r="J21" s="32">
        <v>7005</v>
      </c>
      <c r="K21" s="33">
        <v>6667</v>
      </c>
      <c r="L21" s="10">
        <f t="shared" si="3"/>
        <v>105.06974651267437</v>
      </c>
      <c r="M21" s="11">
        <f>I21*1000/C6</f>
        <v>18.985935521141155</v>
      </c>
    </row>
    <row r="22" spans="2:13" ht="10.5" customHeight="1">
      <c r="B22" s="2">
        <v>12</v>
      </c>
      <c r="C22" s="8">
        <f t="shared" si="0"/>
        <v>6701</v>
      </c>
      <c r="D22" s="34">
        <v>3422</v>
      </c>
      <c r="E22" s="34">
        <v>3279</v>
      </c>
      <c r="F22" s="10">
        <f t="shared" si="1"/>
        <v>104.3610856968588</v>
      </c>
      <c r="G22" s="11">
        <f>C22*1000/C6</f>
        <v>9.305496922700913</v>
      </c>
      <c r="H22" s="26">
        <v>62</v>
      </c>
      <c r="I22" s="8">
        <f t="shared" si="2"/>
        <v>13351</v>
      </c>
      <c r="J22" s="32">
        <v>6718</v>
      </c>
      <c r="K22" s="33">
        <v>6633</v>
      </c>
      <c r="L22" s="10">
        <f t="shared" si="3"/>
        <v>101.28147143072516</v>
      </c>
      <c r="M22" s="11">
        <f>I22*1000/C6</f>
        <v>18.540171528873287</v>
      </c>
    </row>
    <row r="23" spans="2:13" ht="10.5" customHeight="1">
      <c r="B23" s="2">
        <v>13</v>
      </c>
      <c r="C23" s="8">
        <f t="shared" si="0"/>
        <v>6863</v>
      </c>
      <c r="D23" s="34">
        <v>3543</v>
      </c>
      <c r="E23" s="34">
        <v>3320</v>
      </c>
      <c r="F23" s="10">
        <f t="shared" si="1"/>
        <v>106.71686746987952</v>
      </c>
      <c r="G23" s="11">
        <f>C23*1000/C6</f>
        <v>9.530461928144511</v>
      </c>
      <c r="H23" s="26">
        <v>63</v>
      </c>
      <c r="I23" s="8">
        <f t="shared" si="2"/>
        <v>7019</v>
      </c>
      <c r="J23" s="32">
        <v>3478</v>
      </c>
      <c r="K23" s="33">
        <v>3541</v>
      </c>
      <c r="L23" s="10">
        <f t="shared" si="3"/>
        <v>98.22084157017791</v>
      </c>
      <c r="M23" s="11">
        <f>I23*1000/C6</f>
        <v>9.747094896349457</v>
      </c>
    </row>
    <row r="24" spans="2:13" ht="10.5" customHeight="1">
      <c r="B24" s="2">
        <v>14</v>
      </c>
      <c r="C24" s="8">
        <f t="shared" si="0"/>
        <v>6989</v>
      </c>
      <c r="D24" s="34">
        <v>3545</v>
      </c>
      <c r="E24" s="34">
        <v>3444</v>
      </c>
      <c r="F24" s="10">
        <f t="shared" si="1"/>
        <v>102.93263646922183</v>
      </c>
      <c r="G24" s="11">
        <f>C24*1000/C6</f>
        <v>9.705434710156197</v>
      </c>
      <c r="H24" s="26">
        <v>64</v>
      </c>
      <c r="I24" s="8">
        <f t="shared" si="2"/>
        <v>8103</v>
      </c>
      <c r="J24" s="32">
        <v>3952</v>
      </c>
      <c r="K24" s="33">
        <v>4151</v>
      </c>
      <c r="L24" s="10">
        <f t="shared" si="3"/>
        <v>95.20597446398459</v>
      </c>
      <c r="M24" s="11">
        <f>I24*1000/C6</f>
        <v>11.252416290799209</v>
      </c>
    </row>
    <row r="25" spans="2:13" ht="10.5" customHeight="1">
      <c r="B25" s="2" t="s">
        <v>6</v>
      </c>
      <c r="C25" s="8">
        <f t="shared" si="0"/>
        <v>35890</v>
      </c>
      <c r="D25" s="9">
        <f>SUM(D26:D30)</f>
        <v>18324</v>
      </c>
      <c r="E25" s="9">
        <f>SUM(E26:E30)</f>
        <v>17566</v>
      </c>
      <c r="F25" s="10">
        <f t="shared" si="1"/>
        <v>104.31515427530456</v>
      </c>
      <c r="G25" s="11">
        <f>C25*1000/C6</f>
        <v>49.83946941586864</v>
      </c>
      <c r="H25" s="26" t="s">
        <v>23</v>
      </c>
      <c r="I25" s="8">
        <f t="shared" si="2"/>
        <v>46077</v>
      </c>
      <c r="J25" s="9">
        <f>SUM(J26:J30)</f>
        <v>21474</v>
      </c>
      <c r="K25" s="9">
        <f>SUM(K26:K30)</f>
        <v>24603</v>
      </c>
      <c r="L25" s="10">
        <f t="shared" si="3"/>
        <v>87.28203877575905</v>
      </c>
      <c r="M25" s="11">
        <f>I25*1000/C6</f>
        <v>63.98587997422623</v>
      </c>
    </row>
    <row r="26" spans="2:13" ht="10.5" customHeight="1">
      <c r="B26" s="2">
        <v>15</v>
      </c>
      <c r="C26" s="8">
        <f t="shared" si="0"/>
        <v>7274</v>
      </c>
      <c r="D26" s="34">
        <v>3681</v>
      </c>
      <c r="E26" s="34">
        <v>3593</v>
      </c>
      <c r="F26" s="10">
        <f t="shared" si="1"/>
        <v>102.44920679098247</v>
      </c>
      <c r="G26" s="11">
        <f>C26*1000/C6</f>
        <v>10.101206478992157</v>
      </c>
      <c r="H26" s="26">
        <v>65</v>
      </c>
      <c r="I26" s="8">
        <f t="shared" si="2"/>
        <v>9471</v>
      </c>
      <c r="J26" s="32">
        <v>4466</v>
      </c>
      <c r="K26" s="33">
        <v>5005</v>
      </c>
      <c r="L26" s="10">
        <f t="shared" si="3"/>
        <v>89.23076923076923</v>
      </c>
      <c r="M26" s="11">
        <f>I26*1000/C6</f>
        <v>13.152120781211812</v>
      </c>
    </row>
    <row r="27" spans="2:13" ht="10.5" customHeight="1">
      <c r="B27" s="2">
        <v>16</v>
      </c>
      <c r="C27" s="8">
        <f t="shared" si="0"/>
        <v>7098</v>
      </c>
      <c r="D27" s="34">
        <v>3630</v>
      </c>
      <c r="E27" s="34">
        <v>3468</v>
      </c>
      <c r="F27" s="10">
        <f t="shared" si="1"/>
        <v>104.6712802768166</v>
      </c>
      <c r="G27" s="11">
        <f>C27*1000/C6</f>
        <v>9.856800053325038</v>
      </c>
      <c r="H27" s="26">
        <v>66</v>
      </c>
      <c r="I27" s="8">
        <f t="shared" si="2"/>
        <v>9582</v>
      </c>
      <c r="J27" s="32">
        <v>4542</v>
      </c>
      <c r="K27" s="33">
        <v>5040</v>
      </c>
      <c r="L27" s="10">
        <f t="shared" si="3"/>
        <v>90.11904761904762</v>
      </c>
      <c r="M27" s="11">
        <f>I27*1000/C6</f>
        <v>13.306263470126868</v>
      </c>
    </row>
    <row r="28" spans="2:13" ht="10.5" customHeight="1">
      <c r="B28" s="2">
        <v>17</v>
      </c>
      <c r="C28" s="8">
        <f t="shared" si="0"/>
        <v>7462</v>
      </c>
      <c r="D28" s="34">
        <v>3817</v>
      </c>
      <c r="E28" s="34">
        <v>3645</v>
      </c>
      <c r="F28" s="10">
        <f t="shared" si="1"/>
        <v>104.71879286694102</v>
      </c>
      <c r="G28" s="11">
        <f>C28*1000/C6</f>
        <v>10.36227697913658</v>
      </c>
      <c r="H28" s="26">
        <v>67</v>
      </c>
      <c r="I28" s="8">
        <f t="shared" si="2"/>
        <v>9582</v>
      </c>
      <c r="J28" s="32">
        <v>4584</v>
      </c>
      <c r="K28" s="33">
        <v>4998</v>
      </c>
      <c r="L28" s="10">
        <f t="shared" si="3"/>
        <v>91.71668667466987</v>
      </c>
      <c r="M28" s="11">
        <f>I28*1000/C6</f>
        <v>13.306263470126868</v>
      </c>
    </row>
    <row r="29" spans="2:13" ht="10.5" customHeight="1">
      <c r="B29" s="2">
        <v>18</v>
      </c>
      <c r="C29" s="8">
        <f t="shared" si="0"/>
        <v>7177</v>
      </c>
      <c r="D29" s="34">
        <v>3666</v>
      </c>
      <c r="E29" s="34">
        <v>3511</v>
      </c>
      <c r="F29" s="10">
        <f t="shared" si="1"/>
        <v>104.41469666761607</v>
      </c>
      <c r="G29" s="11">
        <f>C29*1000/C6</f>
        <v>9.96650521030062</v>
      </c>
      <c r="H29" s="26">
        <v>68</v>
      </c>
      <c r="I29" s="8">
        <f t="shared" si="2"/>
        <v>9221</v>
      </c>
      <c r="J29" s="32">
        <v>4128</v>
      </c>
      <c r="K29" s="33">
        <v>5093</v>
      </c>
      <c r="L29" s="10">
        <f t="shared" si="3"/>
        <v>81.05242489691734</v>
      </c>
      <c r="M29" s="11">
        <f>I29*1000/C6</f>
        <v>12.804952562934655</v>
      </c>
    </row>
    <row r="30" spans="2:13" ht="10.5" customHeight="1">
      <c r="B30" s="2">
        <v>19</v>
      </c>
      <c r="C30" s="8">
        <f t="shared" si="0"/>
        <v>6879</v>
      </c>
      <c r="D30" s="34">
        <v>3530</v>
      </c>
      <c r="E30" s="34">
        <v>3349</v>
      </c>
      <c r="F30" s="10">
        <f t="shared" si="1"/>
        <v>105.40459838757837</v>
      </c>
      <c r="G30" s="11">
        <f>C30*1000/C6</f>
        <v>9.55268069411425</v>
      </c>
      <c r="H30" s="26">
        <v>69</v>
      </c>
      <c r="I30" s="8">
        <f t="shared" si="2"/>
        <v>8221</v>
      </c>
      <c r="J30" s="32">
        <v>3754</v>
      </c>
      <c r="K30" s="33">
        <v>4467</v>
      </c>
      <c r="L30" s="10">
        <f t="shared" si="3"/>
        <v>84.03850458920977</v>
      </c>
      <c r="M30" s="11">
        <f>I30*1000/C6</f>
        <v>11.416279689826027</v>
      </c>
    </row>
    <row r="31" spans="2:13" ht="10.5" customHeight="1">
      <c r="B31" s="2" t="s">
        <v>7</v>
      </c>
      <c r="C31" s="8">
        <f t="shared" si="0"/>
        <v>29083</v>
      </c>
      <c r="D31" s="9">
        <f>SUM(D32:D36)</f>
        <v>15021</v>
      </c>
      <c r="E31" s="9">
        <f>SUM(E32:E36)</f>
        <v>14062</v>
      </c>
      <c r="F31" s="10">
        <f>D31*100/E31</f>
        <v>106.81979803726355</v>
      </c>
      <c r="G31" s="11">
        <f>C31*1000/C6</f>
        <v>40.38677316861821</v>
      </c>
      <c r="H31" s="26" t="s">
        <v>24</v>
      </c>
      <c r="I31" s="8">
        <f t="shared" si="2"/>
        <v>45126</v>
      </c>
      <c r="J31" s="9">
        <f>SUM(J32:J36)</f>
        <v>19935</v>
      </c>
      <c r="K31" s="9">
        <f>SUM(K32:K36)</f>
        <v>25191</v>
      </c>
      <c r="L31" s="10">
        <f t="shared" si="3"/>
        <v>79.13540550196498</v>
      </c>
      <c r="M31" s="11">
        <f>I31*1000/C6</f>
        <v>62.66525207189993</v>
      </c>
    </row>
    <row r="32" spans="2:13" ht="10.5" customHeight="1">
      <c r="B32" s="2">
        <v>20</v>
      </c>
      <c r="C32" s="8">
        <f t="shared" si="0"/>
        <v>7157</v>
      </c>
      <c r="D32" s="32">
        <v>3601</v>
      </c>
      <c r="E32" s="33">
        <v>3556</v>
      </c>
      <c r="F32" s="10">
        <f t="shared" si="1"/>
        <v>101.26546681664792</v>
      </c>
      <c r="G32" s="11">
        <f>C32*1000/C6</f>
        <v>9.938731752838448</v>
      </c>
      <c r="H32" s="26">
        <v>70</v>
      </c>
      <c r="I32" s="8">
        <f t="shared" si="2"/>
        <v>7706</v>
      </c>
      <c r="J32" s="34">
        <v>3460</v>
      </c>
      <c r="K32" s="34">
        <v>4246</v>
      </c>
      <c r="L32" s="10">
        <f t="shared" si="3"/>
        <v>81.4884597268017</v>
      </c>
      <c r="M32" s="11">
        <f>I32*1000/C6</f>
        <v>10.701113160175083</v>
      </c>
    </row>
    <row r="33" spans="2:13" ht="10.5" customHeight="1">
      <c r="B33" s="2">
        <v>21</v>
      </c>
      <c r="C33" s="8">
        <f t="shared" si="0"/>
        <v>6943</v>
      </c>
      <c r="D33" s="32">
        <v>3495</v>
      </c>
      <c r="E33" s="33">
        <v>3448</v>
      </c>
      <c r="F33" s="10">
        <f t="shared" si="1"/>
        <v>101.3631090487239</v>
      </c>
      <c r="G33" s="11">
        <f>C33*1000/C6</f>
        <v>9.641555757993201</v>
      </c>
      <c r="H33" s="26">
        <v>71</v>
      </c>
      <c r="I33" s="8">
        <f t="shared" si="2"/>
        <v>8729</v>
      </c>
      <c r="J33" s="34">
        <v>3968</v>
      </c>
      <c r="K33" s="34">
        <v>4761</v>
      </c>
      <c r="L33" s="10">
        <f t="shared" si="3"/>
        <v>83.34383532871246</v>
      </c>
      <c r="M33" s="11">
        <f>I33*1000/C6</f>
        <v>12.12172550936521</v>
      </c>
    </row>
    <row r="34" spans="2:13" ht="10.5" customHeight="1">
      <c r="B34" s="2">
        <v>22</v>
      </c>
      <c r="C34" s="8">
        <f t="shared" si="0"/>
        <v>5737</v>
      </c>
      <c r="D34" s="32">
        <v>2995</v>
      </c>
      <c r="E34" s="33">
        <v>2742</v>
      </c>
      <c r="F34" s="10">
        <f t="shared" si="1"/>
        <v>109.22684172137126</v>
      </c>
      <c r="G34" s="11">
        <f>C34*1000/C6</f>
        <v>7.966816273024196</v>
      </c>
      <c r="H34" s="26">
        <v>72</v>
      </c>
      <c r="I34" s="8">
        <f t="shared" si="2"/>
        <v>9548</v>
      </c>
      <c r="J34" s="34">
        <v>4233</v>
      </c>
      <c r="K34" s="34">
        <v>5315</v>
      </c>
      <c r="L34" s="10">
        <f t="shared" si="3"/>
        <v>79.64252116650988</v>
      </c>
      <c r="M34" s="11">
        <f>I34*1000/C6</f>
        <v>13.259048592441175</v>
      </c>
    </row>
    <row r="35" spans="2:13" ht="10.5" customHeight="1">
      <c r="B35" s="2">
        <v>23</v>
      </c>
      <c r="C35" s="8">
        <f t="shared" si="0"/>
        <v>4425</v>
      </c>
      <c r="D35" s="32">
        <v>2410</v>
      </c>
      <c r="E35" s="33">
        <v>2015</v>
      </c>
      <c r="F35" s="10">
        <f t="shared" si="1"/>
        <v>119.6029776674938</v>
      </c>
      <c r="G35" s="11">
        <f>C35*1000/C6</f>
        <v>6.144877463505677</v>
      </c>
      <c r="H35" s="26">
        <v>73</v>
      </c>
      <c r="I35" s="8">
        <f t="shared" si="2"/>
        <v>9789</v>
      </c>
      <c r="J35" s="34">
        <v>4212</v>
      </c>
      <c r="K35" s="34">
        <v>5577</v>
      </c>
      <c r="L35" s="10">
        <f t="shared" si="3"/>
        <v>75.52447552447552</v>
      </c>
      <c r="M35" s="11">
        <f>I35*1000/C6</f>
        <v>13.593718754860355</v>
      </c>
    </row>
    <row r="36" spans="2:13" ht="10.5" customHeight="1">
      <c r="B36" s="2">
        <v>24</v>
      </c>
      <c r="C36" s="8">
        <f t="shared" si="0"/>
        <v>4821</v>
      </c>
      <c r="D36" s="32">
        <v>2520</v>
      </c>
      <c r="E36" s="33">
        <v>2301</v>
      </c>
      <c r="F36" s="10">
        <f t="shared" si="1"/>
        <v>109.51760104302477</v>
      </c>
      <c r="G36" s="11">
        <f>C36*1000/C6</f>
        <v>6.6947919212566935</v>
      </c>
      <c r="H36" s="26">
        <v>74</v>
      </c>
      <c r="I36" s="8">
        <f t="shared" si="2"/>
        <v>9354</v>
      </c>
      <c r="J36" s="34">
        <v>4062</v>
      </c>
      <c r="K36" s="34">
        <v>5292</v>
      </c>
      <c r="L36" s="10">
        <f t="shared" si="3"/>
        <v>76.75736961451247</v>
      </c>
      <c r="M36" s="11">
        <f>I36*1000/C6</f>
        <v>12.989646055058103</v>
      </c>
    </row>
    <row r="37" spans="2:13" ht="10.5" customHeight="1">
      <c r="B37" s="2" t="s">
        <v>8</v>
      </c>
      <c r="C37" s="8">
        <f t="shared" si="0"/>
        <v>31440</v>
      </c>
      <c r="D37" s="9">
        <f>SUM(D38:D42)</f>
        <v>15862</v>
      </c>
      <c r="E37" s="9">
        <f>SUM(E38:E42)</f>
        <v>15578</v>
      </c>
      <c r="F37" s="10">
        <f>D37*100/E37</f>
        <v>101.82308383617922</v>
      </c>
      <c r="G37" s="11">
        <f>C37*1000/C6</f>
        <v>43.65987513053525</v>
      </c>
      <c r="H37" s="26" t="s">
        <v>25</v>
      </c>
      <c r="I37" s="8">
        <f t="shared" si="2"/>
        <v>45349</v>
      </c>
      <c r="J37" s="9">
        <f>SUM(J38:J42)</f>
        <v>19060</v>
      </c>
      <c r="K37" s="9">
        <f>SUM(K38:K42)</f>
        <v>26289</v>
      </c>
      <c r="L37" s="10">
        <f t="shared" si="3"/>
        <v>72.50180683936247</v>
      </c>
      <c r="M37" s="11">
        <f>I37*1000/C6</f>
        <v>62.97492612260315</v>
      </c>
    </row>
    <row r="38" spans="2:13" ht="10.5" customHeight="1">
      <c r="B38" s="2">
        <v>25</v>
      </c>
      <c r="C38" s="8">
        <f t="shared" si="0"/>
        <v>5458</v>
      </c>
      <c r="D38" s="32">
        <v>2795</v>
      </c>
      <c r="E38" s="33">
        <v>2663</v>
      </c>
      <c r="F38" s="10">
        <f t="shared" si="1"/>
        <v>104.95681562147954</v>
      </c>
      <c r="G38" s="11">
        <f>C38*1000/C6</f>
        <v>7.579376541426889</v>
      </c>
      <c r="H38" s="26">
        <v>75</v>
      </c>
      <c r="I38" s="8">
        <f t="shared" si="2"/>
        <v>9374</v>
      </c>
      <c r="J38" s="34">
        <v>4003</v>
      </c>
      <c r="K38" s="34">
        <v>5371</v>
      </c>
      <c r="L38" s="10">
        <f t="shared" si="3"/>
        <v>74.52988270340718</v>
      </c>
      <c r="M38" s="11">
        <f>I38*1000/C6</f>
        <v>13.017419512520275</v>
      </c>
    </row>
    <row r="39" spans="2:13" ht="10.5" customHeight="1">
      <c r="B39" s="2">
        <v>26</v>
      </c>
      <c r="C39" s="8">
        <f t="shared" si="0"/>
        <v>5952</v>
      </c>
      <c r="D39" s="32">
        <v>3014</v>
      </c>
      <c r="E39" s="33">
        <v>2938</v>
      </c>
      <c r="F39" s="10">
        <f t="shared" si="1"/>
        <v>102.58679373723622</v>
      </c>
      <c r="G39" s="11">
        <f>C39*1000/C6</f>
        <v>8.265380940742551</v>
      </c>
      <c r="H39" s="26">
        <v>76</v>
      </c>
      <c r="I39" s="8">
        <f t="shared" si="2"/>
        <v>9320</v>
      </c>
      <c r="J39" s="34">
        <v>3990</v>
      </c>
      <c r="K39" s="34">
        <v>5330</v>
      </c>
      <c r="L39" s="10">
        <f t="shared" si="3"/>
        <v>74.85928705440901</v>
      </c>
      <c r="M39" s="11">
        <f>I39*1000/C6</f>
        <v>12.94243117737241</v>
      </c>
    </row>
    <row r="40" spans="2:13" ht="10.5" customHeight="1">
      <c r="B40" s="2">
        <v>27</v>
      </c>
      <c r="C40" s="8">
        <f t="shared" si="0"/>
        <v>6332</v>
      </c>
      <c r="D40" s="32">
        <v>3204</v>
      </c>
      <c r="E40" s="33">
        <v>3128</v>
      </c>
      <c r="F40" s="10">
        <f t="shared" si="1"/>
        <v>102.42966751918159</v>
      </c>
      <c r="G40" s="11">
        <f>C40*1000/C6</f>
        <v>8.79307663252383</v>
      </c>
      <c r="H40" s="26">
        <v>77</v>
      </c>
      <c r="I40" s="8">
        <f t="shared" si="2"/>
        <v>9484</v>
      </c>
      <c r="J40" s="34">
        <v>4015</v>
      </c>
      <c r="K40" s="34">
        <v>5469</v>
      </c>
      <c r="L40" s="10">
        <f t="shared" si="3"/>
        <v>73.41378679831779</v>
      </c>
      <c r="M40" s="11">
        <f>I40*1000/C6</f>
        <v>13.170173528562223</v>
      </c>
    </row>
    <row r="41" spans="2:13" ht="10.5" customHeight="1">
      <c r="B41" s="2">
        <v>28</v>
      </c>
      <c r="C41" s="8">
        <f t="shared" si="0"/>
        <v>6666</v>
      </c>
      <c r="D41" s="32">
        <v>3331</v>
      </c>
      <c r="E41" s="33">
        <v>3335</v>
      </c>
      <c r="F41" s="10">
        <f t="shared" si="1"/>
        <v>99.880059970015</v>
      </c>
      <c r="G41" s="11">
        <f>C41*1000/C6</f>
        <v>9.25689337214211</v>
      </c>
      <c r="H41" s="26">
        <v>78</v>
      </c>
      <c r="I41" s="8">
        <f t="shared" si="2"/>
        <v>8928</v>
      </c>
      <c r="J41" s="34">
        <v>3774</v>
      </c>
      <c r="K41" s="34">
        <v>5154</v>
      </c>
      <c r="L41" s="10">
        <f t="shared" si="3"/>
        <v>73.22467986030267</v>
      </c>
      <c r="M41" s="11">
        <f>I41*1000/C6</f>
        <v>12.398071411113827</v>
      </c>
    </row>
    <row r="42" spans="2:13" ht="10.5" customHeight="1">
      <c r="B42" s="2">
        <v>29</v>
      </c>
      <c r="C42" s="8">
        <f t="shared" si="0"/>
        <v>7032</v>
      </c>
      <c r="D42" s="32">
        <v>3518</v>
      </c>
      <c r="E42" s="33">
        <v>3514</v>
      </c>
      <c r="F42" s="10">
        <f t="shared" si="1"/>
        <v>100.11383039271486</v>
      </c>
      <c r="G42" s="11">
        <f>C42*1000/C6</f>
        <v>9.76514764369987</v>
      </c>
      <c r="H42" s="26">
        <v>79</v>
      </c>
      <c r="I42" s="8">
        <f t="shared" si="2"/>
        <v>8243</v>
      </c>
      <c r="J42" s="34">
        <v>3278</v>
      </c>
      <c r="K42" s="34">
        <v>4965</v>
      </c>
      <c r="L42" s="10">
        <f t="shared" si="3"/>
        <v>66.0221550855992</v>
      </c>
      <c r="M42" s="11">
        <f>I42*1000/C6</f>
        <v>11.446830493034417</v>
      </c>
    </row>
    <row r="43" spans="2:13" ht="10.5" customHeight="1">
      <c r="B43" s="2" t="s">
        <v>9</v>
      </c>
      <c r="C43" s="8">
        <f t="shared" si="0"/>
        <v>40547</v>
      </c>
      <c r="D43" s="9">
        <f>SUM(D44:D48)</f>
        <v>20895</v>
      </c>
      <c r="E43" s="9">
        <f>SUM(E44:E48)</f>
        <v>19652</v>
      </c>
      <c r="F43" s="10">
        <f>D43*100/E43</f>
        <v>106.32505597394668</v>
      </c>
      <c r="G43" s="11">
        <f>C43*1000/C6</f>
        <v>56.30651898593552</v>
      </c>
      <c r="H43" s="26" t="s">
        <v>26</v>
      </c>
      <c r="I43" s="8">
        <f t="shared" si="2"/>
        <v>36746</v>
      </c>
      <c r="J43" s="9">
        <f>SUM(J44:J48)</f>
        <v>13667</v>
      </c>
      <c r="K43" s="9">
        <f>SUM(K44:K48)</f>
        <v>23079</v>
      </c>
      <c r="L43" s="10">
        <f t="shared" si="3"/>
        <v>59.2183370163352</v>
      </c>
      <c r="M43" s="11">
        <f>I43*1000/C6</f>
        <v>51.02817339524963</v>
      </c>
    </row>
    <row r="44" spans="2:13" ht="10.5" customHeight="1">
      <c r="B44" s="2">
        <v>30</v>
      </c>
      <c r="C44" s="8">
        <f t="shared" si="0"/>
        <v>7407</v>
      </c>
      <c r="D44" s="34">
        <v>3759</v>
      </c>
      <c r="E44" s="34">
        <v>3648</v>
      </c>
      <c r="F44" s="10">
        <f t="shared" si="1"/>
        <v>103.04276315789474</v>
      </c>
      <c r="G44" s="11">
        <f>C44*1000/C6</f>
        <v>10.285899971115605</v>
      </c>
      <c r="H44" s="26">
        <v>80</v>
      </c>
      <c r="I44" s="8">
        <f t="shared" si="2"/>
        <v>8384</v>
      </c>
      <c r="J44" s="32">
        <v>3292</v>
      </c>
      <c r="K44" s="33">
        <v>5092</v>
      </c>
      <c r="L44" s="10">
        <f t="shared" si="3"/>
        <v>64.65043205027494</v>
      </c>
      <c r="M44" s="11">
        <f>I44*1000/C6</f>
        <v>11.642633368142734</v>
      </c>
    </row>
    <row r="45" spans="2:13" ht="10.5" customHeight="1">
      <c r="B45" s="2">
        <v>31</v>
      </c>
      <c r="C45" s="8">
        <f t="shared" si="0"/>
        <v>7766</v>
      </c>
      <c r="D45" s="34">
        <v>4069</v>
      </c>
      <c r="E45" s="34">
        <v>3697</v>
      </c>
      <c r="F45" s="10">
        <f t="shared" si="1"/>
        <v>110.06221260481472</v>
      </c>
      <c r="G45" s="11">
        <f>C45*1000/C6</f>
        <v>10.784433532561602</v>
      </c>
      <c r="H45" s="26">
        <v>81</v>
      </c>
      <c r="I45" s="8">
        <f t="shared" si="2"/>
        <v>7657</v>
      </c>
      <c r="J45" s="32">
        <v>2955</v>
      </c>
      <c r="K45" s="33">
        <v>4702</v>
      </c>
      <c r="L45" s="10">
        <f t="shared" si="3"/>
        <v>62.84559761803488</v>
      </c>
      <c r="M45" s="11">
        <f>I45*1000/C6</f>
        <v>10.63306818939276</v>
      </c>
    </row>
    <row r="46" spans="2:13" ht="10.5" customHeight="1">
      <c r="B46" s="2">
        <v>32</v>
      </c>
      <c r="C46" s="8">
        <f t="shared" si="0"/>
        <v>8222</v>
      </c>
      <c r="D46" s="34">
        <v>4225</v>
      </c>
      <c r="E46" s="34">
        <v>3997</v>
      </c>
      <c r="F46" s="10">
        <f t="shared" si="1"/>
        <v>105.70427820865649</v>
      </c>
      <c r="G46" s="11">
        <f>C46*1000/C6</f>
        <v>11.417668362699136</v>
      </c>
      <c r="H46" s="26">
        <v>82</v>
      </c>
      <c r="I46" s="8">
        <f t="shared" si="2"/>
        <v>7286</v>
      </c>
      <c r="J46" s="32">
        <v>2681</v>
      </c>
      <c r="K46" s="33">
        <v>4605</v>
      </c>
      <c r="L46" s="10">
        <f t="shared" si="3"/>
        <v>58.219326818675356</v>
      </c>
      <c r="M46" s="11">
        <f>I46*1000/C6</f>
        <v>10.11787055346946</v>
      </c>
    </row>
    <row r="47" spans="2:13" ht="10.5" customHeight="1">
      <c r="B47" s="2">
        <v>33</v>
      </c>
      <c r="C47" s="8">
        <f t="shared" si="0"/>
        <v>8253</v>
      </c>
      <c r="D47" s="34">
        <v>4229</v>
      </c>
      <c r="E47" s="34">
        <v>4024</v>
      </c>
      <c r="F47" s="10">
        <f t="shared" si="1"/>
        <v>105.09443339960238</v>
      </c>
      <c r="G47" s="11">
        <f>C47*1000/C6</f>
        <v>11.460717221765503</v>
      </c>
      <c r="H47" s="26">
        <v>83</v>
      </c>
      <c r="I47" s="8">
        <f t="shared" si="2"/>
        <v>7122</v>
      </c>
      <c r="J47" s="32">
        <v>2555</v>
      </c>
      <c r="K47" s="33">
        <v>4567</v>
      </c>
      <c r="L47" s="10">
        <f t="shared" si="3"/>
        <v>55.944821545872564</v>
      </c>
      <c r="M47" s="11">
        <f>I47*1000/C6</f>
        <v>9.890128202279646</v>
      </c>
    </row>
    <row r="48" spans="2:13" ht="10.5" customHeight="1">
      <c r="B48" s="2">
        <v>34</v>
      </c>
      <c r="C48" s="8">
        <f t="shared" si="0"/>
        <v>8899</v>
      </c>
      <c r="D48" s="34">
        <v>4613</v>
      </c>
      <c r="E48" s="34">
        <v>4286</v>
      </c>
      <c r="F48" s="10">
        <f t="shared" si="1"/>
        <v>107.62949136724218</v>
      </c>
      <c r="G48" s="11">
        <f>C48*1000/C6</f>
        <v>12.357799897793676</v>
      </c>
      <c r="H48" s="26">
        <v>84</v>
      </c>
      <c r="I48" s="8">
        <f t="shared" si="2"/>
        <v>6297</v>
      </c>
      <c r="J48" s="32">
        <v>2184</v>
      </c>
      <c r="K48" s="33">
        <v>4113</v>
      </c>
      <c r="L48" s="10">
        <f t="shared" si="3"/>
        <v>53.099927060539756</v>
      </c>
      <c r="M48" s="11">
        <f>I48*1000/C6</f>
        <v>8.744473081965028</v>
      </c>
    </row>
    <row r="49" spans="2:13" ht="10.5" customHeight="1">
      <c r="B49" s="2" t="s">
        <v>10</v>
      </c>
      <c r="C49" s="8">
        <f>SUM(D49:E49)</f>
        <v>43112</v>
      </c>
      <c r="D49" s="9">
        <f>SUM(D50:D54)</f>
        <v>21756</v>
      </c>
      <c r="E49" s="9">
        <f>SUM(E50:E54)</f>
        <v>21356</v>
      </c>
      <c r="F49" s="10">
        <f>D49*100/E49</f>
        <v>101.87300992695262</v>
      </c>
      <c r="G49" s="11">
        <f>C49*1000/C6</f>
        <v>59.86846490545915</v>
      </c>
      <c r="H49" s="26" t="s">
        <v>27</v>
      </c>
      <c r="I49" s="8">
        <f t="shared" si="2"/>
        <v>22107</v>
      </c>
      <c r="J49" s="9">
        <f>SUM(J50:J54)</f>
        <v>6585</v>
      </c>
      <c r="K49" s="9">
        <f>SUM(K50:K54)</f>
        <v>15522</v>
      </c>
      <c r="L49" s="10">
        <f t="shared" si="3"/>
        <v>42.423656745264786</v>
      </c>
      <c r="M49" s="11">
        <f>I49*1000/C6</f>
        <v>30.69939120581243</v>
      </c>
    </row>
    <row r="50" spans="2:13" ht="10.5" customHeight="1">
      <c r="B50" s="2">
        <v>35</v>
      </c>
      <c r="C50" s="8">
        <f t="shared" si="0"/>
        <v>8973</v>
      </c>
      <c r="D50" s="34">
        <v>4535</v>
      </c>
      <c r="E50" s="34">
        <v>4438</v>
      </c>
      <c r="F50" s="10">
        <f t="shared" si="1"/>
        <v>102.18566922036953</v>
      </c>
      <c r="G50" s="11">
        <f>C50*1000/C6</f>
        <v>12.460561690403715</v>
      </c>
      <c r="H50" s="26">
        <v>85</v>
      </c>
      <c r="I50" s="8">
        <f t="shared" si="2"/>
        <v>5377</v>
      </c>
      <c r="J50" s="32">
        <v>1692</v>
      </c>
      <c r="K50" s="33">
        <v>3685</v>
      </c>
      <c r="L50" s="10">
        <f t="shared" si="3"/>
        <v>45.915875169606515</v>
      </c>
      <c r="M50" s="11">
        <f>I50*1000/C6</f>
        <v>7.466894038705091</v>
      </c>
    </row>
    <row r="51" spans="2:13" ht="10.5" customHeight="1">
      <c r="B51" s="2">
        <v>36</v>
      </c>
      <c r="C51" s="8">
        <f t="shared" si="0"/>
        <v>9121</v>
      </c>
      <c r="D51" s="34">
        <v>4615</v>
      </c>
      <c r="E51" s="34">
        <v>4506</v>
      </c>
      <c r="F51" s="10">
        <f t="shared" si="1"/>
        <v>102.41899689303152</v>
      </c>
      <c r="G51" s="11">
        <f>C51*1000/C6</f>
        <v>12.666085275623791</v>
      </c>
      <c r="H51" s="26">
        <v>86</v>
      </c>
      <c r="I51" s="8">
        <f t="shared" si="2"/>
        <v>4933</v>
      </c>
      <c r="J51" s="32">
        <v>1538</v>
      </c>
      <c r="K51" s="33">
        <v>3395</v>
      </c>
      <c r="L51" s="10">
        <f t="shared" si="3"/>
        <v>45.3019145802651</v>
      </c>
      <c r="M51" s="11">
        <f>I51*1000/C6</f>
        <v>6.85032328304486</v>
      </c>
    </row>
    <row r="52" spans="2:13" ht="10.5" customHeight="1">
      <c r="B52" s="2">
        <v>37</v>
      </c>
      <c r="C52" s="8">
        <f t="shared" si="0"/>
        <v>8647</v>
      </c>
      <c r="D52" s="34">
        <v>4343</v>
      </c>
      <c r="E52" s="34">
        <v>4304</v>
      </c>
      <c r="F52" s="10">
        <f t="shared" si="1"/>
        <v>100.90613382899629</v>
      </c>
      <c r="G52" s="11">
        <f>C52*1000/C6</f>
        <v>12.007854333770302</v>
      </c>
      <c r="H52" s="26">
        <v>87</v>
      </c>
      <c r="I52" s="8">
        <f t="shared" si="2"/>
        <v>4367</v>
      </c>
      <c r="J52" s="32">
        <v>1321</v>
      </c>
      <c r="K52" s="33">
        <v>3046</v>
      </c>
      <c r="L52" s="10">
        <f t="shared" si="3"/>
        <v>43.36835193696651</v>
      </c>
      <c r="M52" s="11">
        <f>I52*1000/C6</f>
        <v>6.064334436865376</v>
      </c>
    </row>
    <row r="53" spans="2:13" ht="10.5" customHeight="1">
      <c r="B53" s="2">
        <v>38</v>
      </c>
      <c r="C53" s="8">
        <f t="shared" si="0"/>
        <v>8261</v>
      </c>
      <c r="D53" s="34">
        <v>4177</v>
      </c>
      <c r="E53" s="34">
        <v>4084</v>
      </c>
      <c r="F53" s="10">
        <f t="shared" si="1"/>
        <v>102.2771792360431</v>
      </c>
      <c r="G53" s="11">
        <f>C53*1000/C6</f>
        <v>11.471826604750373</v>
      </c>
      <c r="H53" s="26">
        <v>88</v>
      </c>
      <c r="I53" s="8">
        <f t="shared" si="2"/>
        <v>3870</v>
      </c>
      <c r="J53" s="32">
        <v>1078</v>
      </c>
      <c r="K53" s="33">
        <v>2792</v>
      </c>
      <c r="L53" s="10">
        <f t="shared" si="3"/>
        <v>38.61031518624642</v>
      </c>
      <c r="M53" s="11">
        <f>I53*1000/C6</f>
        <v>5.374164018930388</v>
      </c>
    </row>
    <row r="54" spans="2:13" ht="10.5" customHeight="1">
      <c r="B54" s="2">
        <v>39</v>
      </c>
      <c r="C54" s="8">
        <f t="shared" si="0"/>
        <v>8110</v>
      </c>
      <c r="D54" s="34">
        <v>4086</v>
      </c>
      <c r="E54" s="34">
        <v>4024</v>
      </c>
      <c r="F54" s="10">
        <f t="shared" si="1"/>
        <v>101.54075546719682</v>
      </c>
      <c r="G54" s="11">
        <f>C54*1000/C6</f>
        <v>11.26213700091097</v>
      </c>
      <c r="H54" s="26">
        <v>89</v>
      </c>
      <c r="I54" s="8">
        <f t="shared" si="2"/>
        <v>3560</v>
      </c>
      <c r="J54" s="32">
        <v>956</v>
      </c>
      <c r="K54" s="33">
        <v>2604</v>
      </c>
      <c r="L54" s="10">
        <f t="shared" si="3"/>
        <v>36.712749615975426</v>
      </c>
      <c r="M54" s="11">
        <f>I54*1000/C6</f>
        <v>4.943675428266714</v>
      </c>
    </row>
    <row r="55" spans="2:13" ht="10.5" customHeight="1">
      <c r="B55" s="2" t="s">
        <v>11</v>
      </c>
      <c r="C55" s="8">
        <f>SUM(D55:E55)</f>
        <v>38294</v>
      </c>
      <c r="D55" s="9">
        <f>SUM(D56:D60)</f>
        <v>19005</v>
      </c>
      <c r="E55" s="9">
        <f>SUM(E56:E60)</f>
        <v>19289</v>
      </c>
      <c r="F55" s="10">
        <f>D55*100/E55</f>
        <v>98.52765825081653</v>
      </c>
      <c r="G55" s="11">
        <f>C55*1000/C6</f>
        <v>53.177839002821784</v>
      </c>
      <c r="H55" s="26" t="s">
        <v>30</v>
      </c>
      <c r="I55" s="8">
        <f t="shared" si="2"/>
        <v>9376</v>
      </c>
      <c r="J55" s="9">
        <f>SUM(J56:J60)</f>
        <v>2241</v>
      </c>
      <c r="K55" s="9">
        <f>SUM(K56:K60)</f>
        <v>7135</v>
      </c>
      <c r="L55" s="10">
        <f t="shared" si="3"/>
        <v>31.40854940434478</v>
      </c>
      <c r="M55" s="11">
        <f>I55*1000/C6</f>
        <v>13.020196858266491</v>
      </c>
    </row>
    <row r="56" spans="2:13" ht="10.5" customHeight="1">
      <c r="B56" s="2">
        <v>40</v>
      </c>
      <c r="C56" s="8">
        <f t="shared" si="0"/>
        <v>8071</v>
      </c>
      <c r="D56" s="32">
        <v>4071</v>
      </c>
      <c r="E56" s="33">
        <v>4000</v>
      </c>
      <c r="F56" s="10">
        <f t="shared" si="1"/>
        <v>101.775</v>
      </c>
      <c r="G56" s="11">
        <f>C56*1000/C6</f>
        <v>11.207978758859733</v>
      </c>
      <c r="H56" s="26">
        <v>90</v>
      </c>
      <c r="I56" s="8">
        <f t="shared" si="2"/>
        <v>2580</v>
      </c>
      <c r="J56" s="34">
        <v>666</v>
      </c>
      <c r="K56" s="34">
        <v>1914</v>
      </c>
      <c r="L56" s="10">
        <f t="shared" si="3"/>
        <v>34.79623824451411</v>
      </c>
      <c r="M56" s="11">
        <f>I56*1000/C6</f>
        <v>3.582776012620259</v>
      </c>
    </row>
    <row r="57" spans="2:13" ht="10.5" customHeight="1">
      <c r="B57" s="2">
        <v>41</v>
      </c>
      <c r="C57" s="8">
        <f t="shared" si="0"/>
        <v>7917</v>
      </c>
      <c r="D57" s="32">
        <v>3866</v>
      </c>
      <c r="E57" s="33">
        <v>4051</v>
      </c>
      <c r="F57" s="10">
        <f t="shared" si="1"/>
        <v>95.43322636386077</v>
      </c>
      <c r="G57" s="11">
        <f>C57*1000/C6</f>
        <v>10.994123136401004</v>
      </c>
      <c r="H57" s="26">
        <v>91</v>
      </c>
      <c r="I57" s="8">
        <f t="shared" si="2"/>
        <v>2276</v>
      </c>
      <c r="J57" s="34">
        <v>588</v>
      </c>
      <c r="K57" s="34">
        <v>1688</v>
      </c>
      <c r="L57" s="10">
        <f t="shared" si="3"/>
        <v>34.834123222748815</v>
      </c>
      <c r="M57" s="11">
        <f>I57*1000/C6</f>
        <v>3.160619459195236</v>
      </c>
    </row>
    <row r="58" spans="2:13" ht="10.5" customHeight="1">
      <c r="B58" s="2">
        <v>42</v>
      </c>
      <c r="C58" s="8">
        <f t="shared" si="0"/>
        <v>8116</v>
      </c>
      <c r="D58" s="32">
        <v>4132</v>
      </c>
      <c r="E58" s="33">
        <v>3984</v>
      </c>
      <c r="F58" s="10">
        <f t="shared" si="1"/>
        <v>103.714859437751</v>
      </c>
      <c r="G58" s="11">
        <f>C58*1000/C6</f>
        <v>11.27046903814962</v>
      </c>
      <c r="H58" s="26">
        <v>92</v>
      </c>
      <c r="I58" s="8">
        <f t="shared" si="2"/>
        <v>1707</v>
      </c>
      <c r="J58" s="34">
        <v>391</v>
      </c>
      <c r="K58" s="34">
        <v>1316</v>
      </c>
      <c r="L58" s="10">
        <f t="shared" si="3"/>
        <v>29.711246200607903</v>
      </c>
      <c r="M58" s="11">
        <f>I58*1000/C6</f>
        <v>2.3704645943964273</v>
      </c>
    </row>
    <row r="59" spans="2:13" ht="10.5" customHeight="1">
      <c r="B59" s="2">
        <v>43</v>
      </c>
      <c r="C59" s="8">
        <f t="shared" si="0"/>
        <v>6297</v>
      </c>
      <c r="D59" s="32">
        <v>3139</v>
      </c>
      <c r="E59" s="33">
        <v>3158</v>
      </c>
      <c r="F59" s="10">
        <f t="shared" si="1"/>
        <v>99.39835338822039</v>
      </c>
      <c r="G59" s="11">
        <f>C59*1000/C6</f>
        <v>8.744473081965028</v>
      </c>
      <c r="H59" s="26">
        <v>93</v>
      </c>
      <c r="I59" s="8">
        <f t="shared" si="2"/>
        <v>1574</v>
      </c>
      <c r="J59" s="34">
        <v>325</v>
      </c>
      <c r="K59" s="34">
        <v>1249</v>
      </c>
      <c r="L59" s="10">
        <f t="shared" si="3"/>
        <v>26.020816653322658</v>
      </c>
      <c r="M59" s="11">
        <f>I59*1000/C6</f>
        <v>2.1857711022729798</v>
      </c>
    </row>
    <row r="60" spans="2:13" ht="10.5" customHeight="1">
      <c r="B60" s="2">
        <v>44</v>
      </c>
      <c r="C60" s="8">
        <f t="shared" si="0"/>
        <v>7893</v>
      </c>
      <c r="D60" s="32">
        <v>3797</v>
      </c>
      <c r="E60" s="33">
        <v>4096</v>
      </c>
      <c r="F60" s="10">
        <f t="shared" si="1"/>
        <v>92.7001953125</v>
      </c>
      <c r="G60" s="11">
        <f>C60*1000/C6</f>
        <v>10.960794987446397</v>
      </c>
      <c r="H60" s="26">
        <v>94</v>
      </c>
      <c r="I60" s="8">
        <f t="shared" si="2"/>
        <v>1239</v>
      </c>
      <c r="J60" s="34">
        <v>271</v>
      </c>
      <c r="K60" s="34">
        <v>968</v>
      </c>
      <c r="L60" s="10">
        <f t="shared" si="3"/>
        <v>27.99586776859504</v>
      </c>
      <c r="M60" s="11">
        <f>I60*1000/C6</f>
        <v>1.7205656897815895</v>
      </c>
    </row>
    <row r="61" spans="2:13" ht="10.5" customHeight="1">
      <c r="B61" s="2" t="s">
        <v>12</v>
      </c>
      <c r="C61" s="8">
        <f>SUM(D61:E61)</f>
        <v>40738</v>
      </c>
      <c r="D61" s="9">
        <f>SUM(D62:D66)</f>
        <v>20160</v>
      </c>
      <c r="E61" s="9">
        <f>SUM(E62:E66)</f>
        <v>20578</v>
      </c>
      <c r="F61" s="10">
        <f>D61*100/E61</f>
        <v>97.9687044416367</v>
      </c>
      <c r="G61" s="11">
        <f>C61*1000/C6</f>
        <v>56.57175550469927</v>
      </c>
      <c r="H61" s="26" t="s">
        <v>31</v>
      </c>
      <c r="I61" s="8">
        <f t="shared" si="2"/>
        <v>3135</v>
      </c>
      <c r="J61" s="9">
        <f>SUM(J62:J66)</f>
        <v>593</v>
      </c>
      <c r="K61" s="9">
        <f>SUM(K62:K66)</f>
        <v>2542</v>
      </c>
      <c r="L61" s="10">
        <f t="shared" si="3"/>
        <v>23.328088119590873</v>
      </c>
      <c r="M61" s="11">
        <f>I61*1000/C6</f>
        <v>4.353489457195547</v>
      </c>
    </row>
    <row r="62" spans="2:13" ht="10.5" customHeight="1">
      <c r="B62" s="2">
        <v>45</v>
      </c>
      <c r="C62" s="8">
        <f t="shared" si="0"/>
        <v>7850</v>
      </c>
      <c r="D62" s="32">
        <v>3940</v>
      </c>
      <c r="E62" s="33">
        <v>3910</v>
      </c>
      <c r="F62" s="10">
        <f t="shared" si="1"/>
        <v>100.76726342710998</v>
      </c>
      <c r="G62" s="11">
        <f>C62*1000/C6</f>
        <v>10.901082053902726</v>
      </c>
      <c r="H62" s="26">
        <v>95</v>
      </c>
      <c r="I62" s="8">
        <f t="shared" si="2"/>
        <v>1085</v>
      </c>
      <c r="J62" s="34">
        <v>209</v>
      </c>
      <c r="K62" s="34">
        <v>876</v>
      </c>
      <c r="L62" s="10">
        <f t="shared" si="3"/>
        <v>23.858447488584474</v>
      </c>
      <c r="M62" s="11">
        <f>I62*1000/C6</f>
        <v>1.5067100673228608</v>
      </c>
    </row>
    <row r="63" spans="2:13" ht="10.5" customHeight="1">
      <c r="B63" s="2">
        <v>46</v>
      </c>
      <c r="C63" s="8">
        <f t="shared" si="0"/>
        <v>7986</v>
      </c>
      <c r="D63" s="32">
        <v>3863</v>
      </c>
      <c r="E63" s="33">
        <v>4123</v>
      </c>
      <c r="F63" s="10">
        <f t="shared" si="1"/>
        <v>93.69391219985448</v>
      </c>
      <c r="G63" s="11">
        <f>C63*1000/C6</f>
        <v>11.0899415646455</v>
      </c>
      <c r="H63" s="26">
        <v>96</v>
      </c>
      <c r="I63" s="8">
        <f t="shared" si="2"/>
        <v>779</v>
      </c>
      <c r="J63" s="34">
        <v>152</v>
      </c>
      <c r="K63" s="34">
        <v>627</v>
      </c>
      <c r="L63" s="10">
        <f t="shared" si="3"/>
        <v>24.242424242424242</v>
      </c>
      <c r="M63" s="11">
        <f>I63*1000/C6</f>
        <v>1.081776168151621</v>
      </c>
    </row>
    <row r="64" spans="2:13" ht="10.5" customHeight="1">
      <c r="B64" s="2">
        <v>47</v>
      </c>
      <c r="C64" s="8">
        <f t="shared" si="0"/>
        <v>8032</v>
      </c>
      <c r="D64" s="32">
        <v>3959</v>
      </c>
      <c r="E64" s="33">
        <v>4073</v>
      </c>
      <c r="F64" s="10">
        <f t="shared" si="1"/>
        <v>97.20108028480236</v>
      </c>
      <c r="G64" s="11">
        <f>C64*1000/C6</f>
        <v>11.153820516808496</v>
      </c>
      <c r="H64" s="26">
        <v>97</v>
      </c>
      <c r="I64" s="8">
        <f t="shared" si="2"/>
        <v>573</v>
      </c>
      <c r="J64" s="34">
        <v>105</v>
      </c>
      <c r="K64" s="34">
        <v>468</v>
      </c>
      <c r="L64" s="10">
        <f t="shared" si="3"/>
        <v>22.435897435897434</v>
      </c>
      <c r="M64" s="11">
        <f>I64*1000/C6</f>
        <v>0.7957095562912436</v>
      </c>
    </row>
    <row r="65" spans="2:13" ht="10.5" customHeight="1">
      <c r="B65" s="2">
        <v>48</v>
      </c>
      <c r="C65" s="8">
        <f t="shared" si="0"/>
        <v>8294</v>
      </c>
      <c r="D65" s="32">
        <v>4160</v>
      </c>
      <c r="E65" s="33">
        <v>4134</v>
      </c>
      <c r="F65" s="10">
        <f t="shared" si="1"/>
        <v>100.62893081761007</v>
      </c>
      <c r="G65" s="11">
        <f>C65*1000/C6</f>
        <v>11.517652809562957</v>
      </c>
      <c r="H65" s="26">
        <v>98</v>
      </c>
      <c r="I65" s="8">
        <f t="shared" si="2"/>
        <v>391</v>
      </c>
      <c r="J65" s="34">
        <v>68</v>
      </c>
      <c r="K65" s="34">
        <v>323</v>
      </c>
      <c r="L65" s="10">
        <f t="shared" si="3"/>
        <v>21.05263157894737</v>
      </c>
      <c r="M65" s="11">
        <f>I65*1000/C6</f>
        <v>0.5429710933854733</v>
      </c>
    </row>
    <row r="66" spans="2:13" ht="10.5" customHeight="1">
      <c r="B66" s="2">
        <v>49</v>
      </c>
      <c r="C66" s="8">
        <f t="shared" si="0"/>
        <v>8576</v>
      </c>
      <c r="D66" s="32">
        <v>4238</v>
      </c>
      <c r="E66" s="33">
        <v>4338</v>
      </c>
      <c r="F66" s="10">
        <f t="shared" si="1"/>
        <v>97.69479022591055</v>
      </c>
      <c r="G66" s="11">
        <f>C66*1000/C6</f>
        <v>11.90925855977959</v>
      </c>
      <c r="H66" s="26">
        <v>99</v>
      </c>
      <c r="I66" s="8">
        <f t="shared" si="2"/>
        <v>307</v>
      </c>
      <c r="J66" s="34">
        <v>59</v>
      </c>
      <c r="K66" s="34">
        <v>248</v>
      </c>
      <c r="L66" s="10">
        <f t="shared" si="3"/>
        <v>23.79032258064516</v>
      </c>
      <c r="M66" s="11">
        <f>I66*1000/C6</f>
        <v>0.42632257204434865</v>
      </c>
    </row>
    <row r="67" spans="3:13" ht="10.5" customHeight="1">
      <c r="C67" s="8"/>
      <c r="D67" s="9"/>
      <c r="E67" s="9"/>
      <c r="F67" s="11"/>
      <c r="G67" s="11"/>
      <c r="H67" s="26" t="s">
        <v>32</v>
      </c>
      <c r="I67" s="8">
        <f t="shared" si="2"/>
        <v>495</v>
      </c>
      <c r="J67" s="32">
        <v>67</v>
      </c>
      <c r="K67" s="33">
        <v>428</v>
      </c>
      <c r="L67" s="11">
        <f t="shared" si="3"/>
        <v>15.654205607476635</v>
      </c>
      <c r="M67" s="11">
        <f>I67*1000/C6</f>
        <v>0.6873930721887707</v>
      </c>
    </row>
    <row r="68" spans="3:13" ht="10.5" customHeight="1" thickBot="1">
      <c r="C68" s="8"/>
      <c r="D68" s="9"/>
      <c r="E68" s="9"/>
      <c r="F68" s="11"/>
      <c r="G68" s="11"/>
      <c r="H68" s="23" t="s">
        <v>28</v>
      </c>
      <c r="I68" s="8">
        <f t="shared" si="2"/>
        <v>1110</v>
      </c>
      <c r="J68" s="35">
        <v>677</v>
      </c>
      <c r="K68" s="36">
        <v>433</v>
      </c>
      <c r="L68" s="11">
        <f t="shared" si="3"/>
        <v>156.35103926096997</v>
      </c>
      <c r="M68" s="11">
        <f>I68*1000/C6</f>
        <v>1.5414268891505767</v>
      </c>
    </row>
    <row r="69" spans="2:13" ht="10.5" customHeight="1">
      <c r="B69" s="31" t="s">
        <v>29</v>
      </c>
      <c r="C69" s="12"/>
      <c r="D69" s="12"/>
      <c r="E69" s="12"/>
      <c r="F69" s="12"/>
      <c r="G69" s="12"/>
      <c r="H69" s="27"/>
      <c r="I69" s="12"/>
      <c r="J69" s="12"/>
      <c r="K69" s="12"/>
      <c r="L69" s="12"/>
      <c r="M69" s="12"/>
    </row>
    <row r="70" ht="10.5" customHeight="1">
      <c r="B70" s="30" t="s">
        <v>13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