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521" windowWidth="15480" windowHeight="11640" activeTab="0"/>
  </bookViews>
  <sheets>
    <sheet name="A" sheetId="1" r:id="rId1"/>
  </sheets>
  <definedNames>
    <definedName name="\A">'A'!#REF!</definedName>
    <definedName name="_xlnm.Print_Area" localSheetId="0">'A'!$A$1:$I$43</definedName>
    <definedName name="_xlnm.Print_Area">'A'!$B$1:$H$43</definedName>
    <definedName name="_xlnm.Print_Titles" localSheetId="0">'A'!$2:$4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<sst xmlns="http://schemas.openxmlformats.org/spreadsheetml/2006/main" count="48" uniqueCount="48">
  <si>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</si>
  <si>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</si>
  <si>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</si>
  <si>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</si>
  <si>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</si>
  <si>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</si>
  <si>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</si>
  <si>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</si>
  <si>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</si>
  <si>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</si>
  <si>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</si>
  <si>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</si>
  <si>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</si>
  <si>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</si>
  <si>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</si>
  <si>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</si>
  <si>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</si>
  <si>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海士町</t>
  </si>
  <si>
    <t>西ノ島町</t>
  </si>
  <si>
    <t>知夫村</t>
  </si>
  <si>
    <t>　人口　</t>
  </si>
  <si>
    <t>総数</t>
  </si>
  <si>
    <t>男</t>
  </si>
  <si>
    <t>女</t>
  </si>
  <si>
    <t>性　比</t>
  </si>
  <si>
    <t>(対女100)</t>
  </si>
  <si>
    <t>島根県</t>
  </si>
  <si>
    <t>保健所</t>
  </si>
  <si>
    <t>市町村</t>
  </si>
  <si>
    <t>雲南市</t>
  </si>
  <si>
    <t>八束郡</t>
  </si>
  <si>
    <t>仁多郡</t>
  </si>
  <si>
    <t>飯石郡</t>
  </si>
  <si>
    <t>簸川郡</t>
  </si>
  <si>
    <t>邑智郡</t>
  </si>
  <si>
    <t>美郷町</t>
  </si>
  <si>
    <t>邑南町</t>
  </si>
  <si>
    <t>隠岐郡</t>
  </si>
  <si>
    <t>奥出雲町</t>
  </si>
  <si>
    <t>飯南町</t>
  </si>
  <si>
    <t>隠岐の島町</t>
  </si>
  <si>
    <t>鹿足郡</t>
  </si>
  <si>
    <t>津和野町</t>
  </si>
  <si>
    <t>吉賀町</t>
  </si>
  <si>
    <t>(1)資料：「島根の人口移動と推計人口」県統計調査課</t>
  </si>
  <si>
    <t>注</t>
  </si>
  <si>
    <t>第2表　市町村別・性別人口</t>
  </si>
  <si>
    <r>
      <t>（H</t>
    </r>
    <r>
      <rPr>
        <sz val="13"/>
        <rFont val="ＭＳ 明朝"/>
        <family val="1"/>
      </rPr>
      <t>21</t>
    </r>
    <r>
      <rPr>
        <sz val="13"/>
        <rFont val="ＭＳ 明朝"/>
        <family val="1"/>
      </rPr>
      <t>.10.1）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</si>
</sst>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"/>
    <numFmt numFmtId="179" formatCode="0.0000"/>
    <numFmt numFmtId="180" formatCode="#,##0;&quot;▲ &quot;#,##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180" fontId="5" fillId="0" borderId="16" xfId="0" applyNumberFormat="1" applyFont="1" applyFill="1" applyBorder="1" applyAlignment="1">
      <alignment/>
    </xf>
    <xf numFmtId="0" fontId="6" fillId="0" borderId="0" xfId="0" applyNumberFormat="1" applyFont="1" applyAlignment="1">
      <alignment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80" zoomScaleNormal="87" zoomScaleSheetLayoutView="80" zoomScalePageLayoutView="0" workbookViewId="0" topLeftCell="A1">
      <selection activeCell="A1" sqref="A1"/>
    </sheetView>
  </sheetViews>
  <sheetFormatPr defaultColWidth="8.88671875" defaultRowHeight="15"/>
  <cols>
    <col min="1" max="1" width="1.1171875" style="2" customWidth="1"/>
    <col min="2" max="3" width="2.5546875" style="4" customWidth="1"/>
    <col min="4" max="4" width="11.88671875" style="4" customWidth="1"/>
    <col min="5" max="7" width="10.99609375" style="2" customWidth="1"/>
    <col min="8" max="8" width="13.6640625" style="2" customWidth="1"/>
    <col min="9" max="9" width="1.33203125" style="2" customWidth="1"/>
    <col min="10" max="16384" width="8.88671875" style="2" customWidth="1"/>
  </cols>
  <sheetData>
    <row r="1" spans="1:2" ht="15.75" customHeight="1">
      <c r="A1" s="1"/>
      <c r="B1" s="4" t="s">
        <v>46</v>
      </c>
    </row>
    <row r="2" spans="2:8" ht="15.75" customHeight="1" thickBot="1">
      <c r="B2" s="5"/>
      <c r="C2" s="5"/>
      <c r="D2" s="5"/>
      <c r="E2" s="3"/>
      <c r="F2" s="3"/>
      <c r="H2" s="21" t="s">
        <v>47</v>
      </c>
    </row>
    <row r="3" spans="2:8" s="3" customFormat="1" ht="18.75" customHeight="1">
      <c r="B3" s="6"/>
      <c r="C3" s="6"/>
      <c r="D3" s="6"/>
      <c r="E3" s="8" t="s">
        <v>20</v>
      </c>
      <c r="F3" s="9"/>
      <c r="G3" s="9"/>
      <c r="H3" s="10" t="s">
        <v>24</v>
      </c>
    </row>
    <row r="4" spans="2:8" s="3" customFormat="1" ht="18.75" customHeight="1" thickBot="1">
      <c r="B4" s="7"/>
      <c r="C4" s="7"/>
      <c r="D4" s="7"/>
      <c r="E4" s="11" t="s">
        <v>21</v>
      </c>
      <c r="F4" s="11" t="s">
        <v>22</v>
      </c>
      <c r="G4" s="11" t="s">
        <v>23</v>
      </c>
      <c r="H4" s="12" t="s">
        <v>25</v>
      </c>
    </row>
    <row r="5" spans="2:8" s="3" customFormat="1" ht="24.75" customHeight="1">
      <c r="B5" s="17" t="s">
        <v>26</v>
      </c>
      <c r="C5" s="17"/>
      <c r="D5" s="17"/>
      <c r="E5" s="13">
        <f>SUM(F5:G5)</f>
        <v>720112</v>
      </c>
      <c r="F5" s="13">
        <f>SUM(F7:F13)</f>
        <v>343097</v>
      </c>
      <c r="G5" s="13">
        <f>SUM(G7:G13)</f>
        <v>377015</v>
      </c>
      <c r="H5" s="14">
        <f>F5*100/G5</f>
        <v>91.00354097317083</v>
      </c>
    </row>
    <row r="6" spans="2:8" s="3" customFormat="1" ht="18.75" customHeight="1">
      <c r="B6" s="22" t="s">
        <v>27</v>
      </c>
      <c r="C6" s="22"/>
      <c r="D6" s="22"/>
      <c r="E6" s="15"/>
      <c r="F6" s="15"/>
      <c r="G6" s="15"/>
      <c r="H6" s="16"/>
    </row>
    <row r="7" spans="2:8" s="3" customFormat="1" ht="18" customHeight="1">
      <c r="B7" s="22"/>
      <c r="C7" s="22" t="s">
        <v>0</v>
      </c>
      <c r="D7" s="22"/>
      <c r="E7" s="15">
        <f>SUM(F7:G7)</f>
        <v>251018</v>
      </c>
      <c r="F7" s="15">
        <f>F15+F20+F24</f>
        <v>120480</v>
      </c>
      <c r="G7" s="15">
        <f>G15+G20+G24</f>
        <v>130538</v>
      </c>
      <c r="H7" s="16">
        <f>F7*100/G7</f>
        <v>92.29496391855245</v>
      </c>
    </row>
    <row r="8" spans="2:10" s="3" customFormat="1" ht="18" customHeight="1">
      <c r="B8" s="22"/>
      <c r="C8" s="22" t="s">
        <v>1</v>
      </c>
      <c r="D8" s="22"/>
      <c r="E8" s="15">
        <f aca="true" t="shared" si="0" ref="E8:E13">SUM(F8:G8)</f>
        <v>62669</v>
      </c>
      <c r="F8" s="15">
        <f>F22+F26+F28</f>
        <v>29942</v>
      </c>
      <c r="G8" s="15">
        <f>G22+G26+G28</f>
        <v>32727</v>
      </c>
      <c r="H8" s="16">
        <f aca="true" t="shared" si="1" ref="H8:H13">F8*100/G8</f>
        <v>91.49020686283497</v>
      </c>
      <c r="J8"/>
    </row>
    <row r="9" spans="2:8" s="3" customFormat="1" ht="18" customHeight="1">
      <c r="B9" s="22"/>
      <c r="C9" s="22" t="s">
        <v>2</v>
      </c>
      <c r="D9" s="22"/>
      <c r="E9" s="15">
        <f t="shared" si="0"/>
        <v>172749</v>
      </c>
      <c r="F9" s="15">
        <f>F17+F30</f>
        <v>82841</v>
      </c>
      <c r="G9" s="15">
        <f>G17+G30</f>
        <v>89908</v>
      </c>
      <c r="H9" s="16">
        <f t="shared" si="1"/>
        <v>92.13974284824488</v>
      </c>
    </row>
    <row r="10" spans="2:8" s="3" customFormat="1" ht="18" customHeight="1">
      <c r="B10" s="22"/>
      <c r="C10" s="22" t="s">
        <v>3</v>
      </c>
      <c r="D10" s="22"/>
      <c r="E10" s="15">
        <f t="shared" si="0"/>
        <v>60037</v>
      </c>
      <c r="F10" s="15">
        <f>F19+F32+F33+F34</f>
        <v>28050</v>
      </c>
      <c r="G10" s="15">
        <f>G19+G32+G33+G34</f>
        <v>31987</v>
      </c>
      <c r="H10" s="16">
        <f t="shared" si="1"/>
        <v>87.6918748241473</v>
      </c>
    </row>
    <row r="11" spans="2:8" s="3" customFormat="1" ht="18" customHeight="1">
      <c r="B11" s="22"/>
      <c r="C11" s="22" t="s">
        <v>4</v>
      </c>
      <c r="D11" s="22"/>
      <c r="E11" s="15">
        <f t="shared" si="0"/>
        <v>86282</v>
      </c>
      <c r="F11" s="15">
        <f>F16+F21</f>
        <v>40761</v>
      </c>
      <c r="G11" s="15">
        <f>G16+G21</f>
        <v>45521</v>
      </c>
      <c r="H11" s="16">
        <f t="shared" si="1"/>
        <v>89.54328771336306</v>
      </c>
    </row>
    <row r="12" spans="2:8" s="3" customFormat="1" ht="18" customHeight="1">
      <c r="B12" s="22"/>
      <c r="C12" s="22" t="s">
        <v>5</v>
      </c>
      <c r="D12" s="22"/>
      <c r="E12" s="15">
        <f t="shared" si="0"/>
        <v>65462</v>
      </c>
      <c r="F12" s="15">
        <f>F18+F36+F37</f>
        <v>30553</v>
      </c>
      <c r="G12" s="15">
        <f>G18+G36+G37</f>
        <v>34909</v>
      </c>
      <c r="H12" s="16">
        <f t="shared" si="1"/>
        <v>87.52184250479819</v>
      </c>
    </row>
    <row r="13" spans="2:8" s="3" customFormat="1" ht="18" customHeight="1">
      <c r="B13" s="22"/>
      <c r="C13" s="22" t="s">
        <v>6</v>
      </c>
      <c r="D13" s="22"/>
      <c r="E13" s="15">
        <f t="shared" si="0"/>
        <v>21895</v>
      </c>
      <c r="F13" s="15">
        <f>F39+F40+F41+F42</f>
        <v>10470</v>
      </c>
      <c r="G13" s="15">
        <f>G39+G40+G41+G42</f>
        <v>11425</v>
      </c>
      <c r="H13" s="16">
        <f t="shared" si="1"/>
        <v>91.64113785557987</v>
      </c>
    </row>
    <row r="14" spans="2:8" s="3" customFormat="1" ht="18" customHeight="1">
      <c r="B14" s="22" t="s">
        <v>28</v>
      </c>
      <c r="C14" s="22"/>
      <c r="D14" s="22"/>
      <c r="E14" s="15"/>
      <c r="F14" s="15"/>
      <c r="G14" s="15"/>
      <c r="H14" s="16"/>
    </row>
    <row r="15" spans="2:8" s="3" customFormat="1" ht="17.25" customHeight="1">
      <c r="B15" s="22"/>
      <c r="C15" s="22" t="s">
        <v>7</v>
      </c>
      <c r="D15" s="22"/>
      <c r="E15" s="15">
        <f>SUM(F15:G15)</f>
        <v>194402</v>
      </c>
      <c r="F15" s="19">
        <v>93509</v>
      </c>
      <c r="G15" s="19">
        <v>100893</v>
      </c>
      <c r="H15" s="16">
        <f aca="true" t="shared" si="2" ref="H15:H21">F15*100/G15</f>
        <v>92.68135549542585</v>
      </c>
    </row>
    <row r="16" spans="2:8" s="3" customFormat="1" ht="17.25" customHeight="1">
      <c r="B16" s="22"/>
      <c r="C16" s="22" t="s">
        <v>8</v>
      </c>
      <c r="D16" s="22"/>
      <c r="E16" s="15">
        <f aca="true" t="shared" si="3" ref="E16:E42">SUM(F16:G16)</f>
        <v>60228</v>
      </c>
      <c r="F16" s="19">
        <v>28632</v>
      </c>
      <c r="G16" s="19">
        <v>31596</v>
      </c>
      <c r="H16" s="16">
        <f t="shared" si="2"/>
        <v>90.61906570451956</v>
      </c>
    </row>
    <row r="17" spans="2:8" s="3" customFormat="1" ht="17.25" customHeight="1">
      <c r="B17" s="22"/>
      <c r="C17" s="22" t="s">
        <v>9</v>
      </c>
      <c r="D17" s="22"/>
      <c r="E17" s="15">
        <f t="shared" si="3"/>
        <v>144960</v>
      </c>
      <c r="F17" s="19">
        <v>69219</v>
      </c>
      <c r="G17" s="19">
        <v>75741</v>
      </c>
      <c r="H17" s="16">
        <f t="shared" si="2"/>
        <v>91.38907592981344</v>
      </c>
    </row>
    <row r="18" spans="2:8" s="3" customFormat="1" ht="17.25" customHeight="1">
      <c r="B18" s="22"/>
      <c r="C18" s="22" t="s">
        <v>10</v>
      </c>
      <c r="D18" s="22"/>
      <c r="E18" s="15">
        <f t="shared" si="3"/>
        <v>49985</v>
      </c>
      <c r="F18" s="19">
        <v>23434</v>
      </c>
      <c r="G18" s="19">
        <v>26551</v>
      </c>
      <c r="H18" s="16">
        <f t="shared" si="2"/>
        <v>88.26032917780874</v>
      </c>
    </row>
    <row r="19" spans="2:8" s="3" customFormat="1" ht="17.25" customHeight="1">
      <c r="B19" s="22"/>
      <c r="C19" s="22" t="s">
        <v>11</v>
      </c>
      <c r="D19" s="22"/>
      <c r="E19" s="15">
        <f t="shared" si="3"/>
        <v>38621</v>
      </c>
      <c r="F19" s="19">
        <v>18020</v>
      </c>
      <c r="G19" s="19">
        <v>20601</v>
      </c>
      <c r="H19" s="16">
        <f t="shared" si="2"/>
        <v>87.47148196689481</v>
      </c>
    </row>
    <row r="20" spans="2:8" s="3" customFormat="1" ht="17.25" customHeight="1">
      <c r="B20" s="22"/>
      <c r="C20" s="22" t="s">
        <v>12</v>
      </c>
      <c r="D20" s="22"/>
      <c r="E20" s="15">
        <f t="shared" si="3"/>
        <v>42136</v>
      </c>
      <c r="F20" s="19">
        <v>20003</v>
      </c>
      <c r="G20" s="19">
        <v>22133</v>
      </c>
      <c r="H20" s="16">
        <f t="shared" si="2"/>
        <v>90.37636108977544</v>
      </c>
    </row>
    <row r="21" spans="2:8" s="3" customFormat="1" ht="17.25" customHeight="1">
      <c r="B21" s="22"/>
      <c r="C21" s="22" t="s">
        <v>13</v>
      </c>
      <c r="D21" s="22"/>
      <c r="E21" s="15">
        <f t="shared" si="3"/>
        <v>26054</v>
      </c>
      <c r="F21" s="19">
        <v>12129</v>
      </c>
      <c r="G21" s="19">
        <v>13925</v>
      </c>
      <c r="H21" s="16">
        <f t="shared" si="2"/>
        <v>87.10233393177738</v>
      </c>
    </row>
    <row r="22" spans="2:8" s="3" customFormat="1" ht="17.25" customHeight="1">
      <c r="B22" s="22"/>
      <c r="C22" s="22" t="s">
        <v>29</v>
      </c>
      <c r="D22" s="22"/>
      <c r="E22" s="15">
        <f t="shared" si="3"/>
        <v>42428</v>
      </c>
      <c r="F22" s="19">
        <v>20302</v>
      </c>
      <c r="G22" s="19">
        <v>22126</v>
      </c>
      <c r="H22" s="16">
        <f aca="true" t="shared" si="4" ref="H22:H42">F22*100/G22</f>
        <v>91.75630479978307</v>
      </c>
    </row>
    <row r="23" spans="2:8" s="3" customFormat="1" ht="17.25" customHeight="1">
      <c r="B23" s="22" t="s">
        <v>30</v>
      </c>
      <c r="C23" s="22"/>
      <c r="D23" s="22"/>
      <c r="E23" s="15">
        <f>SUM(F23:G23)</f>
        <v>14480</v>
      </c>
      <c r="F23" s="19">
        <v>6968</v>
      </c>
      <c r="G23" s="19">
        <v>7512</v>
      </c>
      <c r="H23" s="16">
        <f>F23*100/G23</f>
        <v>92.75825346112886</v>
      </c>
    </row>
    <row r="24" spans="2:8" s="3" customFormat="1" ht="17.25" customHeight="1">
      <c r="B24" s="22"/>
      <c r="C24" s="22" t="s">
        <v>14</v>
      </c>
      <c r="D24" s="22"/>
      <c r="E24" s="15">
        <f t="shared" si="3"/>
        <v>14480</v>
      </c>
      <c r="F24" s="19">
        <v>6968</v>
      </c>
      <c r="G24" s="19">
        <v>7512</v>
      </c>
      <c r="H24" s="16">
        <f t="shared" si="4"/>
        <v>92.75825346112886</v>
      </c>
    </row>
    <row r="25" spans="2:8" s="3" customFormat="1" ht="17.25" customHeight="1">
      <c r="B25" s="22" t="s">
        <v>31</v>
      </c>
      <c r="C25" s="22"/>
      <c r="D25" s="22"/>
      <c r="E25" s="15">
        <f>SUM(F25:G25)</f>
        <v>14728</v>
      </c>
      <c r="F25" s="19">
        <v>6977</v>
      </c>
      <c r="G25" s="19">
        <v>7751</v>
      </c>
      <c r="H25" s="16">
        <f>F25*100/G25</f>
        <v>90.01419171719778</v>
      </c>
    </row>
    <row r="26" spans="2:8" s="3" customFormat="1" ht="17.25" customHeight="1">
      <c r="B26" s="22"/>
      <c r="C26" s="22" t="s">
        <v>38</v>
      </c>
      <c r="D26" s="22"/>
      <c r="E26" s="15">
        <f t="shared" si="3"/>
        <v>14728</v>
      </c>
      <c r="F26" s="19">
        <v>6977</v>
      </c>
      <c r="G26" s="19">
        <v>7751</v>
      </c>
      <c r="H26" s="16">
        <f t="shared" si="4"/>
        <v>90.01419171719778</v>
      </c>
    </row>
    <row r="27" spans="2:8" s="3" customFormat="1" ht="17.25" customHeight="1">
      <c r="B27" s="22" t="s">
        <v>32</v>
      </c>
      <c r="C27" s="22"/>
      <c r="D27" s="22"/>
      <c r="E27" s="15">
        <f>SUM(F27:G27)</f>
        <v>5513</v>
      </c>
      <c r="F27" s="19">
        <v>2663</v>
      </c>
      <c r="G27" s="19">
        <v>2850</v>
      </c>
      <c r="H27" s="16">
        <f>F27*100/G27</f>
        <v>93.43859649122807</v>
      </c>
    </row>
    <row r="28" spans="2:8" s="3" customFormat="1" ht="17.25" customHeight="1">
      <c r="B28" s="22"/>
      <c r="C28" s="22" t="s">
        <v>39</v>
      </c>
      <c r="D28" s="22"/>
      <c r="E28" s="15">
        <f>SUM(F28:G28)</f>
        <v>5513</v>
      </c>
      <c r="F28" s="19">
        <v>2663</v>
      </c>
      <c r="G28" s="19">
        <v>2850</v>
      </c>
      <c r="H28" s="16">
        <f t="shared" si="4"/>
        <v>93.43859649122807</v>
      </c>
    </row>
    <row r="29" spans="2:8" s="3" customFormat="1" ht="17.25" customHeight="1">
      <c r="B29" s="22" t="s">
        <v>33</v>
      </c>
      <c r="C29" s="22"/>
      <c r="D29" s="22"/>
      <c r="E29" s="15">
        <f>SUM(F29:G29)</f>
        <v>27789</v>
      </c>
      <c r="F29" s="19">
        <v>13622</v>
      </c>
      <c r="G29" s="19">
        <v>14167</v>
      </c>
      <c r="H29" s="16">
        <f>F29*100/G29</f>
        <v>96.15303169337191</v>
      </c>
    </row>
    <row r="30" spans="2:8" s="3" customFormat="1" ht="17.25" customHeight="1">
      <c r="B30" s="22"/>
      <c r="C30" s="22" t="s">
        <v>15</v>
      </c>
      <c r="D30" s="22"/>
      <c r="E30" s="15">
        <f t="shared" si="3"/>
        <v>27789</v>
      </c>
      <c r="F30" s="19">
        <v>13622</v>
      </c>
      <c r="G30" s="19">
        <v>14167</v>
      </c>
      <c r="H30" s="16">
        <f t="shared" si="4"/>
        <v>96.15303169337191</v>
      </c>
    </row>
    <row r="31" spans="2:8" s="3" customFormat="1" ht="17.25" customHeight="1">
      <c r="B31" s="22" t="s">
        <v>34</v>
      </c>
      <c r="C31" s="22"/>
      <c r="D31" s="22"/>
      <c r="E31" s="15">
        <f>SUM(E32:E34)</f>
        <v>21416</v>
      </c>
      <c r="F31" s="19">
        <v>10030</v>
      </c>
      <c r="G31" s="19">
        <v>11386</v>
      </c>
      <c r="H31" s="16">
        <f>F31*100/G31</f>
        <v>88.0906376251537</v>
      </c>
    </row>
    <row r="32" spans="2:8" s="3" customFormat="1" ht="17.25" customHeight="1">
      <c r="B32" s="22"/>
      <c r="C32" s="22" t="s">
        <v>16</v>
      </c>
      <c r="D32" s="22"/>
      <c r="E32" s="15">
        <f t="shared" si="3"/>
        <v>3972</v>
      </c>
      <c r="F32" s="19">
        <v>1838</v>
      </c>
      <c r="G32" s="19">
        <v>2134</v>
      </c>
      <c r="H32" s="16">
        <f t="shared" si="4"/>
        <v>86.12933458294283</v>
      </c>
    </row>
    <row r="33" spans="2:8" s="3" customFormat="1" ht="17.25" customHeight="1">
      <c r="B33" s="22"/>
      <c r="C33" s="22" t="s">
        <v>35</v>
      </c>
      <c r="D33" s="22"/>
      <c r="E33" s="15">
        <f t="shared" si="3"/>
        <v>5411</v>
      </c>
      <c r="F33" s="19">
        <v>2540</v>
      </c>
      <c r="G33" s="19">
        <v>2871</v>
      </c>
      <c r="H33" s="16">
        <f t="shared" si="4"/>
        <v>88.47091605712295</v>
      </c>
    </row>
    <row r="34" spans="2:8" s="3" customFormat="1" ht="17.25" customHeight="1">
      <c r="B34" s="22"/>
      <c r="C34" s="22" t="s">
        <v>36</v>
      </c>
      <c r="D34" s="22"/>
      <c r="E34" s="15">
        <f t="shared" si="3"/>
        <v>12033</v>
      </c>
      <c r="F34" s="19">
        <v>5652</v>
      </c>
      <c r="G34" s="19">
        <v>6381</v>
      </c>
      <c r="H34" s="16">
        <f t="shared" si="4"/>
        <v>88.57545839210155</v>
      </c>
    </row>
    <row r="35" spans="2:8" s="3" customFormat="1" ht="17.25" customHeight="1">
      <c r="B35" s="22" t="s">
        <v>41</v>
      </c>
      <c r="C35" s="22"/>
      <c r="D35" s="22"/>
      <c r="E35" s="15">
        <f>SUM(E36:E37)</f>
        <v>15477</v>
      </c>
      <c r="F35" s="19">
        <v>7119</v>
      </c>
      <c r="G35" s="19">
        <v>8358</v>
      </c>
      <c r="H35" s="16">
        <f t="shared" si="4"/>
        <v>85.17587939698493</v>
      </c>
    </row>
    <row r="36" spans="2:8" s="3" customFormat="1" ht="17.25" customHeight="1">
      <c r="B36" s="22"/>
      <c r="C36" s="22" t="s">
        <v>42</v>
      </c>
      <c r="D36" s="22"/>
      <c r="E36" s="15">
        <f>SUM(F36:G36)</f>
        <v>8621</v>
      </c>
      <c r="F36" s="19">
        <v>3967</v>
      </c>
      <c r="G36" s="19">
        <v>4654</v>
      </c>
      <c r="H36" s="16">
        <f t="shared" si="4"/>
        <v>85.23850451224753</v>
      </c>
    </row>
    <row r="37" spans="2:8" s="3" customFormat="1" ht="17.25" customHeight="1">
      <c r="B37" s="22"/>
      <c r="C37" s="22" t="s">
        <v>43</v>
      </c>
      <c r="D37" s="22"/>
      <c r="E37" s="15">
        <f>SUM(F37:G37)</f>
        <v>6856</v>
      </c>
      <c r="F37" s="19">
        <v>3152</v>
      </c>
      <c r="G37" s="19">
        <v>3704</v>
      </c>
      <c r="H37" s="16">
        <f t="shared" si="4"/>
        <v>85.09719222462203</v>
      </c>
    </row>
    <row r="38" spans="2:8" s="3" customFormat="1" ht="17.25" customHeight="1">
      <c r="B38" s="22" t="s">
        <v>37</v>
      </c>
      <c r="C38" s="22"/>
      <c r="D38" s="22"/>
      <c r="E38" s="15">
        <f>SUM(E39:E42)</f>
        <v>21895</v>
      </c>
      <c r="F38" s="19">
        <v>10470</v>
      </c>
      <c r="G38" s="19">
        <v>11425</v>
      </c>
      <c r="H38" s="16">
        <f t="shared" si="4"/>
        <v>91.64113785557987</v>
      </c>
    </row>
    <row r="39" spans="2:8" s="3" customFormat="1" ht="17.25" customHeight="1">
      <c r="B39" s="22"/>
      <c r="C39" s="22" t="s">
        <v>17</v>
      </c>
      <c r="D39" s="22"/>
      <c r="E39" s="15">
        <f t="shared" si="3"/>
        <v>2434</v>
      </c>
      <c r="F39" s="19">
        <v>1197</v>
      </c>
      <c r="G39" s="19">
        <v>1237</v>
      </c>
      <c r="H39" s="16">
        <f t="shared" si="4"/>
        <v>96.7663702506063</v>
      </c>
    </row>
    <row r="40" spans="2:8" s="3" customFormat="1" ht="17.25" customHeight="1">
      <c r="B40" s="22"/>
      <c r="C40" s="22" t="s">
        <v>18</v>
      </c>
      <c r="D40" s="22"/>
      <c r="E40" s="15">
        <f t="shared" si="3"/>
        <v>3188</v>
      </c>
      <c r="F40" s="19">
        <v>1532</v>
      </c>
      <c r="G40" s="19">
        <v>1656</v>
      </c>
      <c r="H40" s="16">
        <f t="shared" si="4"/>
        <v>92.512077294686</v>
      </c>
    </row>
    <row r="41" spans="2:8" s="3" customFormat="1" ht="17.25" customHeight="1">
      <c r="B41" s="22"/>
      <c r="C41" s="22" t="s">
        <v>19</v>
      </c>
      <c r="D41" s="22"/>
      <c r="E41" s="15">
        <f t="shared" si="3"/>
        <v>582</v>
      </c>
      <c r="F41" s="23">
        <v>287</v>
      </c>
      <c r="G41" s="23">
        <v>295</v>
      </c>
      <c r="H41" s="16">
        <f t="shared" si="4"/>
        <v>97.28813559322033</v>
      </c>
    </row>
    <row r="42" spans="2:8" s="3" customFormat="1" ht="17.25" customHeight="1" thickBot="1">
      <c r="B42" s="22"/>
      <c r="C42" s="22" t="s">
        <v>40</v>
      </c>
      <c r="D42" s="22"/>
      <c r="E42" s="15">
        <f t="shared" si="3"/>
        <v>15691</v>
      </c>
      <c r="F42" s="20">
        <v>7454</v>
      </c>
      <c r="G42" s="20">
        <v>8237</v>
      </c>
      <c r="H42" s="16">
        <f t="shared" si="4"/>
        <v>90.49411193395653</v>
      </c>
    </row>
    <row r="43" spans="2:8" s="3" customFormat="1" ht="17.25" customHeight="1">
      <c r="B43" s="17" t="s">
        <v>45</v>
      </c>
      <c r="C43" s="17"/>
      <c r="D43" s="17" t="s">
        <v>44</v>
      </c>
      <c r="E43" s="18"/>
      <c r="F43" s="18"/>
      <c r="G43" s="18"/>
      <c r="H43" s="18"/>
    </row>
    <row r="44" spans="4:8" ht="33" customHeight="1">
      <c r="D44" s="24"/>
      <c r="E44" s="24"/>
      <c r="F44" s="24"/>
      <c r="G44" s="24"/>
      <c r="H44" s="24"/>
    </row>
  </sheetData>
  <sheetProtection/>
  <mergeCells count="1">
    <mergeCell ref="D44:H44"/>
  </mergeCells>
  <printOptions/>
  <pageMargins left="0.9055118110236221" right="0.7086614173228347" top="0.6299212598425197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