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20505" windowHeight="4185" activeTab="0"/>
  </bookViews>
  <sheets>
    <sheet name="A" sheetId="1" r:id="rId1"/>
  </sheets>
  <definedNames>
    <definedName name="\A">'A'!#REF!</definedName>
    <definedName name="\C">'A'!#REF!</definedName>
    <definedName name="_xlnm.Print_Area" localSheetId="0">'A'!$A$1:$Y$139</definedName>
    <definedName name="_xlnm.Print_Area">'A'!$D$5:$W$138</definedName>
    <definedName name="_xlnm.Print_Titles" localSheetId="0">'A'!$4:$4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<sst xmlns="http://schemas.openxmlformats.org/spreadsheetml/2006/main" count="550" uniqueCount="288">
  <si>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</si>
  <si>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</si>
  <si>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</si>
  <si>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</si>
  <si>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</si>
  <si>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</si>
  <si>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</si>
  <si>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</si>
  <si>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</si>
  <si>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</si>
  <si>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</si>
  <si>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</si>
  <si>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</si>
  <si>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</si>
  <si>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</si>
  <si>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</si>
  <si>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</si>
  <si>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</si>
  <si>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</si>
  <si>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</si>
  <si>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</si>
  <si>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</si>
  <si>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</si>
  <si>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</si>
  <si>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</si>
  <si>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</si>
  <si>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</si>
  <si>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</si>
  <si>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</si>
  <si>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</si>
  <si>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</si>
  <si>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</si>
  <si>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</si>
  <si>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</si>
  <si>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</si>
  <si>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</si>
  <si>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</si>
  <si>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</si>
  <si>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</si>
  <si>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</si>
  <si>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</si>
  <si>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</si>
  <si>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</si>
  <si>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</si>
  <si>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</si>
  <si>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</si>
  <si>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</si>
  <si>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</si>
  <si>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</si>
  <si>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</si>
  <si>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</si>
  <si>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</si>
  <si>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</si>
  <si>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</si>
  <si>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</si>
  <si>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</si>
  <si>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</si>
  <si>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</si>
  <si>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</si>
  <si>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</si>
  <si>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</si>
  <si>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</si>
  <si>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</si>
  <si>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</si>
  <si>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</si>
  <si>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</si>
  <si>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</si>
  <si>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</si>
  <si>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</si>
  <si>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</si>
  <si>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</si>
  <si>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</si>
  <si>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</si>
  <si>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</si>
  <si>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</si>
  <si>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</si>
  <si>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</si>
  <si>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</si>
  <si>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</si>
  <si>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</si>
  <si>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</si>
  <si>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</si>
  <si>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</si>
  <si>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</si>
  <si>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</si>
  <si>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</si>
  <si>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11301</t>
  </si>
  <si>
    <t>11302</t>
  </si>
  <si>
    <t>11400</t>
  </si>
  <si>
    <t>12000</t>
  </si>
  <si>
    <t>13000</t>
  </si>
  <si>
    <t>14000</t>
  </si>
  <si>
    <t>14100</t>
  </si>
  <si>
    <t>14200</t>
  </si>
  <si>
    <t>14201</t>
  </si>
  <si>
    <t>14202</t>
  </si>
  <si>
    <t>14203</t>
  </si>
  <si>
    <t>14300</t>
  </si>
  <si>
    <t>15000</t>
  </si>
  <si>
    <t>16000</t>
  </si>
  <si>
    <t>16100</t>
  </si>
  <si>
    <t>16200</t>
  </si>
  <si>
    <t>16300</t>
  </si>
  <si>
    <t>16400</t>
  </si>
  <si>
    <t>16500</t>
  </si>
  <si>
    <t>16600</t>
  </si>
  <si>
    <t>17000</t>
  </si>
  <si>
    <t>17100</t>
  </si>
  <si>
    <t>17200</t>
  </si>
  <si>
    <t>17201</t>
  </si>
  <si>
    <t>17202</t>
  </si>
  <si>
    <t>17300</t>
  </si>
  <si>
    <t>17400</t>
  </si>
  <si>
    <t>17500</t>
  </si>
  <si>
    <t>18000</t>
  </si>
  <si>
    <t>18100</t>
  </si>
  <si>
    <t>18200</t>
  </si>
  <si>
    <t>18300</t>
  </si>
  <si>
    <t>20000</t>
  </si>
  <si>
    <t>20100</t>
  </si>
  <si>
    <t>20101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</si>
  <si>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</si>
  <si>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</si>
  <si>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</si>
  <si>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</si>
  <si>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</si>
  <si>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</si>
  <si>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</si>
  <si>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</si>
  <si>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</si>
  <si>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総数</t>
  </si>
  <si>
    <t>感染症及び寄生虫症</t>
  </si>
  <si>
    <t>　腸管感染症</t>
  </si>
  <si>
    <t>　結核</t>
  </si>
  <si>
    <t>　　呼吸器結核</t>
  </si>
  <si>
    <t>　　その他の結核</t>
  </si>
  <si>
    <t>　敗血症</t>
  </si>
  <si>
    <t>　ウイルス肝炎</t>
  </si>
  <si>
    <t>　　Ｂ型ウイルス肝炎</t>
  </si>
  <si>
    <t>　　Ｃ型ウイルス肝炎</t>
  </si>
  <si>
    <t>　　その他のウイルス肝炎</t>
  </si>
  <si>
    <t>　ヒト免疫不全ウイルス［HIV］病</t>
  </si>
  <si>
    <t>　その他の感染症及び寄生虫症</t>
  </si>
  <si>
    <t>新生物</t>
  </si>
  <si>
    <t>　悪性新生物</t>
  </si>
  <si>
    <t>　　口唇、口腔及び咽頭の悪性新生物</t>
  </si>
  <si>
    <t>　　食道の悪性新生物</t>
  </si>
  <si>
    <t>　　胃の悪性新生物</t>
  </si>
  <si>
    <t>　　結腸の悪性新生物</t>
  </si>
  <si>
    <t>　　直腸Ｓ状結腸移行部及び直腸の悪性新生物</t>
  </si>
  <si>
    <t>　　肝及び肝内胆管の悪性新生物</t>
  </si>
  <si>
    <t>　　胆のう及びその他の胆道の悪性新生物</t>
  </si>
  <si>
    <t>　　膵の悪性新生物</t>
  </si>
  <si>
    <t>　　喉頭の悪性新生物</t>
  </si>
  <si>
    <t>　　気管、気管支及び肺の悪性新生物</t>
  </si>
  <si>
    <t>　　皮膚の悪性新生物</t>
  </si>
  <si>
    <t>　　乳房の悪性新生物</t>
  </si>
  <si>
    <t>　　子宮の悪性新生物</t>
  </si>
  <si>
    <t>　　卵巣の悪性新生物</t>
  </si>
  <si>
    <t>　　前立腺の悪性新生物</t>
  </si>
  <si>
    <t>　　膀胱の悪性新生物</t>
  </si>
  <si>
    <t>　　中枢神経系の悪性新生物</t>
  </si>
  <si>
    <t>　　悪性リンパ腫</t>
  </si>
  <si>
    <t>　　白血病</t>
  </si>
  <si>
    <t>　　その他の悪性新生物</t>
  </si>
  <si>
    <t>　その他の新生物</t>
  </si>
  <si>
    <t>　　中枢神経系のその他の新生物</t>
  </si>
  <si>
    <t>　　中枢神経系を除くその他の新生物</t>
  </si>
  <si>
    <t>血液及び造血器の疾患並びに免疫機構の障害</t>
  </si>
  <si>
    <t>　貧血</t>
  </si>
  <si>
    <t>　その他の血液及び造血器の疾患並びに免疫機構の障害</t>
  </si>
  <si>
    <t>内分泌、栄養及び代謝疾患</t>
  </si>
  <si>
    <t>　糖尿病</t>
  </si>
  <si>
    <t>　その他の内分泌、栄養及び代謝疾患</t>
  </si>
  <si>
    <t>精神及び行動の障害</t>
  </si>
  <si>
    <t>　その他の精神及び行動の障害</t>
  </si>
  <si>
    <t>神経系の疾患</t>
  </si>
  <si>
    <t>　髄膜炎</t>
  </si>
  <si>
    <t>　脊髄性筋萎縮症及び関連症候群</t>
  </si>
  <si>
    <t>　パーキンソン病</t>
  </si>
  <si>
    <t>　アルツハイマー病</t>
  </si>
  <si>
    <t>　その他の神経系の疾患</t>
  </si>
  <si>
    <t>眼及び付属器の疾患</t>
  </si>
  <si>
    <t>耳及び乳様突起の疾患</t>
  </si>
  <si>
    <t>循環器系の疾患</t>
  </si>
  <si>
    <t>　高血圧性疾患</t>
  </si>
  <si>
    <t>　　高血圧性心疾患及び心腎疾患</t>
  </si>
  <si>
    <t>　　その他の高血圧性疾患</t>
  </si>
  <si>
    <t>　心疾患（高血圧性を除く）</t>
  </si>
  <si>
    <t>　　慢性リウマチ性心疾患</t>
  </si>
  <si>
    <t>　　急性心筋梗塞</t>
  </si>
  <si>
    <t>　　その他の虚血性心疾患</t>
  </si>
  <si>
    <t>　　慢性非リウマチ性心内膜疾患</t>
  </si>
  <si>
    <t>　　心筋症</t>
  </si>
  <si>
    <t>　　不整脈及び伝導障害</t>
  </si>
  <si>
    <t>　　心不全</t>
  </si>
  <si>
    <t>　　その他の心疾患</t>
  </si>
  <si>
    <t>　脳血管疾患</t>
  </si>
  <si>
    <t>　　くも膜下出血</t>
  </si>
  <si>
    <t>　　脳内出血</t>
  </si>
  <si>
    <t>　　脳梗塞</t>
  </si>
  <si>
    <t>　　その他の脳血管疾患</t>
  </si>
  <si>
    <t>　大動脈瘤及び解離</t>
  </si>
  <si>
    <t>　その他の循環器系の疾患</t>
  </si>
  <si>
    <t>呼吸器系の疾患</t>
  </si>
  <si>
    <t>　インフルエンザ</t>
  </si>
  <si>
    <t>　肺炎</t>
  </si>
  <si>
    <t>　急性気管支炎</t>
  </si>
  <si>
    <t>　慢性閉塞性肺疾患</t>
  </si>
  <si>
    <t>　喘息</t>
  </si>
  <si>
    <t>　その他の呼吸器系の疾患</t>
  </si>
  <si>
    <t>消化器系の疾患</t>
  </si>
  <si>
    <t>　胃潰瘍及び十二指腸潰瘍</t>
  </si>
  <si>
    <t>　ヘルニア及び腸閉塞</t>
  </si>
  <si>
    <t>　肝疾患</t>
  </si>
  <si>
    <t>　　肝硬変（アルコール性を除く）</t>
  </si>
  <si>
    <t>　　その他の肝疾患</t>
  </si>
  <si>
    <t>　その他の消化器系の疾患</t>
  </si>
  <si>
    <t>皮膚及び皮下組織の疾患</t>
  </si>
  <si>
    <t>筋骨格系及び結合組織の疾患</t>
  </si>
  <si>
    <t>尿路性器系の疾患</t>
  </si>
  <si>
    <t>　糸球体疾患及び腎尿細管間質性疾患</t>
  </si>
  <si>
    <t>　腎不全</t>
  </si>
  <si>
    <t>　　急性腎不全</t>
  </si>
  <si>
    <t>　　慢性腎不全</t>
  </si>
  <si>
    <t>　　詳細不明の腎不全</t>
  </si>
  <si>
    <t>　その他の尿路性器系の疾患</t>
  </si>
  <si>
    <t>妊娠、分娩及び産じょく</t>
  </si>
  <si>
    <t>周産期に発生した病態</t>
  </si>
  <si>
    <t>　妊娠期間及び胎児発育に関連する障害</t>
  </si>
  <si>
    <t>　出産外傷</t>
  </si>
  <si>
    <t>　周産期に特異的な呼吸障害及び心血管障害</t>
  </si>
  <si>
    <t>　周産期に特異的な感染症</t>
  </si>
  <si>
    <t>　胎児及び新生児の出血性障害及び血液障害</t>
  </si>
  <si>
    <t>　その他の周産期に発生した病態</t>
  </si>
  <si>
    <t>先天奇形、変形及び染色体異常</t>
  </si>
  <si>
    <t>　神経系の先天奇形</t>
  </si>
  <si>
    <t>　循環器系の先天奇形</t>
  </si>
  <si>
    <t>　　心臓の先天奇形</t>
  </si>
  <si>
    <t>　　その他の循環器系の先天奇形</t>
  </si>
  <si>
    <t>　消化器系の先天奇形</t>
  </si>
  <si>
    <t>　その他の先天奇形及び変形</t>
  </si>
  <si>
    <t>　染色体異常、他に分類されないもの</t>
  </si>
  <si>
    <t>症状、徴候及び異常臨床所見・異常検査所見で他に分類されないもの</t>
  </si>
  <si>
    <t>　老衰</t>
  </si>
  <si>
    <t>　乳幼児突然死症候群</t>
  </si>
  <si>
    <t>　その他の症状、徴候及び異常臨床所見・異常検査所見で他に分類されないもの</t>
  </si>
  <si>
    <t>傷害及び死亡の外因</t>
  </si>
  <si>
    <t>　不慮の事故</t>
  </si>
  <si>
    <t>　　交通事故</t>
  </si>
  <si>
    <t>　　転倒・転落</t>
  </si>
  <si>
    <t>　　不慮の溺死及び溺水</t>
  </si>
  <si>
    <t>　　不慮の窒息</t>
  </si>
  <si>
    <t>　　煙、火及び火災への曝露</t>
  </si>
  <si>
    <t>　　有害物質による不慮の中毒及び有害物質への曝露</t>
  </si>
  <si>
    <t>　　その他の不慮の事故</t>
  </si>
  <si>
    <t>　自殺</t>
  </si>
  <si>
    <t>　他殺</t>
  </si>
  <si>
    <t>　その他の外因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</si>
  <si>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</si>
  <si>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</si>
  <si>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</si>
  <si>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</si>
  <si>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</si>
  <si>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</si>
  <si>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</si>
  <si>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川本町</t>
  </si>
  <si>
    <t>津和野町</t>
  </si>
  <si>
    <t>海士町</t>
  </si>
  <si>
    <t>西ノ島町</t>
  </si>
  <si>
    <t>知夫村</t>
  </si>
  <si>
    <t>奥出雲町</t>
  </si>
  <si>
    <t>飯南町</t>
  </si>
  <si>
    <t>雲南市</t>
  </si>
  <si>
    <t>美郷町</t>
  </si>
  <si>
    <t>邑南町</t>
  </si>
  <si>
    <t>　血管性及び詳細不明の認知症</t>
  </si>
  <si>
    <t>隠岐の島町</t>
  </si>
  <si>
    <t>　　有害物質による不慮の中毒及び有害物質への曝露　　　　　　　　　　　</t>
  </si>
  <si>
    <t>吉賀町</t>
  </si>
  <si>
    <t xml:space="preserve"> 　　その他のリンパ組織、造血組織及び関連組織の
 　　悪性新生物</t>
  </si>
  <si>
    <t>特殊目的用コード</t>
  </si>
  <si>
    <t xml:space="preserve">  重症急性呼吸器症候群（SARS)</t>
  </si>
  <si>
    <t xml:space="preserve">   重症急性呼吸器症候群（SARS)</t>
  </si>
  <si>
    <t>平成27年</t>
  </si>
  <si>
    <t>注 (1)資料：「人口動態統計」厚生労働省</t>
  </si>
  <si>
    <t>第26表　</t>
  </si>
  <si>
    <t xml:space="preserve">   死亡数、死因（死因簡単分類）・市町村別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</si>
</sst>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0_);[Red]\(0\)"/>
  </numFmts>
  <fonts count="47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9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41" fontId="5" fillId="33" borderId="10" xfId="55" applyNumberFormat="1" applyFont="1" applyFill="1" applyBorder="1" applyAlignment="1">
      <alignment vertical="center"/>
      <protection/>
    </xf>
    <xf numFmtId="0" fontId="7" fillId="33" borderId="0" xfId="55" applyNumberFormat="1" applyFont="1" applyFill="1" applyAlignment="1">
      <alignment vertical="center"/>
      <protection/>
    </xf>
    <xf numFmtId="0" fontId="4" fillId="33" borderId="0" xfId="55" applyNumberFormat="1" applyFont="1" applyFill="1" applyAlignment="1">
      <alignment vertical="center"/>
      <protection/>
    </xf>
    <xf numFmtId="0" fontId="4" fillId="33" borderId="0" xfId="55" applyNumberFormat="1" applyFont="1" applyFill="1" applyAlignment="1">
      <alignment/>
      <protection/>
    </xf>
    <xf numFmtId="49" fontId="9" fillId="33" borderId="0" xfId="55" applyNumberFormat="1" applyFont="1" applyFill="1" applyAlignment="1">
      <alignment horizontal="center" vertical="center"/>
      <protection/>
    </xf>
    <xf numFmtId="49" fontId="5" fillId="33" borderId="0" xfId="55" applyNumberFormat="1" applyFont="1" applyFill="1" applyAlignment="1">
      <alignment horizontal="right" vertical="center"/>
      <protection/>
    </xf>
    <xf numFmtId="49" fontId="10" fillId="33" borderId="0" xfId="55" applyNumberFormat="1" applyFont="1" applyFill="1" applyAlignment="1">
      <alignment horizontal="center"/>
      <protection/>
    </xf>
    <xf numFmtId="0" fontId="5" fillId="33" borderId="11" xfId="55" applyNumberFormat="1" applyFont="1" applyFill="1" applyBorder="1" applyAlignment="1">
      <alignment vertical="center"/>
      <protection/>
    </xf>
    <xf numFmtId="0" fontId="5" fillId="33" borderId="12" xfId="55" applyNumberFormat="1" applyFont="1" applyFill="1" applyBorder="1" applyAlignment="1">
      <alignment vertical="center"/>
      <protection/>
    </xf>
    <xf numFmtId="0" fontId="5" fillId="33" borderId="11" xfId="55" applyNumberFormat="1" applyFont="1" applyFill="1" applyBorder="1" applyAlignment="1">
      <alignment horizontal="center" vertical="center"/>
      <protection/>
    </xf>
    <xf numFmtId="0" fontId="5" fillId="33" borderId="13" xfId="55" applyNumberFormat="1" applyFont="1" applyFill="1" applyBorder="1" applyAlignment="1">
      <alignment horizontal="center" vertical="center"/>
      <protection/>
    </xf>
    <xf numFmtId="0" fontId="5" fillId="33" borderId="14" xfId="55" applyNumberFormat="1" applyFont="1" applyFill="1" applyBorder="1" applyAlignment="1">
      <alignment horizontal="center" vertical="center"/>
      <protection/>
    </xf>
    <xf numFmtId="0" fontId="5" fillId="33" borderId="15" xfId="55" applyNumberFormat="1" applyFont="1" applyFill="1" applyBorder="1" applyAlignment="1">
      <alignment horizontal="center" vertical="center"/>
      <protection/>
    </xf>
    <xf numFmtId="0" fontId="4" fillId="33" borderId="16" xfId="55" applyNumberFormat="1" applyFont="1" applyFill="1" applyBorder="1" applyAlignment="1">
      <alignment vertical="center"/>
      <protection/>
    </xf>
    <xf numFmtId="41" fontId="5" fillId="33" borderId="17" xfId="55" applyNumberFormat="1" applyFont="1" applyFill="1" applyBorder="1" applyAlignment="1">
      <alignment vertical="center"/>
      <protection/>
    </xf>
    <xf numFmtId="41" fontId="5" fillId="33" borderId="18" xfId="55" applyNumberFormat="1" applyFont="1" applyFill="1" applyBorder="1" applyAlignment="1">
      <alignment vertical="center"/>
      <protection/>
    </xf>
    <xf numFmtId="0" fontId="4" fillId="33" borderId="19" xfId="55" applyNumberFormat="1" applyFont="1" applyFill="1" applyBorder="1" applyAlignment="1">
      <alignment vertical="center"/>
      <protection/>
    </xf>
    <xf numFmtId="41" fontId="5" fillId="33" borderId="20" xfId="55" applyNumberFormat="1" applyFont="1" applyFill="1" applyBorder="1" applyAlignment="1">
      <alignment vertical="center"/>
      <protection/>
    </xf>
    <xf numFmtId="0" fontId="4" fillId="33" borderId="21" xfId="55" applyNumberFormat="1" applyFont="1" applyFill="1" applyBorder="1" applyAlignment="1">
      <alignment vertical="center"/>
      <protection/>
    </xf>
    <xf numFmtId="41" fontId="5" fillId="33" borderId="22" xfId="55" applyNumberFormat="1" applyFont="1" applyFill="1" applyBorder="1" applyAlignment="1">
      <alignment vertical="center"/>
      <protection/>
    </xf>
    <xf numFmtId="41" fontId="5" fillId="33" borderId="23" xfId="55" applyNumberFormat="1" applyFont="1" applyFill="1" applyBorder="1" applyAlignment="1">
      <alignment vertical="center"/>
      <protection/>
    </xf>
    <xf numFmtId="0" fontId="4" fillId="33" borderId="19" xfId="55" applyNumberFormat="1" applyFont="1" applyFill="1" applyBorder="1" applyAlignment="1">
      <alignment horizontal="left" vertical="center"/>
      <protection/>
    </xf>
    <xf numFmtId="0" fontId="4" fillId="33" borderId="24" xfId="55" applyNumberFormat="1" applyFont="1" applyFill="1" applyBorder="1" applyAlignment="1">
      <alignment vertical="center" wrapText="1"/>
      <protection/>
    </xf>
    <xf numFmtId="0" fontId="4" fillId="33" borderId="25" xfId="55" applyNumberFormat="1" applyFont="1" applyFill="1" applyBorder="1" applyAlignment="1">
      <alignment/>
      <protection/>
    </xf>
    <xf numFmtId="0" fontId="4" fillId="33" borderId="26" xfId="55" applyNumberFormat="1" applyFont="1" applyFill="1" applyBorder="1" applyAlignment="1">
      <alignment vertical="center"/>
      <protection/>
    </xf>
    <xf numFmtId="0" fontId="4" fillId="33" borderId="0" xfId="55" applyNumberFormat="1" applyFont="1" applyFill="1" applyBorder="1" applyAlignment="1">
      <alignment vertical="center"/>
      <protection/>
    </xf>
    <xf numFmtId="3" fontId="5" fillId="33" borderId="0" xfId="55" applyNumberFormat="1" applyFont="1" applyFill="1" applyAlignment="1">
      <alignment/>
      <protection/>
    </xf>
    <xf numFmtId="0" fontId="0" fillId="33" borderId="0" xfId="55" applyFill="1" applyAlignment="1">
      <alignment/>
      <protection/>
    </xf>
    <xf numFmtId="0" fontId="4" fillId="33" borderId="0" xfId="55" applyNumberFormat="1" applyFont="1" applyFill="1">
      <alignment/>
      <protection/>
    </xf>
    <xf numFmtId="0" fontId="5" fillId="33" borderId="27" xfId="55" applyNumberFormat="1" applyFont="1" applyFill="1" applyBorder="1" applyAlignment="1">
      <alignment vertical="center"/>
      <protection/>
    </xf>
    <xf numFmtId="0" fontId="4" fillId="33" borderId="28" xfId="55" applyNumberFormat="1" applyFont="1" applyFill="1" applyBorder="1" applyAlignment="1">
      <alignment horizontal="left" vertical="center" wrapText="1"/>
      <protection/>
    </xf>
    <xf numFmtId="0" fontId="4" fillId="33" borderId="29" xfId="55" applyNumberFormat="1" applyFont="1" applyFill="1" applyBorder="1" applyAlignment="1">
      <alignment horizontal="left" vertical="center" wrapText="1"/>
      <protection/>
    </xf>
    <xf numFmtId="0" fontId="6" fillId="33" borderId="29" xfId="55" applyNumberFormat="1" applyFont="1" applyFill="1" applyBorder="1" applyAlignment="1">
      <alignment horizontal="left" vertical="center" wrapText="1"/>
      <protection/>
    </xf>
    <xf numFmtId="0" fontId="4" fillId="33" borderId="29" xfId="55" applyNumberFormat="1" applyFont="1" applyFill="1" applyBorder="1" applyAlignment="1">
      <alignment vertical="center" wrapText="1"/>
      <protection/>
    </xf>
    <xf numFmtId="0" fontId="11" fillId="33" borderId="29" xfId="55" applyNumberFormat="1" applyFont="1" applyFill="1" applyBorder="1" applyAlignment="1">
      <alignment horizontal="left" vertical="center" wrapText="1"/>
      <protection/>
    </xf>
    <xf numFmtId="0" fontId="12" fillId="33" borderId="29" xfId="55" applyNumberFormat="1" applyFont="1" applyFill="1" applyBorder="1" applyAlignment="1">
      <alignment horizontal="left" vertical="center" wrapText="1"/>
      <protection/>
    </xf>
    <xf numFmtId="0" fontId="4" fillId="33" borderId="30" xfId="55" applyNumberFormat="1" applyFont="1" applyFill="1" applyBorder="1" applyAlignment="1">
      <alignment vertical="center"/>
      <protection/>
    </xf>
    <xf numFmtId="0" fontId="4" fillId="33" borderId="31" xfId="55" applyNumberFormat="1" applyFont="1" applyFill="1" applyBorder="1" applyAlignment="1">
      <alignment horizontal="left" vertical="center" wrapText="1"/>
      <protection/>
    </xf>
    <xf numFmtId="0" fontId="6" fillId="33" borderId="29" xfId="55" applyNumberFormat="1" applyFont="1" applyFill="1" applyBorder="1" applyAlignment="1">
      <alignment horizontal="center" vertical="center" wrapText="1" shrinkToFit="1"/>
      <protection/>
    </xf>
    <xf numFmtId="0" fontId="6" fillId="33" borderId="29" xfId="55" applyNumberFormat="1" applyFont="1" applyFill="1" applyBorder="1" applyAlignment="1">
      <alignment horizontal="center" vertical="center" wrapText="1"/>
      <protection/>
    </xf>
    <xf numFmtId="177" fontId="4" fillId="33" borderId="0" xfId="55" applyNumberFormat="1" applyFont="1" applyFill="1" applyBorder="1" applyAlignment="1">
      <alignment vertical="center"/>
      <protection/>
    </xf>
    <xf numFmtId="177" fontId="4" fillId="33" borderId="32" xfId="55" applyNumberFormat="1" applyFont="1" applyFill="1" applyBorder="1" applyAlignment="1">
      <alignment vertical="center"/>
      <protection/>
    </xf>
    <xf numFmtId="0" fontId="4" fillId="33" borderId="26" xfId="55" applyNumberFormat="1" applyFont="1" applyFill="1" applyBorder="1" applyAlignment="1">
      <alignment horizontal="left" vertical="center"/>
      <protection/>
    </xf>
    <xf numFmtId="0" fontId="4" fillId="33" borderId="0" xfId="55" applyNumberFormat="1" applyFont="1" applyFill="1" applyBorder="1" applyAlignment="1">
      <alignment horizontal="left" vertical="center"/>
      <protection/>
    </xf>
    <xf numFmtId="0" fontId="6" fillId="33" borderId="0" xfId="55" applyNumberFormat="1" applyFont="1" applyFill="1" applyBorder="1" applyAlignment="1">
      <alignment horizontal="left" vertical="center"/>
      <protection/>
    </xf>
    <xf numFmtId="0" fontId="11" fillId="33" borderId="0" xfId="55" applyNumberFormat="1" applyFont="1" applyFill="1" applyBorder="1" applyAlignment="1">
      <alignment horizontal="left" vertical="center" wrapText="1"/>
      <protection/>
    </xf>
    <xf numFmtId="0" fontId="12" fillId="33" borderId="0" xfId="55" applyNumberFormat="1" applyFont="1" applyFill="1" applyBorder="1" applyAlignment="1">
      <alignment horizontal="left" vertical="center"/>
      <protection/>
    </xf>
    <xf numFmtId="0" fontId="4" fillId="33" borderId="0" xfId="55" applyNumberFormat="1" applyFont="1" applyFill="1" applyBorder="1" applyAlignment="1">
      <alignment horizontal="left" vertical="center" wrapText="1"/>
      <protection/>
    </xf>
    <xf numFmtId="0" fontId="4" fillId="33" borderId="30" xfId="55" applyNumberFormat="1" applyFont="1" applyFill="1" applyBorder="1" applyAlignment="1">
      <alignment horizontal="left" vertical="center"/>
      <protection/>
    </xf>
    <xf numFmtId="0" fontId="6" fillId="33" borderId="0" xfId="55" applyNumberFormat="1" applyFont="1" applyFill="1" applyBorder="1" applyAlignment="1">
      <alignment horizontal="left" vertical="center" wrapText="1"/>
      <protection/>
    </xf>
    <xf numFmtId="0" fontId="6" fillId="33" borderId="0" xfId="55" applyNumberFormat="1" applyFont="1" applyFill="1" applyBorder="1" applyAlignment="1">
      <alignment horizontal="center" vertical="center" wrapText="1"/>
      <protection/>
    </xf>
    <xf numFmtId="0" fontId="4" fillId="33" borderId="33" xfId="55" applyNumberFormat="1" applyFont="1" applyFill="1" applyBorder="1" applyAlignment="1">
      <alignment vertical="center"/>
      <protection/>
    </xf>
    <xf numFmtId="41" fontId="5" fillId="33" borderId="19" xfId="0" applyNumberFormat="1" applyFont="1" applyFill="1" applyBorder="1" applyAlignment="1">
      <alignment horizontal="right" vertical="center"/>
    </xf>
    <xf numFmtId="41" fontId="5" fillId="33" borderId="34" xfId="0" applyNumberFormat="1" applyFont="1" applyFill="1" applyBorder="1" applyAlignment="1">
      <alignment horizontal="right" vertical="center"/>
    </xf>
    <xf numFmtId="41" fontId="5" fillId="33" borderId="35" xfId="0" applyNumberFormat="1" applyFont="1" applyFill="1" applyBorder="1" applyAlignment="1">
      <alignment horizontal="right" vertical="center"/>
    </xf>
    <xf numFmtId="41" fontId="5" fillId="33" borderId="0" xfId="0" applyNumberFormat="1" applyFont="1" applyFill="1" applyBorder="1" applyAlignment="1">
      <alignment horizontal="right" vertical="center"/>
    </xf>
    <xf numFmtId="41" fontId="5" fillId="33" borderId="36" xfId="0" applyNumberFormat="1" applyFont="1" applyFill="1" applyBorder="1" applyAlignment="1">
      <alignment horizontal="right" vertical="center"/>
    </xf>
    <xf numFmtId="41" fontId="5" fillId="33" borderId="16" xfId="0" applyNumberFormat="1" applyFont="1" applyFill="1" applyBorder="1" applyAlignment="1">
      <alignment horizontal="right" vertical="center"/>
    </xf>
    <xf numFmtId="41" fontId="5" fillId="33" borderId="37" xfId="0" applyNumberFormat="1" applyFont="1" applyFill="1" applyBorder="1" applyAlignment="1">
      <alignment horizontal="right" vertical="center"/>
    </xf>
    <xf numFmtId="41" fontId="5" fillId="33" borderId="26" xfId="55" applyNumberFormat="1" applyFont="1" applyFill="1" applyBorder="1" applyAlignment="1">
      <alignment vertical="center"/>
      <protection/>
    </xf>
    <xf numFmtId="41" fontId="5" fillId="33" borderId="0" xfId="55" applyNumberFormat="1" applyFont="1" applyFill="1" applyBorder="1" applyAlignment="1">
      <alignment vertical="center"/>
      <protection/>
    </xf>
    <xf numFmtId="41" fontId="5" fillId="33" borderId="29" xfId="55" applyNumberFormat="1" applyFont="1" applyFill="1" applyBorder="1" applyAlignment="1">
      <alignment vertical="center"/>
      <protection/>
    </xf>
    <xf numFmtId="41" fontId="5" fillId="33" borderId="31" xfId="55" applyNumberFormat="1" applyFont="1" applyFill="1" applyBorder="1" applyAlignment="1">
      <alignment vertical="center"/>
      <protection/>
    </xf>
    <xf numFmtId="41" fontId="5" fillId="33" borderId="29" xfId="0" applyNumberFormat="1" applyFont="1" applyFill="1" applyBorder="1" applyAlignment="1">
      <alignment horizontal="right" vertical="center"/>
    </xf>
    <xf numFmtId="0" fontId="7" fillId="33" borderId="0" xfId="55" applyNumberFormat="1" applyFont="1" applyFill="1" applyBorder="1" applyAlignment="1">
      <alignment vertical="center"/>
      <protection/>
    </xf>
    <xf numFmtId="41" fontId="5" fillId="33" borderId="10" xfId="0" applyNumberFormat="1" applyFont="1" applyFill="1" applyBorder="1" applyAlignment="1">
      <alignment horizontal="right" vertical="center"/>
    </xf>
    <xf numFmtId="41" fontId="5" fillId="33" borderId="38" xfId="0" applyNumberFormat="1" applyFont="1" applyFill="1" applyBorder="1" applyAlignment="1">
      <alignment horizontal="right" vertical="center"/>
    </xf>
    <xf numFmtId="0" fontId="5" fillId="33" borderId="0" xfId="55" applyNumberFormat="1" applyFont="1" applyFill="1" applyBorder="1" applyAlignment="1">
      <alignment vertical="center"/>
      <protection/>
    </xf>
    <xf numFmtId="41" fontId="5" fillId="33" borderId="39" xfId="0" applyNumberFormat="1" applyFont="1" applyFill="1" applyBorder="1" applyAlignment="1">
      <alignment horizontal="right" vertical="center"/>
    </xf>
    <xf numFmtId="41" fontId="5" fillId="33" borderId="40" xfId="55" applyNumberFormat="1" applyFont="1" applyFill="1" applyBorder="1" applyAlignment="1">
      <alignment vertical="center"/>
      <protection/>
    </xf>
    <xf numFmtId="41" fontId="5" fillId="33" borderId="41" xfId="55" applyNumberFormat="1" applyFont="1" applyFill="1" applyBorder="1" applyAlignment="1">
      <alignment vertical="center"/>
      <protection/>
    </xf>
    <xf numFmtId="41" fontId="5" fillId="33" borderId="24" xfId="55" applyNumberFormat="1" applyFont="1" applyFill="1" applyBorder="1" applyAlignment="1">
      <alignment vertical="center"/>
      <protection/>
    </xf>
    <xf numFmtId="41" fontId="5" fillId="33" borderId="42" xfId="55" applyNumberFormat="1" applyFont="1" applyFill="1" applyBorder="1" applyAlignment="1">
      <alignment vertical="center"/>
      <protection/>
    </xf>
    <xf numFmtId="0" fontId="5" fillId="33" borderId="43" xfId="55" applyNumberFormat="1" applyFont="1" applyFill="1" applyBorder="1" applyAlignment="1">
      <alignment horizontal="center" vertical="center"/>
      <protection/>
    </xf>
    <xf numFmtId="0" fontId="7" fillId="33" borderId="0" xfId="55" applyNumberFormat="1" applyFont="1" applyFill="1" applyAlignment="1">
      <alignment horizontal="center" vertical="center"/>
      <protection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26表★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39"/>
  <sheetViews>
    <sheetView tabSelected="1" view="pageBreakPreview" zoomScale="60" zoomScaleNormal="7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2" sqref="C2"/>
    </sheetView>
  </sheetViews>
  <sheetFormatPr defaultColWidth="8.88671875" defaultRowHeight="15"/>
  <cols>
    <col min="1" max="1" width="1.1171875" style="4" customWidth="1"/>
    <col min="2" max="2" width="6.6640625" style="4" customWidth="1"/>
    <col min="3" max="3" width="38.6640625" style="4" customWidth="1"/>
    <col min="4" max="15" width="10.6640625" style="4" customWidth="1"/>
    <col min="16" max="16" width="10.6640625" style="29" customWidth="1"/>
    <col min="17" max="19" width="10.6640625" style="4" customWidth="1"/>
    <col min="20" max="20" width="11.77734375" style="4" customWidth="1"/>
    <col min="21" max="22" width="10.6640625" style="4" customWidth="1"/>
    <col min="23" max="23" width="11.4453125" style="4" customWidth="1"/>
    <col min="24" max="24" width="6.6640625" style="4" customWidth="1"/>
    <col min="25" max="25" width="38.5546875" style="4" customWidth="1"/>
    <col min="26" max="16384" width="8.88671875" style="4" customWidth="1"/>
  </cols>
  <sheetData>
    <row r="1" spans="2:25" ht="24" customHeight="1">
      <c r="B1" s="2" t="s">
        <v>286</v>
      </c>
      <c r="C1" s="3"/>
      <c r="D1" s="3"/>
      <c r="E1" s="3"/>
      <c r="F1" s="3"/>
      <c r="G1" s="3"/>
      <c r="H1" s="3"/>
      <c r="I1" s="3"/>
      <c r="J1" s="3"/>
      <c r="K1" s="75" t="s">
        <v>287</v>
      </c>
      <c r="L1" s="75"/>
      <c r="M1" s="75"/>
      <c r="N1" s="75"/>
      <c r="O1" s="75"/>
      <c r="P1" s="75"/>
      <c r="Q1" s="75"/>
      <c r="R1" s="3"/>
      <c r="S1" s="3"/>
      <c r="T1" s="3"/>
      <c r="U1" s="3"/>
      <c r="V1" s="3"/>
      <c r="W1" s="3"/>
      <c r="X1" s="3"/>
      <c r="Y1" s="3"/>
    </row>
    <row r="2" spans="2:25" ht="12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2:25" s="7" customFormat="1" ht="18.75" customHeight="1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284</v>
      </c>
    </row>
    <row r="4" spans="2:25" ht="24" customHeight="1" thickBot="1">
      <c r="B4" s="9"/>
      <c r="C4" s="30"/>
      <c r="D4" s="10" t="s">
        <v>130</v>
      </c>
      <c r="E4" s="11" t="s">
        <v>259</v>
      </c>
      <c r="F4" s="11" t="s">
        <v>260</v>
      </c>
      <c r="G4" s="11" t="s">
        <v>261</v>
      </c>
      <c r="H4" s="11" t="s">
        <v>262</v>
      </c>
      <c r="I4" s="11" t="s">
        <v>263</v>
      </c>
      <c r="J4" s="11" t="s">
        <v>264</v>
      </c>
      <c r="K4" s="11" t="s">
        <v>265</v>
      </c>
      <c r="L4" s="11" t="s">
        <v>273</v>
      </c>
      <c r="M4" s="12" t="s">
        <v>271</v>
      </c>
      <c r="N4" s="12" t="s">
        <v>272</v>
      </c>
      <c r="O4" s="74" t="s">
        <v>266</v>
      </c>
      <c r="P4" s="12" t="s">
        <v>274</v>
      </c>
      <c r="Q4" s="12" t="s">
        <v>275</v>
      </c>
      <c r="R4" s="12" t="s">
        <v>267</v>
      </c>
      <c r="S4" s="12" t="s">
        <v>279</v>
      </c>
      <c r="T4" s="12" t="s">
        <v>268</v>
      </c>
      <c r="U4" s="12" t="s">
        <v>269</v>
      </c>
      <c r="V4" s="12" t="s">
        <v>270</v>
      </c>
      <c r="W4" s="13" t="s">
        <v>277</v>
      </c>
      <c r="X4" s="8"/>
      <c r="Y4" s="9"/>
    </row>
    <row r="5" spans="2:25" ht="24" customHeight="1">
      <c r="B5" s="25"/>
      <c r="C5" s="31" t="s">
        <v>130</v>
      </c>
      <c r="D5" s="58">
        <f>SUM(E5:W5)</f>
        <v>9604</v>
      </c>
      <c r="E5" s="15">
        <f>E6+E18+E44+E47+E50+E53+E59+E60+E61+E81+E88+E95+E96+E97+E104+E105+E112+E120+E124</f>
        <v>2255</v>
      </c>
      <c r="F5" s="15">
        <f>F6+F18+F44+F47+F50+F53+F59+F60+F61+F81+F88+F95+F96+F97+F104+F105+F112+F120+F124</f>
        <v>880</v>
      </c>
      <c r="G5" s="15">
        <f aca="true" t="shared" si="0" ref="G5:W5">G6+G18+G44+G47+G50+G53+G59+G60+G61+G81+G88+G95+G96+G97+G104+G105+G112+G120+G124</f>
        <v>2082</v>
      </c>
      <c r="H5" s="15">
        <f t="shared" si="0"/>
        <v>716</v>
      </c>
      <c r="I5" s="15">
        <f t="shared" si="0"/>
        <v>622</v>
      </c>
      <c r="J5" s="15">
        <f t="shared" si="0"/>
        <v>595</v>
      </c>
      <c r="K5" s="15">
        <f t="shared" si="0"/>
        <v>423</v>
      </c>
      <c r="L5" s="15">
        <f t="shared" si="0"/>
        <v>609</v>
      </c>
      <c r="M5" s="16">
        <f t="shared" si="0"/>
        <v>265</v>
      </c>
      <c r="N5" s="16">
        <f t="shared" si="0"/>
        <v>118</v>
      </c>
      <c r="O5" s="73">
        <f t="shared" si="0"/>
        <v>76</v>
      </c>
      <c r="P5" s="15">
        <f t="shared" si="0"/>
        <v>95</v>
      </c>
      <c r="Q5" s="15">
        <f t="shared" si="0"/>
        <v>239</v>
      </c>
      <c r="R5" s="15">
        <f t="shared" si="0"/>
        <v>134</v>
      </c>
      <c r="S5" s="15">
        <f t="shared" si="0"/>
        <v>127</v>
      </c>
      <c r="T5" s="15">
        <f t="shared" si="0"/>
        <v>32</v>
      </c>
      <c r="U5" s="15">
        <f t="shared" si="0"/>
        <v>71</v>
      </c>
      <c r="V5" s="16">
        <f t="shared" si="0"/>
        <v>9</v>
      </c>
      <c r="W5" s="60">
        <f t="shared" si="0"/>
        <v>256</v>
      </c>
      <c r="X5" s="14"/>
      <c r="Y5" s="43" t="s">
        <v>130</v>
      </c>
    </row>
    <row r="6" spans="2:25" ht="24" customHeight="1">
      <c r="B6" s="26" t="s">
        <v>0</v>
      </c>
      <c r="C6" s="32" t="s">
        <v>131</v>
      </c>
      <c r="D6" s="53">
        <f aca="true" t="shared" si="1" ref="D6:D69">SUM(E6:W6)</f>
        <v>153</v>
      </c>
      <c r="E6" s="1">
        <f>E7+E8+E11+E12+E16+E17</f>
        <v>46</v>
      </c>
      <c r="F6" s="1">
        <f aca="true" t="shared" si="2" ref="F6:W6">F7+F8+F11+F12+F16+F17</f>
        <v>8</v>
      </c>
      <c r="G6" s="1">
        <f t="shared" si="2"/>
        <v>31</v>
      </c>
      <c r="H6" s="1">
        <f t="shared" si="2"/>
        <v>17</v>
      </c>
      <c r="I6" s="1">
        <f t="shared" si="2"/>
        <v>10</v>
      </c>
      <c r="J6" s="1">
        <f t="shared" si="2"/>
        <v>9</v>
      </c>
      <c r="K6" s="1">
        <f t="shared" si="2"/>
        <v>5</v>
      </c>
      <c r="L6" s="1">
        <f t="shared" si="2"/>
        <v>8</v>
      </c>
      <c r="M6" s="18">
        <f t="shared" si="2"/>
        <v>2</v>
      </c>
      <c r="N6" s="18">
        <f t="shared" si="2"/>
        <v>0</v>
      </c>
      <c r="O6" s="1">
        <f t="shared" si="2"/>
        <v>3</v>
      </c>
      <c r="P6" s="1">
        <f t="shared" si="2"/>
        <v>2</v>
      </c>
      <c r="Q6" s="1">
        <f t="shared" si="2"/>
        <v>2</v>
      </c>
      <c r="R6" s="1">
        <f t="shared" si="2"/>
        <v>4</v>
      </c>
      <c r="S6" s="1">
        <f t="shared" si="2"/>
        <v>4</v>
      </c>
      <c r="T6" s="1">
        <f t="shared" si="2"/>
        <v>0</v>
      </c>
      <c r="U6" s="1">
        <f t="shared" si="2"/>
        <v>0</v>
      </c>
      <c r="V6" s="18">
        <f t="shared" si="2"/>
        <v>0</v>
      </c>
      <c r="W6" s="61">
        <f t="shared" si="2"/>
        <v>2</v>
      </c>
      <c r="X6" s="17" t="s">
        <v>0</v>
      </c>
      <c r="Y6" s="44" t="s">
        <v>131</v>
      </c>
    </row>
    <row r="7" spans="2:25" ht="24" customHeight="1">
      <c r="B7" s="26" t="s">
        <v>1</v>
      </c>
      <c r="C7" s="32" t="s">
        <v>132</v>
      </c>
      <c r="D7" s="53">
        <f t="shared" si="1"/>
        <v>18</v>
      </c>
      <c r="E7" s="1">
        <v>9</v>
      </c>
      <c r="F7" s="1">
        <v>0</v>
      </c>
      <c r="G7" s="1">
        <v>2</v>
      </c>
      <c r="H7" s="1">
        <v>1</v>
      </c>
      <c r="I7" s="1">
        <v>2</v>
      </c>
      <c r="J7" s="1">
        <v>1</v>
      </c>
      <c r="K7" s="1">
        <v>0</v>
      </c>
      <c r="L7" s="1">
        <v>2</v>
      </c>
      <c r="M7" s="18">
        <v>1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62">
        <v>0</v>
      </c>
      <c r="X7" s="17" t="s">
        <v>1</v>
      </c>
      <c r="Y7" s="44" t="s">
        <v>132</v>
      </c>
    </row>
    <row r="8" spans="2:25" ht="24" customHeight="1">
      <c r="B8" s="26" t="s">
        <v>2</v>
      </c>
      <c r="C8" s="32" t="s">
        <v>133</v>
      </c>
      <c r="D8" s="53">
        <f t="shared" si="1"/>
        <v>14</v>
      </c>
      <c r="E8" s="1">
        <f>E9+E10</f>
        <v>2</v>
      </c>
      <c r="F8" s="1">
        <f aca="true" t="shared" si="3" ref="F8:W8">F9+F10</f>
        <v>2</v>
      </c>
      <c r="G8" s="1">
        <f t="shared" si="3"/>
        <v>4</v>
      </c>
      <c r="H8" s="1">
        <f t="shared" si="3"/>
        <v>3</v>
      </c>
      <c r="I8" s="1">
        <f t="shared" si="3"/>
        <v>2</v>
      </c>
      <c r="J8" s="1">
        <f t="shared" si="3"/>
        <v>0</v>
      </c>
      <c r="K8" s="1">
        <f t="shared" si="3"/>
        <v>0</v>
      </c>
      <c r="L8" s="1">
        <f t="shared" si="3"/>
        <v>0</v>
      </c>
      <c r="M8" s="18">
        <f t="shared" si="3"/>
        <v>0</v>
      </c>
      <c r="N8" s="18">
        <f t="shared" si="3"/>
        <v>0</v>
      </c>
      <c r="O8" s="1">
        <f t="shared" si="3"/>
        <v>0</v>
      </c>
      <c r="P8" s="1">
        <f t="shared" si="3"/>
        <v>1</v>
      </c>
      <c r="Q8" s="1">
        <f t="shared" si="3"/>
        <v>0</v>
      </c>
      <c r="R8" s="1">
        <f t="shared" si="3"/>
        <v>0</v>
      </c>
      <c r="S8" s="1">
        <f t="shared" si="3"/>
        <v>0</v>
      </c>
      <c r="T8" s="1">
        <f t="shared" si="3"/>
        <v>0</v>
      </c>
      <c r="U8" s="1">
        <f t="shared" si="3"/>
        <v>0</v>
      </c>
      <c r="V8" s="18">
        <f t="shared" si="3"/>
        <v>0</v>
      </c>
      <c r="W8" s="61">
        <f t="shared" si="3"/>
        <v>0</v>
      </c>
      <c r="X8" s="17" t="s">
        <v>2</v>
      </c>
      <c r="Y8" s="44" t="s">
        <v>133</v>
      </c>
    </row>
    <row r="9" spans="2:25" ht="24" customHeight="1">
      <c r="B9" s="26" t="s">
        <v>3</v>
      </c>
      <c r="C9" s="32" t="s">
        <v>134</v>
      </c>
      <c r="D9" s="53">
        <f t="shared" si="1"/>
        <v>11</v>
      </c>
      <c r="E9" s="1">
        <v>1</v>
      </c>
      <c r="F9" s="1">
        <v>2</v>
      </c>
      <c r="G9" s="1">
        <v>4</v>
      </c>
      <c r="H9" s="1">
        <v>3</v>
      </c>
      <c r="I9" s="1">
        <v>1</v>
      </c>
      <c r="J9" s="1">
        <v>0</v>
      </c>
      <c r="K9" s="1">
        <v>0</v>
      </c>
      <c r="L9" s="1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62">
        <v>0</v>
      </c>
      <c r="X9" s="17" t="s">
        <v>3</v>
      </c>
      <c r="Y9" s="44" t="s">
        <v>134</v>
      </c>
    </row>
    <row r="10" spans="2:25" ht="24" customHeight="1">
      <c r="B10" s="26" t="s">
        <v>4</v>
      </c>
      <c r="C10" s="32" t="s">
        <v>135</v>
      </c>
      <c r="D10" s="53">
        <f t="shared" si="1"/>
        <v>3</v>
      </c>
      <c r="E10" s="1">
        <v>1</v>
      </c>
      <c r="F10" s="1">
        <v>0</v>
      </c>
      <c r="G10" s="1">
        <v>0</v>
      </c>
      <c r="H10" s="1">
        <v>0</v>
      </c>
      <c r="I10" s="1">
        <v>1</v>
      </c>
      <c r="J10" s="1">
        <v>0</v>
      </c>
      <c r="K10" s="1">
        <v>0</v>
      </c>
      <c r="L10" s="1">
        <v>0</v>
      </c>
      <c r="M10" s="18">
        <v>0</v>
      </c>
      <c r="N10" s="18">
        <v>0</v>
      </c>
      <c r="O10" s="18">
        <v>0</v>
      </c>
      <c r="P10" s="18">
        <v>1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62">
        <v>0</v>
      </c>
      <c r="X10" s="17" t="s">
        <v>4</v>
      </c>
      <c r="Y10" s="44" t="s">
        <v>135</v>
      </c>
    </row>
    <row r="11" spans="2:25" ht="24" customHeight="1">
      <c r="B11" s="26" t="s">
        <v>5</v>
      </c>
      <c r="C11" s="32" t="s">
        <v>136</v>
      </c>
      <c r="D11" s="53">
        <f t="shared" si="1"/>
        <v>54</v>
      </c>
      <c r="E11" s="1">
        <v>23</v>
      </c>
      <c r="F11" s="1">
        <v>1</v>
      </c>
      <c r="G11" s="1">
        <v>7</v>
      </c>
      <c r="H11" s="1">
        <v>6</v>
      </c>
      <c r="I11" s="1">
        <v>2</v>
      </c>
      <c r="J11" s="1">
        <v>6</v>
      </c>
      <c r="K11" s="1">
        <v>2</v>
      </c>
      <c r="L11" s="1">
        <v>1</v>
      </c>
      <c r="M11" s="18">
        <v>0</v>
      </c>
      <c r="N11" s="18">
        <v>0</v>
      </c>
      <c r="O11" s="18">
        <v>0</v>
      </c>
      <c r="P11" s="18">
        <v>0</v>
      </c>
      <c r="Q11" s="18">
        <v>1</v>
      </c>
      <c r="R11" s="18">
        <v>1</v>
      </c>
      <c r="S11" s="18">
        <v>2</v>
      </c>
      <c r="T11" s="18">
        <v>0</v>
      </c>
      <c r="U11" s="18">
        <v>0</v>
      </c>
      <c r="V11" s="18">
        <v>0</v>
      </c>
      <c r="W11" s="62">
        <v>2</v>
      </c>
      <c r="X11" s="17" t="s">
        <v>5</v>
      </c>
      <c r="Y11" s="44" t="s">
        <v>136</v>
      </c>
    </row>
    <row r="12" spans="2:25" ht="24" customHeight="1">
      <c r="B12" s="26" t="s">
        <v>6</v>
      </c>
      <c r="C12" s="32" t="s">
        <v>137</v>
      </c>
      <c r="D12" s="53">
        <f t="shared" si="1"/>
        <v>25</v>
      </c>
      <c r="E12" s="1">
        <f>E13+E14+E15</f>
        <v>3</v>
      </c>
      <c r="F12" s="1">
        <f aca="true" t="shared" si="4" ref="F12:W12">F13+F14+F15</f>
        <v>3</v>
      </c>
      <c r="G12" s="1">
        <f t="shared" si="4"/>
        <v>8</v>
      </c>
      <c r="H12" s="1">
        <f t="shared" si="4"/>
        <v>4</v>
      </c>
      <c r="I12" s="1">
        <f t="shared" si="4"/>
        <v>1</v>
      </c>
      <c r="J12" s="1">
        <f t="shared" si="4"/>
        <v>2</v>
      </c>
      <c r="K12" s="1">
        <f t="shared" si="4"/>
        <v>2</v>
      </c>
      <c r="L12" s="1">
        <f t="shared" si="4"/>
        <v>2</v>
      </c>
      <c r="M12" s="18">
        <f t="shared" si="4"/>
        <v>0</v>
      </c>
      <c r="N12" s="18">
        <f t="shared" si="4"/>
        <v>0</v>
      </c>
      <c r="O12" s="1">
        <f t="shared" si="4"/>
        <v>0</v>
      </c>
      <c r="P12" s="1">
        <f t="shared" si="4"/>
        <v>0</v>
      </c>
      <c r="Q12" s="1">
        <f t="shared" si="4"/>
        <v>0</v>
      </c>
      <c r="R12" s="1">
        <f t="shared" si="4"/>
        <v>0</v>
      </c>
      <c r="S12" s="1">
        <f t="shared" si="4"/>
        <v>0</v>
      </c>
      <c r="T12" s="1">
        <f t="shared" si="4"/>
        <v>0</v>
      </c>
      <c r="U12" s="1">
        <f t="shared" si="4"/>
        <v>0</v>
      </c>
      <c r="V12" s="18">
        <f t="shared" si="4"/>
        <v>0</v>
      </c>
      <c r="W12" s="61">
        <f t="shared" si="4"/>
        <v>0</v>
      </c>
      <c r="X12" s="17" t="s">
        <v>6</v>
      </c>
      <c r="Y12" s="44" t="s">
        <v>137</v>
      </c>
    </row>
    <row r="13" spans="2:25" ht="24" customHeight="1">
      <c r="B13" s="26" t="s">
        <v>7</v>
      </c>
      <c r="C13" s="32" t="s">
        <v>138</v>
      </c>
      <c r="D13" s="53">
        <f t="shared" si="1"/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62">
        <v>0</v>
      </c>
      <c r="X13" s="17" t="s">
        <v>7</v>
      </c>
      <c r="Y13" s="44" t="s">
        <v>138</v>
      </c>
    </row>
    <row r="14" spans="2:25" ht="24" customHeight="1">
      <c r="B14" s="26" t="s">
        <v>8</v>
      </c>
      <c r="C14" s="32" t="s">
        <v>139</v>
      </c>
      <c r="D14" s="53">
        <f t="shared" si="1"/>
        <v>24</v>
      </c>
      <c r="E14" s="1">
        <v>3</v>
      </c>
      <c r="F14" s="1">
        <v>3</v>
      </c>
      <c r="G14" s="1">
        <v>8</v>
      </c>
      <c r="H14" s="1">
        <v>4</v>
      </c>
      <c r="I14" s="1">
        <v>1</v>
      </c>
      <c r="J14" s="1">
        <v>1</v>
      </c>
      <c r="K14" s="1">
        <v>2</v>
      </c>
      <c r="L14" s="1">
        <v>2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62">
        <v>0</v>
      </c>
      <c r="X14" s="17" t="s">
        <v>8</v>
      </c>
      <c r="Y14" s="44" t="s">
        <v>139</v>
      </c>
    </row>
    <row r="15" spans="2:25" ht="24" customHeight="1">
      <c r="B15" s="26" t="s">
        <v>9</v>
      </c>
      <c r="C15" s="32" t="s">
        <v>140</v>
      </c>
      <c r="D15" s="53">
        <f t="shared" si="1"/>
        <v>1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1</v>
      </c>
      <c r="K15" s="1">
        <v>0</v>
      </c>
      <c r="L15" s="1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62">
        <v>0</v>
      </c>
      <c r="X15" s="17" t="s">
        <v>9</v>
      </c>
      <c r="Y15" s="44" t="s">
        <v>140</v>
      </c>
    </row>
    <row r="16" spans="2:25" ht="24" customHeight="1">
      <c r="B16" s="26" t="s">
        <v>10</v>
      </c>
      <c r="C16" s="32" t="s">
        <v>141</v>
      </c>
      <c r="D16" s="53">
        <f t="shared" si="1"/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62">
        <v>0</v>
      </c>
      <c r="X16" s="17" t="s">
        <v>10</v>
      </c>
      <c r="Y16" s="44" t="s">
        <v>141</v>
      </c>
    </row>
    <row r="17" spans="2:25" ht="24" customHeight="1">
      <c r="B17" s="26" t="s">
        <v>11</v>
      </c>
      <c r="C17" s="32" t="s">
        <v>142</v>
      </c>
      <c r="D17" s="53">
        <f t="shared" si="1"/>
        <v>42</v>
      </c>
      <c r="E17" s="1">
        <v>9</v>
      </c>
      <c r="F17" s="1">
        <v>2</v>
      </c>
      <c r="G17" s="1">
        <v>10</v>
      </c>
      <c r="H17" s="1">
        <v>3</v>
      </c>
      <c r="I17" s="1">
        <v>3</v>
      </c>
      <c r="J17" s="1">
        <v>0</v>
      </c>
      <c r="K17" s="1">
        <v>1</v>
      </c>
      <c r="L17" s="1">
        <v>3</v>
      </c>
      <c r="M17" s="18">
        <v>1</v>
      </c>
      <c r="N17" s="18">
        <v>0</v>
      </c>
      <c r="O17" s="18">
        <v>3</v>
      </c>
      <c r="P17" s="18">
        <v>1</v>
      </c>
      <c r="Q17" s="18">
        <v>1</v>
      </c>
      <c r="R17" s="18">
        <v>3</v>
      </c>
      <c r="S17" s="18">
        <v>2</v>
      </c>
      <c r="T17" s="18">
        <v>0</v>
      </c>
      <c r="U17" s="18">
        <v>0</v>
      </c>
      <c r="V17" s="18">
        <v>0</v>
      </c>
      <c r="W17" s="62">
        <v>0</v>
      </c>
      <c r="X17" s="17" t="s">
        <v>11</v>
      </c>
      <c r="Y17" s="44" t="s">
        <v>142</v>
      </c>
    </row>
    <row r="18" spans="2:25" ht="24" customHeight="1">
      <c r="B18" s="26" t="s">
        <v>12</v>
      </c>
      <c r="C18" s="32" t="s">
        <v>143</v>
      </c>
      <c r="D18" s="53">
        <f t="shared" si="1"/>
        <v>2614</v>
      </c>
      <c r="E18" s="1">
        <f>E19+E41</f>
        <v>631</v>
      </c>
      <c r="F18" s="1">
        <f>F19+F41</f>
        <v>228</v>
      </c>
      <c r="G18" s="1">
        <f aca="true" t="shared" si="5" ref="G18:W18">G19+G41</f>
        <v>581</v>
      </c>
      <c r="H18" s="1">
        <f t="shared" si="5"/>
        <v>203</v>
      </c>
      <c r="I18" s="1">
        <f t="shared" si="5"/>
        <v>172</v>
      </c>
      <c r="J18" s="1">
        <f t="shared" si="5"/>
        <v>163</v>
      </c>
      <c r="K18" s="1">
        <f t="shared" si="5"/>
        <v>100</v>
      </c>
      <c r="L18" s="1">
        <f t="shared" si="5"/>
        <v>169</v>
      </c>
      <c r="M18" s="18">
        <f t="shared" si="5"/>
        <v>66</v>
      </c>
      <c r="N18" s="18">
        <f t="shared" si="5"/>
        <v>27</v>
      </c>
      <c r="O18" s="1">
        <f t="shared" si="5"/>
        <v>18</v>
      </c>
      <c r="P18" s="1">
        <f t="shared" si="5"/>
        <v>25</v>
      </c>
      <c r="Q18" s="1">
        <f t="shared" si="5"/>
        <v>58</v>
      </c>
      <c r="R18" s="1">
        <f t="shared" si="5"/>
        <v>33</v>
      </c>
      <c r="S18" s="1">
        <f t="shared" si="5"/>
        <v>36</v>
      </c>
      <c r="T18" s="1">
        <f t="shared" si="5"/>
        <v>6</v>
      </c>
      <c r="U18" s="1">
        <f t="shared" si="5"/>
        <v>14</v>
      </c>
      <c r="V18" s="18">
        <f t="shared" si="5"/>
        <v>4</v>
      </c>
      <c r="W18" s="61">
        <f t="shared" si="5"/>
        <v>80</v>
      </c>
      <c r="X18" s="17" t="s">
        <v>12</v>
      </c>
      <c r="Y18" s="44" t="s">
        <v>143</v>
      </c>
    </row>
    <row r="19" spans="2:25" ht="24" customHeight="1">
      <c r="B19" s="26" t="s">
        <v>13</v>
      </c>
      <c r="C19" s="32" t="s">
        <v>144</v>
      </c>
      <c r="D19" s="53">
        <f t="shared" si="1"/>
        <v>2529</v>
      </c>
      <c r="E19" s="1">
        <f>SUM(E20:E40)</f>
        <v>613</v>
      </c>
      <c r="F19" s="1">
        <f aca="true" t="shared" si="6" ref="F19:W19">SUM(F20:F40)</f>
        <v>218</v>
      </c>
      <c r="G19" s="1">
        <f t="shared" si="6"/>
        <v>556</v>
      </c>
      <c r="H19" s="1">
        <f t="shared" si="6"/>
        <v>198</v>
      </c>
      <c r="I19" s="1">
        <f t="shared" si="6"/>
        <v>170</v>
      </c>
      <c r="J19" s="1">
        <f t="shared" si="6"/>
        <v>157</v>
      </c>
      <c r="K19" s="1">
        <f t="shared" si="6"/>
        <v>99</v>
      </c>
      <c r="L19" s="1">
        <f t="shared" si="6"/>
        <v>164</v>
      </c>
      <c r="M19" s="18">
        <f t="shared" si="6"/>
        <v>64</v>
      </c>
      <c r="N19" s="18">
        <f t="shared" si="6"/>
        <v>26</v>
      </c>
      <c r="O19" s="1">
        <f t="shared" si="6"/>
        <v>17</v>
      </c>
      <c r="P19" s="1">
        <f t="shared" si="6"/>
        <v>25</v>
      </c>
      <c r="Q19" s="1">
        <f t="shared" si="6"/>
        <v>54</v>
      </c>
      <c r="R19" s="1">
        <f t="shared" si="6"/>
        <v>32</v>
      </c>
      <c r="S19" s="1">
        <f t="shared" si="6"/>
        <v>36</v>
      </c>
      <c r="T19" s="1">
        <f t="shared" si="6"/>
        <v>6</v>
      </c>
      <c r="U19" s="1">
        <f>SUM(U20:U40)</f>
        <v>14</v>
      </c>
      <c r="V19" s="18">
        <f t="shared" si="6"/>
        <v>2</v>
      </c>
      <c r="W19" s="61">
        <f t="shared" si="6"/>
        <v>78</v>
      </c>
      <c r="X19" s="17" t="s">
        <v>13</v>
      </c>
      <c r="Y19" s="44" t="s">
        <v>144</v>
      </c>
    </row>
    <row r="20" spans="2:25" ht="24" customHeight="1">
      <c r="B20" s="26" t="s">
        <v>14</v>
      </c>
      <c r="C20" s="32" t="s">
        <v>145</v>
      </c>
      <c r="D20" s="53">
        <f t="shared" si="1"/>
        <v>57</v>
      </c>
      <c r="E20" s="1">
        <v>14</v>
      </c>
      <c r="F20" s="1">
        <v>5</v>
      </c>
      <c r="G20" s="1">
        <v>11</v>
      </c>
      <c r="H20" s="1">
        <v>5</v>
      </c>
      <c r="I20" s="1">
        <v>4</v>
      </c>
      <c r="J20" s="1">
        <v>4</v>
      </c>
      <c r="K20" s="1">
        <v>0</v>
      </c>
      <c r="L20" s="1">
        <v>1</v>
      </c>
      <c r="M20" s="18">
        <v>4</v>
      </c>
      <c r="N20" s="18">
        <v>0</v>
      </c>
      <c r="O20" s="18">
        <v>1</v>
      </c>
      <c r="P20" s="18">
        <v>1</v>
      </c>
      <c r="Q20" s="18">
        <v>1</v>
      </c>
      <c r="R20" s="18">
        <v>2</v>
      </c>
      <c r="S20" s="18">
        <v>1</v>
      </c>
      <c r="T20" s="18">
        <v>0</v>
      </c>
      <c r="U20" s="18">
        <v>1</v>
      </c>
      <c r="V20" s="18">
        <v>0</v>
      </c>
      <c r="W20" s="62">
        <v>2</v>
      </c>
      <c r="X20" s="17" t="s">
        <v>14</v>
      </c>
      <c r="Y20" s="44" t="s">
        <v>145</v>
      </c>
    </row>
    <row r="21" spans="2:25" ht="24" customHeight="1">
      <c r="B21" s="26" t="s">
        <v>15</v>
      </c>
      <c r="C21" s="32" t="s">
        <v>146</v>
      </c>
      <c r="D21" s="53">
        <f t="shared" si="1"/>
        <v>78</v>
      </c>
      <c r="E21" s="1">
        <v>16</v>
      </c>
      <c r="F21" s="1">
        <v>7</v>
      </c>
      <c r="G21" s="1">
        <v>16</v>
      </c>
      <c r="H21" s="1">
        <v>5</v>
      </c>
      <c r="I21" s="1">
        <v>2</v>
      </c>
      <c r="J21" s="1">
        <v>5</v>
      </c>
      <c r="K21" s="1">
        <v>6</v>
      </c>
      <c r="L21" s="1">
        <v>6</v>
      </c>
      <c r="M21" s="18">
        <v>2</v>
      </c>
      <c r="N21" s="18">
        <v>2</v>
      </c>
      <c r="O21" s="18">
        <v>0</v>
      </c>
      <c r="P21" s="18">
        <v>0</v>
      </c>
      <c r="Q21" s="18">
        <v>0</v>
      </c>
      <c r="R21" s="18">
        <v>3</v>
      </c>
      <c r="S21" s="18">
        <v>0</v>
      </c>
      <c r="T21" s="18">
        <v>2</v>
      </c>
      <c r="U21" s="18">
        <v>1</v>
      </c>
      <c r="V21" s="18">
        <v>0</v>
      </c>
      <c r="W21" s="62">
        <v>5</v>
      </c>
      <c r="X21" s="17" t="s">
        <v>15</v>
      </c>
      <c r="Y21" s="44" t="s">
        <v>146</v>
      </c>
    </row>
    <row r="22" spans="2:25" ht="24" customHeight="1">
      <c r="B22" s="26" t="s">
        <v>16</v>
      </c>
      <c r="C22" s="32" t="s">
        <v>147</v>
      </c>
      <c r="D22" s="53">
        <f t="shared" si="1"/>
        <v>332</v>
      </c>
      <c r="E22" s="1">
        <v>90</v>
      </c>
      <c r="F22" s="1">
        <v>36</v>
      </c>
      <c r="G22" s="1">
        <v>66</v>
      </c>
      <c r="H22" s="1">
        <v>27</v>
      </c>
      <c r="I22" s="1">
        <v>21</v>
      </c>
      <c r="J22" s="1">
        <v>22</v>
      </c>
      <c r="K22" s="1">
        <v>10</v>
      </c>
      <c r="L22" s="1">
        <v>20</v>
      </c>
      <c r="M22" s="18">
        <v>10</v>
      </c>
      <c r="N22" s="18">
        <v>8</v>
      </c>
      <c r="O22" s="18">
        <v>2</v>
      </c>
      <c r="P22" s="18">
        <v>2</v>
      </c>
      <c r="Q22" s="18">
        <v>2</v>
      </c>
      <c r="R22" s="18">
        <v>1</v>
      </c>
      <c r="S22" s="18">
        <v>4</v>
      </c>
      <c r="T22" s="18">
        <v>0</v>
      </c>
      <c r="U22" s="18">
        <v>1</v>
      </c>
      <c r="V22" s="18">
        <v>1</v>
      </c>
      <c r="W22" s="62">
        <v>9</v>
      </c>
      <c r="X22" s="17" t="s">
        <v>16</v>
      </c>
      <c r="Y22" s="44" t="s">
        <v>147</v>
      </c>
    </row>
    <row r="23" spans="2:25" ht="24" customHeight="1">
      <c r="B23" s="26" t="s">
        <v>17</v>
      </c>
      <c r="C23" s="32" t="s">
        <v>148</v>
      </c>
      <c r="D23" s="53">
        <f t="shared" si="1"/>
        <v>241</v>
      </c>
      <c r="E23" s="1">
        <v>53</v>
      </c>
      <c r="F23" s="1">
        <v>21</v>
      </c>
      <c r="G23" s="1">
        <v>56</v>
      </c>
      <c r="H23" s="1">
        <v>18</v>
      </c>
      <c r="I23" s="1">
        <v>20</v>
      </c>
      <c r="J23" s="1">
        <v>14</v>
      </c>
      <c r="K23" s="1">
        <v>15</v>
      </c>
      <c r="L23" s="1">
        <v>16</v>
      </c>
      <c r="M23" s="18">
        <v>2</v>
      </c>
      <c r="N23" s="18">
        <v>2</v>
      </c>
      <c r="O23" s="18">
        <v>1</v>
      </c>
      <c r="P23" s="18">
        <v>3</v>
      </c>
      <c r="Q23" s="18">
        <v>3</v>
      </c>
      <c r="R23" s="18">
        <v>4</v>
      </c>
      <c r="S23" s="18">
        <v>3</v>
      </c>
      <c r="T23" s="18">
        <v>1</v>
      </c>
      <c r="U23" s="18">
        <v>0</v>
      </c>
      <c r="V23" s="18">
        <v>0</v>
      </c>
      <c r="W23" s="62">
        <v>9</v>
      </c>
      <c r="X23" s="17" t="s">
        <v>17</v>
      </c>
      <c r="Y23" s="44" t="s">
        <v>148</v>
      </c>
    </row>
    <row r="24" spans="2:25" ht="24" customHeight="1">
      <c r="B24" s="26" t="s">
        <v>18</v>
      </c>
      <c r="C24" s="33" t="s">
        <v>149</v>
      </c>
      <c r="D24" s="53">
        <f t="shared" si="1"/>
        <v>90</v>
      </c>
      <c r="E24" s="1">
        <v>22</v>
      </c>
      <c r="F24" s="1">
        <v>5</v>
      </c>
      <c r="G24" s="1">
        <v>24</v>
      </c>
      <c r="H24" s="1">
        <v>7</v>
      </c>
      <c r="I24" s="1">
        <v>5</v>
      </c>
      <c r="J24" s="1">
        <v>5</v>
      </c>
      <c r="K24" s="1">
        <v>5</v>
      </c>
      <c r="L24" s="1">
        <v>7</v>
      </c>
      <c r="M24" s="18">
        <v>2</v>
      </c>
      <c r="N24" s="18">
        <v>0</v>
      </c>
      <c r="O24" s="18">
        <v>1</v>
      </c>
      <c r="P24" s="18">
        <v>2</v>
      </c>
      <c r="Q24" s="18">
        <v>2</v>
      </c>
      <c r="R24" s="18">
        <v>0</v>
      </c>
      <c r="S24" s="18">
        <v>2</v>
      </c>
      <c r="T24" s="18">
        <v>0</v>
      </c>
      <c r="U24" s="18">
        <v>1</v>
      </c>
      <c r="V24" s="18">
        <v>0</v>
      </c>
      <c r="W24" s="62">
        <v>0</v>
      </c>
      <c r="X24" s="17" t="s">
        <v>18</v>
      </c>
      <c r="Y24" s="45" t="s">
        <v>149</v>
      </c>
    </row>
    <row r="25" spans="2:25" ht="24" customHeight="1">
      <c r="B25" s="26" t="s">
        <v>19</v>
      </c>
      <c r="C25" s="32" t="s">
        <v>150</v>
      </c>
      <c r="D25" s="53">
        <f t="shared" si="1"/>
        <v>213</v>
      </c>
      <c r="E25" s="1">
        <v>61</v>
      </c>
      <c r="F25" s="1">
        <v>13</v>
      </c>
      <c r="G25" s="1">
        <v>52</v>
      </c>
      <c r="H25" s="1">
        <v>18</v>
      </c>
      <c r="I25" s="1">
        <v>17</v>
      </c>
      <c r="J25" s="1">
        <v>7</v>
      </c>
      <c r="K25" s="1">
        <v>7</v>
      </c>
      <c r="L25" s="1">
        <v>13</v>
      </c>
      <c r="M25" s="18">
        <v>3</v>
      </c>
      <c r="N25" s="18">
        <v>1</v>
      </c>
      <c r="O25" s="18">
        <v>1</v>
      </c>
      <c r="P25" s="18">
        <v>1</v>
      </c>
      <c r="Q25" s="18">
        <v>4</v>
      </c>
      <c r="R25" s="18">
        <v>2</v>
      </c>
      <c r="S25" s="18">
        <v>6</v>
      </c>
      <c r="T25" s="18">
        <v>0</v>
      </c>
      <c r="U25" s="18">
        <v>1</v>
      </c>
      <c r="V25" s="18">
        <v>1</v>
      </c>
      <c r="W25" s="62">
        <v>5</v>
      </c>
      <c r="X25" s="17" t="s">
        <v>19</v>
      </c>
      <c r="Y25" s="44" t="s">
        <v>150</v>
      </c>
    </row>
    <row r="26" spans="2:25" ht="24" customHeight="1">
      <c r="B26" s="26" t="s">
        <v>20</v>
      </c>
      <c r="C26" s="33" t="s">
        <v>151</v>
      </c>
      <c r="D26" s="53">
        <f t="shared" si="1"/>
        <v>144</v>
      </c>
      <c r="E26" s="1">
        <v>34</v>
      </c>
      <c r="F26" s="1">
        <v>9</v>
      </c>
      <c r="G26" s="1">
        <v>31</v>
      </c>
      <c r="H26" s="1">
        <v>13</v>
      </c>
      <c r="I26" s="1">
        <v>10</v>
      </c>
      <c r="J26" s="1">
        <v>12</v>
      </c>
      <c r="K26" s="1">
        <v>6</v>
      </c>
      <c r="L26" s="1">
        <v>11</v>
      </c>
      <c r="M26" s="18">
        <v>4</v>
      </c>
      <c r="N26" s="18">
        <v>0</v>
      </c>
      <c r="O26" s="18">
        <v>3</v>
      </c>
      <c r="P26" s="18">
        <v>1</v>
      </c>
      <c r="Q26" s="18">
        <v>3</v>
      </c>
      <c r="R26" s="18">
        <v>3</v>
      </c>
      <c r="S26" s="18">
        <v>0</v>
      </c>
      <c r="T26" s="18">
        <v>0</v>
      </c>
      <c r="U26" s="18">
        <v>0</v>
      </c>
      <c r="V26" s="18">
        <v>0</v>
      </c>
      <c r="W26" s="62">
        <v>4</v>
      </c>
      <c r="X26" s="17" t="s">
        <v>20</v>
      </c>
      <c r="Y26" s="45" t="s">
        <v>151</v>
      </c>
    </row>
    <row r="27" spans="2:25" ht="24" customHeight="1">
      <c r="B27" s="26" t="s">
        <v>21</v>
      </c>
      <c r="C27" s="32" t="s">
        <v>152</v>
      </c>
      <c r="D27" s="53">
        <f t="shared" si="1"/>
        <v>234</v>
      </c>
      <c r="E27" s="1">
        <v>59</v>
      </c>
      <c r="F27" s="1">
        <v>15</v>
      </c>
      <c r="G27" s="1">
        <v>43</v>
      </c>
      <c r="H27" s="1">
        <v>16</v>
      </c>
      <c r="I27" s="1">
        <v>16</v>
      </c>
      <c r="J27" s="1">
        <v>15</v>
      </c>
      <c r="K27" s="1">
        <v>8</v>
      </c>
      <c r="L27" s="1">
        <v>15</v>
      </c>
      <c r="M27" s="18">
        <v>9</v>
      </c>
      <c r="N27" s="18">
        <v>4</v>
      </c>
      <c r="O27" s="18">
        <v>1</v>
      </c>
      <c r="P27" s="18">
        <v>5</v>
      </c>
      <c r="Q27" s="18">
        <v>5</v>
      </c>
      <c r="R27" s="18">
        <v>5</v>
      </c>
      <c r="S27" s="18">
        <v>3</v>
      </c>
      <c r="T27" s="18">
        <v>1</v>
      </c>
      <c r="U27" s="18">
        <v>2</v>
      </c>
      <c r="V27" s="18">
        <v>0</v>
      </c>
      <c r="W27" s="62">
        <v>12</v>
      </c>
      <c r="X27" s="17" t="s">
        <v>21</v>
      </c>
      <c r="Y27" s="44" t="s">
        <v>152</v>
      </c>
    </row>
    <row r="28" spans="2:25" ht="24" customHeight="1">
      <c r="B28" s="26" t="s">
        <v>22</v>
      </c>
      <c r="C28" s="32" t="s">
        <v>153</v>
      </c>
      <c r="D28" s="53">
        <f t="shared" si="1"/>
        <v>4</v>
      </c>
      <c r="E28" s="1">
        <v>1</v>
      </c>
      <c r="F28" s="1">
        <v>0</v>
      </c>
      <c r="G28" s="1">
        <v>0</v>
      </c>
      <c r="H28" s="1">
        <v>0</v>
      </c>
      <c r="I28" s="1">
        <v>2</v>
      </c>
      <c r="J28" s="1">
        <v>1</v>
      </c>
      <c r="K28" s="1">
        <v>0</v>
      </c>
      <c r="L28" s="1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62">
        <v>0</v>
      </c>
      <c r="X28" s="17" t="s">
        <v>22</v>
      </c>
      <c r="Y28" s="44" t="s">
        <v>153</v>
      </c>
    </row>
    <row r="29" spans="2:25" ht="24" customHeight="1">
      <c r="B29" s="26" t="s">
        <v>23</v>
      </c>
      <c r="C29" s="32" t="s">
        <v>154</v>
      </c>
      <c r="D29" s="53">
        <f t="shared" si="1"/>
        <v>481</v>
      </c>
      <c r="E29" s="1">
        <v>112</v>
      </c>
      <c r="F29" s="1">
        <v>41</v>
      </c>
      <c r="G29" s="1">
        <v>118</v>
      </c>
      <c r="H29" s="1">
        <v>33</v>
      </c>
      <c r="I29" s="1">
        <v>32</v>
      </c>
      <c r="J29" s="1">
        <v>30</v>
      </c>
      <c r="K29" s="1">
        <v>17</v>
      </c>
      <c r="L29" s="1">
        <v>30</v>
      </c>
      <c r="M29" s="18">
        <v>8</v>
      </c>
      <c r="N29" s="18">
        <v>3</v>
      </c>
      <c r="O29" s="18">
        <v>3</v>
      </c>
      <c r="P29" s="18">
        <v>5</v>
      </c>
      <c r="Q29" s="18">
        <v>12</v>
      </c>
      <c r="R29" s="18">
        <v>7</v>
      </c>
      <c r="S29" s="18">
        <v>7</v>
      </c>
      <c r="T29" s="18">
        <v>1</v>
      </c>
      <c r="U29" s="18">
        <v>3</v>
      </c>
      <c r="V29" s="18">
        <v>0</v>
      </c>
      <c r="W29" s="62">
        <v>19</v>
      </c>
      <c r="X29" s="17" t="s">
        <v>23</v>
      </c>
      <c r="Y29" s="44" t="s">
        <v>154</v>
      </c>
    </row>
    <row r="30" spans="2:25" ht="24" customHeight="1">
      <c r="B30" s="26" t="s">
        <v>24</v>
      </c>
      <c r="C30" s="32" t="s">
        <v>155</v>
      </c>
      <c r="D30" s="53">
        <f t="shared" si="1"/>
        <v>14</v>
      </c>
      <c r="E30" s="1">
        <v>4</v>
      </c>
      <c r="F30" s="1">
        <v>2</v>
      </c>
      <c r="G30" s="1">
        <v>1</v>
      </c>
      <c r="H30" s="1">
        <v>0</v>
      </c>
      <c r="I30" s="1">
        <v>3</v>
      </c>
      <c r="J30" s="1">
        <v>0</v>
      </c>
      <c r="K30" s="1">
        <v>1</v>
      </c>
      <c r="L30" s="1">
        <v>1</v>
      </c>
      <c r="M30" s="18">
        <v>0</v>
      </c>
      <c r="N30" s="18">
        <v>0</v>
      </c>
      <c r="O30" s="18">
        <v>0</v>
      </c>
      <c r="P30" s="18">
        <v>0</v>
      </c>
      <c r="Q30" s="18">
        <v>2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62">
        <v>0</v>
      </c>
      <c r="X30" s="17" t="s">
        <v>24</v>
      </c>
      <c r="Y30" s="44" t="s">
        <v>155</v>
      </c>
    </row>
    <row r="31" spans="2:25" ht="24" customHeight="1">
      <c r="B31" s="26" t="s">
        <v>25</v>
      </c>
      <c r="C31" s="32" t="s">
        <v>156</v>
      </c>
      <c r="D31" s="53">
        <f t="shared" si="1"/>
        <v>73</v>
      </c>
      <c r="E31" s="1">
        <v>16</v>
      </c>
      <c r="F31" s="1">
        <v>9</v>
      </c>
      <c r="G31" s="1">
        <v>22</v>
      </c>
      <c r="H31" s="1">
        <v>2</v>
      </c>
      <c r="I31" s="1">
        <v>3</v>
      </c>
      <c r="J31" s="1">
        <v>2</v>
      </c>
      <c r="K31" s="1">
        <v>5</v>
      </c>
      <c r="L31" s="1">
        <v>6</v>
      </c>
      <c r="M31" s="18">
        <v>1</v>
      </c>
      <c r="N31" s="18">
        <v>0</v>
      </c>
      <c r="O31" s="18">
        <v>0</v>
      </c>
      <c r="P31" s="18">
        <v>0</v>
      </c>
      <c r="Q31" s="18">
        <v>3</v>
      </c>
      <c r="R31" s="18">
        <v>1</v>
      </c>
      <c r="S31" s="18">
        <v>0</v>
      </c>
      <c r="T31" s="18">
        <v>0</v>
      </c>
      <c r="U31" s="18">
        <v>2</v>
      </c>
      <c r="V31" s="18">
        <v>0</v>
      </c>
      <c r="W31" s="62">
        <v>1</v>
      </c>
      <c r="X31" s="17" t="s">
        <v>25</v>
      </c>
      <c r="Y31" s="44" t="s">
        <v>156</v>
      </c>
    </row>
    <row r="32" spans="2:25" ht="24" customHeight="1">
      <c r="B32" s="26" t="s">
        <v>26</v>
      </c>
      <c r="C32" s="34" t="s">
        <v>157</v>
      </c>
      <c r="D32" s="53">
        <f t="shared" si="1"/>
        <v>29</v>
      </c>
      <c r="E32" s="1">
        <v>14</v>
      </c>
      <c r="F32" s="1">
        <v>0</v>
      </c>
      <c r="G32" s="1">
        <v>7</v>
      </c>
      <c r="H32" s="1">
        <v>2</v>
      </c>
      <c r="I32" s="1">
        <v>0</v>
      </c>
      <c r="J32" s="1">
        <v>1</v>
      </c>
      <c r="K32" s="1">
        <v>1</v>
      </c>
      <c r="L32" s="1">
        <v>0</v>
      </c>
      <c r="M32" s="18">
        <v>1</v>
      </c>
      <c r="N32" s="18">
        <v>0</v>
      </c>
      <c r="O32" s="18">
        <v>0</v>
      </c>
      <c r="P32" s="18">
        <v>1</v>
      </c>
      <c r="Q32" s="18">
        <v>2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62">
        <v>0</v>
      </c>
      <c r="X32" s="17" t="s">
        <v>26</v>
      </c>
      <c r="Y32" s="26" t="s">
        <v>157</v>
      </c>
    </row>
    <row r="33" spans="2:25" ht="24" customHeight="1">
      <c r="B33" s="26" t="s">
        <v>27</v>
      </c>
      <c r="C33" s="32" t="s">
        <v>158</v>
      </c>
      <c r="D33" s="53">
        <f t="shared" si="1"/>
        <v>34</v>
      </c>
      <c r="E33" s="1">
        <v>8</v>
      </c>
      <c r="F33" s="1">
        <v>2</v>
      </c>
      <c r="G33" s="1">
        <v>6</v>
      </c>
      <c r="H33" s="1">
        <v>5</v>
      </c>
      <c r="I33" s="1">
        <v>0</v>
      </c>
      <c r="J33" s="1">
        <v>3</v>
      </c>
      <c r="K33" s="1">
        <v>2</v>
      </c>
      <c r="L33" s="1">
        <v>2</v>
      </c>
      <c r="M33" s="18">
        <v>3</v>
      </c>
      <c r="N33" s="18">
        <v>0</v>
      </c>
      <c r="O33" s="18">
        <v>2</v>
      </c>
      <c r="P33" s="18">
        <v>0</v>
      </c>
      <c r="Q33" s="18">
        <v>1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62">
        <v>0</v>
      </c>
      <c r="X33" s="17" t="s">
        <v>27</v>
      </c>
      <c r="Y33" s="44" t="s">
        <v>158</v>
      </c>
    </row>
    <row r="34" spans="2:25" ht="24" customHeight="1">
      <c r="B34" s="26" t="s">
        <v>28</v>
      </c>
      <c r="C34" s="32" t="s">
        <v>159</v>
      </c>
      <c r="D34" s="53">
        <f t="shared" si="1"/>
        <v>90</v>
      </c>
      <c r="E34" s="1">
        <v>17</v>
      </c>
      <c r="F34" s="1">
        <v>13</v>
      </c>
      <c r="G34" s="1">
        <v>13</v>
      </c>
      <c r="H34" s="1">
        <v>12</v>
      </c>
      <c r="I34" s="1">
        <v>7</v>
      </c>
      <c r="J34" s="1">
        <v>8</v>
      </c>
      <c r="K34" s="1">
        <v>4</v>
      </c>
      <c r="L34" s="1">
        <v>6</v>
      </c>
      <c r="M34" s="18">
        <v>3</v>
      </c>
      <c r="N34" s="18">
        <v>0</v>
      </c>
      <c r="O34" s="18">
        <v>0</v>
      </c>
      <c r="P34" s="18">
        <v>0</v>
      </c>
      <c r="Q34" s="18">
        <v>1</v>
      </c>
      <c r="R34" s="18">
        <v>0</v>
      </c>
      <c r="S34" s="18">
        <v>1</v>
      </c>
      <c r="T34" s="18">
        <v>1</v>
      </c>
      <c r="U34" s="18">
        <v>1</v>
      </c>
      <c r="V34" s="18">
        <v>0</v>
      </c>
      <c r="W34" s="62">
        <v>3</v>
      </c>
      <c r="X34" s="17" t="s">
        <v>28</v>
      </c>
      <c r="Y34" s="44" t="s">
        <v>159</v>
      </c>
    </row>
    <row r="35" spans="2:25" ht="24" customHeight="1">
      <c r="B35" s="26" t="s">
        <v>29</v>
      </c>
      <c r="C35" s="32" t="s">
        <v>160</v>
      </c>
      <c r="D35" s="53">
        <f t="shared" si="1"/>
        <v>71</v>
      </c>
      <c r="E35" s="1">
        <v>15</v>
      </c>
      <c r="F35" s="1">
        <v>8</v>
      </c>
      <c r="G35" s="1">
        <v>12</v>
      </c>
      <c r="H35" s="1">
        <v>4</v>
      </c>
      <c r="I35" s="1">
        <v>4</v>
      </c>
      <c r="J35" s="1">
        <v>7</v>
      </c>
      <c r="K35" s="1">
        <v>5</v>
      </c>
      <c r="L35" s="1">
        <v>7</v>
      </c>
      <c r="M35" s="18">
        <v>1</v>
      </c>
      <c r="N35" s="18">
        <v>1</v>
      </c>
      <c r="O35" s="18">
        <v>0</v>
      </c>
      <c r="P35" s="18">
        <v>0</v>
      </c>
      <c r="Q35" s="18">
        <v>0</v>
      </c>
      <c r="R35" s="18">
        <v>2</v>
      </c>
      <c r="S35" s="18">
        <v>1</v>
      </c>
      <c r="T35" s="18">
        <v>0</v>
      </c>
      <c r="U35" s="18">
        <v>0</v>
      </c>
      <c r="V35" s="18">
        <v>0</v>
      </c>
      <c r="W35" s="62">
        <v>4</v>
      </c>
      <c r="X35" s="17" t="s">
        <v>29</v>
      </c>
      <c r="Y35" s="44" t="s">
        <v>160</v>
      </c>
    </row>
    <row r="36" spans="2:25" ht="24" customHeight="1">
      <c r="B36" s="26" t="s">
        <v>30</v>
      </c>
      <c r="C36" s="32" t="s">
        <v>161</v>
      </c>
      <c r="D36" s="53">
        <f t="shared" si="1"/>
        <v>15</v>
      </c>
      <c r="E36" s="1">
        <v>7</v>
      </c>
      <c r="F36" s="1">
        <v>0</v>
      </c>
      <c r="G36" s="1">
        <v>5</v>
      </c>
      <c r="H36" s="1">
        <v>0</v>
      </c>
      <c r="I36" s="1">
        <v>0</v>
      </c>
      <c r="J36" s="1">
        <v>1</v>
      </c>
      <c r="K36" s="1">
        <v>0</v>
      </c>
      <c r="L36" s="1">
        <v>1</v>
      </c>
      <c r="M36" s="18">
        <v>1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62">
        <v>0</v>
      </c>
      <c r="X36" s="17" t="s">
        <v>30</v>
      </c>
      <c r="Y36" s="44" t="s">
        <v>161</v>
      </c>
    </row>
    <row r="37" spans="2:25" ht="24" customHeight="1">
      <c r="B37" s="26" t="s">
        <v>31</v>
      </c>
      <c r="C37" s="32" t="s">
        <v>162</v>
      </c>
      <c r="D37" s="53">
        <f t="shared" si="1"/>
        <v>78</v>
      </c>
      <c r="E37" s="1">
        <v>17</v>
      </c>
      <c r="F37" s="1">
        <v>8</v>
      </c>
      <c r="G37" s="1">
        <v>16</v>
      </c>
      <c r="H37" s="1">
        <v>7</v>
      </c>
      <c r="I37" s="1">
        <v>4</v>
      </c>
      <c r="J37" s="1">
        <v>6</v>
      </c>
      <c r="K37" s="1">
        <v>1</v>
      </c>
      <c r="L37" s="1">
        <v>8</v>
      </c>
      <c r="M37" s="18">
        <v>3</v>
      </c>
      <c r="N37" s="18">
        <v>1</v>
      </c>
      <c r="O37" s="18">
        <v>1</v>
      </c>
      <c r="P37" s="18">
        <v>0</v>
      </c>
      <c r="Q37" s="18">
        <v>3</v>
      </c>
      <c r="R37" s="18">
        <v>0</v>
      </c>
      <c r="S37" s="18">
        <v>1</v>
      </c>
      <c r="T37" s="18">
        <v>0</v>
      </c>
      <c r="U37" s="18">
        <v>0</v>
      </c>
      <c r="V37" s="18">
        <v>0</v>
      </c>
      <c r="W37" s="62">
        <v>2</v>
      </c>
      <c r="X37" s="17" t="s">
        <v>31</v>
      </c>
      <c r="Y37" s="44" t="s">
        <v>162</v>
      </c>
    </row>
    <row r="38" spans="2:25" ht="24" customHeight="1">
      <c r="B38" s="26" t="s">
        <v>32</v>
      </c>
      <c r="C38" s="32" t="s">
        <v>163</v>
      </c>
      <c r="D38" s="53">
        <f t="shared" si="1"/>
        <v>47</v>
      </c>
      <c r="E38" s="1">
        <v>12</v>
      </c>
      <c r="F38" s="1">
        <v>4</v>
      </c>
      <c r="G38" s="1">
        <v>10</v>
      </c>
      <c r="H38" s="1">
        <v>6</v>
      </c>
      <c r="I38" s="1">
        <v>2</v>
      </c>
      <c r="J38" s="1">
        <v>2</v>
      </c>
      <c r="K38" s="1">
        <v>0</v>
      </c>
      <c r="L38" s="1">
        <v>3</v>
      </c>
      <c r="M38" s="18">
        <v>2</v>
      </c>
      <c r="N38" s="18">
        <v>0</v>
      </c>
      <c r="O38" s="18">
        <v>0</v>
      </c>
      <c r="P38" s="18">
        <v>1</v>
      </c>
      <c r="Q38" s="18">
        <v>1</v>
      </c>
      <c r="R38" s="18">
        <v>0</v>
      </c>
      <c r="S38" s="18">
        <v>2</v>
      </c>
      <c r="T38" s="18">
        <v>0</v>
      </c>
      <c r="U38" s="18">
        <v>1</v>
      </c>
      <c r="V38" s="18">
        <v>0</v>
      </c>
      <c r="W38" s="62">
        <v>1</v>
      </c>
      <c r="X38" s="17" t="s">
        <v>32</v>
      </c>
      <c r="Y38" s="44" t="s">
        <v>163</v>
      </c>
    </row>
    <row r="39" spans="2:25" ht="24" customHeight="1">
      <c r="B39" s="26" t="s">
        <v>33</v>
      </c>
      <c r="C39" s="35" t="s">
        <v>280</v>
      </c>
      <c r="D39" s="53">
        <f t="shared" si="1"/>
        <v>33</v>
      </c>
      <c r="E39" s="1">
        <v>7</v>
      </c>
      <c r="F39" s="1">
        <v>3</v>
      </c>
      <c r="G39" s="1">
        <v>7</v>
      </c>
      <c r="H39" s="1">
        <v>3</v>
      </c>
      <c r="I39" s="1">
        <v>2</v>
      </c>
      <c r="J39" s="1">
        <v>5</v>
      </c>
      <c r="K39" s="1">
        <v>0</v>
      </c>
      <c r="L39" s="1">
        <v>3</v>
      </c>
      <c r="M39" s="18">
        <v>1</v>
      </c>
      <c r="N39" s="18">
        <v>0</v>
      </c>
      <c r="O39" s="18">
        <v>0</v>
      </c>
      <c r="P39" s="18">
        <v>0</v>
      </c>
      <c r="Q39" s="18">
        <v>1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62">
        <v>1</v>
      </c>
      <c r="X39" s="17" t="s">
        <v>33</v>
      </c>
      <c r="Y39" s="46" t="s">
        <v>280</v>
      </c>
    </row>
    <row r="40" spans="2:25" ht="24" customHeight="1">
      <c r="B40" s="26" t="s">
        <v>34</v>
      </c>
      <c r="C40" s="32" t="s">
        <v>164</v>
      </c>
      <c r="D40" s="53">
        <f t="shared" si="1"/>
        <v>171</v>
      </c>
      <c r="E40" s="1">
        <v>34</v>
      </c>
      <c r="F40" s="1">
        <v>17</v>
      </c>
      <c r="G40" s="1">
        <v>40</v>
      </c>
      <c r="H40" s="1">
        <v>15</v>
      </c>
      <c r="I40" s="1">
        <v>16</v>
      </c>
      <c r="J40" s="1">
        <v>7</v>
      </c>
      <c r="K40" s="1">
        <v>6</v>
      </c>
      <c r="L40" s="1">
        <v>8</v>
      </c>
      <c r="M40" s="18">
        <v>4</v>
      </c>
      <c r="N40" s="18">
        <v>4</v>
      </c>
      <c r="O40" s="18">
        <v>1</v>
      </c>
      <c r="P40" s="18">
        <v>3</v>
      </c>
      <c r="Q40" s="18">
        <v>8</v>
      </c>
      <c r="R40" s="18">
        <v>2</v>
      </c>
      <c r="S40" s="18">
        <v>5</v>
      </c>
      <c r="T40" s="18">
        <v>0</v>
      </c>
      <c r="U40" s="18">
        <v>0</v>
      </c>
      <c r="V40" s="18">
        <v>0</v>
      </c>
      <c r="W40" s="62">
        <v>1</v>
      </c>
      <c r="X40" s="17" t="s">
        <v>34</v>
      </c>
      <c r="Y40" s="44" t="s">
        <v>164</v>
      </c>
    </row>
    <row r="41" spans="2:25" ht="24" customHeight="1">
      <c r="B41" s="26" t="s">
        <v>35</v>
      </c>
      <c r="C41" s="32" t="s">
        <v>165</v>
      </c>
      <c r="D41" s="53">
        <f t="shared" si="1"/>
        <v>85</v>
      </c>
      <c r="E41" s="1">
        <f>E42+E43</f>
        <v>18</v>
      </c>
      <c r="F41" s="1">
        <f aca="true" t="shared" si="7" ref="F41:W41">F42+F43</f>
        <v>10</v>
      </c>
      <c r="G41" s="1">
        <f t="shared" si="7"/>
        <v>25</v>
      </c>
      <c r="H41" s="1">
        <f t="shared" si="7"/>
        <v>5</v>
      </c>
      <c r="I41" s="1">
        <f t="shared" si="7"/>
        <v>2</v>
      </c>
      <c r="J41" s="1">
        <f t="shared" si="7"/>
        <v>6</v>
      </c>
      <c r="K41" s="1">
        <f t="shared" si="7"/>
        <v>1</v>
      </c>
      <c r="L41" s="1">
        <f t="shared" si="7"/>
        <v>5</v>
      </c>
      <c r="M41" s="18">
        <f t="shared" si="7"/>
        <v>2</v>
      </c>
      <c r="N41" s="18">
        <f t="shared" si="7"/>
        <v>1</v>
      </c>
      <c r="O41" s="1">
        <f t="shared" si="7"/>
        <v>1</v>
      </c>
      <c r="P41" s="1">
        <f t="shared" si="7"/>
        <v>0</v>
      </c>
      <c r="Q41" s="1">
        <f t="shared" si="7"/>
        <v>4</v>
      </c>
      <c r="R41" s="1">
        <f t="shared" si="7"/>
        <v>1</v>
      </c>
      <c r="S41" s="1">
        <f t="shared" si="7"/>
        <v>0</v>
      </c>
      <c r="T41" s="1">
        <f t="shared" si="7"/>
        <v>0</v>
      </c>
      <c r="U41" s="1">
        <f t="shared" si="7"/>
        <v>0</v>
      </c>
      <c r="V41" s="18">
        <f t="shared" si="7"/>
        <v>2</v>
      </c>
      <c r="W41" s="61">
        <f t="shared" si="7"/>
        <v>2</v>
      </c>
      <c r="X41" s="17" t="s">
        <v>35</v>
      </c>
      <c r="Y41" s="44" t="s">
        <v>165</v>
      </c>
    </row>
    <row r="42" spans="2:25" ht="24" customHeight="1">
      <c r="B42" s="26" t="s">
        <v>36</v>
      </c>
      <c r="C42" s="32" t="s">
        <v>166</v>
      </c>
      <c r="D42" s="53">
        <f t="shared" si="1"/>
        <v>17</v>
      </c>
      <c r="E42" s="1">
        <v>2</v>
      </c>
      <c r="F42" s="1">
        <v>2</v>
      </c>
      <c r="G42" s="1">
        <v>6</v>
      </c>
      <c r="H42" s="1">
        <v>1</v>
      </c>
      <c r="I42" s="1">
        <v>0</v>
      </c>
      <c r="J42" s="1">
        <v>1</v>
      </c>
      <c r="K42" s="1">
        <v>0</v>
      </c>
      <c r="L42" s="1">
        <v>1</v>
      </c>
      <c r="M42" s="18">
        <v>0</v>
      </c>
      <c r="N42" s="18">
        <v>1</v>
      </c>
      <c r="O42" s="18">
        <v>1</v>
      </c>
      <c r="P42" s="18">
        <v>0</v>
      </c>
      <c r="Q42" s="18">
        <v>1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62">
        <v>1</v>
      </c>
      <c r="X42" s="17" t="s">
        <v>36</v>
      </c>
      <c r="Y42" s="44" t="s">
        <v>166</v>
      </c>
    </row>
    <row r="43" spans="2:25" ht="24" customHeight="1">
      <c r="B43" s="26" t="s">
        <v>37</v>
      </c>
      <c r="C43" s="32" t="s">
        <v>167</v>
      </c>
      <c r="D43" s="53">
        <f t="shared" si="1"/>
        <v>68</v>
      </c>
      <c r="E43" s="1">
        <v>16</v>
      </c>
      <c r="F43" s="1">
        <v>8</v>
      </c>
      <c r="G43" s="1">
        <v>19</v>
      </c>
      <c r="H43" s="1">
        <v>4</v>
      </c>
      <c r="I43" s="1">
        <v>2</v>
      </c>
      <c r="J43" s="1">
        <v>5</v>
      </c>
      <c r="K43" s="1">
        <v>1</v>
      </c>
      <c r="L43" s="1">
        <v>4</v>
      </c>
      <c r="M43" s="18">
        <v>2</v>
      </c>
      <c r="N43" s="18">
        <v>0</v>
      </c>
      <c r="O43" s="18">
        <v>0</v>
      </c>
      <c r="P43" s="18">
        <v>0</v>
      </c>
      <c r="Q43" s="18">
        <v>3</v>
      </c>
      <c r="R43" s="18">
        <v>1</v>
      </c>
      <c r="S43" s="18">
        <v>0</v>
      </c>
      <c r="T43" s="18">
        <v>0</v>
      </c>
      <c r="U43" s="18">
        <v>0</v>
      </c>
      <c r="V43" s="18">
        <v>2</v>
      </c>
      <c r="W43" s="62">
        <v>1</v>
      </c>
      <c r="X43" s="17" t="s">
        <v>37</v>
      </c>
      <c r="Y43" s="44" t="s">
        <v>167</v>
      </c>
    </row>
    <row r="44" spans="2:25" ht="24" customHeight="1">
      <c r="B44" s="26" t="s">
        <v>38</v>
      </c>
      <c r="C44" s="36" t="s">
        <v>168</v>
      </c>
      <c r="D44" s="53">
        <f t="shared" si="1"/>
        <v>24</v>
      </c>
      <c r="E44" s="1">
        <f>E45+E46</f>
        <v>5</v>
      </c>
      <c r="F44" s="1">
        <f aca="true" t="shared" si="8" ref="F44:W44">F45+F46</f>
        <v>5</v>
      </c>
      <c r="G44" s="1">
        <f t="shared" si="8"/>
        <v>5</v>
      </c>
      <c r="H44" s="1">
        <f t="shared" si="8"/>
        <v>2</v>
      </c>
      <c r="I44" s="1">
        <f t="shared" si="8"/>
        <v>1</v>
      </c>
      <c r="J44" s="1">
        <f t="shared" si="8"/>
        <v>1</v>
      </c>
      <c r="K44" s="1">
        <f t="shared" si="8"/>
        <v>0</v>
      </c>
      <c r="L44" s="1">
        <f t="shared" si="8"/>
        <v>3</v>
      </c>
      <c r="M44" s="18">
        <f t="shared" si="8"/>
        <v>0</v>
      </c>
      <c r="N44" s="18">
        <f t="shared" si="8"/>
        <v>0</v>
      </c>
      <c r="O44" s="1">
        <f t="shared" si="8"/>
        <v>0</v>
      </c>
      <c r="P44" s="1">
        <f t="shared" si="8"/>
        <v>1</v>
      </c>
      <c r="Q44" s="1">
        <f t="shared" si="8"/>
        <v>0</v>
      </c>
      <c r="R44" s="1">
        <f t="shared" si="8"/>
        <v>0</v>
      </c>
      <c r="S44" s="1">
        <f t="shared" si="8"/>
        <v>1</v>
      </c>
      <c r="T44" s="1">
        <f t="shared" si="8"/>
        <v>0</v>
      </c>
      <c r="U44" s="1">
        <f t="shared" si="8"/>
        <v>0</v>
      </c>
      <c r="V44" s="18">
        <f t="shared" si="8"/>
        <v>0</v>
      </c>
      <c r="W44" s="61">
        <f t="shared" si="8"/>
        <v>0</v>
      </c>
      <c r="X44" s="17" t="s">
        <v>38</v>
      </c>
      <c r="Y44" s="47" t="s">
        <v>168</v>
      </c>
    </row>
    <row r="45" spans="2:25" ht="24" customHeight="1">
      <c r="B45" s="26" t="s">
        <v>39</v>
      </c>
      <c r="C45" s="32" t="s">
        <v>169</v>
      </c>
      <c r="D45" s="53">
        <f t="shared" si="1"/>
        <v>10</v>
      </c>
      <c r="E45" s="1">
        <v>3</v>
      </c>
      <c r="F45" s="1">
        <v>2</v>
      </c>
      <c r="G45" s="1">
        <v>1</v>
      </c>
      <c r="H45" s="1">
        <v>1</v>
      </c>
      <c r="I45" s="1">
        <v>1</v>
      </c>
      <c r="J45" s="1">
        <v>1</v>
      </c>
      <c r="K45" s="1">
        <v>0</v>
      </c>
      <c r="L45" s="1">
        <v>1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62">
        <v>0</v>
      </c>
      <c r="X45" s="17" t="s">
        <v>39</v>
      </c>
      <c r="Y45" s="44" t="s">
        <v>169</v>
      </c>
    </row>
    <row r="46" spans="2:25" ht="24" customHeight="1">
      <c r="B46" s="26" t="s">
        <v>40</v>
      </c>
      <c r="C46" s="33" t="s">
        <v>170</v>
      </c>
      <c r="D46" s="53">
        <f t="shared" si="1"/>
        <v>14</v>
      </c>
      <c r="E46" s="1">
        <v>2</v>
      </c>
      <c r="F46" s="1">
        <v>3</v>
      </c>
      <c r="G46" s="1">
        <v>4</v>
      </c>
      <c r="H46" s="1">
        <v>1</v>
      </c>
      <c r="I46" s="1">
        <v>0</v>
      </c>
      <c r="J46" s="1">
        <v>0</v>
      </c>
      <c r="K46" s="1">
        <v>0</v>
      </c>
      <c r="L46" s="1">
        <v>2</v>
      </c>
      <c r="M46" s="18">
        <v>0</v>
      </c>
      <c r="N46" s="18">
        <v>0</v>
      </c>
      <c r="O46" s="18">
        <v>0</v>
      </c>
      <c r="P46" s="18">
        <v>1</v>
      </c>
      <c r="Q46" s="18">
        <v>0</v>
      </c>
      <c r="R46" s="18">
        <v>0</v>
      </c>
      <c r="S46" s="18">
        <v>1</v>
      </c>
      <c r="T46" s="18">
        <v>0</v>
      </c>
      <c r="U46" s="18">
        <v>0</v>
      </c>
      <c r="V46" s="18">
        <v>0</v>
      </c>
      <c r="W46" s="62">
        <v>0</v>
      </c>
      <c r="X46" s="17" t="s">
        <v>40</v>
      </c>
      <c r="Y46" s="48" t="s">
        <v>170</v>
      </c>
    </row>
    <row r="47" spans="2:25" ht="24" customHeight="1">
      <c r="B47" s="26" t="s">
        <v>41</v>
      </c>
      <c r="C47" s="32" t="s">
        <v>171</v>
      </c>
      <c r="D47" s="53">
        <f t="shared" si="1"/>
        <v>156</v>
      </c>
      <c r="E47" s="1">
        <f>E48+E49</f>
        <v>32</v>
      </c>
      <c r="F47" s="1">
        <f aca="true" t="shared" si="9" ref="F47:W47">F48+F49</f>
        <v>23</v>
      </c>
      <c r="G47" s="1">
        <f t="shared" si="9"/>
        <v>39</v>
      </c>
      <c r="H47" s="1">
        <f t="shared" si="9"/>
        <v>11</v>
      </c>
      <c r="I47" s="1">
        <f t="shared" si="9"/>
        <v>6</v>
      </c>
      <c r="J47" s="1">
        <f t="shared" si="9"/>
        <v>6</v>
      </c>
      <c r="K47" s="1">
        <f t="shared" si="9"/>
        <v>10</v>
      </c>
      <c r="L47" s="1">
        <f t="shared" si="9"/>
        <v>16</v>
      </c>
      <c r="M47" s="18">
        <f t="shared" si="9"/>
        <v>3</v>
      </c>
      <c r="N47" s="18">
        <f t="shared" si="9"/>
        <v>2</v>
      </c>
      <c r="O47" s="1">
        <f t="shared" si="9"/>
        <v>0</v>
      </c>
      <c r="P47" s="1">
        <f t="shared" si="9"/>
        <v>3</v>
      </c>
      <c r="Q47" s="1">
        <f t="shared" si="9"/>
        <v>0</v>
      </c>
      <c r="R47" s="1">
        <f t="shared" si="9"/>
        <v>3</v>
      </c>
      <c r="S47" s="1">
        <f t="shared" si="9"/>
        <v>1</v>
      </c>
      <c r="T47" s="1">
        <f t="shared" si="9"/>
        <v>0</v>
      </c>
      <c r="U47" s="1">
        <f t="shared" si="9"/>
        <v>0</v>
      </c>
      <c r="V47" s="18">
        <f t="shared" si="9"/>
        <v>0</v>
      </c>
      <c r="W47" s="61">
        <f t="shared" si="9"/>
        <v>1</v>
      </c>
      <c r="X47" s="17" t="s">
        <v>41</v>
      </c>
      <c r="Y47" s="44" t="s">
        <v>171</v>
      </c>
    </row>
    <row r="48" spans="2:25" ht="24" customHeight="1">
      <c r="B48" s="26" t="s">
        <v>42</v>
      </c>
      <c r="C48" s="32" t="s">
        <v>172</v>
      </c>
      <c r="D48" s="53">
        <f t="shared" si="1"/>
        <v>87</v>
      </c>
      <c r="E48" s="1">
        <v>10</v>
      </c>
      <c r="F48" s="1">
        <v>14</v>
      </c>
      <c r="G48" s="1">
        <v>26</v>
      </c>
      <c r="H48" s="1">
        <v>8</v>
      </c>
      <c r="I48" s="1">
        <v>3</v>
      </c>
      <c r="J48" s="1">
        <v>2</v>
      </c>
      <c r="K48" s="1">
        <v>8</v>
      </c>
      <c r="L48" s="1">
        <v>10</v>
      </c>
      <c r="M48" s="18">
        <v>2</v>
      </c>
      <c r="N48" s="18">
        <v>1</v>
      </c>
      <c r="O48" s="18">
        <v>0</v>
      </c>
      <c r="P48" s="18">
        <v>1</v>
      </c>
      <c r="Q48" s="18">
        <v>0</v>
      </c>
      <c r="R48" s="18">
        <v>1</v>
      </c>
      <c r="S48" s="18">
        <v>0</v>
      </c>
      <c r="T48" s="18">
        <v>0</v>
      </c>
      <c r="U48" s="18">
        <v>0</v>
      </c>
      <c r="V48" s="18">
        <v>0</v>
      </c>
      <c r="W48" s="62">
        <v>1</v>
      </c>
      <c r="X48" s="17" t="s">
        <v>42</v>
      </c>
      <c r="Y48" s="44" t="s">
        <v>172</v>
      </c>
    </row>
    <row r="49" spans="2:25" ht="24" customHeight="1">
      <c r="B49" s="26" t="s">
        <v>43</v>
      </c>
      <c r="C49" s="32" t="s">
        <v>173</v>
      </c>
      <c r="D49" s="53">
        <f t="shared" si="1"/>
        <v>69</v>
      </c>
      <c r="E49" s="1">
        <v>22</v>
      </c>
      <c r="F49" s="1">
        <v>9</v>
      </c>
      <c r="G49" s="1">
        <v>13</v>
      </c>
      <c r="H49" s="1">
        <v>3</v>
      </c>
      <c r="I49" s="1">
        <v>3</v>
      </c>
      <c r="J49" s="1">
        <v>4</v>
      </c>
      <c r="K49" s="1">
        <v>2</v>
      </c>
      <c r="L49" s="1">
        <v>6</v>
      </c>
      <c r="M49" s="18">
        <v>1</v>
      </c>
      <c r="N49" s="18">
        <v>1</v>
      </c>
      <c r="O49" s="18">
        <v>0</v>
      </c>
      <c r="P49" s="18">
        <v>2</v>
      </c>
      <c r="Q49" s="18">
        <v>0</v>
      </c>
      <c r="R49" s="18">
        <v>2</v>
      </c>
      <c r="S49" s="18">
        <v>1</v>
      </c>
      <c r="T49" s="18">
        <v>0</v>
      </c>
      <c r="U49" s="18">
        <v>0</v>
      </c>
      <c r="V49" s="18">
        <v>0</v>
      </c>
      <c r="W49" s="62">
        <v>0</v>
      </c>
      <c r="X49" s="17" t="s">
        <v>43</v>
      </c>
      <c r="Y49" s="44" t="s">
        <v>173</v>
      </c>
    </row>
    <row r="50" spans="2:25" ht="24" customHeight="1">
      <c r="B50" s="26" t="s">
        <v>44</v>
      </c>
      <c r="C50" s="32" t="s">
        <v>174</v>
      </c>
      <c r="D50" s="53">
        <f t="shared" si="1"/>
        <v>142</v>
      </c>
      <c r="E50" s="1">
        <f>E51+E52</f>
        <v>23</v>
      </c>
      <c r="F50" s="1">
        <f aca="true" t="shared" si="10" ref="F50:W50">F51+F52</f>
        <v>10</v>
      </c>
      <c r="G50" s="1">
        <f t="shared" si="10"/>
        <v>32</v>
      </c>
      <c r="H50" s="1">
        <f t="shared" si="10"/>
        <v>8</v>
      </c>
      <c r="I50" s="1">
        <f t="shared" si="10"/>
        <v>10</v>
      </c>
      <c r="J50" s="1">
        <f t="shared" si="10"/>
        <v>7</v>
      </c>
      <c r="K50" s="1">
        <f t="shared" si="10"/>
        <v>4</v>
      </c>
      <c r="L50" s="1">
        <f t="shared" si="10"/>
        <v>17</v>
      </c>
      <c r="M50" s="18">
        <f t="shared" si="10"/>
        <v>7</v>
      </c>
      <c r="N50" s="18">
        <f t="shared" si="10"/>
        <v>2</v>
      </c>
      <c r="O50" s="1">
        <f t="shared" si="10"/>
        <v>2</v>
      </c>
      <c r="P50" s="1">
        <f t="shared" si="10"/>
        <v>1</v>
      </c>
      <c r="Q50" s="1">
        <f t="shared" si="10"/>
        <v>1</v>
      </c>
      <c r="R50" s="1">
        <f t="shared" si="10"/>
        <v>2</v>
      </c>
      <c r="S50" s="1">
        <f t="shared" si="10"/>
        <v>2</v>
      </c>
      <c r="T50" s="1">
        <f t="shared" si="10"/>
        <v>0</v>
      </c>
      <c r="U50" s="1">
        <f t="shared" si="10"/>
        <v>0</v>
      </c>
      <c r="V50" s="18">
        <f t="shared" si="10"/>
        <v>0</v>
      </c>
      <c r="W50" s="61">
        <f t="shared" si="10"/>
        <v>14</v>
      </c>
      <c r="X50" s="17" t="s">
        <v>44</v>
      </c>
      <c r="Y50" s="44" t="s">
        <v>174</v>
      </c>
    </row>
    <row r="51" spans="2:25" ht="24" customHeight="1">
      <c r="B51" s="26" t="s">
        <v>45</v>
      </c>
      <c r="C51" s="32" t="s">
        <v>276</v>
      </c>
      <c r="D51" s="53">
        <f t="shared" si="1"/>
        <v>122</v>
      </c>
      <c r="E51" s="1">
        <v>18</v>
      </c>
      <c r="F51" s="1">
        <v>9</v>
      </c>
      <c r="G51" s="1">
        <v>27</v>
      </c>
      <c r="H51" s="1">
        <v>7</v>
      </c>
      <c r="I51" s="1">
        <v>9</v>
      </c>
      <c r="J51" s="1">
        <v>5</v>
      </c>
      <c r="K51" s="1">
        <v>4</v>
      </c>
      <c r="L51" s="1">
        <v>15</v>
      </c>
      <c r="M51" s="18">
        <v>6</v>
      </c>
      <c r="N51" s="18">
        <v>1</v>
      </c>
      <c r="O51" s="18">
        <v>2</v>
      </c>
      <c r="P51" s="18">
        <v>1</v>
      </c>
      <c r="Q51" s="18">
        <v>1</v>
      </c>
      <c r="R51" s="18">
        <v>2</v>
      </c>
      <c r="S51" s="18">
        <v>2</v>
      </c>
      <c r="T51" s="18">
        <v>0</v>
      </c>
      <c r="U51" s="18">
        <v>0</v>
      </c>
      <c r="V51" s="18">
        <v>0</v>
      </c>
      <c r="W51" s="62">
        <v>13</v>
      </c>
      <c r="X51" s="17" t="s">
        <v>45</v>
      </c>
      <c r="Y51" s="44" t="s">
        <v>276</v>
      </c>
    </row>
    <row r="52" spans="2:25" ht="24" customHeight="1">
      <c r="B52" s="26" t="s">
        <v>46</v>
      </c>
      <c r="C52" s="32" t="s">
        <v>175</v>
      </c>
      <c r="D52" s="53">
        <f t="shared" si="1"/>
        <v>20</v>
      </c>
      <c r="E52" s="1">
        <v>5</v>
      </c>
      <c r="F52" s="1">
        <v>1</v>
      </c>
      <c r="G52" s="1">
        <v>5</v>
      </c>
      <c r="H52" s="1">
        <v>1</v>
      </c>
      <c r="I52" s="1">
        <v>1</v>
      </c>
      <c r="J52" s="1">
        <v>2</v>
      </c>
      <c r="K52" s="1">
        <v>0</v>
      </c>
      <c r="L52" s="1">
        <v>2</v>
      </c>
      <c r="M52" s="18">
        <v>1</v>
      </c>
      <c r="N52" s="18">
        <v>1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62">
        <v>1</v>
      </c>
      <c r="X52" s="17" t="s">
        <v>46</v>
      </c>
      <c r="Y52" s="44" t="s">
        <v>175</v>
      </c>
    </row>
    <row r="53" spans="2:25" ht="24" customHeight="1">
      <c r="B53" s="26" t="s">
        <v>47</v>
      </c>
      <c r="C53" s="32" t="s">
        <v>176</v>
      </c>
      <c r="D53" s="53">
        <f t="shared" si="1"/>
        <v>336</v>
      </c>
      <c r="E53" s="1">
        <f>E54+E55+E56+E57+E58</f>
        <v>62</v>
      </c>
      <c r="F53" s="1">
        <f aca="true" t="shared" si="11" ref="F53:W53">F54+F55+F56+F57+F58</f>
        <v>27</v>
      </c>
      <c r="G53" s="1">
        <f t="shared" si="11"/>
        <v>71</v>
      </c>
      <c r="H53" s="1">
        <f t="shared" si="11"/>
        <v>24</v>
      </c>
      <c r="I53" s="1">
        <f t="shared" si="11"/>
        <v>31</v>
      </c>
      <c r="J53" s="1">
        <f t="shared" si="11"/>
        <v>21</v>
      </c>
      <c r="K53" s="1">
        <f t="shared" si="11"/>
        <v>42</v>
      </c>
      <c r="L53" s="1">
        <f t="shared" si="11"/>
        <v>23</v>
      </c>
      <c r="M53" s="18">
        <f t="shared" si="11"/>
        <v>7</v>
      </c>
      <c r="N53" s="18">
        <f t="shared" si="11"/>
        <v>2</v>
      </c>
      <c r="O53" s="1">
        <f t="shared" si="11"/>
        <v>2</v>
      </c>
      <c r="P53" s="1">
        <f t="shared" si="11"/>
        <v>0</v>
      </c>
      <c r="Q53" s="1">
        <f t="shared" si="11"/>
        <v>4</v>
      </c>
      <c r="R53" s="1">
        <f t="shared" si="11"/>
        <v>4</v>
      </c>
      <c r="S53" s="1">
        <f t="shared" si="11"/>
        <v>3</v>
      </c>
      <c r="T53" s="1">
        <f t="shared" si="11"/>
        <v>0</v>
      </c>
      <c r="U53" s="1">
        <f t="shared" si="11"/>
        <v>2</v>
      </c>
      <c r="V53" s="18">
        <f t="shared" si="11"/>
        <v>0</v>
      </c>
      <c r="W53" s="61">
        <f t="shared" si="11"/>
        <v>11</v>
      </c>
      <c r="X53" s="17" t="s">
        <v>47</v>
      </c>
      <c r="Y53" s="44" t="s">
        <v>176</v>
      </c>
    </row>
    <row r="54" spans="2:25" ht="24" customHeight="1">
      <c r="B54" s="26" t="s">
        <v>48</v>
      </c>
      <c r="C54" s="32" t="s">
        <v>177</v>
      </c>
      <c r="D54" s="53">
        <f t="shared" si="1"/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62">
        <v>0</v>
      </c>
      <c r="X54" s="17" t="s">
        <v>48</v>
      </c>
      <c r="Y54" s="44" t="s">
        <v>177</v>
      </c>
    </row>
    <row r="55" spans="2:25" ht="24" customHeight="1">
      <c r="B55" s="26" t="s">
        <v>49</v>
      </c>
      <c r="C55" s="32" t="s">
        <v>178</v>
      </c>
      <c r="D55" s="53">
        <f t="shared" si="1"/>
        <v>18</v>
      </c>
      <c r="E55" s="1">
        <v>5</v>
      </c>
      <c r="F55" s="1">
        <v>4</v>
      </c>
      <c r="G55" s="1">
        <v>3</v>
      </c>
      <c r="H55" s="1">
        <v>0</v>
      </c>
      <c r="I55" s="1">
        <v>2</v>
      </c>
      <c r="J55" s="1">
        <v>2</v>
      </c>
      <c r="K55" s="1">
        <v>1</v>
      </c>
      <c r="L55" s="1">
        <v>0</v>
      </c>
      <c r="M55" s="18">
        <v>0</v>
      </c>
      <c r="N55" s="18">
        <v>1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62">
        <v>0</v>
      </c>
      <c r="X55" s="17" t="s">
        <v>49</v>
      </c>
      <c r="Y55" s="44" t="s">
        <v>178</v>
      </c>
    </row>
    <row r="56" spans="2:25" ht="24" customHeight="1">
      <c r="B56" s="26" t="s">
        <v>50</v>
      </c>
      <c r="C56" s="32" t="s">
        <v>179</v>
      </c>
      <c r="D56" s="53">
        <f t="shared" si="1"/>
        <v>71</v>
      </c>
      <c r="E56" s="1">
        <v>9</v>
      </c>
      <c r="F56" s="1">
        <v>10</v>
      </c>
      <c r="G56" s="1">
        <v>18</v>
      </c>
      <c r="H56" s="1">
        <v>4</v>
      </c>
      <c r="I56" s="1">
        <v>3</v>
      </c>
      <c r="J56" s="1">
        <v>7</v>
      </c>
      <c r="K56" s="1">
        <v>5</v>
      </c>
      <c r="L56" s="1">
        <v>5</v>
      </c>
      <c r="M56" s="18">
        <v>3</v>
      </c>
      <c r="N56" s="18">
        <v>0</v>
      </c>
      <c r="O56" s="18">
        <v>1</v>
      </c>
      <c r="P56" s="18">
        <v>0</v>
      </c>
      <c r="Q56" s="18">
        <v>0</v>
      </c>
      <c r="R56" s="18">
        <v>2</v>
      </c>
      <c r="S56" s="18">
        <v>1</v>
      </c>
      <c r="T56" s="18">
        <v>0</v>
      </c>
      <c r="U56" s="18">
        <v>1</v>
      </c>
      <c r="V56" s="18">
        <v>0</v>
      </c>
      <c r="W56" s="62">
        <v>2</v>
      </c>
      <c r="X56" s="17" t="s">
        <v>50</v>
      </c>
      <c r="Y56" s="44" t="s">
        <v>179</v>
      </c>
    </row>
    <row r="57" spans="2:25" ht="24" customHeight="1">
      <c r="B57" s="26" t="s">
        <v>51</v>
      </c>
      <c r="C57" s="32" t="s">
        <v>180</v>
      </c>
      <c r="D57" s="53">
        <f t="shared" si="1"/>
        <v>155</v>
      </c>
      <c r="E57" s="1">
        <v>25</v>
      </c>
      <c r="F57" s="1">
        <v>7</v>
      </c>
      <c r="G57" s="1">
        <v>28</v>
      </c>
      <c r="H57" s="1">
        <v>9</v>
      </c>
      <c r="I57" s="1">
        <v>22</v>
      </c>
      <c r="J57" s="1">
        <v>9</v>
      </c>
      <c r="K57" s="1">
        <v>28</v>
      </c>
      <c r="L57" s="1">
        <v>12</v>
      </c>
      <c r="M57" s="18">
        <v>1</v>
      </c>
      <c r="N57" s="18">
        <v>0</v>
      </c>
      <c r="O57" s="18">
        <v>1</v>
      </c>
      <c r="P57" s="18">
        <v>0</v>
      </c>
      <c r="Q57" s="18">
        <v>3</v>
      </c>
      <c r="R57" s="18">
        <v>1</v>
      </c>
      <c r="S57" s="18">
        <v>1</v>
      </c>
      <c r="T57" s="18">
        <v>0</v>
      </c>
      <c r="U57" s="18">
        <v>0</v>
      </c>
      <c r="V57" s="18">
        <v>0</v>
      </c>
      <c r="W57" s="62">
        <v>8</v>
      </c>
      <c r="X57" s="17" t="s">
        <v>51</v>
      </c>
      <c r="Y57" s="44" t="s">
        <v>180</v>
      </c>
    </row>
    <row r="58" spans="2:25" ht="24" customHeight="1">
      <c r="B58" s="26" t="s">
        <v>52</v>
      </c>
      <c r="C58" s="32" t="s">
        <v>181</v>
      </c>
      <c r="D58" s="53">
        <f t="shared" si="1"/>
        <v>92</v>
      </c>
      <c r="E58" s="1">
        <v>23</v>
      </c>
      <c r="F58" s="1">
        <v>6</v>
      </c>
      <c r="G58" s="1">
        <v>22</v>
      </c>
      <c r="H58" s="1">
        <v>11</v>
      </c>
      <c r="I58" s="1">
        <v>4</v>
      </c>
      <c r="J58" s="1">
        <v>3</v>
      </c>
      <c r="K58" s="1">
        <v>8</v>
      </c>
      <c r="L58" s="1">
        <v>6</v>
      </c>
      <c r="M58" s="18">
        <v>3</v>
      </c>
      <c r="N58" s="18">
        <v>1</v>
      </c>
      <c r="O58" s="18">
        <v>0</v>
      </c>
      <c r="P58" s="18">
        <v>0</v>
      </c>
      <c r="Q58" s="18">
        <v>1</v>
      </c>
      <c r="R58" s="18">
        <v>1</v>
      </c>
      <c r="S58" s="18">
        <v>1</v>
      </c>
      <c r="T58" s="18">
        <v>0</v>
      </c>
      <c r="U58" s="18">
        <v>1</v>
      </c>
      <c r="V58" s="18">
        <v>0</v>
      </c>
      <c r="W58" s="62">
        <v>1</v>
      </c>
      <c r="X58" s="17" t="s">
        <v>52</v>
      </c>
      <c r="Y58" s="44" t="s">
        <v>181</v>
      </c>
    </row>
    <row r="59" spans="2:25" ht="24" customHeight="1">
      <c r="B59" s="26" t="s">
        <v>53</v>
      </c>
      <c r="C59" s="32" t="s">
        <v>182</v>
      </c>
      <c r="D59" s="53">
        <f t="shared" si="1"/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62">
        <v>0</v>
      </c>
      <c r="X59" s="17" t="s">
        <v>53</v>
      </c>
      <c r="Y59" s="44" t="s">
        <v>182</v>
      </c>
    </row>
    <row r="60" spans="2:25" ht="24" customHeight="1">
      <c r="B60" s="26" t="s">
        <v>54</v>
      </c>
      <c r="C60" s="32" t="s">
        <v>183</v>
      </c>
      <c r="D60" s="53">
        <f t="shared" si="1"/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62">
        <v>0</v>
      </c>
      <c r="X60" s="17" t="s">
        <v>54</v>
      </c>
      <c r="Y60" s="44" t="s">
        <v>183</v>
      </c>
    </row>
    <row r="61" spans="2:25" ht="24" customHeight="1">
      <c r="B61" s="26" t="s">
        <v>55</v>
      </c>
      <c r="C61" s="32" t="s">
        <v>184</v>
      </c>
      <c r="D61" s="53">
        <f t="shared" si="1"/>
        <v>2486</v>
      </c>
      <c r="E61" s="1">
        <f>E62+E65+E74+E79+E80</f>
        <v>542</v>
      </c>
      <c r="F61" s="1">
        <f aca="true" t="shared" si="12" ref="F61:W61">F62+F65+F74+F79+F80</f>
        <v>197</v>
      </c>
      <c r="G61" s="1">
        <f t="shared" si="12"/>
        <v>519</v>
      </c>
      <c r="H61" s="1">
        <f t="shared" si="12"/>
        <v>191</v>
      </c>
      <c r="I61" s="1">
        <f t="shared" si="12"/>
        <v>190</v>
      </c>
      <c r="J61" s="1">
        <f t="shared" si="12"/>
        <v>166</v>
      </c>
      <c r="K61" s="1">
        <f t="shared" si="12"/>
        <v>122</v>
      </c>
      <c r="L61" s="1">
        <f t="shared" si="12"/>
        <v>154</v>
      </c>
      <c r="M61" s="18">
        <f t="shared" si="12"/>
        <v>90</v>
      </c>
      <c r="N61" s="18">
        <f t="shared" si="12"/>
        <v>32</v>
      </c>
      <c r="O61" s="1">
        <f t="shared" si="12"/>
        <v>24</v>
      </c>
      <c r="P61" s="1">
        <f t="shared" si="12"/>
        <v>31</v>
      </c>
      <c r="Q61" s="1">
        <f t="shared" si="12"/>
        <v>68</v>
      </c>
      <c r="R61" s="1">
        <f t="shared" si="12"/>
        <v>36</v>
      </c>
      <c r="S61" s="1">
        <f t="shared" si="12"/>
        <v>39</v>
      </c>
      <c r="T61" s="1">
        <f t="shared" si="12"/>
        <v>10</v>
      </c>
      <c r="U61" s="1">
        <f t="shared" si="12"/>
        <v>21</v>
      </c>
      <c r="V61" s="18">
        <f t="shared" si="12"/>
        <v>2</v>
      </c>
      <c r="W61" s="61">
        <f t="shared" si="12"/>
        <v>52</v>
      </c>
      <c r="X61" s="17" t="s">
        <v>55</v>
      </c>
      <c r="Y61" s="44" t="s">
        <v>184</v>
      </c>
    </row>
    <row r="62" spans="2:25" ht="24" customHeight="1">
      <c r="B62" s="26" t="s">
        <v>56</v>
      </c>
      <c r="C62" s="32" t="s">
        <v>185</v>
      </c>
      <c r="D62" s="53">
        <f t="shared" si="1"/>
        <v>56</v>
      </c>
      <c r="E62" s="1">
        <f>E63+E64</f>
        <v>13</v>
      </c>
      <c r="F62" s="1">
        <f aca="true" t="shared" si="13" ref="F62:W62">F63+F64</f>
        <v>10</v>
      </c>
      <c r="G62" s="1">
        <f t="shared" si="13"/>
        <v>14</v>
      </c>
      <c r="H62" s="1">
        <f t="shared" si="13"/>
        <v>4</v>
      </c>
      <c r="I62" s="1">
        <f t="shared" si="13"/>
        <v>4</v>
      </c>
      <c r="J62" s="1">
        <f t="shared" si="13"/>
        <v>4</v>
      </c>
      <c r="K62" s="1">
        <f t="shared" si="13"/>
        <v>3</v>
      </c>
      <c r="L62" s="1">
        <f t="shared" si="13"/>
        <v>1</v>
      </c>
      <c r="M62" s="18">
        <f t="shared" si="13"/>
        <v>0</v>
      </c>
      <c r="N62" s="18">
        <f t="shared" si="13"/>
        <v>2</v>
      </c>
      <c r="O62" s="1">
        <f t="shared" si="13"/>
        <v>0</v>
      </c>
      <c r="P62" s="1">
        <f t="shared" si="13"/>
        <v>0</v>
      </c>
      <c r="Q62" s="1">
        <f t="shared" si="13"/>
        <v>0</v>
      </c>
      <c r="R62" s="1">
        <f t="shared" si="13"/>
        <v>0</v>
      </c>
      <c r="S62" s="1">
        <f t="shared" si="13"/>
        <v>0</v>
      </c>
      <c r="T62" s="1">
        <f t="shared" si="13"/>
        <v>0</v>
      </c>
      <c r="U62" s="1">
        <f t="shared" si="13"/>
        <v>0</v>
      </c>
      <c r="V62" s="18">
        <f t="shared" si="13"/>
        <v>0</v>
      </c>
      <c r="W62" s="61">
        <f t="shared" si="13"/>
        <v>1</v>
      </c>
      <c r="X62" s="17" t="s">
        <v>56</v>
      </c>
      <c r="Y62" s="44" t="s">
        <v>185</v>
      </c>
    </row>
    <row r="63" spans="2:25" ht="24" customHeight="1">
      <c r="B63" s="26" t="s">
        <v>57</v>
      </c>
      <c r="C63" s="32" t="s">
        <v>186</v>
      </c>
      <c r="D63" s="53">
        <f t="shared" si="1"/>
        <v>25</v>
      </c>
      <c r="E63" s="1">
        <v>5</v>
      </c>
      <c r="F63" s="1">
        <v>4</v>
      </c>
      <c r="G63" s="1">
        <v>5</v>
      </c>
      <c r="H63" s="1">
        <v>1</v>
      </c>
      <c r="I63" s="1">
        <v>3</v>
      </c>
      <c r="J63" s="1">
        <v>2</v>
      </c>
      <c r="K63" s="1">
        <v>1</v>
      </c>
      <c r="L63" s="1">
        <v>1</v>
      </c>
      <c r="M63" s="18">
        <v>0</v>
      </c>
      <c r="N63" s="18">
        <v>2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62">
        <v>1</v>
      </c>
      <c r="X63" s="17" t="s">
        <v>57</v>
      </c>
      <c r="Y63" s="44" t="s">
        <v>186</v>
      </c>
    </row>
    <row r="64" spans="2:25" ht="24" customHeight="1">
      <c r="B64" s="26" t="s">
        <v>58</v>
      </c>
      <c r="C64" s="32" t="s">
        <v>187</v>
      </c>
      <c r="D64" s="53">
        <f t="shared" si="1"/>
        <v>31</v>
      </c>
      <c r="E64" s="1">
        <v>8</v>
      </c>
      <c r="F64" s="1">
        <v>6</v>
      </c>
      <c r="G64" s="1">
        <v>9</v>
      </c>
      <c r="H64" s="1">
        <v>3</v>
      </c>
      <c r="I64" s="1">
        <v>1</v>
      </c>
      <c r="J64" s="1">
        <v>2</v>
      </c>
      <c r="K64" s="1">
        <v>2</v>
      </c>
      <c r="L64" s="1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62">
        <v>0</v>
      </c>
      <c r="X64" s="17" t="s">
        <v>58</v>
      </c>
      <c r="Y64" s="44" t="s">
        <v>187</v>
      </c>
    </row>
    <row r="65" spans="2:25" ht="24" customHeight="1">
      <c r="B65" s="26" t="s">
        <v>59</v>
      </c>
      <c r="C65" s="34" t="s">
        <v>188</v>
      </c>
      <c r="D65" s="53">
        <f t="shared" si="1"/>
        <v>1392</v>
      </c>
      <c r="E65" s="1">
        <f>E66+E67+E68+E69+E70+E71+E72+E73</f>
        <v>317</v>
      </c>
      <c r="F65" s="1">
        <f>F66+F67+F68+F69+F70+F71+F72+F73</f>
        <v>104</v>
      </c>
      <c r="G65" s="1">
        <f aca="true" t="shared" si="14" ref="G65:W65">G66+G67+G68+G69+G70+G71+G72+G73</f>
        <v>272</v>
      </c>
      <c r="H65" s="1">
        <f t="shared" si="14"/>
        <v>108</v>
      </c>
      <c r="I65" s="1">
        <f t="shared" si="14"/>
        <v>113</v>
      </c>
      <c r="J65" s="1">
        <f t="shared" si="14"/>
        <v>83</v>
      </c>
      <c r="K65" s="1">
        <f t="shared" si="14"/>
        <v>57</v>
      </c>
      <c r="L65" s="1">
        <f t="shared" si="14"/>
        <v>91</v>
      </c>
      <c r="M65" s="18">
        <f t="shared" si="14"/>
        <v>49</v>
      </c>
      <c r="N65" s="18">
        <f t="shared" si="14"/>
        <v>20</v>
      </c>
      <c r="O65" s="1">
        <f t="shared" si="14"/>
        <v>19</v>
      </c>
      <c r="P65" s="1">
        <f t="shared" si="14"/>
        <v>25</v>
      </c>
      <c r="Q65" s="1">
        <f t="shared" si="14"/>
        <v>46</v>
      </c>
      <c r="R65" s="1">
        <f t="shared" si="14"/>
        <v>24</v>
      </c>
      <c r="S65" s="1">
        <f t="shared" si="14"/>
        <v>22</v>
      </c>
      <c r="T65" s="1">
        <f t="shared" si="14"/>
        <v>4</v>
      </c>
      <c r="U65" s="1">
        <f t="shared" si="14"/>
        <v>7</v>
      </c>
      <c r="V65" s="18">
        <f t="shared" si="14"/>
        <v>1</v>
      </c>
      <c r="W65" s="61">
        <f t="shared" si="14"/>
        <v>30</v>
      </c>
      <c r="X65" s="17" t="s">
        <v>59</v>
      </c>
      <c r="Y65" s="26" t="s">
        <v>188</v>
      </c>
    </row>
    <row r="66" spans="2:25" ht="24" customHeight="1">
      <c r="B66" s="26" t="s">
        <v>60</v>
      </c>
      <c r="C66" s="32" t="s">
        <v>189</v>
      </c>
      <c r="D66" s="53">
        <f t="shared" si="1"/>
        <v>17</v>
      </c>
      <c r="E66" s="1">
        <v>4</v>
      </c>
      <c r="F66" s="1">
        <v>0</v>
      </c>
      <c r="G66" s="1">
        <v>5</v>
      </c>
      <c r="H66" s="1">
        <v>1</v>
      </c>
      <c r="I66" s="1">
        <v>4</v>
      </c>
      <c r="J66" s="1">
        <v>2</v>
      </c>
      <c r="K66" s="1">
        <v>1</v>
      </c>
      <c r="L66" s="1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62">
        <v>0</v>
      </c>
      <c r="X66" s="17" t="s">
        <v>60</v>
      </c>
      <c r="Y66" s="44" t="s">
        <v>189</v>
      </c>
    </row>
    <row r="67" spans="2:25" ht="24" customHeight="1">
      <c r="B67" s="26" t="s">
        <v>61</v>
      </c>
      <c r="C67" s="32" t="s">
        <v>190</v>
      </c>
      <c r="D67" s="53">
        <f t="shared" si="1"/>
        <v>186</v>
      </c>
      <c r="E67" s="1">
        <v>46</v>
      </c>
      <c r="F67" s="1">
        <v>15</v>
      </c>
      <c r="G67" s="1">
        <v>40</v>
      </c>
      <c r="H67" s="1">
        <v>10</v>
      </c>
      <c r="I67" s="1">
        <v>10</v>
      </c>
      <c r="J67" s="1">
        <v>11</v>
      </c>
      <c r="K67" s="1">
        <v>4</v>
      </c>
      <c r="L67" s="1">
        <v>18</v>
      </c>
      <c r="M67" s="18">
        <v>9</v>
      </c>
      <c r="N67" s="18">
        <v>1</v>
      </c>
      <c r="O67" s="18">
        <v>2</v>
      </c>
      <c r="P67" s="18">
        <v>1</v>
      </c>
      <c r="Q67" s="18">
        <v>5</v>
      </c>
      <c r="R67" s="18">
        <v>4</v>
      </c>
      <c r="S67" s="18">
        <v>2</v>
      </c>
      <c r="T67" s="18">
        <v>1</v>
      </c>
      <c r="U67" s="18">
        <v>2</v>
      </c>
      <c r="V67" s="18">
        <v>1</v>
      </c>
      <c r="W67" s="62">
        <v>4</v>
      </c>
      <c r="X67" s="17" t="s">
        <v>61</v>
      </c>
      <c r="Y67" s="44" t="s">
        <v>190</v>
      </c>
    </row>
    <row r="68" spans="2:25" ht="24" customHeight="1">
      <c r="B68" s="26" t="s">
        <v>62</v>
      </c>
      <c r="C68" s="32" t="s">
        <v>191</v>
      </c>
      <c r="D68" s="53">
        <f t="shared" si="1"/>
        <v>132</v>
      </c>
      <c r="E68" s="1">
        <v>37</v>
      </c>
      <c r="F68" s="1">
        <v>16</v>
      </c>
      <c r="G68" s="1">
        <v>26</v>
      </c>
      <c r="H68" s="1">
        <v>3</v>
      </c>
      <c r="I68" s="1">
        <v>9</v>
      </c>
      <c r="J68" s="1">
        <v>9</v>
      </c>
      <c r="K68" s="1">
        <v>6</v>
      </c>
      <c r="L68" s="1">
        <v>9</v>
      </c>
      <c r="M68" s="18">
        <v>2</v>
      </c>
      <c r="N68" s="18">
        <v>3</v>
      </c>
      <c r="O68" s="18">
        <v>0</v>
      </c>
      <c r="P68" s="18">
        <v>2</v>
      </c>
      <c r="Q68" s="18">
        <v>3</v>
      </c>
      <c r="R68" s="18">
        <v>1</v>
      </c>
      <c r="S68" s="18">
        <v>1</v>
      </c>
      <c r="T68" s="18">
        <v>0</v>
      </c>
      <c r="U68" s="18">
        <v>1</v>
      </c>
      <c r="V68" s="18">
        <v>0</v>
      </c>
      <c r="W68" s="62">
        <v>4</v>
      </c>
      <c r="X68" s="17" t="s">
        <v>62</v>
      </c>
      <c r="Y68" s="44" t="s">
        <v>191</v>
      </c>
    </row>
    <row r="69" spans="2:25" ht="24" customHeight="1">
      <c r="B69" s="26" t="s">
        <v>63</v>
      </c>
      <c r="C69" s="32" t="s">
        <v>192</v>
      </c>
      <c r="D69" s="53">
        <f t="shared" si="1"/>
        <v>89</v>
      </c>
      <c r="E69" s="1">
        <v>21</v>
      </c>
      <c r="F69" s="1">
        <v>5</v>
      </c>
      <c r="G69" s="1">
        <v>24</v>
      </c>
      <c r="H69" s="1">
        <v>3</v>
      </c>
      <c r="I69" s="1">
        <v>12</v>
      </c>
      <c r="J69" s="1">
        <v>6</v>
      </c>
      <c r="K69" s="1">
        <v>5</v>
      </c>
      <c r="L69" s="1">
        <v>3</v>
      </c>
      <c r="M69" s="18">
        <v>3</v>
      </c>
      <c r="N69" s="18">
        <v>0</v>
      </c>
      <c r="O69" s="18">
        <v>1</v>
      </c>
      <c r="P69" s="18">
        <v>2</v>
      </c>
      <c r="Q69" s="18">
        <v>1</v>
      </c>
      <c r="R69" s="18">
        <v>1</v>
      </c>
      <c r="S69" s="18">
        <v>0</v>
      </c>
      <c r="T69" s="18">
        <v>1</v>
      </c>
      <c r="U69" s="18">
        <v>0</v>
      </c>
      <c r="V69" s="18">
        <v>0</v>
      </c>
      <c r="W69" s="62">
        <v>1</v>
      </c>
      <c r="X69" s="17" t="s">
        <v>63</v>
      </c>
      <c r="Y69" s="44" t="s">
        <v>192</v>
      </c>
    </row>
    <row r="70" spans="2:25" ht="24" customHeight="1">
      <c r="B70" s="37" t="s">
        <v>64</v>
      </c>
      <c r="C70" s="38" t="s">
        <v>193</v>
      </c>
      <c r="D70" s="59">
        <f aca="true" t="shared" si="15" ref="D70:D133">SUM(E70:W70)</f>
        <v>37</v>
      </c>
      <c r="E70" s="20">
        <v>8</v>
      </c>
      <c r="F70" s="20">
        <v>1</v>
      </c>
      <c r="G70" s="20">
        <v>12</v>
      </c>
      <c r="H70" s="20">
        <v>1</v>
      </c>
      <c r="I70" s="20">
        <v>4</v>
      </c>
      <c r="J70" s="20">
        <v>0</v>
      </c>
      <c r="K70" s="20">
        <v>0</v>
      </c>
      <c r="L70" s="20">
        <v>2</v>
      </c>
      <c r="M70" s="21">
        <v>0</v>
      </c>
      <c r="N70" s="21">
        <v>3</v>
      </c>
      <c r="O70" s="21">
        <v>1</v>
      </c>
      <c r="P70" s="21">
        <v>0</v>
      </c>
      <c r="Q70" s="21">
        <v>4</v>
      </c>
      <c r="R70" s="21">
        <v>1</v>
      </c>
      <c r="S70" s="21">
        <v>0</v>
      </c>
      <c r="T70" s="21">
        <v>0</v>
      </c>
      <c r="U70" s="21">
        <v>0</v>
      </c>
      <c r="V70" s="21">
        <v>0</v>
      </c>
      <c r="W70" s="63">
        <v>0</v>
      </c>
      <c r="X70" s="19" t="s">
        <v>64</v>
      </c>
      <c r="Y70" s="49" t="s">
        <v>193</v>
      </c>
    </row>
    <row r="71" spans="2:25" ht="24" customHeight="1">
      <c r="B71" s="26" t="s">
        <v>65</v>
      </c>
      <c r="C71" s="32" t="s">
        <v>194</v>
      </c>
      <c r="D71" s="53">
        <f t="shared" si="15"/>
        <v>385</v>
      </c>
      <c r="E71" s="1">
        <v>116</v>
      </c>
      <c r="F71" s="1">
        <v>29</v>
      </c>
      <c r="G71" s="1">
        <v>56</v>
      </c>
      <c r="H71" s="1">
        <v>26</v>
      </c>
      <c r="I71" s="1">
        <v>33</v>
      </c>
      <c r="J71" s="1">
        <v>17</v>
      </c>
      <c r="K71" s="1">
        <v>16</v>
      </c>
      <c r="L71" s="1">
        <v>20</v>
      </c>
      <c r="M71" s="18">
        <v>2</v>
      </c>
      <c r="N71" s="18">
        <v>7</v>
      </c>
      <c r="O71" s="18">
        <v>9</v>
      </c>
      <c r="P71" s="18">
        <v>7</v>
      </c>
      <c r="Q71" s="18">
        <v>10</v>
      </c>
      <c r="R71" s="18">
        <v>7</v>
      </c>
      <c r="S71" s="18">
        <v>10</v>
      </c>
      <c r="T71" s="18">
        <v>2</v>
      </c>
      <c r="U71" s="18">
        <v>3</v>
      </c>
      <c r="V71" s="18">
        <v>0</v>
      </c>
      <c r="W71" s="62">
        <v>15</v>
      </c>
      <c r="X71" s="17" t="s">
        <v>65</v>
      </c>
      <c r="Y71" s="44" t="s">
        <v>194</v>
      </c>
    </row>
    <row r="72" spans="2:25" ht="24" customHeight="1">
      <c r="B72" s="26" t="s">
        <v>66</v>
      </c>
      <c r="C72" s="32" t="s">
        <v>195</v>
      </c>
      <c r="D72" s="53">
        <f t="shared" si="15"/>
        <v>521</v>
      </c>
      <c r="E72" s="1">
        <v>79</v>
      </c>
      <c r="F72" s="1">
        <v>32</v>
      </c>
      <c r="G72" s="1">
        <v>101</v>
      </c>
      <c r="H72" s="1">
        <v>64</v>
      </c>
      <c r="I72" s="1">
        <v>41</v>
      </c>
      <c r="J72" s="1">
        <v>36</v>
      </c>
      <c r="K72" s="1">
        <v>25</v>
      </c>
      <c r="L72" s="1">
        <v>39</v>
      </c>
      <c r="M72" s="18">
        <v>32</v>
      </c>
      <c r="N72" s="18">
        <v>6</v>
      </c>
      <c r="O72" s="18">
        <v>6</v>
      </c>
      <c r="P72" s="18">
        <v>13</v>
      </c>
      <c r="Q72" s="18">
        <v>22</v>
      </c>
      <c r="R72" s="18">
        <v>10</v>
      </c>
      <c r="S72" s="18">
        <v>8</v>
      </c>
      <c r="T72" s="18">
        <v>0</v>
      </c>
      <c r="U72" s="18">
        <v>1</v>
      </c>
      <c r="V72" s="18">
        <v>0</v>
      </c>
      <c r="W72" s="62">
        <v>6</v>
      </c>
      <c r="X72" s="17" t="s">
        <v>66</v>
      </c>
      <c r="Y72" s="44" t="s">
        <v>195</v>
      </c>
    </row>
    <row r="73" spans="2:25" ht="24" customHeight="1">
      <c r="B73" s="26" t="s">
        <v>67</v>
      </c>
      <c r="C73" s="32" t="s">
        <v>196</v>
      </c>
      <c r="D73" s="53">
        <f t="shared" si="15"/>
        <v>25</v>
      </c>
      <c r="E73" s="1">
        <v>6</v>
      </c>
      <c r="F73" s="1">
        <v>6</v>
      </c>
      <c r="G73" s="1">
        <v>8</v>
      </c>
      <c r="H73" s="1">
        <v>0</v>
      </c>
      <c r="I73" s="1">
        <v>0</v>
      </c>
      <c r="J73" s="1">
        <v>2</v>
      </c>
      <c r="K73" s="1">
        <v>0</v>
      </c>
      <c r="L73" s="1">
        <v>0</v>
      </c>
      <c r="M73" s="18">
        <v>1</v>
      </c>
      <c r="N73" s="18">
        <v>0</v>
      </c>
      <c r="O73" s="18">
        <v>0</v>
      </c>
      <c r="P73" s="18">
        <v>0</v>
      </c>
      <c r="Q73" s="18">
        <v>1</v>
      </c>
      <c r="R73" s="18">
        <v>0</v>
      </c>
      <c r="S73" s="18">
        <v>1</v>
      </c>
      <c r="T73" s="18">
        <v>0</v>
      </c>
      <c r="U73" s="18">
        <v>0</v>
      </c>
      <c r="V73" s="18">
        <v>0</v>
      </c>
      <c r="W73" s="62">
        <v>0</v>
      </c>
      <c r="X73" s="17" t="s">
        <v>67</v>
      </c>
      <c r="Y73" s="44" t="s">
        <v>196</v>
      </c>
    </row>
    <row r="74" spans="2:25" ht="24" customHeight="1">
      <c r="B74" s="26" t="s">
        <v>68</v>
      </c>
      <c r="C74" s="32" t="s">
        <v>197</v>
      </c>
      <c r="D74" s="53">
        <f t="shared" si="15"/>
        <v>879</v>
      </c>
      <c r="E74" s="1">
        <f>E75+E76+E77+E78</f>
        <v>182</v>
      </c>
      <c r="F74" s="1">
        <f aca="true" t="shared" si="16" ref="F74:W74">F75+F76+F77+F78</f>
        <v>70</v>
      </c>
      <c r="G74" s="1">
        <f t="shared" si="16"/>
        <v>197</v>
      </c>
      <c r="H74" s="1">
        <f t="shared" si="16"/>
        <v>62</v>
      </c>
      <c r="I74" s="1">
        <f t="shared" si="16"/>
        <v>60</v>
      </c>
      <c r="J74" s="1">
        <f t="shared" si="16"/>
        <v>76</v>
      </c>
      <c r="K74" s="1">
        <f t="shared" si="16"/>
        <v>53</v>
      </c>
      <c r="L74" s="1">
        <f t="shared" si="16"/>
        <v>55</v>
      </c>
      <c r="M74" s="18">
        <f t="shared" si="16"/>
        <v>34</v>
      </c>
      <c r="N74" s="18">
        <f t="shared" si="16"/>
        <v>7</v>
      </c>
      <c r="O74" s="1">
        <f t="shared" si="16"/>
        <v>5</v>
      </c>
      <c r="P74" s="1">
        <f t="shared" si="16"/>
        <v>4</v>
      </c>
      <c r="Q74" s="1">
        <f t="shared" si="16"/>
        <v>18</v>
      </c>
      <c r="R74" s="1">
        <f t="shared" si="16"/>
        <v>9</v>
      </c>
      <c r="S74" s="1">
        <f t="shared" si="16"/>
        <v>14</v>
      </c>
      <c r="T74" s="1">
        <f t="shared" si="16"/>
        <v>6</v>
      </c>
      <c r="U74" s="1">
        <f t="shared" si="16"/>
        <v>9</v>
      </c>
      <c r="V74" s="18">
        <f t="shared" si="16"/>
        <v>1</v>
      </c>
      <c r="W74" s="61">
        <f t="shared" si="16"/>
        <v>17</v>
      </c>
      <c r="X74" s="17" t="s">
        <v>68</v>
      </c>
      <c r="Y74" s="44" t="s">
        <v>197</v>
      </c>
    </row>
    <row r="75" spans="2:25" ht="24" customHeight="1">
      <c r="B75" s="26" t="s">
        <v>69</v>
      </c>
      <c r="C75" s="32" t="s">
        <v>198</v>
      </c>
      <c r="D75" s="53">
        <f t="shared" si="15"/>
        <v>75</v>
      </c>
      <c r="E75" s="1">
        <v>11</v>
      </c>
      <c r="F75" s="1">
        <v>3</v>
      </c>
      <c r="G75" s="1">
        <v>21</v>
      </c>
      <c r="H75" s="1">
        <v>5</v>
      </c>
      <c r="I75" s="1">
        <v>5</v>
      </c>
      <c r="J75" s="1">
        <v>8</v>
      </c>
      <c r="K75" s="1">
        <v>4</v>
      </c>
      <c r="L75" s="1">
        <v>6</v>
      </c>
      <c r="M75" s="18">
        <v>1</v>
      </c>
      <c r="N75" s="18">
        <v>2</v>
      </c>
      <c r="O75" s="18">
        <v>0</v>
      </c>
      <c r="P75" s="18">
        <v>1</v>
      </c>
      <c r="Q75" s="18">
        <v>1</v>
      </c>
      <c r="R75" s="18">
        <v>2</v>
      </c>
      <c r="S75" s="18">
        <v>0</v>
      </c>
      <c r="T75" s="18">
        <v>0</v>
      </c>
      <c r="U75" s="18">
        <v>2</v>
      </c>
      <c r="V75" s="18">
        <v>1</v>
      </c>
      <c r="W75" s="62">
        <v>2</v>
      </c>
      <c r="X75" s="17" t="s">
        <v>69</v>
      </c>
      <c r="Y75" s="44" t="s">
        <v>198</v>
      </c>
    </row>
    <row r="76" spans="2:25" ht="24" customHeight="1">
      <c r="B76" s="26" t="s">
        <v>70</v>
      </c>
      <c r="C76" s="32" t="s">
        <v>199</v>
      </c>
      <c r="D76" s="53">
        <f t="shared" si="15"/>
        <v>237</v>
      </c>
      <c r="E76" s="1">
        <v>55</v>
      </c>
      <c r="F76" s="1">
        <v>18</v>
      </c>
      <c r="G76" s="1">
        <v>47</v>
      </c>
      <c r="H76" s="1">
        <v>17</v>
      </c>
      <c r="I76" s="1">
        <v>17</v>
      </c>
      <c r="J76" s="1">
        <v>21</v>
      </c>
      <c r="K76" s="1">
        <v>10</v>
      </c>
      <c r="L76" s="1">
        <v>14</v>
      </c>
      <c r="M76" s="18">
        <v>15</v>
      </c>
      <c r="N76" s="18">
        <v>1</v>
      </c>
      <c r="O76" s="18">
        <v>3</v>
      </c>
      <c r="P76" s="18">
        <v>0</v>
      </c>
      <c r="Q76" s="18">
        <v>7</v>
      </c>
      <c r="R76" s="18">
        <v>1</v>
      </c>
      <c r="S76" s="18">
        <v>2</v>
      </c>
      <c r="T76" s="18">
        <v>1</v>
      </c>
      <c r="U76" s="18">
        <v>4</v>
      </c>
      <c r="V76" s="18">
        <v>0</v>
      </c>
      <c r="W76" s="62">
        <v>4</v>
      </c>
      <c r="X76" s="17" t="s">
        <v>70</v>
      </c>
      <c r="Y76" s="44" t="s">
        <v>199</v>
      </c>
    </row>
    <row r="77" spans="2:25" ht="24" customHeight="1">
      <c r="B77" s="26" t="s">
        <v>71</v>
      </c>
      <c r="C77" s="32" t="s">
        <v>200</v>
      </c>
      <c r="D77" s="53">
        <f t="shared" si="15"/>
        <v>555</v>
      </c>
      <c r="E77" s="1">
        <v>114</v>
      </c>
      <c r="F77" s="1">
        <v>49</v>
      </c>
      <c r="G77" s="1">
        <v>126</v>
      </c>
      <c r="H77" s="1">
        <v>40</v>
      </c>
      <c r="I77" s="1">
        <v>36</v>
      </c>
      <c r="J77" s="1">
        <v>46</v>
      </c>
      <c r="K77" s="1">
        <v>37</v>
      </c>
      <c r="L77" s="1">
        <v>34</v>
      </c>
      <c r="M77" s="18">
        <v>17</v>
      </c>
      <c r="N77" s="18">
        <v>4</v>
      </c>
      <c r="O77" s="18">
        <v>2</v>
      </c>
      <c r="P77" s="18">
        <v>3</v>
      </c>
      <c r="Q77" s="18">
        <v>10</v>
      </c>
      <c r="R77" s="18">
        <v>6</v>
      </c>
      <c r="S77" s="18">
        <v>12</v>
      </c>
      <c r="T77" s="18">
        <v>5</v>
      </c>
      <c r="U77" s="18">
        <v>3</v>
      </c>
      <c r="V77" s="18">
        <v>0</v>
      </c>
      <c r="W77" s="62">
        <v>11</v>
      </c>
      <c r="X77" s="17" t="s">
        <v>71</v>
      </c>
      <c r="Y77" s="44" t="s">
        <v>200</v>
      </c>
    </row>
    <row r="78" spans="2:25" ht="24" customHeight="1">
      <c r="B78" s="26" t="s">
        <v>72</v>
      </c>
      <c r="C78" s="32" t="s">
        <v>201</v>
      </c>
      <c r="D78" s="53">
        <f t="shared" si="15"/>
        <v>12</v>
      </c>
      <c r="E78" s="1">
        <v>2</v>
      </c>
      <c r="F78" s="1">
        <v>0</v>
      </c>
      <c r="G78" s="1">
        <v>3</v>
      </c>
      <c r="H78" s="1">
        <v>0</v>
      </c>
      <c r="I78" s="1">
        <v>2</v>
      </c>
      <c r="J78" s="1">
        <v>1</v>
      </c>
      <c r="K78" s="1">
        <v>2</v>
      </c>
      <c r="L78" s="1">
        <v>1</v>
      </c>
      <c r="M78" s="18">
        <v>1</v>
      </c>
      <c r="N78" s="18">
        <v>0</v>
      </c>
      <c r="O78" s="18">
        <v>0</v>
      </c>
      <c r="P78" s="18">
        <v>0</v>
      </c>
      <c r="Q78" s="18">
        <v>0</v>
      </c>
      <c r="R78" s="18">
        <v>0</v>
      </c>
      <c r="S78" s="18">
        <v>0</v>
      </c>
      <c r="T78" s="18">
        <v>0</v>
      </c>
      <c r="U78" s="18">
        <v>0</v>
      </c>
      <c r="V78" s="18">
        <v>0</v>
      </c>
      <c r="W78" s="62">
        <v>0</v>
      </c>
      <c r="X78" s="17" t="s">
        <v>72</v>
      </c>
      <c r="Y78" s="44" t="s">
        <v>201</v>
      </c>
    </row>
    <row r="79" spans="2:25" ht="24" customHeight="1">
      <c r="B79" s="26" t="s">
        <v>73</v>
      </c>
      <c r="C79" s="32" t="s">
        <v>202</v>
      </c>
      <c r="D79" s="53">
        <f t="shared" si="15"/>
        <v>106</v>
      </c>
      <c r="E79" s="1">
        <v>20</v>
      </c>
      <c r="F79" s="1">
        <v>7</v>
      </c>
      <c r="G79" s="1">
        <v>26</v>
      </c>
      <c r="H79" s="1">
        <v>14</v>
      </c>
      <c r="I79" s="1">
        <v>9</v>
      </c>
      <c r="J79" s="1">
        <v>0</v>
      </c>
      <c r="K79" s="1">
        <v>5</v>
      </c>
      <c r="L79" s="1">
        <v>4</v>
      </c>
      <c r="M79" s="18">
        <v>4</v>
      </c>
      <c r="N79" s="18">
        <v>3</v>
      </c>
      <c r="O79" s="18">
        <v>0</v>
      </c>
      <c r="P79" s="18">
        <v>1</v>
      </c>
      <c r="Q79" s="18">
        <v>3</v>
      </c>
      <c r="R79" s="18">
        <v>3</v>
      </c>
      <c r="S79" s="18">
        <v>2</v>
      </c>
      <c r="T79" s="18">
        <v>0</v>
      </c>
      <c r="U79" s="18">
        <v>2</v>
      </c>
      <c r="V79" s="18">
        <v>0</v>
      </c>
      <c r="W79" s="62">
        <v>3</v>
      </c>
      <c r="X79" s="17" t="s">
        <v>73</v>
      </c>
      <c r="Y79" s="44" t="s">
        <v>202</v>
      </c>
    </row>
    <row r="80" spans="2:25" ht="24" customHeight="1">
      <c r="B80" s="26" t="s">
        <v>74</v>
      </c>
      <c r="C80" s="32" t="s">
        <v>203</v>
      </c>
      <c r="D80" s="53">
        <f t="shared" si="15"/>
        <v>53</v>
      </c>
      <c r="E80" s="1">
        <v>10</v>
      </c>
      <c r="F80" s="1">
        <v>6</v>
      </c>
      <c r="G80" s="1">
        <v>10</v>
      </c>
      <c r="H80" s="1">
        <v>3</v>
      </c>
      <c r="I80" s="1">
        <v>4</v>
      </c>
      <c r="J80" s="1">
        <v>3</v>
      </c>
      <c r="K80" s="1">
        <v>4</v>
      </c>
      <c r="L80" s="1">
        <v>3</v>
      </c>
      <c r="M80" s="18">
        <v>3</v>
      </c>
      <c r="N80" s="18">
        <v>0</v>
      </c>
      <c r="O80" s="18">
        <v>0</v>
      </c>
      <c r="P80" s="18">
        <v>1</v>
      </c>
      <c r="Q80" s="18">
        <v>1</v>
      </c>
      <c r="R80" s="18">
        <v>0</v>
      </c>
      <c r="S80" s="18">
        <v>1</v>
      </c>
      <c r="T80" s="18">
        <v>0</v>
      </c>
      <c r="U80" s="18">
        <v>3</v>
      </c>
      <c r="V80" s="18">
        <v>0</v>
      </c>
      <c r="W80" s="62">
        <v>1</v>
      </c>
      <c r="X80" s="17" t="s">
        <v>74</v>
      </c>
      <c r="Y80" s="44" t="s">
        <v>203</v>
      </c>
    </row>
    <row r="81" spans="2:25" ht="24" customHeight="1">
      <c r="B81" s="26" t="s">
        <v>75</v>
      </c>
      <c r="C81" s="32" t="s">
        <v>204</v>
      </c>
      <c r="D81" s="53">
        <f>SUM(E81:W81)</f>
        <v>1503</v>
      </c>
      <c r="E81" s="1">
        <f>E82+E83+E84+E85+E86+E87</f>
        <v>351</v>
      </c>
      <c r="F81" s="1">
        <f aca="true" t="shared" si="17" ref="F81:W81">F82+F83+F84+F85+F86+F87</f>
        <v>141</v>
      </c>
      <c r="G81" s="1">
        <f t="shared" si="17"/>
        <v>334</v>
      </c>
      <c r="H81" s="1">
        <f t="shared" si="17"/>
        <v>98</v>
      </c>
      <c r="I81" s="1">
        <f t="shared" si="17"/>
        <v>97</v>
      </c>
      <c r="J81" s="1">
        <f t="shared" si="17"/>
        <v>96</v>
      </c>
      <c r="K81" s="1">
        <f t="shared" si="17"/>
        <v>64</v>
      </c>
      <c r="L81" s="1">
        <f t="shared" si="17"/>
        <v>103</v>
      </c>
      <c r="M81" s="18">
        <f t="shared" si="17"/>
        <v>40</v>
      </c>
      <c r="N81" s="18">
        <f t="shared" si="17"/>
        <v>12</v>
      </c>
      <c r="O81" s="1">
        <f t="shared" si="17"/>
        <v>13</v>
      </c>
      <c r="P81" s="1">
        <f t="shared" si="17"/>
        <v>15</v>
      </c>
      <c r="Q81" s="1">
        <f t="shared" si="17"/>
        <v>53</v>
      </c>
      <c r="R81" s="1">
        <f t="shared" si="17"/>
        <v>27</v>
      </c>
      <c r="S81" s="1">
        <f t="shared" si="17"/>
        <v>14</v>
      </c>
      <c r="T81" s="1">
        <f t="shared" si="17"/>
        <v>5</v>
      </c>
      <c r="U81" s="1">
        <f t="shared" si="17"/>
        <v>7</v>
      </c>
      <c r="V81" s="18">
        <f t="shared" si="17"/>
        <v>0</v>
      </c>
      <c r="W81" s="61">
        <f t="shared" si="17"/>
        <v>33</v>
      </c>
      <c r="X81" s="17" t="s">
        <v>75</v>
      </c>
      <c r="Y81" s="44" t="s">
        <v>204</v>
      </c>
    </row>
    <row r="82" spans="2:25" ht="24" customHeight="1">
      <c r="B82" s="26" t="s">
        <v>76</v>
      </c>
      <c r="C82" s="32" t="s">
        <v>205</v>
      </c>
      <c r="D82" s="53">
        <f t="shared" si="15"/>
        <v>13</v>
      </c>
      <c r="E82" s="1">
        <v>3</v>
      </c>
      <c r="F82" s="1">
        <v>3</v>
      </c>
      <c r="G82" s="1">
        <v>1</v>
      </c>
      <c r="H82" s="1">
        <v>1</v>
      </c>
      <c r="I82" s="1">
        <v>0</v>
      </c>
      <c r="J82" s="1">
        <v>1</v>
      </c>
      <c r="K82" s="1">
        <v>1</v>
      </c>
      <c r="L82" s="1">
        <v>2</v>
      </c>
      <c r="M82" s="18">
        <v>0</v>
      </c>
      <c r="N82" s="18">
        <v>0</v>
      </c>
      <c r="O82" s="18">
        <v>0</v>
      </c>
      <c r="P82" s="18">
        <v>0</v>
      </c>
      <c r="Q82" s="18">
        <v>1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62">
        <v>0</v>
      </c>
      <c r="X82" s="17" t="s">
        <v>76</v>
      </c>
      <c r="Y82" s="44" t="s">
        <v>205</v>
      </c>
    </row>
    <row r="83" spans="2:25" ht="24" customHeight="1">
      <c r="B83" s="26" t="s">
        <v>77</v>
      </c>
      <c r="C83" s="32" t="s">
        <v>206</v>
      </c>
      <c r="D83" s="53">
        <f t="shared" si="15"/>
        <v>758</v>
      </c>
      <c r="E83" s="1">
        <v>167</v>
      </c>
      <c r="F83" s="1">
        <v>48</v>
      </c>
      <c r="G83" s="1">
        <v>183</v>
      </c>
      <c r="H83" s="1">
        <v>42</v>
      </c>
      <c r="I83" s="1">
        <v>45</v>
      </c>
      <c r="J83" s="1">
        <v>71</v>
      </c>
      <c r="K83" s="1">
        <v>36</v>
      </c>
      <c r="L83" s="1">
        <v>49</v>
      </c>
      <c r="M83" s="18">
        <v>25</v>
      </c>
      <c r="N83" s="18">
        <v>4</v>
      </c>
      <c r="O83" s="18">
        <v>9</v>
      </c>
      <c r="P83" s="18">
        <v>6</v>
      </c>
      <c r="Q83" s="18">
        <v>22</v>
      </c>
      <c r="R83" s="18">
        <v>21</v>
      </c>
      <c r="S83" s="18">
        <v>8</v>
      </c>
      <c r="T83" s="18">
        <v>2</v>
      </c>
      <c r="U83" s="18">
        <v>5</v>
      </c>
      <c r="V83" s="18">
        <v>0</v>
      </c>
      <c r="W83" s="62">
        <v>15</v>
      </c>
      <c r="X83" s="17" t="s">
        <v>77</v>
      </c>
      <c r="Y83" s="44" t="s">
        <v>206</v>
      </c>
    </row>
    <row r="84" spans="2:25" ht="24" customHeight="1">
      <c r="B84" s="26" t="s">
        <v>78</v>
      </c>
      <c r="C84" s="32" t="s">
        <v>207</v>
      </c>
      <c r="D84" s="53">
        <f t="shared" si="15"/>
        <v>7</v>
      </c>
      <c r="E84" s="1">
        <v>3</v>
      </c>
      <c r="F84" s="1">
        <v>1</v>
      </c>
      <c r="G84" s="1">
        <v>0</v>
      </c>
      <c r="H84" s="1">
        <v>1</v>
      </c>
      <c r="I84" s="1">
        <v>1</v>
      </c>
      <c r="J84" s="1">
        <v>0</v>
      </c>
      <c r="K84" s="1">
        <v>0</v>
      </c>
      <c r="L84" s="1">
        <v>1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18">
        <v>0</v>
      </c>
      <c r="W84" s="62">
        <v>0</v>
      </c>
      <c r="X84" s="17" t="s">
        <v>78</v>
      </c>
      <c r="Y84" s="44" t="s">
        <v>207</v>
      </c>
    </row>
    <row r="85" spans="2:25" ht="24" customHeight="1">
      <c r="B85" s="26" t="s">
        <v>79</v>
      </c>
      <c r="C85" s="32" t="s">
        <v>208</v>
      </c>
      <c r="D85" s="53">
        <f t="shared" si="15"/>
        <v>138</v>
      </c>
      <c r="E85" s="1">
        <v>44</v>
      </c>
      <c r="F85" s="1">
        <v>10</v>
      </c>
      <c r="G85" s="1">
        <v>29</v>
      </c>
      <c r="H85" s="1">
        <v>9</v>
      </c>
      <c r="I85" s="1">
        <v>18</v>
      </c>
      <c r="J85" s="1">
        <v>3</v>
      </c>
      <c r="K85" s="1">
        <v>5</v>
      </c>
      <c r="L85" s="1">
        <v>5</v>
      </c>
      <c r="M85" s="18">
        <v>3</v>
      </c>
      <c r="N85" s="18">
        <v>0</v>
      </c>
      <c r="O85" s="18">
        <v>2</v>
      </c>
      <c r="P85" s="18">
        <v>0</v>
      </c>
      <c r="Q85" s="18">
        <v>3</v>
      </c>
      <c r="R85" s="18">
        <v>2</v>
      </c>
      <c r="S85" s="18">
        <v>0</v>
      </c>
      <c r="T85" s="18">
        <v>0</v>
      </c>
      <c r="U85" s="18">
        <v>1</v>
      </c>
      <c r="V85" s="18">
        <v>0</v>
      </c>
      <c r="W85" s="62">
        <v>4</v>
      </c>
      <c r="X85" s="17" t="s">
        <v>79</v>
      </c>
      <c r="Y85" s="44" t="s">
        <v>208</v>
      </c>
    </row>
    <row r="86" spans="2:25" ht="24" customHeight="1">
      <c r="B86" s="26" t="s">
        <v>80</v>
      </c>
      <c r="C86" s="32" t="s">
        <v>209</v>
      </c>
      <c r="D86" s="53">
        <f t="shared" si="15"/>
        <v>12</v>
      </c>
      <c r="E86" s="1">
        <v>2</v>
      </c>
      <c r="F86" s="1">
        <v>0</v>
      </c>
      <c r="G86" s="1">
        <v>1</v>
      </c>
      <c r="H86" s="1">
        <v>0</v>
      </c>
      <c r="I86" s="1">
        <v>3</v>
      </c>
      <c r="J86" s="1">
        <v>1</v>
      </c>
      <c r="K86" s="1">
        <v>1</v>
      </c>
      <c r="L86" s="1">
        <v>0</v>
      </c>
      <c r="M86" s="18">
        <v>1</v>
      </c>
      <c r="N86" s="18">
        <v>0</v>
      </c>
      <c r="O86" s="18">
        <v>0</v>
      </c>
      <c r="P86" s="18">
        <v>1</v>
      </c>
      <c r="Q86" s="18">
        <v>0</v>
      </c>
      <c r="R86" s="18">
        <v>1</v>
      </c>
      <c r="S86" s="18">
        <v>0</v>
      </c>
      <c r="T86" s="18">
        <v>0</v>
      </c>
      <c r="U86" s="18">
        <v>0</v>
      </c>
      <c r="V86" s="18">
        <v>0</v>
      </c>
      <c r="W86" s="62">
        <v>1</v>
      </c>
      <c r="X86" s="17" t="s">
        <v>80</v>
      </c>
      <c r="Y86" s="44" t="s">
        <v>209</v>
      </c>
    </row>
    <row r="87" spans="2:25" ht="24" customHeight="1">
      <c r="B87" s="26" t="s">
        <v>81</v>
      </c>
      <c r="C87" s="32" t="s">
        <v>210</v>
      </c>
      <c r="D87" s="53">
        <f>SUM(E87:W87)</f>
        <v>575</v>
      </c>
      <c r="E87" s="1">
        <v>132</v>
      </c>
      <c r="F87" s="1">
        <v>79</v>
      </c>
      <c r="G87" s="1">
        <v>120</v>
      </c>
      <c r="H87" s="1">
        <v>45</v>
      </c>
      <c r="I87" s="1">
        <v>30</v>
      </c>
      <c r="J87" s="1">
        <v>20</v>
      </c>
      <c r="K87" s="1">
        <v>21</v>
      </c>
      <c r="L87" s="1">
        <v>46</v>
      </c>
      <c r="M87" s="18">
        <v>11</v>
      </c>
      <c r="N87" s="18">
        <v>8</v>
      </c>
      <c r="O87" s="18">
        <v>2</v>
      </c>
      <c r="P87" s="18">
        <v>8</v>
      </c>
      <c r="Q87" s="18">
        <v>27</v>
      </c>
      <c r="R87" s="18">
        <v>3</v>
      </c>
      <c r="S87" s="18">
        <v>6</v>
      </c>
      <c r="T87" s="18">
        <v>3</v>
      </c>
      <c r="U87" s="18">
        <v>1</v>
      </c>
      <c r="V87" s="18">
        <v>0</v>
      </c>
      <c r="W87" s="62">
        <v>13</v>
      </c>
      <c r="X87" s="17" t="s">
        <v>81</v>
      </c>
      <c r="Y87" s="44" t="s">
        <v>210</v>
      </c>
    </row>
    <row r="88" spans="2:25" ht="24" customHeight="1">
      <c r="B88" s="26" t="s">
        <v>82</v>
      </c>
      <c r="C88" s="32" t="s">
        <v>211</v>
      </c>
      <c r="D88" s="53">
        <f>D89+D90+D91+D94</f>
        <v>316</v>
      </c>
      <c r="E88" s="66">
        <f aca="true" t="shared" si="18" ref="E88:W88">E89+E90+E91+E94</f>
        <v>63</v>
      </c>
      <c r="F88" s="55">
        <f t="shared" si="18"/>
        <v>34</v>
      </c>
      <c r="G88" s="56">
        <f t="shared" si="18"/>
        <v>70</v>
      </c>
      <c r="H88" s="54">
        <f t="shared" si="18"/>
        <v>28</v>
      </c>
      <c r="I88" s="55">
        <f t="shared" si="18"/>
        <v>19</v>
      </c>
      <c r="J88" s="55">
        <f t="shared" si="18"/>
        <v>18</v>
      </c>
      <c r="K88" s="56">
        <f t="shared" si="18"/>
        <v>17</v>
      </c>
      <c r="L88" s="55">
        <f t="shared" si="18"/>
        <v>21</v>
      </c>
      <c r="M88" s="55">
        <f t="shared" si="18"/>
        <v>10</v>
      </c>
      <c r="N88" s="57">
        <f t="shared" si="18"/>
        <v>4</v>
      </c>
      <c r="O88" s="55">
        <f t="shared" si="18"/>
        <v>1</v>
      </c>
      <c r="P88" s="55">
        <f t="shared" si="18"/>
        <v>1</v>
      </c>
      <c r="Q88" s="56">
        <f t="shared" si="18"/>
        <v>8</v>
      </c>
      <c r="R88" s="54">
        <f t="shared" si="18"/>
        <v>5</v>
      </c>
      <c r="S88" s="54">
        <f t="shared" si="18"/>
        <v>7</v>
      </c>
      <c r="T88" s="54">
        <f t="shared" si="18"/>
        <v>1</v>
      </c>
      <c r="U88" s="54">
        <f t="shared" si="18"/>
        <v>2</v>
      </c>
      <c r="V88" s="67">
        <f t="shared" si="18"/>
        <v>0</v>
      </c>
      <c r="W88" s="64">
        <f t="shared" si="18"/>
        <v>7</v>
      </c>
      <c r="X88" s="17" t="s">
        <v>82</v>
      </c>
      <c r="Y88" s="44" t="s">
        <v>211</v>
      </c>
    </row>
    <row r="89" spans="2:25" ht="24" customHeight="1">
      <c r="B89" s="26" t="s">
        <v>83</v>
      </c>
      <c r="C89" s="32" t="s">
        <v>212</v>
      </c>
      <c r="D89" s="53">
        <f t="shared" si="15"/>
        <v>19</v>
      </c>
      <c r="E89" s="1">
        <v>5</v>
      </c>
      <c r="F89" s="1">
        <v>1</v>
      </c>
      <c r="G89" s="1">
        <v>3</v>
      </c>
      <c r="H89" s="1">
        <v>1</v>
      </c>
      <c r="I89" s="1">
        <v>2</v>
      </c>
      <c r="J89" s="1">
        <v>2</v>
      </c>
      <c r="K89" s="1">
        <v>4</v>
      </c>
      <c r="L89" s="1">
        <v>1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0</v>
      </c>
      <c r="W89" s="62">
        <v>0</v>
      </c>
      <c r="X89" s="17" t="s">
        <v>83</v>
      </c>
      <c r="Y89" s="44" t="s">
        <v>212</v>
      </c>
    </row>
    <row r="90" spans="2:25" ht="24" customHeight="1">
      <c r="B90" s="26" t="s">
        <v>84</v>
      </c>
      <c r="C90" s="32" t="s">
        <v>213</v>
      </c>
      <c r="D90" s="53">
        <f t="shared" si="15"/>
        <v>44</v>
      </c>
      <c r="E90" s="1">
        <v>8</v>
      </c>
      <c r="F90" s="1">
        <v>6</v>
      </c>
      <c r="G90" s="1">
        <v>9</v>
      </c>
      <c r="H90" s="1">
        <v>5</v>
      </c>
      <c r="I90" s="1">
        <v>1</v>
      </c>
      <c r="J90" s="1">
        <v>4</v>
      </c>
      <c r="K90" s="1">
        <v>0</v>
      </c>
      <c r="L90" s="1">
        <v>0</v>
      </c>
      <c r="M90" s="18">
        <v>1</v>
      </c>
      <c r="N90" s="18">
        <v>2</v>
      </c>
      <c r="O90" s="18">
        <v>1</v>
      </c>
      <c r="P90" s="18">
        <v>0</v>
      </c>
      <c r="Q90" s="18">
        <v>3</v>
      </c>
      <c r="R90" s="18">
        <v>1</v>
      </c>
      <c r="S90" s="18">
        <v>1</v>
      </c>
      <c r="T90" s="18">
        <v>0</v>
      </c>
      <c r="U90" s="18">
        <v>0</v>
      </c>
      <c r="V90" s="18">
        <v>0</v>
      </c>
      <c r="W90" s="62">
        <v>2</v>
      </c>
      <c r="X90" s="17" t="s">
        <v>84</v>
      </c>
      <c r="Y90" s="44" t="s">
        <v>213</v>
      </c>
    </row>
    <row r="91" spans="2:25" ht="24" customHeight="1">
      <c r="B91" s="26" t="s">
        <v>85</v>
      </c>
      <c r="C91" s="32" t="s">
        <v>214</v>
      </c>
      <c r="D91" s="53">
        <f>SUM(E91:W91)</f>
        <v>87</v>
      </c>
      <c r="E91" s="1">
        <f>SUM(E92:E93)</f>
        <v>17</v>
      </c>
      <c r="F91" s="1">
        <f aca="true" t="shared" si="19" ref="F91:W91">SUM(F92:F93)</f>
        <v>9</v>
      </c>
      <c r="G91" s="1">
        <f t="shared" si="19"/>
        <v>24</v>
      </c>
      <c r="H91" s="1">
        <f t="shared" si="19"/>
        <v>4</v>
      </c>
      <c r="I91" s="1">
        <f t="shared" si="19"/>
        <v>9</v>
      </c>
      <c r="J91" s="1">
        <f t="shared" si="19"/>
        <v>3</v>
      </c>
      <c r="K91" s="1">
        <f t="shared" si="19"/>
        <v>5</v>
      </c>
      <c r="L91" s="1">
        <f t="shared" si="19"/>
        <v>5</v>
      </c>
      <c r="M91" s="1">
        <f t="shared" si="19"/>
        <v>5</v>
      </c>
      <c r="N91" s="18">
        <f t="shared" si="19"/>
        <v>1</v>
      </c>
      <c r="O91" s="1">
        <f t="shared" si="19"/>
        <v>0</v>
      </c>
      <c r="P91" s="1">
        <f t="shared" si="19"/>
        <v>0</v>
      </c>
      <c r="Q91" s="1">
        <f t="shared" si="19"/>
        <v>0</v>
      </c>
      <c r="R91" s="1">
        <f t="shared" si="19"/>
        <v>2</v>
      </c>
      <c r="S91" s="1">
        <f t="shared" si="19"/>
        <v>0</v>
      </c>
      <c r="T91" s="1">
        <f t="shared" si="19"/>
        <v>0</v>
      </c>
      <c r="U91" s="1">
        <f t="shared" si="19"/>
        <v>0</v>
      </c>
      <c r="V91" s="18">
        <f t="shared" si="19"/>
        <v>0</v>
      </c>
      <c r="W91" s="61">
        <f t="shared" si="19"/>
        <v>3</v>
      </c>
      <c r="X91" s="17" t="s">
        <v>85</v>
      </c>
      <c r="Y91" s="44" t="s">
        <v>214</v>
      </c>
    </row>
    <row r="92" spans="2:25" ht="24" customHeight="1">
      <c r="B92" s="26" t="s">
        <v>86</v>
      </c>
      <c r="C92" s="32" t="s">
        <v>215</v>
      </c>
      <c r="D92" s="53">
        <f t="shared" si="15"/>
        <v>35</v>
      </c>
      <c r="E92" s="1">
        <v>10</v>
      </c>
      <c r="F92" s="1">
        <v>4</v>
      </c>
      <c r="G92" s="1">
        <v>6</v>
      </c>
      <c r="H92" s="1">
        <v>1</v>
      </c>
      <c r="I92" s="1">
        <v>5</v>
      </c>
      <c r="J92" s="1">
        <v>1</v>
      </c>
      <c r="K92" s="1">
        <v>2</v>
      </c>
      <c r="L92" s="1">
        <v>2</v>
      </c>
      <c r="M92" s="18">
        <v>1</v>
      </c>
      <c r="N92" s="18">
        <v>1</v>
      </c>
      <c r="O92" s="18">
        <v>0</v>
      </c>
      <c r="P92" s="18">
        <v>0</v>
      </c>
      <c r="Q92" s="18">
        <v>0</v>
      </c>
      <c r="R92" s="18">
        <v>0</v>
      </c>
      <c r="S92" s="18">
        <v>0</v>
      </c>
      <c r="T92" s="18">
        <v>0</v>
      </c>
      <c r="U92" s="18">
        <v>0</v>
      </c>
      <c r="V92" s="18">
        <v>0</v>
      </c>
      <c r="W92" s="62">
        <v>2</v>
      </c>
      <c r="X92" s="17" t="s">
        <v>86</v>
      </c>
      <c r="Y92" s="44" t="s">
        <v>215</v>
      </c>
    </row>
    <row r="93" spans="2:25" ht="24" customHeight="1">
      <c r="B93" s="26" t="s">
        <v>87</v>
      </c>
      <c r="C93" s="32" t="s">
        <v>216</v>
      </c>
      <c r="D93" s="53">
        <f t="shared" si="15"/>
        <v>52</v>
      </c>
      <c r="E93" s="1">
        <v>7</v>
      </c>
      <c r="F93" s="1">
        <v>5</v>
      </c>
      <c r="G93" s="1">
        <v>18</v>
      </c>
      <c r="H93" s="1">
        <v>3</v>
      </c>
      <c r="I93" s="1">
        <v>4</v>
      </c>
      <c r="J93" s="1">
        <v>2</v>
      </c>
      <c r="K93" s="1">
        <v>3</v>
      </c>
      <c r="L93" s="1">
        <v>3</v>
      </c>
      <c r="M93" s="18">
        <v>4</v>
      </c>
      <c r="N93" s="18">
        <v>0</v>
      </c>
      <c r="O93" s="18">
        <v>0</v>
      </c>
      <c r="P93" s="18">
        <v>0</v>
      </c>
      <c r="Q93" s="18">
        <v>0</v>
      </c>
      <c r="R93" s="18">
        <v>2</v>
      </c>
      <c r="S93" s="18">
        <v>0</v>
      </c>
      <c r="T93" s="18">
        <v>0</v>
      </c>
      <c r="U93" s="18">
        <v>0</v>
      </c>
      <c r="V93" s="18">
        <v>0</v>
      </c>
      <c r="W93" s="62">
        <v>1</v>
      </c>
      <c r="X93" s="17" t="s">
        <v>87</v>
      </c>
      <c r="Y93" s="44" t="s">
        <v>216</v>
      </c>
    </row>
    <row r="94" spans="2:25" ht="24" customHeight="1">
      <c r="B94" s="26" t="s">
        <v>88</v>
      </c>
      <c r="C94" s="32" t="s">
        <v>217</v>
      </c>
      <c r="D94" s="53">
        <f t="shared" si="15"/>
        <v>166</v>
      </c>
      <c r="E94" s="1">
        <v>33</v>
      </c>
      <c r="F94" s="1">
        <v>18</v>
      </c>
      <c r="G94" s="1">
        <v>34</v>
      </c>
      <c r="H94" s="1">
        <v>18</v>
      </c>
      <c r="I94" s="1">
        <v>7</v>
      </c>
      <c r="J94" s="1">
        <v>9</v>
      </c>
      <c r="K94" s="1">
        <v>8</v>
      </c>
      <c r="L94" s="1">
        <v>15</v>
      </c>
      <c r="M94" s="18">
        <v>4</v>
      </c>
      <c r="N94" s="18">
        <v>1</v>
      </c>
      <c r="O94" s="18">
        <v>0</v>
      </c>
      <c r="P94" s="18">
        <v>1</v>
      </c>
      <c r="Q94" s="18">
        <v>5</v>
      </c>
      <c r="R94" s="18">
        <v>2</v>
      </c>
      <c r="S94" s="18">
        <v>6</v>
      </c>
      <c r="T94" s="18">
        <v>1</v>
      </c>
      <c r="U94" s="18">
        <v>2</v>
      </c>
      <c r="V94" s="18">
        <v>0</v>
      </c>
      <c r="W94" s="62">
        <v>2</v>
      </c>
      <c r="X94" s="17" t="s">
        <v>88</v>
      </c>
      <c r="Y94" s="44" t="s">
        <v>217</v>
      </c>
    </row>
    <row r="95" spans="2:25" ht="24" customHeight="1">
      <c r="B95" s="26" t="s">
        <v>89</v>
      </c>
      <c r="C95" s="32" t="s">
        <v>218</v>
      </c>
      <c r="D95" s="53">
        <f>SUM(E95:W95)</f>
        <v>11</v>
      </c>
      <c r="E95" s="1">
        <v>3</v>
      </c>
      <c r="F95" s="1">
        <v>0</v>
      </c>
      <c r="G95" s="1">
        <v>1</v>
      </c>
      <c r="H95" s="1">
        <v>0</v>
      </c>
      <c r="I95" s="1">
        <v>1</v>
      </c>
      <c r="J95" s="1">
        <v>1</v>
      </c>
      <c r="K95" s="1">
        <v>0</v>
      </c>
      <c r="L95" s="1">
        <v>3</v>
      </c>
      <c r="M95" s="18">
        <v>0</v>
      </c>
      <c r="N95" s="18">
        <v>0</v>
      </c>
      <c r="O95" s="18">
        <v>1</v>
      </c>
      <c r="P95" s="18">
        <v>0</v>
      </c>
      <c r="Q95" s="18">
        <v>0</v>
      </c>
      <c r="R95" s="18">
        <v>0</v>
      </c>
      <c r="S95" s="18">
        <v>1</v>
      </c>
      <c r="T95" s="18">
        <v>0</v>
      </c>
      <c r="U95" s="1">
        <v>0</v>
      </c>
      <c r="V95" s="18">
        <v>0</v>
      </c>
      <c r="W95" s="62">
        <v>0</v>
      </c>
      <c r="X95" s="17" t="s">
        <v>89</v>
      </c>
      <c r="Y95" s="44" t="s">
        <v>218</v>
      </c>
    </row>
    <row r="96" spans="2:25" ht="24" customHeight="1">
      <c r="B96" s="26" t="s">
        <v>90</v>
      </c>
      <c r="C96" s="32" t="s">
        <v>219</v>
      </c>
      <c r="D96" s="53">
        <f t="shared" si="15"/>
        <v>50</v>
      </c>
      <c r="E96" s="1">
        <v>14</v>
      </c>
      <c r="F96" s="1">
        <v>6</v>
      </c>
      <c r="G96" s="1">
        <v>10</v>
      </c>
      <c r="H96" s="1">
        <v>1</v>
      </c>
      <c r="I96" s="1">
        <v>4</v>
      </c>
      <c r="J96" s="1">
        <v>1</v>
      </c>
      <c r="K96" s="1">
        <v>3</v>
      </c>
      <c r="L96" s="1">
        <v>2</v>
      </c>
      <c r="M96" s="18">
        <v>1</v>
      </c>
      <c r="N96" s="18">
        <v>3</v>
      </c>
      <c r="O96" s="18">
        <v>0</v>
      </c>
      <c r="P96" s="18">
        <v>0</v>
      </c>
      <c r="Q96" s="18">
        <v>3</v>
      </c>
      <c r="R96" s="18">
        <v>0</v>
      </c>
      <c r="S96" s="18">
        <v>1</v>
      </c>
      <c r="T96" s="18">
        <v>0</v>
      </c>
      <c r="U96" s="18">
        <v>0</v>
      </c>
      <c r="V96" s="18">
        <v>1</v>
      </c>
      <c r="W96" s="62">
        <v>0</v>
      </c>
      <c r="X96" s="17" t="s">
        <v>90</v>
      </c>
      <c r="Y96" s="44" t="s">
        <v>219</v>
      </c>
    </row>
    <row r="97" spans="2:25" ht="24" customHeight="1">
      <c r="B97" s="26" t="s">
        <v>91</v>
      </c>
      <c r="C97" s="32" t="s">
        <v>220</v>
      </c>
      <c r="D97" s="53">
        <f t="shared" si="15"/>
        <v>305</v>
      </c>
      <c r="E97" s="1">
        <f>E98+E99+E103</f>
        <v>83</v>
      </c>
      <c r="F97" s="1">
        <f>F98+F99+F103</f>
        <v>33</v>
      </c>
      <c r="G97" s="1">
        <f aca="true" t="shared" si="20" ref="G97:W97">G98+G99+G103</f>
        <v>68</v>
      </c>
      <c r="H97" s="1">
        <f t="shared" si="20"/>
        <v>17</v>
      </c>
      <c r="I97" s="1">
        <f t="shared" si="20"/>
        <v>16</v>
      </c>
      <c r="J97" s="1">
        <f t="shared" si="20"/>
        <v>16</v>
      </c>
      <c r="K97" s="1">
        <f t="shared" si="20"/>
        <v>17</v>
      </c>
      <c r="L97" s="1">
        <f t="shared" si="20"/>
        <v>17</v>
      </c>
      <c r="M97" s="18">
        <f t="shared" si="20"/>
        <v>9</v>
      </c>
      <c r="N97" s="18">
        <f t="shared" si="20"/>
        <v>1</v>
      </c>
      <c r="O97" s="1">
        <f t="shared" si="20"/>
        <v>0</v>
      </c>
      <c r="P97" s="1">
        <f t="shared" si="20"/>
        <v>2</v>
      </c>
      <c r="Q97" s="1">
        <f t="shared" si="20"/>
        <v>4</v>
      </c>
      <c r="R97" s="1">
        <f t="shared" si="20"/>
        <v>1</v>
      </c>
      <c r="S97" s="1">
        <f t="shared" si="20"/>
        <v>4</v>
      </c>
      <c r="T97" s="1">
        <f t="shared" si="20"/>
        <v>1</v>
      </c>
      <c r="U97" s="1">
        <f t="shared" si="20"/>
        <v>2</v>
      </c>
      <c r="V97" s="18">
        <f t="shared" si="20"/>
        <v>0</v>
      </c>
      <c r="W97" s="61">
        <f t="shared" si="20"/>
        <v>14</v>
      </c>
      <c r="X97" s="17" t="s">
        <v>91</v>
      </c>
      <c r="Y97" s="44" t="s">
        <v>220</v>
      </c>
    </row>
    <row r="98" spans="2:25" ht="24" customHeight="1">
      <c r="B98" s="26" t="s">
        <v>92</v>
      </c>
      <c r="C98" s="32" t="s">
        <v>221</v>
      </c>
      <c r="D98" s="53">
        <f t="shared" si="15"/>
        <v>56</v>
      </c>
      <c r="E98" s="1">
        <v>16</v>
      </c>
      <c r="F98" s="1">
        <v>6</v>
      </c>
      <c r="G98" s="1">
        <v>13</v>
      </c>
      <c r="H98" s="1">
        <v>0</v>
      </c>
      <c r="I98" s="1">
        <v>2</v>
      </c>
      <c r="J98" s="1">
        <v>7</v>
      </c>
      <c r="K98" s="1">
        <v>1</v>
      </c>
      <c r="L98" s="1">
        <v>3</v>
      </c>
      <c r="M98" s="18">
        <v>1</v>
      </c>
      <c r="N98" s="18">
        <v>1</v>
      </c>
      <c r="O98" s="18">
        <v>0</v>
      </c>
      <c r="P98" s="18">
        <v>1</v>
      </c>
      <c r="Q98" s="18">
        <v>1</v>
      </c>
      <c r="R98" s="18">
        <v>1</v>
      </c>
      <c r="S98" s="18">
        <v>0</v>
      </c>
      <c r="T98" s="18">
        <v>0</v>
      </c>
      <c r="U98" s="18">
        <v>0</v>
      </c>
      <c r="V98" s="18">
        <v>0</v>
      </c>
      <c r="W98" s="62">
        <v>3</v>
      </c>
      <c r="X98" s="17" t="s">
        <v>92</v>
      </c>
      <c r="Y98" s="44" t="s">
        <v>221</v>
      </c>
    </row>
    <row r="99" spans="2:25" ht="24" customHeight="1">
      <c r="B99" s="26" t="s">
        <v>93</v>
      </c>
      <c r="C99" s="32" t="s">
        <v>222</v>
      </c>
      <c r="D99" s="53">
        <f t="shared" si="15"/>
        <v>170</v>
      </c>
      <c r="E99" s="1">
        <f>SUM(E100:E102)</f>
        <v>44</v>
      </c>
      <c r="F99" s="1">
        <f aca="true" t="shared" si="21" ref="F99:W99">SUM(F100:F102)</f>
        <v>19</v>
      </c>
      <c r="G99" s="1">
        <f t="shared" si="21"/>
        <v>35</v>
      </c>
      <c r="H99" s="1">
        <f t="shared" si="21"/>
        <v>14</v>
      </c>
      <c r="I99" s="1">
        <f t="shared" si="21"/>
        <v>10</v>
      </c>
      <c r="J99" s="1">
        <f t="shared" si="21"/>
        <v>5</v>
      </c>
      <c r="K99" s="1">
        <f t="shared" si="21"/>
        <v>10</v>
      </c>
      <c r="L99" s="1">
        <f t="shared" si="21"/>
        <v>11</v>
      </c>
      <c r="M99" s="1">
        <f t="shared" si="21"/>
        <v>6</v>
      </c>
      <c r="N99" s="18">
        <f t="shared" si="21"/>
        <v>0</v>
      </c>
      <c r="O99" s="1">
        <f t="shared" si="21"/>
        <v>0</v>
      </c>
      <c r="P99" s="1">
        <f t="shared" si="21"/>
        <v>1</v>
      </c>
      <c r="Q99" s="1">
        <f t="shared" si="21"/>
        <v>2</v>
      </c>
      <c r="R99" s="1">
        <f t="shared" si="21"/>
        <v>0</v>
      </c>
      <c r="S99" s="1">
        <f t="shared" si="21"/>
        <v>3</v>
      </c>
      <c r="T99" s="1">
        <f t="shared" si="21"/>
        <v>1</v>
      </c>
      <c r="U99" s="1">
        <f t="shared" si="21"/>
        <v>1</v>
      </c>
      <c r="V99" s="18">
        <f t="shared" si="21"/>
        <v>0</v>
      </c>
      <c r="W99" s="61">
        <f t="shared" si="21"/>
        <v>8</v>
      </c>
      <c r="X99" s="17" t="s">
        <v>93</v>
      </c>
      <c r="Y99" s="44" t="s">
        <v>222</v>
      </c>
    </row>
    <row r="100" spans="2:25" ht="24" customHeight="1">
      <c r="B100" s="26" t="s">
        <v>94</v>
      </c>
      <c r="C100" s="32" t="s">
        <v>223</v>
      </c>
      <c r="D100" s="53">
        <f t="shared" si="15"/>
        <v>28</v>
      </c>
      <c r="E100" s="1">
        <v>7</v>
      </c>
      <c r="F100" s="1">
        <v>2</v>
      </c>
      <c r="G100" s="1">
        <v>7</v>
      </c>
      <c r="H100" s="1">
        <v>1</v>
      </c>
      <c r="I100" s="1">
        <v>3</v>
      </c>
      <c r="J100" s="1">
        <v>0</v>
      </c>
      <c r="K100" s="1">
        <v>2</v>
      </c>
      <c r="L100" s="1">
        <v>2</v>
      </c>
      <c r="M100" s="18">
        <v>2</v>
      </c>
      <c r="N100" s="18">
        <v>0</v>
      </c>
      <c r="O100" s="18">
        <v>0</v>
      </c>
      <c r="P100" s="18">
        <v>0</v>
      </c>
      <c r="Q100" s="18">
        <v>0</v>
      </c>
      <c r="R100" s="18">
        <v>0</v>
      </c>
      <c r="S100" s="18">
        <v>1</v>
      </c>
      <c r="T100" s="18">
        <v>0</v>
      </c>
      <c r="U100" s="18">
        <v>0</v>
      </c>
      <c r="V100" s="18">
        <v>0</v>
      </c>
      <c r="W100" s="62">
        <v>1</v>
      </c>
      <c r="X100" s="17" t="s">
        <v>94</v>
      </c>
      <c r="Y100" s="44" t="s">
        <v>223</v>
      </c>
    </row>
    <row r="101" spans="2:25" ht="24" customHeight="1">
      <c r="B101" s="26" t="s">
        <v>95</v>
      </c>
      <c r="C101" s="32" t="s">
        <v>224</v>
      </c>
      <c r="D101" s="53">
        <f t="shared" si="15"/>
        <v>109</v>
      </c>
      <c r="E101" s="1">
        <v>31</v>
      </c>
      <c r="F101" s="1">
        <v>11</v>
      </c>
      <c r="G101" s="1">
        <v>25</v>
      </c>
      <c r="H101" s="1">
        <v>9</v>
      </c>
      <c r="I101" s="1">
        <v>5</v>
      </c>
      <c r="J101" s="1">
        <v>3</v>
      </c>
      <c r="K101" s="1">
        <v>6</v>
      </c>
      <c r="L101" s="1">
        <v>6</v>
      </c>
      <c r="M101" s="18">
        <v>3</v>
      </c>
      <c r="N101" s="18">
        <v>0</v>
      </c>
      <c r="O101" s="18">
        <v>0</v>
      </c>
      <c r="P101" s="18">
        <v>0</v>
      </c>
      <c r="Q101" s="18">
        <v>1</v>
      </c>
      <c r="R101" s="18">
        <v>0</v>
      </c>
      <c r="S101" s="18">
        <v>2</v>
      </c>
      <c r="T101" s="18">
        <v>1</v>
      </c>
      <c r="U101" s="18">
        <v>1</v>
      </c>
      <c r="V101" s="18">
        <v>0</v>
      </c>
      <c r="W101" s="62">
        <v>5</v>
      </c>
      <c r="X101" s="17" t="s">
        <v>95</v>
      </c>
      <c r="Y101" s="44" t="s">
        <v>224</v>
      </c>
    </row>
    <row r="102" spans="2:25" ht="24" customHeight="1">
      <c r="B102" s="26" t="s">
        <v>96</v>
      </c>
      <c r="C102" s="32" t="s">
        <v>225</v>
      </c>
      <c r="D102" s="53">
        <f t="shared" si="15"/>
        <v>33</v>
      </c>
      <c r="E102" s="1">
        <v>6</v>
      </c>
      <c r="F102" s="1">
        <v>6</v>
      </c>
      <c r="G102" s="1">
        <v>3</v>
      </c>
      <c r="H102" s="1">
        <v>4</v>
      </c>
      <c r="I102" s="1">
        <v>2</v>
      </c>
      <c r="J102" s="1">
        <v>2</v>
      </c>
      <c r="K102" s="1">
        <v>2</v>
      </c>
      <c r="L102" s="1">
        <v>3</v>
      </c>
      <c r="M102" s="18">
        <v>1</v>
      </c>
      <c r="N102" s="18">
        <v>0</v>
      </c>
      <c r="O102" s="18">
        <v>0</v>
      </c>
      <c r="P102" s="18">
        <v>1</v>
      </c>
      <c r="Q102" s="18">
        <v>1</v>
      </c>
      <c r="R102" s="18">
        <v>0</v>
      </c>
      <c r="S102" s="18">
        <v>0</v>
      </c>
      <c r="T102" s="18">
        <v>0</v>
      </c>
      <c r="U102" s="18">
        <v>0</v>
      </c>
      <c r="V102" s="18">
        <v>0</v>
      </c>
      <c r="W102" s="62">
        <v>2</v>
      </c>
      <c r="X102" s="17" t="s">
        <v>96</v>
      </c>
      <c r="Y102" s="44" t="s">
        <v>225</v>
      </c>
    </row>
    <row r="103" spans="2:25" ht="24" customHeight="1">
      <c r="B103" s="26" t="s">
        <v>97</v>
      </c>
      <c r="C103" s="32" t="s">
        <v>226</v>
      </c>
      <c r="D103" s="53">
        <f t="shared" si="15"/>
        <v>79</v>
      </c>
      <c r="E103" s="1">
        <v>23</v>
      </c>
      <c r="F103" s="1">
        <v>8</v>
      </c>
      <c r="G103" s="1">
        <v>20</v>
      </c>
      <c r="H103" s="1">
        <v>3</v>
      </c>
      <c r="I103" s="1">
        <v>4</v>
      </c>
      <c r="J103" s="1">
        <v>4</v>
      </c>
      <c r="K103" s="1">
        <v>6</v>
      </c>
      <c r="L103" s="1">
        <v>3</v>
      </c>
      <c r="M103" s="18">
        <v>2</v>
      </c>
      <c r="N103" s="18">
        <v>0</v>
      </c>
      <c r="O103" s="18">
        <v>0</v>
      </c>
      <c r="P103" s="18">
        <v>0</v>
      </c>
      <c r="Q103" s="18">
        <v>1</v>
      </c>
      <c r="R103" s="18">
        <v>0</v>
      </c>
      <c r="S103" s="18">
        <v>1</v>
      </c>
      <c r="T103" s="18">
        <v>0</v>
      </c>
      <c r="U103" s="18">
        <v>1</v>
      </c>
      <c r="V103" s="18">
        <v>0</v>
      </c>
      <c r="W103" s="62">
        <v>3</v>
      </c>
      <c r="X103" s="17" t="s">
        <v>97</v>
      </c>
      <c r="Y103" s="44" t="s">
        <v>226</v>
      </c>
    </row>
    <row r="104" spans="2:25" ht="24" customHeight="1">
      <c r="B104" s="26" t="s">
        <v>98</v>
      </c>
      <c r="C104" s="32" t="s">
        <v>227</v>
      </c>
      <c r="D104" s="53">
        <f t="shared" si="15"/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  <c r="R104" s="18">
        <v>0</v>
      </c>
      <c r="S104" s="18">
        <v>0</v>
      </c>
      <c r="T104" s="18">
        <v>0</v>
      </c>
      <c r="U104" s="18">
        <v>0</v>
      </c>
      <c r="V104" s="18">
        <v>0</v>
      </c>
      <c r="W104" s="62">
        <v>0</v>
      </c>
      <c r="X104" s="17" t="s">
        <v>98</v>
      </c>
      <c r="Y104" s="44" t="s">
        <v>227</v>
      </c>
    </row>
    <row r="105" spans="2:25" ht="24" customHeight="1">
      <c r="B105" s="26" t="s">
        <v>99</v>
      </c>
      <c r="C105" s="32" t="s">
        <v>228</v>
      </c>
      <c r="D105" s="53">
        <f t="shared" si="15"/>
        <v>1</v>
      </c>
      <c r="E105" s="1">
        <f>SUM(E106:E111)</f>
        <v>1</v>
      </c>
      <c r="F105" s="1">
        <f aca="true" t="shared" si="22" ref="F105:W105">SUM(F106:F111)</f>
        <v>0</v>
      </c>
      <c r="G105" s="1">
        <f t="shared" si="22"/>
        <v>0</v>
      </c>
      <c r="H105" s="1">
        <f t="shared" si="22"/>
        <v>0</v>
      </c>
      <c r="I105" s="1">
        <f t="shared" si="22"/>
        <v>0</v>
      </c>
      <c r="J105" s="1">
        <f t="shared" si="22"/>
        <v>0</v>
      </c>
      <c r="K105" s="1">
        <f t="shared" si="22"/>
        <v>0</v>
      </c>
      <c r="L105" s="1">
        <f t="shared" si="22"/>
        <v>0</v>
      </c>
      <c r="M105" s="18">
        <f t="shared" si="22"/>
        <v>0</v>
      </c>
      <c r="N105" s="18">
        <f t="shared" si="22"/>
        <v>0</v>
      </c>
      <c r="O105" s="1">
        <f t="shared" si="22"/>
        <v>0</v>
      </c>
      <c r="P105" s="1">
        <f t="shared" si="22"/>
        <v>0</v>
      </c>
      <c r="Q105" s="1">
        <f t="shared" si="22"/>
        <v>0</v>
      </c>
      <c r="R105" s="1">
        <f t="shared" si="22"/>
        <v>0</v>
      </c>
      <c r="S105" s="1">
        <f t="shared" si="22"/>
        <v>0</v>
      </c>
      <c r="T105" s="1">
        <f t="shared" si="22"/>
        <v>0</v>
      </c>
      <c r="U105" s="1">
        <f t="shared" si="22"/>
        <v>0</v>
      </c>
      <c r="V105" s="18">
        <f t="shared" si="22"/>
        <v>0</v>
      </c>
      <c r="W105" s="61">
        <f t="shared" si="22"/>
        <v>0</v>
      </c>
      <c r="X105" s="17" t="s">
        <v>99</v>
      </c>
      <c r="Y105" s="44" t="s">
        <v>228</v>
      </c>
    </row>
    <row r="106" spans="2:25" ht="24" customHeight="1">
      <c r="B106" s="26" t="s">
        <v>100</v>
      </c>
      <c r="C106" s="32" t="s">
        <v>229</v>
      </c>
      <c r="D106" s="53">
        <f t="shared" si="15"/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18">
        <v>0</v>
      </c>
      <c r="S106" s="18">
        <v>0</v>
      </c>
      <c r="T106" s="18">
        <v>0</v>
      </c>
      <c r="U106" s="18">
        <v>0</v>
      </c>
      <c r="V106" s="18">
        <v>0</v>
      </c>
      <c r="W106" s="62">
        <v>0</v>
      </c>
      <c r="X106" s="17" t="s">
        <v>100</v>
      </c>
      <c r="Y106" s="44" t="s">
        <v>229</v>
      </c>
    </row>
    <row r="107" spans="2:25" ht="24" customHeight="1">
      <c r="B107" s="26" t="s">
        <v>101</v>
      </c>
      <c r="C107" s="32" t="s">
        <v>230</v>
      </c>
      <c r="D107" s="53">
        <f t="shared" si="15"/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62">
        <v>0</v>
      </c>
      <c r="X107" s="17" t="s">
        <v>101</v>
      </c>
      <c r="Y107" s="44" t="s">
        <v>230</v>
      </c>
    </row>
    <row r="108" spans="2:25" ht="24" customHeight="1">
      <c r="B108" s="26" t="s">
        <v>102</v>
      </c>
      <c r="C108" s="33" t="s">
        <v>231</v>
      </c>
      <c r="D108" s="53">
        <f t="shared" si="15"/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62">
        <v>0</v>
      </c>
      <c r="X108" s="17" t="s">
        <v>102</v>
      </c>
      <c r="Y108" s="45" t="s">
        <v>231</v>
      </c>
    </row>
    <row r="109" spans="2:25" ht="24" customHeight="1">
      <c r="B109" s="26" t="s">
        <v>103</v>
      </c>
      <c r="C109" s="32" t="s">
        <v>232</v>
      </c>
      <c r="D109" s="53">
        <f t="shared" si="15"/>
        <v>1</v>
      </c>
      <c r="E109" s="1">
        <v>1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62">
        <v>0</v>
      </c>
      <c r="X109" s="17" t="s">
        <v>103</v>
      </c>
      <c r="Y109" s="44" t="s">
        <v>232</v>
      </c>
    </row>
    <row r="110" spans="2:25" ht="24" customHeight="1">
      <c r="B110" s="26" t="s">
        <v>104</v>
      </c>
      <c r="C110" s="33" t="s">
        <v>233</v>
      </c>
      <c r="D110" s="53">
        <f t="shared" si="15"/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8">
        <v>0</v>
      </c>
      <c r="U110" s="18">
        <v>0</v>
      </c>
      <c r="V110" s="18">
        <v>0</v>
      </c>
      <c r="W110" s="62">
        <v>0</v>
      </c>
      <c r="X110" s="17" t="s">
        <v>104</v>
      </c>
      <c r="Y110" s="45" t="s">
        <v>233</v>
      </c>
    </row>
    <row r="111" spans="2:25" ht="24" customHeight="1">
      <c r="B111" s="26" t="s">
        <v>105</v>
      </c>
      <c r="C111" s="32" t="s">
        <v>234</v>
      </c>
      <c r="D111" s="53">
        <f t="shared" si="15"/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  <c r="T111" s="18">
        <v>0</v>
      </c>
      <c r="U111" s="18">
        <v>0</v>
      </c>
      <c r="V111" s="18">
        <v>0</v>
      </c>
      <c r="W111" s="62">
        <v>0</v>
      </c>
      <c r="X111" s="17" t="s">
        <v>105</v>
      </c>
      <c r="Y111" s="44" t="s">
        <v>234</v>
      </c>
    </row>
    <row r="112" spans="2:25" ht="24" customHeight="1">
      <c r="B112" s="26" t="s">
        <v>106</v>
      </c>
      <c r="C112" s="32" t="s">
        <v>235</v>
      </c>
      <c r="D112" s="53">
        <f t="shared" si="15"/>
        <v>9</v>
      </c>
      <c r="E112" s="1">
        <f>E113+E114+E117+E118+E119</f>
        <v>2</v>
      </c>
      <c r="F112" s="1">
        <f aca="true" t="shared" si="23" ref="F112:W112">F113+F114+F117+F118+F119</f>
        <v>0</v>
      </c>
      <c r="G112" s="1">
        <f t="shared" si="23"/>
        <v>2</v>
      </c>
      <c r="H112" s="1">
        <f t="shared" si="23"/>
        <v>2</v>
      </c>
      <c r="I112" s="1">
        <f t="shared" si="23"/>
        <v>0</v>
      </c>
      <c r="J112" s="1">
        <f t="shared" si="23"/>
        <v>2</v>
      </c>
      <c r="K112" s="1">
        <f t="shared" si="23"/>
        <v>0</v>
      </c>
      <c r="L112" s="1">
        <f t="shared" si="23"/>
        <v>0</v>
      </c>
      <c r="M112" s="18">
        <f t="shared" si="23"/>
        <v>0</v>
      </c>
      <c r="N112" s="18">
        <f t="shared" si="23"/>
        <v>0</v>
      </c>
      <c r="O112" s="1">
        <f t="shared" si="23"/>
        <v>0</v>
      </c>
      <c r="P112" s="1">
        <f t="shared" si="23"/>
        <v>0</v>
      </c>
      <c r="Q112" s="1">
        <f t="shared" si="23"/>
        <v>0</v>
      </c>
      <c r="R112" s="1">
        <f t="shared" si="23"/>
        <v>1</v>
      </c>
      <c r="S112" s="1">
        <f t="shared" si="23"/>
        <v>0</v>
      </c>
      <c r="T112" s="1">
        <f t="shared" si="23"/>
        <v>0</v>
      </c>
      <c r="U112" s="1">
        <f t="shared" si="23"/>
        <v>0</v>
      </c>
      <c r="V112" s="18">
        <f t="shared" si="23"/>
        <v>0</v>
      </c>
      <c r="W112" s="61">
        <f t="shared" si="23"/>
        <v>0</v>
      </c>
      <c r="X112" s="17" t="s">
        <v>106</v>
      </c>
      <c r="Y112" s="44" t="s">
        <v>235</v>
      </c>
    </row>
    <row r="113" spans="2:25" ht="24" customHeight="1">
      <c r="B113" s="26" t="s">
        <v>107</v>
      </c>
      <c r="C113" s="32" t="s">
        <v>236</v>
      </c>
      <c r="D113" s="53">
        <f t="shared" si="15"/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  <c r="R113" s="18">
        <v>0</v>
      </c>
      <c r="S113" s="18">
        <v>0</v>
      </c>
      <c r="T113" s="18">
        <v>0</v>
      </c>
      <c r="U113" s="18">
        <v>0</v>
      </c>
      <c r="V113" s="18">
        <v>0</v>
      </c>
      <c r="W113" s="62">
        <v>0</v>
      </c>
      <c r="X113" s="17" t="s">
        <v>107</v>
      </c>
      <c r="Y113" s="44" t="s">
        <v>236</v>
      </c>
    </row>
    <row r="114" spans="2:25" ht="24" customHeight="1">
      <c r="B114" s="26" t="s">
        <v>108</v>
      </c>
      <c r="C114" s="32" t="s">
        <v>237</v>
      </c>
      <c r="D114" s="53">
        <f t="shared" si="15"/>
        <v>3</v>
      </c>
      <c r="E114" s="1">
        <f>E115+E116</f>
        <v>1</v>
      </c>
      <c r="F114" s="1">
        <f aca="true" t="shared" si="24" ref="F114:W114">F115+F116</f>
        <v>0</v>
      </c>
      <c r="G114" s="1">
        <f t="shared" si="24"/>
        <v>1</v>
      </c>
      <c r="H114" s="1">
        <f t="shared" si="24"/>
        <v>0</v>
      </c>
      <c r="I114" s="1">
        <f t="shared" si="24"/>
        <v>0</v>
      </c>
      <c r="J114" s="1">
        <f t="shared" si="24"/>
        <v>1</v>
      </c>
      <c r="K114" s="1">
        <f t="shared" si="24"/>
        <v>0</v>
      </c>
      <c r="L114" s="1">
        <f t="shared" si="24"/>
        <v>0</v>
      </c>
      <c r="M114" s="18">
        <f t="shared" si="24"/>
        <v>0</v>
      </c>
      <c r="N114" s="18">
        <f t="shared" si="24"/>
        <v>0</v>
      </c>
      <c r="O114" s="1">
        <f t="shared" si="24"/>
        <v>0</v>
      </c>
      <c r="P114" s="1">
        <f t="shared" si="24"/>
        <v>0</v>
      </c>
      <c r="Q114" s="1">
        <f t="shared" si="24"/>
        <v>0</v>
      </c>
      <c r="R114" s="1">
        <f t="shared" si="24"/>
        <v>0</v>
      </c>
      <c r="S114" s="1">
        <f t="shared" si="24"/>
        <v>0</v>
      </c>
      <c r="T114" s="1">
        <f t="shared" si="24"/>
        <v>0</v>
      </c>
      <c r="U114" s="1">
        <f t="shared" si="24"/>
        <v>0</v>
      </c>
      <c r="V114" s="18">
        <f t="shared" si="24"/>
        <v>0</v>
      </c>
      <c r="W114" s="61">
        <f t="shared" si="24"/>
        <v>0</v>
      </c>
      <c r="X114" s="17" t="s">
        <v>108</v>
      </c>
      <c r="Y114" s="44" t="s">
        <v>237</v>
      </c>
    </row>
    <row r="115" spans="2:25" ht="24" customHeight="1">
      <c r="B115" s="26" t="s">
        <v>109</v>
      </c>
      <c r="C115" s="32" t="s">
        <v>238</v>
      </c>
      <c r="D115" s="53">
        <f t="shared" si="15"/>
        <v>2</v>
      </c>
      <c r="E115" s="1">
        <v>0</v>
      </c>
      <c r="F115" s="1">
        <v>0</v>
      </c>
      <c r="G115" s="1">
        <v>1</v>
      </c>
      <c r="H115" s="1">
        <v>0</v>
      </c>
      <c r="I115" s="1">
        <v>0</v>
      </c>
      <c r="J115" s="1">
        <v>1</v>
      </c>
      <c r="K115" s="1">
        <v>0</v>
      </c>
      <c r="L115" s="1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  <c r="S115" s="18">
        <v>0</v>
      </c>
      <c r="T115" s="18">
        <v>0</v>
      </c>
      <c r="U115" s="18">
        <v>0</v>
      </c>
      <c r="V115" s="18">
        <v>0</v>
      </c>
      <c r="W115" s="62">
        <v>0</v>
      </c>
      <c r="X115" s="17" t="s">
        <v>109</v>
      </c>
      <c r="Y115" s="44" t="s">
        <v>238</v>
      </c>
    </row>
    <row r="116" spans="2:25" ht="24" customHeight="1">
      <c r="B116" s="26" t="s">
        <v>110</v>
      </c>
      <c r="C116" s="32" t="s">
        <v>239</v>
      </c>
      <c r="D116" s="53">
        <f t="shared" si="15"/>
        <v>1</v>
      </c>
      <c r="E116" s="1">
        <v>1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18">
        <v>0</v>
      </c>
      <c r="S116" s="18">
        <v>0</v>
      </c>
      <c r="T116" s="18">
        <v>0</v>
      </c>
      <c r="U116" s="18">
        <v>0</v>
      </c>
      <c r="V116" s="18">
        <v>0</v>
      </c>
      <c r="W116" s="62">
        <v>0</v>
      </c>
      <c r="X116" s="17" t="s">
        <v>110</v>
      </c>
      <c r="Y116" s="44" t="s">
        <v>239</v>
      </c>
    </row>
    <row r="117" spans="2:25" ht="24" customHeight="1">
      <c r="B117" s="26" t="s">
        <v>111</v>
      </c>
      <c r="C117" s="32" t="s">
        <v>240</v>
      </c>
      <c r="D117" s="53">
        <f t="shared" si="15"/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8">
        <v>0</v>
      </c>
      <c r="N117" s="18">
        <v>0</v>
      </c>
      <c r="O117" s="18">
        <v>0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62">
        <v>0</v>
      </c>
      <c r="X117" s="17" t="s">
        <v>111</v>
      </c>
      <c r="Y117" s="44" t="s">
        <v>240</v>
      </c>
    </row>
    <row r="118" spans="2:25" ht="24" customHeight="1">
      <c r="B118" s="26" t="s">
        <v>112</v>
      </c>
      <c r="C118" s="32" t="s">
        <v>241</v>
      </c>
      <c r="D118" s="53">
        <f t="shared" si="15"/>
        <v>3</v>
      </c>
      <c r="E118" s="1">
        <v>0</v>
      </c>
      <c r="F118" s="1">
        <v>0</v>
      </c>
      <c r="G118" s="1">
        <v>0</v>
      </c>
      <c r="H118" s="1">
        <v>1</v>
      </c>
      <c r="I118" s="1">
        <v>0</v>
      </c>
      <c r="J118" s="1">
        <v>1</v>
      </c>
      <c r="K118" s="1">
        <v>0</v>
      </c>
      <c r="L118" s="1">
        <v>0</v>
      </c>
      <c r="M118" s="18">
        <v>0</v>
      </c>
      <c r="N118" s="18">
        <v>0</v>
      </c>
      <c r="O118" s="18">
        <v>0</v>
      </c>
      <c r="P118" s="18">
        <v>0</v>
      </c>
      <c r="Q118" s="18">
        <v>0</v>
      </c>
      <c r="R118" s="18">
        <v>1</v>
      </c>
      <c r="S118" s="18">
        <v>0</v>
      </c>
      <c r="T118" s="18">
        <v>0</v>
      </c>
      <c r="U118" s="18">
        <v>0</v>
      </c>
      <c r="V118" s="18">
        <v>0</v>
      </c>
      <c r="W118" s="62">
        <v>0</v>
      </c>
      <c r="X118" s="17" t="s">
        <v>112</v>
      </c>
      <c r="Y118" s="44" t="s">
        <v>241</v>
      </c>
    </row>
    <row r="119" spans="2:25" ht="24" customHeight="1">
      <c r="B119" s="26" t="s">
        <v>113</v>
      </c>
      <c r="C119" s="32" t="s">
        <v>242</v>
      </c>
      <c r="D119" s="53">
        <f t="shared" si="15"/>
        <v>3</v>
      </c>
      <c r="E119" s="1">
        <v>1</v>
      </c>
      <c r="F119" s="1">
        <v>0</v>
      </c>
      <c r="G119" s="1">
        <v>1</v>
      </c>
      <c r="H119" s="1">
        <v>1</v>
      </c>
      <c r="I119" s="1">
        <v>0</v>
      </c>
      <c r="J119" s="1">
        <v>0</v>
      </c>
      <c r="K119" s="1">
        <v>0</v>
      </c>
      <c r="L119" s="1">
        <v>0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18">
        <v>0</v>
      </c>
      <c r="S119" s="18">
        <v>0</v>
      </c>
      <c r="T119" s="18">
        <v>0</v>
      </c>
      <c r="U119" s="18">
        <v>0</v>
      </c>
      <c r="V119" s="18">
        <v>0</v>
      </c>
      <c r="W119" s="62">
        <v>0</v>
      </c>
      <c r="X119" s="17" t="s">
        <v>113</v>
      </c>
      <c r="Y119" s="44" t="s">
        <v>242</v>
      </c>
    </row>
    <row r="120" spans="2:25" ht="24" customHeight="1">
      <c r="B120" s="26" t="s">
        <v>114</v>
      </c>
      <c r="C120" s="33" t="s">
        <v>243</v>
      </c>
      <c r="D120" s="53">
        <f t="shared" si="15"/>
        <v>989</v>
      </c>
      <c r="E120" s="1">
        <f>E121+E122+E123</f>
        <v>267</v>
      </c>
      <c r="F120" s="1">
        <f aca="true" t="shared" si="25" ref="F120:W120">F121+F122+F123</f>
        <v>113</v>
      </c>
      <c r="G120" s="1">
        <f t="shared" si="25"/>
        <v>210</v>
      </c>
      <c r="H120" s="1">
        <f t="shared" si="25"/>
        <v>75</v>
      </c>
      <c r="I120" s="1">
        <f t="shared" si="25"/>
        <v>38</v>
      </c>
      <c r="J120" s="1">
        <f t="shared" si="25"/>
        <v>54</v>
      </c>
      <c r="K120" s="1">
        <f t="shared" si="25"/>
        <v>15</v>
      </c>
      <c r="L120" s="1">
        <f t="shared" si="25"/>
        <v>44</v>
      </c>
      <c r="M120" s="18">
        <f t="shared" si="25"/>
        <v>20</v>
      </c>
      <c r="N120" s="18">
        <f t="shared" si="25"/>
        <v>28</v>
      </c>
      <c r="O120" s="1">
        <f t="shared" si="25"/>
        <v>10</v>
      </c>
      <c r="P120" s="1">
        <f t="shared" si="25"/>
        <v>8</v>
      </c>
      <c r="Q120" s="1">
        <f t="shared" si="25"/>
        <v>31</v>
      </c>
      <c r="R120" s="1">
        <f t="shared" si="25"/>
        <v>10</v>
      </c>
      <c r="S120" s="1">
        <f t="shared" si="25"/>
        <v>6</v>
      </c>
      <c r="T120" s="1">
        <f t="shared" si="25"/>
        <v>5</v>
      </c>
      <c r="U120" s="1">
        <f t="shared" si="25"/>
        <v>19</v>
      </c>
      <c r="V120" s="18">
        <f t="shared" si="25"/>
        <v>0</v>
      </c>
      <c r="W120" s="61">
        <f t="shared" si="25"/>
        <v>36</v>
      </c>
      <c r="X120" s="17" t="s">
        <v>114</v>
      </c>
      <c r="Y120" s="50" t="s">
        <v>243</v>
      </c>
    </row>
    <row r="121" spans="2:25" ht="24" customHeight="1">
      <c r="B121" s="26" t="s">
        <v>115</v>
      </c>
      <c r="C121" s="32" t="s">
        <v>244</v>
      </c>
      <c r="D121" s="53">
        <f t="shared" si="15"/>
        <v>918</v>
      </c>
      <c r="E121" s="1">
        <v>247</v>
      </c>
      <c r="F121" s="1">
        <v>107</v>
      </c>
      <c r="G121" s="1">
        <v>188</v>
      </c>
      <c r="H121" s="1">
        <v>70</v>
      </c>
      <c r="I121" s="1">
        <v>35</v>
      </c>
      <c r="J121" s="1">
        <v>51</v>
      </c>
      <c r="K121" s="1">
        <v>14</v>
      </c>
      <c r="L121" s="1">
        <v>43</v>
      </c>
      <c r="M121" s="18">
        <v>18</v>
      </c>
      <c r="N121" s="18">
        <v>26</v>
      </c>
      <c r="O121" s="18">
        <v>10</v>
      </c>
      <c r="P121" s="18">
        <v>8</v>
      </c>
      <c r="Q121" s="18">
        <v>29</v>
      </c>
      <c r="R121" s="18">
        <v>10</v>
      </c>
      <c r="S121" s="18">
        <v>6</v>
      </c>
      <c r="T121" s="18">
        <v>5</v>
      </c>
      <c r="U121" s="18">
        <v>19</v>
      </c>
      <c r="V121" s="18">
        <v>0</v>
      </c>
      <c r="W121" s="62">
        <v>32</v>
      </c>
      <c r="X121" s="17" t="s">
        <v>115</v>
      </c>
      <c r="Y121" s="44" t="s">
        <v>244</v>
      </c>
    </row>
    <row r="122" spans="2:25" ht="24" customHeight="1">
      <c r="B122" s="26" t="s">
        <v>116</v>
      </c>
      <c r="C122" s="32" t="s">
        <v>245</v>
      </c>
      <c r="D122" s="53">
        <f t="shared" si="15"/>
        <v>1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1</v>
      </c>
      <c r="L122" s="1">
        <v>0</v>
      </c>
      <c r="M122" s="18">
        <v>0</v>
      </c>
      <c r="N122" s="18">
        <v>0</v>
      </c>
      <c r="O122" s="18">
        <v>0</v>
      </c>
      <c r="P122" s="18">
        <v>0</v>
      </c>
      <c r="Q122" s="18">
        <v>0</v>
      </c>
      <c r="R122" s="18">
        <v>0</v>
      </c>
      <c r="S122" s="18">
        <v>0</v>
      </c>
      <c r="T122" s="18">
        <v>0</v>
      </c>
      <c r="U122" s="18">
        <v>0</v>
      </c>
      <c r="V122" s="18">
        <v>0</v>
      </c>
      <c r="W122" s="62">
        <v>0</v>
      </c>
      <c r="X122" s="17" t="s">
        <v>116</v>
      </c>
      <c r="Y122" s="44" t="s">
        <v>245</v>
      </c>
    </row>
    <row r="123" spans="2:25" ht="24" customHeight="1">
      <c r="B123" s="26" t="s">
        <v>117</v>
      </c>
      <c r="C123" s="39" t="s">
        <v>246</v>
      </c>
      <c r="D123" s="53">
        <f t="shared" si="15"/>
        <v>70</v>
      </c>
      <c r="E123" s="1">
        <v>20</v>
      </c>
      <c r="F123" s="1">
        <v>6</v>
      </c>
      <c r="G123" s="1">
        <v>22</v>
      </c>
      <c r="H123" s="1">
        <v>5</v>
      </c>
      <c r="I123" s="1">
        <v>3</v>
      </c>
      <c r="J123" s="1">
        <v>3</v>
      </c>
      <c r="K123" s="1">
        <v>0</v>
      </c>
      <c r="L123" s="1">
        <v>1</v>
      </c>
      <c r="M123" s="18">
        <v>2</v>
      </c>
      <c r="N123" s="18">
        <v>2</v>
      </c>
      <c r="O123" s="18">
        <v>0</v>
      </c>
      <c r="P123" s="18">
        <v>0</v>
      </c>
      <c r="Q123" s="18">
        <v>2</v>
      </c>
      <c r="R123" s="18">
        <v>0</v>
      </c>
      <c r="S123" s="18">
        <v>0</v>
      </c>
      <c r="T123" s="18">
        <v>0</v>
      </c>
      <c r="U123" s="18">
        <v>0</v>
      </c>
      <c r="V123" s="18">
        <v>0</v>
      </c>
      <c r="W123" s="62">
        <v>4</v>
      </c>
      <c r="X123" s="17" t="s">
        <v>117</v>
      </c>
      <c r="Y123" s="51" t="s">
        <v>246</v>
      </c>
    </row>
    <row r="124" spans="2:25" ht="24" customHeight="1">
      <c r="B124" s="26" t="s">
        <v>118</v>
      </c>
      <c r="C124" s="34" t="s">
        <v>247</v>
      </c>
      <c r="D124" s="53">
        <f t="shared" si="15"/>
        <v>509</v>
      </c>
      <c r="E124" s="1">
        <f>E125+E133+E134+E137+E135</f>
        <v>130</v>
      </c>
      <c r="F124" s="1">
        <f aca="true" t="shared" si="26" ref="F124:W124">F125+F133+F134+F137+F135</f>
        <v>55</v>
      </c>
      <c r="G124" s="1">
        <f t="shared" si="26"/>
        <v>109</v>
      </c>
      <c r="H124" s="1">
        <f t="shared" si="26"/>
        <v>39</v>
      </c>
      <c r="I124" s="1">
        <f t="shared" si="26"/>
        <v>27</v>
      </c>
      <c r="J124" s="1">
        <f t="shared" si="26"/>
        <v>34</v>
      </c>
      <c r="K124" s="1">
        <f t="shared" si="26"/>
        <v>24</v>
      </c>
      <c r="L124" s="1">
        <f t="shared" si="26"/>
        <v>29</v>
      </c>
      <c r="M124" s="18">
        <f t="shared" si="26"/>
        <v>10</v>
      </c>
      <c r="N124" s="18">
        <f t="shared" si="26"/>
        <v>5</v>
      </c>
      <c r="O124" s="1">
        <f t="shared" si="26"/>
        <v>2</v>
      </c>
      <c r="P124" s="1">
        <f t="shared" si="26"/>
        <v>6</v>
      </c>
      <c r="Q124" s="1">
        <f t="shared" si="26"/>
        <v>7</v>
      </c>
      <c r="R124" s="1">
        <f t="shared" si="26"/>
        <v>8</v>
      </c>
      <c r="S124" s="1">
        <f t="shared" si="26"/>
        <v>8</v>
      </c>
      <c r="T124" s="1">
        <f t="shared" si="26"/>
        <v>4</v>
      </c>
      <c r="U124" s="1">
        <f t="shared" si="26"/>
        <v>4</v>
      </c>
      <c r="V124" s="18">
        <f t="shared" si="26"/>
        <v>2</v>
      </c>
      <c r="W124" s="61">
        <f t="shared" si="26"/>
        <v>6</v>
      </c>
      <c r="X124" s="17" t="s">
        <v>118</v>
      </c>
      <c r="Y124" s="26" t="s">
        <v>247</v>
      </c>
    </row>
    <row r="125" spans="2:25" ht="24" customHeight="1">
      <c r="B125" s="26" t="s">
        <v>119</v>
      </c>
      <c r="C125" s="34" t="s">
        <v>248</v>
      </c>
      <c r="D125" s="53">
        <f t="shared" si="15"/>
        <v>273</v>
      </c>
      <c r="E125" s="1">
        <f>E126+E127+E128+E129+E130+E131+E132</f>
        <v>70</v>
      </c>
      <c r="F125" s="1">
        <f aca="true" t="shared" si="27" ref="F125:W125">F126+F127+F128+F129+F130+F131+F132</f>
        <v>27</v>
      </c>
      <c r="G125" s="1">
        <f t="shared" si="27"/>
        <v>68</v>
      </c>
      <c r="H125" s="1">
        <f t="shared" si="27"/>
        <v>18</v>
      </c>
      <c r="I125" s="1">
        <f t="shared" si="27"/>
        <v>15</v>
      </c>
      <c r="J125" s="1">
        <f t="shared" si="27"/>
        <v>21</v>
      </c>
      <c r="K125" s="1">
        <f t="shared" si="27"/>
        <v>11</v>
      </c>
      <c r="L125" s="1">
        <f t="shared" si="27"/>
        <v>11</v>
      </c>
      <c r="M125" s="18">
        <f t="shared" si="27"/>
        <v>5</v>
      </c>
      <c r="N125" s="18">
        <f t="shared" si="27"/>
        <v>2</v>
      </c>
      <c r="O125" s="1">
        <f t="shared" si="27"/>
        <v>2</v>
      </c>
      <c r="P125" s="1">
        <f t="shared" si="27"/>
        <v>5</v>
      </c>
      <c r="Q125" s="1">
        <f t="shared" si="27"/>
        <v>3</v>
      </c>
      <c r="R125" s="1">
        <f t="shared" si="27"/>
        <v>3</v>
      </c>
      <c r="S125" s="1">
        <f t="shared" si="27"/>
        <v>5</v>
      </c>
      <c r="T125" s="1">
        <f t="shared" si="27"/>
        <v>2</v>
      </c>
      <c r="U125" s="1">
        <f>U126+U127+U128+U129+U130+U131+U132</f>
        <v>0</v>
      </c>
      <c r="V125" s="18">
        <f t="shared" si="27"/>
        <v>1</v>
      </c>
      <c r="W125" s="61">
        <f t="shared" si="27"/>
        <v>4</v>
      </c>
      <c r="X125" s="17" t="s">
        <v>119</v>
      </c>
      <c r="Y125" s="26" t="s">
        <v>248</v>
      </c>
    </row>
    <row r="126" spans="2:25" ht="24" customHeight="1">
      <c r="B126" s="26" t="s">
        <v>120</v>
      </c>
      <c r="C126" s="34" t="s">
        <v>249</v>
      </c>
      <c r="D126" s="53">
        <f t="shared" si="15"/>
        <v>45</v>
      </c>
      <c r="E126" s="1">
        <v>15</v>
      </c>
      <c r="F126" s="1">
        <v>5</v>
      </c>
      <c r="G126" s="1">
        <v>12</v>
      </c>
      <c r="H126" s="1">
        <v>1</v>
      </c>
      <c r="I126" s="1">
        <v>2</v>
      </c>
      <c r="J126" s="1">
        <v>1</v>
      </c>
      <c r="K126" s="1">
        <v>0</v>
      </c>
      <c r="L126" s="1">
        <v>1</v>
      </c>
      <c r="M126" s="18">
        <v>2</v>
      </c>
      <c r="N126" s="18">
        <v>1</v>
      </c>
      <c r="O126" s="18">
        <v>0</v>
      </c>
      <c r="P126" s="18">
        <v>1</v>
      </c>
      <c r="Q126" s="18">
        <v>0</v>
      </c>
      <c r="R126" s="18">
        <v>2</v>
      </c>
      <c r="S126" s="18">
        <v>0</v>
      </c>
      <c r="T126" s="18">
        <v>1</v>
      </c>
      <c r="U126" s="18">
        <v>0</v>
      </c>
      <c r="V126" s="18">
        <v>0</v>
      </c>
      <c r="W126" s="62">
        <v>1</v>
      </c>
      <c r="X126" s="17" t="s">
        <v>120</v>
      </c>
      <c r="Y126" s="26" t="s">
        <v>249</v>
      </c>
    </row>
    <row r="127" spans="2:25" ht="24" customHeight="1">
      <c r="B127" s="26" t="s">
        <v>121</v>
      </c>
      <c r="C127" s="34" t="s">
        <v>250</v>
      </c>
      <c r="D127" s="53">
        <f t="shared" si="15"/>
        <v>47</v>
      </c>
      <c r="E127" s="1">
        <v>7</v>
      </c>
      <c r="F127" s="1">
        <v>3</v>
      </c>
      <c r="G127" s="1">
        <v>14</v>
      </c>
      <c r="H127" s="1">
        <v>2</v>
      </c>
      <c r="I127" s="1">
        <v>6</v>
      </c>
      <c r="J127" s="1">
        <v>4</v>
      </c>
      <c r="K127" s="1">
        <v>3</v>
      </c>
      <c r="L127" s="1">
        <v>2</v>
      </c>
      <c r="M127" s="18">
        <v>2</v>
      </c>
      <c r="N127" s="18">
        <v>0</v>
      </c>
      <c r="O127" s="18">
        <v>1</v>
      </c>
      <c r="P127" s="18">
        <v>0</v>
      </c>
      <c r="Q127" s="18">
        <v>0</v>
      </c>
      <c r="R127" s="18">
        <v>0</v>
      </c>
      <c r="S127" s="18">
        <v>1</v>
      </c>
      <c r="T127" s="18">
        <v>0</v>
      </c>
      <c r="U127" s="18">
        <v>0</v>
      </c>
      <c r="V127" s="18">
        <v>0</v>
      </c>
      <c r="W127" s="62">
        <v>2</v>
      </c>
      <c r="X127" s="17" t="s">
        <v>121</v>
      </c>
      <c r="Y127" s="26" t="s">
        <v>250</v>
      </c>
    </row>
    <row r="128" spans="2:25" ht="24" customHeight="1">
      <c r="B128" s="26" t="s">
        <v>122</v>
      </c>
      <c r="C128" s="34" t="s">
        <v>251</v>
      </c>
      <c r="D128" s="53">
        <f t="shared" si="15"/>
        <v>31</v>
      </c>
      <c r="E128" s="1">
        <v>7</v>
      </c>
      <c r="F128" s="1">
        <v>2</v>
      </c>
      <c r="G128" s="1">
        <v>5</v>
      </c>
      <c r="H128" s="1">
        <v>3</v>
      </c>
      <c r="I128" s="1">
        <v>1</v>
      </c>
      <c r="J128" s="1">
        <v>8</v>
      </c>
      <c r="K128" s="1">
        <v>1</v>
      </c>
      <c r="L128" s="1">
        <v>2</v>
      </c>
      <c r="M128" s="18">
        <v>0</v>
      </c>
      <c r="N128" s="18">
        <v>0</v>
      </c>
      <c r="O128" s="18">
        <v>0</v>
      </c>
      <c r="P128" s="18">
        <v>0</v>
      </c>
      <c r="Q128" s="18">
        <v>0</v>
      </c>
      <c r="R128" s="18">
        <v>1</v>
      </c>
      <c r="S128" s="18">
        <v>0</v>
      </c>
      <c r="T128" s="18">
        <v>0</v>
      </c>
      <c r="U128" s="18">
        <v>0</v>
      </c>
      <c r="V128" s="18">
        <v>0</v>
      </c>
      <c r="W128" s="62">
        <v>1</v>
      </c>
      <c r="X128" s="17" t="s">
        <v>122</v>
      </c>
      <c r="Y128" s="26" t="s">
        <v>251</v>
      </c>
    </row>
    <row r="129" spans="2:25" ht="24" customHeight="1">
      <c r="B129" s="26" t="s">
        <v>123</v>
      </c>
      <c r="C129" s="34" t="s">
        <v>252</v>
      </c>
      <c r="D129" s="53">
        <f t="shared" si="15"/>
        <v>106</v>
      </c>
      <c r="E129" s="1">
        <v>31</v>
      </c>
      <c r="F129" s="1">
        <v>10</v>
      </c>
      <c r="G129" s="1">
        <v>28</v>
      </c>
      <c r="H129" s="1">
        <v>11</v>
      </c>
      <c r="I129" s="1">
        <v>6</v>
      </c>
      <c r="J129" s="1">
        <v>4</v>
      </c>
      <c r="K129" s="1">
        <v>4</v>
      </c>
      <c r="L129" s="1">
        <v>2</v>
      </c>
      <c r="M129" s="18">
        <v>0</v>
      </c>
      <c r="N129" s="18">
        <v>1</v>
      </c>
      <c r="O129" s="18">
        <v>1</v>
      </c>
      <c r="P129" s="18">
        <v>3</v>
      </c>
      <c r="Q129" s="18">
        <v>0</v>
      </c>
      <c r="R129" s="18">
        <v>0</v>
      </c>
      <c r="S129" s="18">
        <v>3</v>
      </c>
      <c r="T129" s="18">
        <v>1</v>
      </c>
      <c r="U129" s="18">
        <v>0</v>
      </c>
      <c r="V129" s="18">
        <v>1</v>
      </c>
      <c r="W129" s="62">
        <v>0</v>
      </c>
      <c r="X129" s="17" t="s">
        <v>123</v>
      </c>
      <c r="Y129" s="26" t="s">
        <v>252</v>
      </c>
    </row>
    <row r="130" spans="2:25" ht="24" customHeight="1">
      <c r="B130" s="26" t="s">
        <v>124</v>
      </c>
      <c r="C130" s="34" t="s">
        <v>253</v>
      </c>
      <c r="D130" s="53">
        <f t="shared" si="15"/>
        <v>2</v>
      </c>
      <c r="E130" s="1">
        <v>1</v>
      </c>
      <c r="F130" s="1">
        <v>0</v>
      </c>
      <c r="G130" s="1">
        <v>1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8">
        <v>0</v>
      </c>
      <c r="N130" s="18">
        <v>0</v>
      </c>
      <c r="O130" s="18">
        <v>0</v>
      </c>
      <c r="P130" s="18">
        <v>0</v>
      </c>
      <c r="Q130" s="18">
        <v>0</v>
      </c>
      <c r="R130" s="18">
        <v>0</v>
      </c>
      <c r="S130" s="18">
        <v>0</v>
      </c>
      <c r="T130" s="18">
        <v>0</v>
      </c>
      <c r="U130" s="18">
        <v>0</v>
      </c>
      <c r="V130" s="18">
        <v>0</v>
      </c>
      <c r="W130" s="62">
        <v>0</v>
      </c>
      <c r="X130" s="17" t="s">
        <v>124</v>
      </c>
      <c r="Y130" s="26" t="s">
        <v>253</v>
      </c>
    </row>
    <row r="131" spans="2:25" ht="24" customHeight="1">
      <c r="B131" s="26" t="s">
        <v>125</v>
      </c>
      <c r="C131" s="40" t="s">
        <v>278</v>
      </c>
      <c r="D131" s="53">
        <f t="shared" si="15"/>
        <v>3</v>
      </c>
      <c r="E131" s="1">
        <v>1</v>
      </c>
      <c r="F131" s="1">
        <v>1</v>
      </c>
      <c r="G131" s="1">
        <v>1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8">
        <v>0</v>
      </c>
      <c r="N131" s="18">
        <v>0</v>
      </c>
      <c r="O131" s="18">
        <v>0</v>
      </c>
      <c r="P131" s="18">
        <v>0</v>
      </c>
      <c r="Q131" s="18">
        <v>0</v>
      </c>
      <c r="R131" s="18">
        <v>0</v>
      </c>
      <c r="S131" s="18">
        <v>0</v>
      </c>
      <c r="T131" s="18">
        <v>0</v>
      </c>
      <c r="U131" s="18">
        <v>0</v>
      </c>
      <c r="V131" s="18">
        <v>0</v>
      </c>
      <c r="W131" s="62">
        <v>0</v>
      </c>
      <c r="X131" s="17" t="s">
        <v>125</v>
      </c>
      <c r="Y131" s="51" t="s">
        <v>254</v>
      </c>
    </row>
    <row r="132" spans="2:25" ht="24" customHeight="1">
      <c r="B132" s="26" t="s">
        <v>126</v>
      </c>
      <c r="C132" s="34" t="s">
        <v>255</v>
      </c>
      <c r="D132" s="53">
        <f t="shared" si="15"/>
        <v>39</v>
      </c>
      <c r="E132" s="1">
        <v>8</v>
      </c>
      <c r="F132" s="1">
        <v>6</v>
      </c>
      <c r="G132" s="1">
        <v>7</v>
      </c>
      <c r="H132" s="1">
        <v>1</v>
      </c>
      <c r="I132" s="1">
        <v>0</v>
      </c>
      <c r="J132" s="1">
        <v>4</v>
      </c>
      <c r="K132" s="1">
        <v>3</v>
      </c>
      <c r="L132" s="1">
        <v>4</v>
      </c>
      <c r="M132" s="18">
        <v>1</v>
      </c>
      <c r="N132" s="18">
        <v>0</v>
      </c>
      <c r="O132" s="18">
        <v>0</v>
      </c>
      <c r="P132" s="18">
        <v>1</v>
      </c>
      <c r="Q132" s="18">
        <v>3</v>
      </c>
      <c r="R132" s="18">
        <v>0</v>
      </c>
      <c r="S132" s="18">
        <v>1</v>
      </c>
      <c r="T132" s="18">
        <v>0</v>
      </c>
      <c r="U132" s="18">
        <v>0</v>
      </c>
      <c r="V132" s="18">
        <v>0</v>
      </c>
      <c r="W132" s="62">
        <v>0</v>
      </c>
      <c r="X132" s="17" t="s">
        <v>126</v>
      </c>
      <c r="Y132" s="26" t="s">
        <v>255</v>
      </c>
    </row>
    <row r="133" spans="2:25" ht="24" customHeight="1">
      <c r="B133" s="26" t="s">
        <v>127</v>
      </c>
      <c r="C133" s="34" t="s">
        <v>256</v>
      </c>
      <c r="D133" s="53">
        <f t="shared" si="15"/>
        <v>158</v>
      </c>
      <c r="E133" s="1">
        <v>38</v>
      </c>
      <c r="F133" s="1">
        <v>19</v>
      </c>
      <c r="G133" s="1">
        <v>31</v>
      </c>
      <c r="H133" s="1">
        <v>13</v>
      </c>
      <c r="I133" s="1">
        <v>9</v>
      </c>
      <c r="J133" s="1">
        <v>9</v>
      </c>
      <c r="K133" s="1">
        <v>6</v>
      </c>
      <c r="L133" s="1">
        <v>14</v>
      </c>
      <c r="M133" s="18">
        <v>4</v>
      </c>
      <c r="N133" s="18">
        <v>3</v>
      </c>
      <c r="O133" s="18">
        <v>0</v>
      </c>
      <c r="P133" s="18">
        <v>0</v>
      </c>
      <c r="Q133" s="18">
        <v>4</v>
      </c>
      <c r="R133" s="18">
        <v>3</v>
      </c>
      <c r="S133" s="18">
        <v>2</v>
      </c>
      <c r="T133" s="18">
        <v>2</v>
      </c>
      <c r="U133" s="18">
        <v>1</v>
      </c>
      <c r="V133" s="18">
        <v>0</v>
      </c>
      <c r="W133" s="62">
        <v>0</v>
      </c>
      <c r="X133" s="17" t="s">
        <v>127</v>
      </c>
      <c r="Y133" s="26" t="s">
        <v>256</v>
      </c>
    </row>
    <row r="134" spans="2:25" ht="24" customHeight="1">
      <c r="B134" s="26" t="s">
        <v>128</v>
      </c>
      <c r="C134" s="34" t="s">
        <v>257</v>
      </c>
      <c r="D134" s="53">
        <f>SUM(E134:W134)</f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8">
        <v>0</v>
      </c>
      <c r="N134" s="18">
        <v>0</v>
      </c>
      <c r="O134" s="18">
        <v>0</v>
      </c>
      <c r="P134" s="18">
        <v>0</v>
      </c>
      <c r="Q134" s="18">
        <v>0</v>
      </c>
      <c r="R134" s="18">
        <v>0</v>
      </c>
      <c r="S134" s="18">
        <v>0</v>
      </c>
      <c r="T134" s="18">
        <v>0</v>
      </c>
      <c r="U134" s="18">
        <v>0</v>
      </c>
      <c r="V134" s="18">
        <v>0</v>
      </c>
      <c r="W134" s="62">
        <v>0</v>
      </c>
      <c r="X134" s="17" t="s">
        <v>128</v>
      </c>
      <c r="Y134" s="26" t="s">
        <v>257</v>
      </c>
    </row>
    <row r="135" spans="2:25" ht="24" customHeight="1">
      <c r="B135" s="26" t="s">
        <v>129</v>
      </c>
      <c r="C135" s="34" t="s">
        <v>258</v>
      </c>
      <c r="D135" s="53">
        <f>SUM(E135:W135)</f>
        <v>78</v>
      </c>
      <c r="E135" s="1">
        <v>22</v>
      </c>
      <c r="F135" s="1">
        <v>9</v>
      </c>
      <c r="G135" s="1">
        <v>10</v>
      </c>
      <c r="H135" s="1">
        <v>8</v>
      </c>
      <c r="I135" s="1">
        <v>3</v>
      </c>
      <c r="J135" s="1">
        <v>4</v>
      </c>
      <c r="K135" s="1">
        <v>7</v>
      </c>
      <c r="L135" s="1">
        <v>4</v>
      </c>
      <c r="M135" s="18">
        <v>1</v>
      </c>
      <c r="N135" s="18">
        <v>0</v>
      </c>
      <c r="O135" s="18">
        <v>0</v>
      </c>
      <c r="P135" s="18">
        <v>1</v>
      </c>
      <c r="Q135" s="18">
        <v>0</v>
      </c>
      <c r="R135" s="18">
        <v>2</v>
      </c>
      <c r="S135" s="18">
        <v>1</v>
      </c>
      <c r="T135" s="18">
        <v>0</v>
      </c>
      <c r="U135" s="18">
        <v>3</v>
      </c>
      <c r="V135" s="18">
        <v>1</v>
      </c>
      <c r="W135" s="62">
        <v>2</v>
      </c>
      <c r="X135" s="17" t="s">
        <v>129</v>
      </c>
      <c r="Y135" s="26" t="s">
        <v>258</v>
      </c>
    </row>
    <row r="136" spans="2:25" ht="24" customHeight="1">
      <c r="B136" s="41">
        <v>22000</v>
      </c>
      <c r="C136" s="34" t="s">
        <v>281</v>
      </c>
      <c r="D136" s="53">
        <f>SUM(E136:W136)</f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8">
        <v>0</v>
      </c>
      <c r="N136" s="18">
        <v>0</v>
      </c>
      <c r="O136" s="18">
        <v>0</v>
      </c>
      <c r="P136" s="18">
        <v>0</v>
      </c>
      <c r="Q136" s="18">
        <v>0</v>
      </c>
      <c r="R136" s="18">
        <v>0</v>
      </c>
      <c r="S136" s="18">
        <v>0</v>
      </c>
      <c r="T136" s="18">
        <v>0</v>
      </c>
      <c r="U136" s="18">
        <v>0</v>
      </c>
      <c r="V136" s="18">
        <v>0</v>
      </c>
      <c r="W136" s="62">
        <v>0</v>
      </c>
      <c r="X136" s="22">
        <v>22000</v>
      </c>
      <c r="Y136" s="26" t="s">
        <v>281</v>
      </c>
    </row>
    <row r="137" spans="2:25" ht="24" customHeight="1" thickBot="1">
      <c r="B137" s="42">
        <v>22100</v>
      </c>
      <c r="C137" s="23" t="s">
        <v>283</v>
      </c>
      <c r="D137" s="69">
        <f>SUM(E137:W137)</f>
        <v>0</v>
      </c>
      <c r="E137" s="70">
        <v>0</v>
      </c>
      <c r="F137" s="70">
        <v>0</v>
      </c>
      <c r="G137" s="70">
        <v>0</v>
      </c>
      <c r="H137" s="70">
        <v>0</v>
      </c>
      <c r="I137" s="70">
        <v>0</v>
      </c>
      <c r="J137" s="70">
        <v>0</v>
      </c>
      <c r="K137" s="70">
        <v>0</v>
      </c>
      <c r="L137" s="70">
        <v>0</v>
      </c>
      <c r="M137" s="71">
        <v>0</v>
      </c>
      <c r="N137" s="71">
        <v>0</v>
      </c>
      <c r="O137" s="71">
        <v>0</v>
      </c>
      <c r="P137" s="71">
        <v>0</v>
      </c>
      <c r="Q137" s="71">
        <v>0</v>
      </c>
      <c r="R137" s="71">
        <v>0</v>
      </c>
      <c r="S137" s="71">
        <v>0</v>
      </c>
      <c r="T137" s="71">
        <v>0</v>
      </c>
      <c r="U137" s="71">
        <v>0</v>
      </c>
      <c r="V137" s="71">
        <v>0</v>
      </c>
      <c r="W137" s="72">
        <v>0</v>
      </c>
      <c r="X137" s="22">
        <v>22100</v>
      </c>
      <c r="Y137" s="52" t="s">
        <v>282</v>
      </c>
    </row>
    <row r="138" spans="2:25" ht="24" customHeight="1">
      <c r="B138" s="24"/>
      <c r="C138" s="3" t="s">
        <v>285</v>
      </c>
      <c r="D138" s="68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65"/>
      <c r="Q138" s="26"/>
      <c r="R138" s="26"/>
      <c r="S138" s="26"/>
      <c r="T138" s="26"/>
      <c r="U138" s="26"/>
      <c r="V138" s="26"/>
      <c r="W138" s="26"/>
      <c r="X138" s="24"/>
      <c r="Y138" s="25"/>
    </row>
    <row r="139" spans="3:25" ht="24" customHeight="1">
      <c r="C139" s="26"/>
      <c r="D139" s="27"/>
      <c r="E139" s="28"/>
      <c r="F139" s="28"/>
      <c r="G139" s="28"/>
      <c r="H139" s="28"/>
      <c r="I139" s="28"/>
      <c r="J139" s="28"/>
      <c r="K139" s="28"/>
      <c r="L139" s="28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Y139" s="28"/>
    </row>
  </sheetData>
  <sheetProtection/>
  <mergeCells count="1">
    <mergeCell ref="K1:Q1"/>
  </mergeCells>
  <printOptions/>
  <pageMargins left="0.2362204724409449" right="0.2362204724409449" top="0.7480314960629921" bottom="0.7480314960629921" header="0.31496062992125984" footer="0.31496062992125984"/>
  <pageSetup blackAndWhite="1" fitToHeight="0" fitToWidth="2" horizontalDpi="600" verticalDpi="600" orientation="portrait" pageOrder="overThenDown" paperSize="9" scale="44" r:id="rId1"/>
  <rowBreaks count="1" manualBreakCount="1">
    <brk id="70" max="24" man="1"/>
  </rowBreaks>
  <colBreaks count="1" manualBreakCount="1">
    <brk id="14" max="1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2017-10-19T04:24:45Z</cp:lastPrinted>
  <dcterms:created xsi:type="dcterms:W3CDTF">2017-10-19T04:25:22Z</dcterms:created>
  <dcterms:modified xsi:type="dcterms:W3CDTF">2017-10-19T04:25:23Z</dcterms:modified>
  <cp:category/>
  <cp:version/>
  <cp:contentType/>
  <cp:contentStatus/>
</cp:coreProperties>
</file>