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95" windowWidth="20520" windowHeight="4515" tabRatio="706" activeTab="0"/>
  </bookViews>
  <sheets>
    <sheet name="年度比較（総戸数）" sheetId="1" r:id="rId1"/>
    <sheet name="年度比較 (持家)" sheetId="2" r:id="rId2"/>
    <sheet name="年度比較 (貸家) " sheetId="3" r:id="rId3"/>
    <sheet name="年度比較 (分譲) " sheetId="4" r:id="rId4"/>
  </sheets>
  <definedNames/>
  <calcPr fullCalcOnLoad="1"/>
</workbook>
</file>

<file path=xl/sharedStrings.xml><?xml version="1.0" encoding="utf-8"?>
<sst xmlns="http://schemas.openxmlformats.org/spreadsheetml/2006/main" count="239" uniqueCount="58">
  <si>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</si>
  <si>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</si>
  <si>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</si>
  <si>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</si>
  <si>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</si>
  <si>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</si>
  <si>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</si>
  <si>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</si>
  <si>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</si>
  <si>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</si>
  <si>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</si>
  <si>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</si>
  <si>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</si>
  <si>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</si>
  <si>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</si>
  <si>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</si>
  <si>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</si>
  <si>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</si>
  <si>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</si>
  <si>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</si>
  <si>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</si>
  <si>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</si>
  <si>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</si>
  <si>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</si>
  <si>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</si>
  <si>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</si>
  <si>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</si>
  <si>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</si>
  <si>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</si>
  <si>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</si>
  <si>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</si>
  <si>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</si>
  <si>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県総計</t>
  </si>
  <si>
    <t>浜田市</t>
  </si>
  <si>
    <t>益田市</t>
  </si>
  <si>
    <t>大田市</t>
  </si>
  <si>
    <t>江津市</t>
  </si>
  <si>
    <t>市部計</t>
  </si>
  <si>
    <t>県総計</t>
  </si>
  <si>
    <t>（単位：戸数・％）</t>
  </si>
  <si>
    <t>増減率</t>
  </si>
  <si>
    <t>町村計</t>
  </si>
  <si>
    <t xml:space="preserve"> </t>
  </si>
  <si>
    <t xml:space="preserve"> </t>
  </si>
  <si>
    <t>.</t>
  </si>
  <si>
    <t>R1年度</t>
  </si>
  <si>
    <t>R1年度</t>
  </si>
  <si>
    <t>R1年度</t>
  </si>
  <si>
    <t>R2年度</t>
  </si>
  <si>
    <t>R2年度</t>
  </si>
  <si>
    <t>R2年度</t>
  </si>
  <si>
    <t>R1年度</t>
  </si>
  <si>
    <t>令和２年度・元年度 県内新設住宅着工戸数比較表(総戸数)</t>
  </si>
  <si>
    <t>令和２年度・元年度 県内新設住宅着工戸数比較表（持家）</t>
  </si>
  <si>
    <t>令和２年度・元年度 県内新設住宅着工戸数比較表（貸家）</t>
  </si>
  <si>
    <t>令和２年度・元年度 県内新設住宅着工戸数比較表（分譲）</t>
  </si>
  <si>
    <t>R2年度</t>
  </si>
  <si>
    <t>R1年度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</si>
</sst>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0_);[Red]\(0\)"/>
  </numFmts>
  <fonts count="4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uble"/>
      <top>
        <color indexed="63"/>
      </top>
      <bottom style="dotted"/>
    </border>
    <border>
      <left style="medium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uble"/>
      <right style="thin"/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double"/>
      <right style="medium"/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 style="dott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176" fontId="6" fillId="0" borderId="14" xfId="0" applyNumberFormat="1" applyFont="1" applyBorder="1" applyAlignment="1" applyProtection="1">
      <alignment vertical="center" shrinkToFit="1"/>
      <protection/>
    </xf>
    <xf numFmtId="176" fontId="6" fillId="0" borderId="15" xfId="0" applyNumberFormat="1" applyFont="1" applyBorder="1" applyAlignment="1" applyProtection="1">
      <alignment vertical="center" shrinkToFit="1"/>
      <protection/>
    </xf>
    <xf numFmtId="176" fontId="6" fillId="0" borderId="16" xfId="0" applyNumberFormat="1" applyFont="1" applyBorder="1" applyAlignment="1" applyProtection="1">
      <alignment vertical="center" shrinkToFit="1"/>
      <protection/>
    </xf>
    <xf numFmtId="176" fontId="6" fillId="0" borderId="17" xfId="0" applyNumberFormat="1" applyFont="1" applyBorder="1" applyAlignment="1" applyProtection="1">
      <alignment vertical="center" shrinkToFit="1"/>
      <protection/>
    </xf>
    <xf numFmtId="176" fontId="6" fillId="0" borderId="18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Border="1" applyAlignment="1" applyProtection="1">
      <alignment vertical="center" shrinkToFit="1"/>
      <protection/>
    </xf>
    <xf numFmtId="176" fontId="6" fillId="0" borderId="20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Border="1" applyAlignment="1" applyProtection="1">
      <alignment vertical="center" shrinkToFit="1"/>
      <protection/>
    </xf>
    <xf numFmtId="176" fontId="6" fillId="0" borderId="22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80" fontId="6" fillId="0" borderId="24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horizontal="right" vertical="center" shrinkToFit="1"/>
      <protection/>
    </xf>
    <xf numFmtId="180" fontId="6" fillId="0" borderId="27" xfId="0" applyNumberFormat="1" applyFont="1" applyBorder="1" applyAlignment="1" applyProtection="1">
      <alignment vertical="center" shrinkToFit="1"/>
      <protection/>
    </xf>
    <xf numFmtId="180" fontId="6" fillId="0" borderId="28" xfId="0" applyNumberFormat="1" applyFont="1" applyBorder="1" applyAlignment="1" applyProtection="1">
      <alignment vertical="center" shrinkToFit="1"/>
      <protection/>
    </xf>
    <xf numFmtId="176" fontId="6" fillId="33" borderId="29" xfId="0" applyNumberFormat="1" applyFont="1" applyFill="1" applyBorder="1" applyAlignment="1" applyProtection="1">
      <alignment vertical="center" shrinkToFit="1"/>
      <protection/>
    </xf>
    <xf numFmtId="176" fontId="6" fillId="33" borderId="30" xfId="0" applyNumberFormat="1" applyFont="1" applyFill="1" applyBorder="1" applyAlignment="1" applyProtection="1">
      <alignment vertical="center" shrinkToFit="1"/>
      <protection/>
    </xf>
    <xf numFmtId="0" fontId="4" fillId="34" borderId="31" xfId="0" applyFont="1" applyFill="1" applyBorder="1" applyAlignment="1">
      <alignment horizontal="center" vertical="center"/>
    </xf>
    <xf numFmtId="176" fontId="6" fillId="34" borderId="29" xfId="0" applyNumberFormat="1" applyFont="1" applyFill="1" applyBorder="1" applyAlignment="1" applyProtection="1">
      <alignment vertical="center" shrinkToFit="1"/>
      <protection/>
    </xf>
    <xf numFmtId="176" fontId="6" fillId="34" borderId="32" xfId="0" applyNumberFormat="1" applyFont="1" applyFill="1" applyBorder="1" applyAlignment="1" applyProtection="1">
      <alignment vertical="center" shrinkToFit="1"/>
      <protection/>
    </xf>
    <xf numFmtId="176" fontId="6" fillId="34" borderId="3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horizontal="center" vertical="center" shrinkToFit="1"/>
      <protection/>
    </xf>
    <xf numFmtId="176" fontId="6" fillId="34" borderId="23" xfId="0" applyNumberFormat="1" applyFont="1" applyFill="1" applyBorder="1" applyAlignment="1" applyProtection="1">
      <alignment vertical="center" shrinkToFit="1"/>
      <protection/>
    </xf>
    <xf numFmtId="176" fontId="6" fillId="34" borderId="19" xfId="0" applyNumberFormat="1" applyFont="1" applyFill="1" applyBorder="1" applyAlignment="1" applyProtection="1">
      <alignment vertical="center" shrinkToFit="1"/>
      <protection/>
    </xf>
    <xf numFmtId="176" fontId="6" fillId="34" borderId="20" xfId="0" applyNumberFormat="1" applyFont="1" applyFill="1" applyBorder="1" applyAlignment="1" applyProtection="1">
      <alignment vertical="center" shrinkToFit="1"/>
      <protection/>
    </xf>
    <xf numFmtId="176" fontId="6" fillId="34" borderId="21" xfId="0" applyNumberFormat="1" applyFont="1" applyFill="1" applyBorder="1" applyAlignment="1" applyProtection="1">
      <alignment vertical="center" shrinkToFit="1"/>
      <protection/>
    </xf>
    <xf numFmtId="180" fontId="6" fillId="34" borderId="24" xfId="0" applyNumberFormat="1" applyFont="1" applyFill="1" applyBorder="1" applyAlignment="1" applyProtection="1">
      <alignment vertical="center" shrinkToFit="1"/>
      <protection/>
    </xf>
    <xf numFmtId="180" fontId="6" fillId="34" borderId="25" xfId="0" applyNumberFormat="1" applyFont="1" applyFill="1" applyBorder="1" applyAlignment="1" applyProtection="1">
      <alignment vertical="center" shrinkToFit="1"/>
      <protection/>
    </xf>
    <xf numFmtId="180" fontId="6" fillId="34" borderId="26" xfId="0" applyNumberFormat="1" applyFont="1" applyFill="1" applyBorder="1" applyAlignment="1" applyProtection="1">
      <alignment vertical="center" shrinkToFit="1"/>
      <protection/>
    </xf>
    <xf numFmtId="180" fontId="6" fillId="33" borderId="33" xfId="0" applyNumberFormat="1" applyFont="1" applyFill="1" applyBorder="1" applyAlignment="1" applyProtection="1">
      <alignment vertical="center" shrinkToFit="1"/>
      <protection/>
    </xf>
    <xf numFmtId="180" fontId="6" fillId="33" borderId="34" xfId="0" applyNumberFormat="1" applyFont="1" applyFill="1" applyBorder="1" applyAlignment="1" applyProtection="1">
      <alignment vertical="center" shrinkToFit="1"/>
      <protection/>
    </xf>
    <xf numFmtId="180" fontId="6" fillId="33" borderId="35" xfId="0" applyNumberFormat="1" applyFont="1" applyFill="1" applyBorder="1" applyAlignment="1" applyProtection="1">
      <alignment vertical="center" shrinkToFit="1"/>
      <protection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180" fontId="6" fillId="0" borderId="28" xfId="0" applyNumberFormat="1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horizontal="distributed" vertical="center"/>
    </xf>
    <xf numFmtId="176" fontId="6" fillId="34" borderId="52" xfId="0" applyNumberFormat="1" applyFont="1" applyFill="1" applyBorder="1" applyAlignment="1" applyProtection="1">
      <alignment vertical="center" shrinkToFit="1"/>
      <protection/>
    </xf>
    <xf numFmtId="176" fontId="6" fillId="34" borderId="18" xfId="0" applyNumberFormat="1" applyFont="1" applyFill="1" applyBorder="1" applyAlignment="1" applyProtection="1">
      <alignment vertical="center" shrinkToFit="1"/>
      <protection/>
    </xf>
    <xf numFmtId="180" fontId="6" fillId="34" borderId="25" xfId="0" applyNumberFormat="1" applyFont="1" applyFill="1" applyBorder="1" applyAlignment="1" applyProtection="1">
      <alignment horizontal="right" vertical="center" shrinkToFit="1"/>
      <protection/>
    </xf>
    <xf numFmtId="180" fontId="6" fillId="34" borderId="27" xfId="0" applyNumberFormat="1" applyFont="1" applyFill="1" applyBorder="1" applyAlignment="1" applyProtection="1">
      <alignment vertical="center" shrinkToFit="1"/>
      <protection/>
    </xf>
    <xf numFmtId="180" fontId="6" fillId="34" borderId="53" xfId="0" applyNumberFormat="1" applyFont="1" applyFill="1" applyBorder="1" applyAlignment="1" applyProtection="1">
      <alignment vertical="center" shrinkToFit="1"/>
      <protection/>
    </xf>
    <xf numFmtId="176" fontId="6" fillId="34" borderId="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vertical="center" shrinkToFit="1"/>
      <protection/>
    </xf>
    <xf numFmtId="180" fontId="6" fillId="33" borderId="54" xfId="0" applyNumberFormat="1" applyFont="1" applyFill="1" applyBorder="1" applyAlignment="1" applyProtection="1">
      <alignment vertical="center" shrinkToFit="1"/>
      <protection/>
    </xf>
    <xf numFmtId="0" fontId="4" fillId="34" borderId="55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25" xfId="0" applyNumberFormat="1" applyFont="1" applyBorder="1" applyAlignment="1" applyProtection="1">
      <alignment horizontal="center" vertical="center" shrinkToFit="1"/>
      <protection/>
    </xf>
    <xf numFmtId="180" fontId="6" fillId="0" borderId="27" xfId="0" applyNumberFormat="1" applyFont="1" applyBorder="1" applyAlignment="1" applyProtection="1">
      <alignment horizontal="center" vertical="center" shrinkToFit="1"/>
      <protection/>
    </xf>
    <xf numFmtId="180" fontId="6" fillId="34" borderId="25" xfId="0" applyNumberFormat="1" applyFont="1" applyFill="1" applyBorder="1" applyAlignment="1" applyProtection="1">
      <alignment horizontal="center" vertical="center" shrinkToFit="1"/>
      <protection/>
    </xf>
    <xf numFmtId="176" fontId="6" fillId="34" borderId="57" xfId="0" applyNumberFormat="1" applyFont="1" applyFill="1" applyBorder="1" applyAlignment="1" applyProtection="1">
      <alignment vertical="center" shrinkToFit="1"/>
      <protection/>
    </xf>
    <xf numFmtId="176" fontId="6" fillId="34" borderId="58" xfId="0" applyNumberFormat="1" applyFont="1" applyFill="1" applyBorder="1" applyAlignment="1" applyProtection="1">
      <alignment vertical="center" shrinkToFit="1"/>
      <protection/>
    </xf>
    <xf numFmtId="176" fontId="6" fillId="34" borderId="59" xfId="0" applyNumberFormat="1" applyFont="1" applyFill="1" applyBorder="1" applyAlignment="1" applyProtection="1">
      <alignment vertical="center" shrinkToFit="1"/>
      <protection/>
    </xf>
    <xf numFmtId="176" fontId="6" fillId="0" borderId="15" xfId="0" applyNumberFormat="1" applyFont="1" applyFill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horizontal="right" vertical="center" shrinkToFit="1"/>
      <protection/>
    </xf>
    <xf numFmtId="180" fontId="6" fillId="0" borderId="61" xfId="0" applyNumberFormat="1" applyFont="1" applyBorder="1" applyAlignment="1" applyProtection="1">
      <alignment vertical="center" shrinkToFit="1"/>
      <protection/>
    </xf>
    <xf numFmtId="176" fontId="6" fillId="0" borderId="62" xfId="0" applyNumberFormat="1" applyFont="1" applyBorder="1" applyAlignment="1" applyProtection="1">
      <alignment vertical="center" shrinkToFit="1"/>
      <protection/>
    </xf>
    <xf numFmtId="180" fontId="6" fillId="0" borderId="61" xfId="0" applyNumberFormat="1" applyFont="1" applyBorder="1" applyAlignment="1" applyProtection="1">
      <alignment horizontal="center" vertical="center" shrinkToFit="1"/>
      <protection/>
    </xf>
    <xf numFmtId="180" fontId="6" fillId="0" borderId="61" xfId="0" applyNumberFormat="1" applyFont="1" applyBorder="1" applyAlignment="1" applyProtection="1">
      <alignment horizontal="right" vertical="center" shrinkToFit="1"/>
      <protection/>
    </xf>
    <xf numFmtId="180" fontId="6" fillId="0" borderId="63" xfId="0" applyNumberFormat="1" applyFont="1" applyBorder="1" applyAlignment="1" applyProtection="1">
      <alignment vertical="center" shrinkToFit="1"/>
      <protection/>
    </xf>
    <xf numFmtId="180" fontId="6" fillId="0" borderId="64" xfId="0" applyNumberFormat="1" applyFont="1" applyBorder="1" applyAlignment="1" applyProtection="1">
      <alignment vertical="center" shrinkToFit="1"/>
      <protection/>
    </xf>
    <xf numFmtId="180" fontId="6" fillId="0" borderId="65" xfId="0" applyNumberFormat="1" applyFont="1" applyBorder="1" applyAlignment="1" applyProtection="1">
      <alignment vertical="center" shrinkToFit="1"/>
      <protection/>
    </xf>
    <xf numFmtId="180" fontId="6" fillId="0" borderId="65" xfId="0" applyNumberFormat="1" applyFont="1" applyBorder="1" applyAlignment="1" applyProtection="1">
      <alignment horizontal="center" vertical="center" shrinkToFit="1"/>
      <protection/>
    </xf>
    <xf numFmtId="176" fontId="6" fillId="0" borderId="66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horizontal="center" vertical="center" shrinkToFit="1"/>
      <protection/>
    </xf>
    <xf numFmtId="0" fontId="0" fillId="0" borderId="67" xfId="0" applyBorder="1" applyAlignment="1">
      <alignment/>
    </xf>
    <xf numFmtId="176" fontId="6" fillId="33" borderId="68" xfId="0" applyNumberFormat="1" applyFont="1" applyFill="1" applyBorder="1" applyAlignment="1" applyProtection="1">
      <alignment vertical="center" shrinkToFit="1"/>
      <protection/>
    </xf>
    <xf numFmtId="176" fontId="6" fillId="33" borderId="69" xfId="0" applyNumberFormat="1" applyFont="1" applyFill="1" applyBorder="1" applyAlignment="1" applyProtection="1">
      <alignment vertical="center" shrinkToFit="1"/>
      <protection/>
    </xf>
    <xf numFmtId="176" fontId="6" fillId="33" borderId="59" xfId="0" applyNumberFormat="1" applyFont="1" applyFill="1" applyBorder="1" applyAlignment="1" applyProtection="1">
      <alignment vertical="center" shrinkToFit="1"/>
      <protection/>
    </xf>
    <xf numFmtId="176" fontId="6" fillId="0" borderId="70" xfId="0" applyNumberFormat="1" applyFont="1" applyBorder="1" applyAlignment="1" applyProtection="1">
      <alignment vertical="center" shrinkToFit="1"/>
      <protection/>
    </xf>
    <xf numFmtId="176" fontId="6" fillId="33" borderId="57" xfId="0" applyNumberFormat="1" applyFont="1" applyFill="1" applyBorder="1" applyAlignment="1" applyProtection="1">
      <alignment vertical="center" shrinkToFit="1"/>
      <protection/>
    </xf>
    <xf numFmtId="176" fontId="6" fillId="33" borderId="70" xfId="0" applyNumberFormat="1" applyFont="1" applyFill="1" applyBorder="1" applyAlignment="1" applyProtection="1">
      <alignment vertical="center" shrinkToFit="1"/>
      <protection/>
    </xf>
    <xf numFmtId="176" fontId="6" fillId="33" borderId="71" xfId="0" applyNumberFormat="1" applyFont="1" applyFill="1" applyBorder="1" applyAlignment="1" applyProtection="1">
      <alignment vertical="center" shrinkToFit="1"/>
      <protection/>
    </xf>
    <xf numFmtId="183" fontId="6" fillId="0" borderId="15" xfId="0" applyNumberFormat="1" applyFont="1" applyBorder="1" applyAlignment="1" applyProtection="1">
      <alignment vertical="center" shrinkToFit="1"/>
      <protection/>
    </xf>
    <xf numFmtId="176" fontId="6" fillId="34" borderId="69" xfId="0" applyNumberFormat="1" applyFont="1" applyFill="1" applyBorder="1" applyAlignment="1" applyProtection="1">
      <alignment vertical="center" shrinkToFit="1"/>
      <protection/>
    </xf>
    <xf numFmtId="183" fontId="6" fillId="0" borderId="19" xfId="0" applyNumberFormat="1" applyFont="1" applyBorder="1" applyAlignment="1" applyProtection="1">
      <alignment vertical="center" shrinkToFit="1"/>
      <protection/>
    </xf>
    <xf numFmtId="176" fontId="6" fillId="0" borderId="72" xfId="0" applyNumberFormat="1" applyFont="1" applyBorder="1" applyAlignment="1" applyProtection="1">
      <alignment vertical="center" shrinkToFit="1"/>
      <protection/>
    </xf>
    <xf numFmtId="176" fontId="6" fillId="34" borderId="73" xfId="0" applyNumberFormat="1" applyFont="1" applyFill="1" applyBorder="1" applyAlignment="1" applyProtection="1">
      <alignment vertical="center" shrinkToFit="1"/>
      <protection/>
    </xf>
    <xf numFmtId="176" fontId="6" fillId="34" borderId="68" xfId="0" applyNumberFormat="1" applyFont="1" applyFill="1" applyBorder="1" applyAlignment="1" applyProtection="1">
      <alignment vertical="center" shrinkToFit="1"/>
      <protection/>
    </xf>
    <xf numFmtId="176" fontId="6" fillId="34" borderId="74" xfId="0" applyNumberFormat="1" applyFont="1" applyFill="1" applyBorder="1" applyAlignment="1" applyProtection="1">
      <alignment vertical="center" shrinkToFit="1"/>
      <protection/>
    </xf>
    <xf numFmtId="176" fontId="6" fillId="0" borderId="73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Fill="1" applyBorder="1" applyAlignment="1" applyProtection="1">
      <alignment vertical="center" shrinkToFit="1"/>
      <protection/>
    </xf>
    <xf numFmtId="0" fontId="4" fillId="33" borderId="75" xfId="0" applyFont="1" applyFill="1" applyBorder="1" applyAlignment="1">
      <alignment horizontal="center" vertical="center"/>
    </xf>
    <xf numFmtId="176" fontId="6" fillId="0" borderId="76" xfId="0" applyNumberFormat="1" applyFont="1" applyBorder="1" applyAlignment="1" applyProtection="1">
      <alignment vertical="center" shrinkToFit="1"/>
      <protection/>
    </xf>
    <xf numFmtId="176" fontId="6" fillId="0" borderId="0" xfId="0" applyNumberFormat="1" applyFont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horizontal="center" vertical="center" shrinkToFit="1"/>
      <protection/>
    </xf>
    <xf numFmtId="176" fontId="6" fillId="33" borderId="52" xfId="0" applyNumberFormat="1" applyFont="1" applyFill="1" applyBorder="1" applyAlignment="1" applyProtection="1">
      <alignment vertical="center" shrinkToFit="1"/>
      <protection/>
    </xf>
    <xf numFmtId="176" fontId="6" fillId="33" borderId="58" xfId="0" applyNumberFormat="1" applyFont="1" applyFill="1" applyBorder="1" applyAlignment="1" applyProtection="1">
      <alignment vertical="center" shrinkToFit="1"/>
      <protection/>
    </xf>
    <xf numFmtId="0" fontId="4" fillId="0" borderId="7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176" fontId="6" fillId="33" borderId="81" xfId="0" applyNumberFormat="1" applyFont="1" applyFill="1" applyBorder="1" applyAlignment="1" applyProtection="1">
      <alignment vertical="center" shrinkToFit="1"/>
      <protection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U22" sqref="U22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19921875" style="0" customWidth="1"/>
    <col min="4" max="17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40" t="s">
        <v>52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15" thickBot="1">
      <c r="B3" s="2" t="s">
        <v>44</v>
      </c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4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130" t="s">
        <v>0</v>
      </c>
      <c r="C5" s="122" t="s">
        <v>49</v>
      </c>
      <c r="D5" s="18">
        <v>32</v>
      </c>
      <c r="E5" s="11">
        <v>117</v>
      </c>
      <c r="F5" s="11">
        <v>118</v>
      </c>
      <c r="G5" s="107">
        <v>133</v>
      </c>
      <c r="H5" s="12">
        <v>127</v>
      </c>
      <c r="I5" s="11">
        <v>90</v>
      </c>
      <c r="J5" s="11">
        <v>66</v>
      </c>
      <c r="K5" s="11">
        <v>163</v>
      </c>
      <c r="L5" s="11">
        <v>114</v>
      </c>
      <c r="M5" s="11">
        <v>36</v>
      </c>
      <c r="N5" s="11">
        <v>152</v>
      </c>
      <c r="O5" s="97">
        <v>111</v>
      </c>
      <c r="P5" s="13">
        <f>SUM(D5:O5)</f>
        <v>1259</v>
      </c>
    </row>
    <row r="6" spans="2:16" ht="14.25">
      <c r="B6" s="131"/>
      <c r="C6" s="128" t="s">
        <v>46</v>
      </c>
      <c r="D6" s="19">
        <v>16</v>
      </c>
      <c r="E6" s="15">
        <v>87</v>
      </c>
      <c r="F6" s="15">
        <v>92</v>
      </c>
      <c r="G6" s="109">
        <v>69</v>
      </c>
      <c r="H6" s="16">
        <v>53</v>
      </c>
      <c r="I6" s="15">
        <v>123</v>
      </c>
      <c r="J6" s="15">
        <v>129</v>
      </c>
      <c r="K6" s="15">
        <v>79</v>
      </c>
      <c r="L6" s="15">
        <v>114</v>
      </c>
      <c r="M6" s="15">
        <v>53</v>
      </c>
      <c r="N6" s="15">
        <v>52</v>
      </c>
      <c r="O6" s="110">
        <v>164</v>
      </c>
      <c r="P6" s="103">
        <f>SUM(D6:O6)</f>
        <v>1031</v>
      </c>
    </row>
    <row r="7" spans="2:16" ht="14.25">
      <c r="B7" s="132"/>
      <c r="C7" s="44" t="s">
        <v>40</v>
      </c>
      <c r="D7" s="20">
        <f>+(D5-D6)/D6*100</f>
        <v>100</v>
      </c>
      <c r="E7" s="21">
        <f aca="true" t="shared" si="0" ref="E7:P7">+(E5-E6)/E6*100</f>
        <v>34.48275862068966</v>
      </c>
      <c r="F7" s="21">
        <f t="shared" si="0"/>
        <v>28.26086956521739</v>
      </c>
      <c r="G7" s="21">
        <f t="shared" si="0"/>
        <v>92.7536231884058</v>
      </c>
      <c r="H7" s="21">
        <f t="shared" si="0"/>
        <v>139.62264150943395</v>
      </c>
      <c r="I7" s="21">
        <f t="shared" si="0"/>
        <v>-26.82926829268293</v>
      </c>
      <c r="J7" s="21">
        <f t="shared" si="0"/>
        <v>-48.837209302325576</v>
      </c>
      <c r="K7" s="21">
        <f t="shared" si="0"/>
        <v>106.32911392405062</v>
      </c>
      <c r="L7" s="21">
        <f t="shared" si="0"/>
        <v>0</v>
      </c>
      <c r="M7" s="21">
        <f t="shared" si="0"/>
        <v>-32.075471698113205</v>
      </c>
      <c r="N7" s="21">
        <f t="shared" si="0"/>
        <v>192.30769230769232</v>
      </c>
      <c r="O7" s="24">
        <f t="shared" si="0"/>
        <v>-32.31707317073171</v>
      </c>
      <c r="P7" s="22">
        <f t="shared" si="0"/>
        <v>22.114451988360813</v>
      </c>
    </row>
    <row r="8" spans="2:16" ht="14.25">
      <c r="B8" s="130" t="s">
        <v>1</v>
      </c>
      <c r="C8" s="48" t="s">
        <v>50</v>
      </c>
      <c r="D8" s="18">
        <v>17</v>
      </c>
      <c r="E8" s="11">
        <v>12</v>
      </c>
      <c r="F8" s="11">
        <v>7</v>
      </c>
      <c r="G8" s="11">
        <v>10</v>
      </c>
      <c r="H8" s="12">
        <v>23</v>
      </c>
      <c r="I8" s="11">
        <v>5</v>
      </c>
      <c r="J8" s="11">
        <v>41</v>
      </c>
      <c r="K8" s="11">
        <v>9</v>
      </c>
      <c r="L8" s="11">
        <v>14</v>
      </c>
      <c r="M8" s="11">
        <v>9</v>
      </c>
      <c r="N8" s="11">
        <v>8</v>
      </c>
      <c r="O8" s="97">
        <v>13</v>
      </c>
      <c r="P8" s="13">
        <f>SUM(D8:O8)</f>
        <v>168</v>
      </c>
    </row>
    <row r="9" spans="2:16" ht="14.25">
      <c r="B9" s="131"/>
      <c r="C9" s="49" t="s">
        <v>51</v>
      </c>
      <c r="D9" s="19">
        <v>26</v>
      </c>
      <c r="E9" s="15">
        <v>14</v>
      </c>
      <c r="F9" s="15">
        <v>13</v>
      </c>
      <c r="G9" s="15">
        <v>14</v>
      </c>
      <c r="H9" s="16">
        <v>24</v>
      </c>
      <c r="I9" s="15">
        <v>156</v>
      </c>
      <c r="J9" s="15">
        <v>17</v>
      </c>
      <c r="K9" s="15">
        <v>7</v>
      </c>
      <c r="L9" s="15">
        <v>34</v>
      </c>
      <c r="M9" s="15">
        <v>11</v>
      </c>
      <c r="N9" s="15">
        <v>4</v>
      </c>
      <c r="O9" s="110">
        <v>7</v>
      </c>
      <c r="P9" s="103">
        <f>SUM(D9:O9)</f>
        <v>327</v>
      </c>
    </row>
    <row r="10" spans="2:16" ht="14.25">
      <c r="B10" s="132"/>
      <c r="C10" s="44" t="s">
        <v>40</v>
      </c>
      <c r="D10" s="20">
        <f aca="true" t="shared" si="1" ref="D10:P10">+(D8-D9)/D9*100</f>
        <v>-34.61538461538461</v>
      </c>
      <c r="E10" s="21">
        <f t="shared" si="1"/>
        <v>-14.285714285714285</v>
      </c>
      <c r="F10" s="21">
        <f t="shared" si="1"/>
        <v>-46.15384615384615</v>
      </c>
      <c r="G10" s="21">
        <f t="shared" si="1"/>
        <v>-28.57142857142857</v>
      </c>
      <c r="H10" s="21">
        <f t="shared" si="1"/>
        <v>-4.166666666666666</v>
      </c>
      <c r="I10" s="21">
        <f t="shared" si="1"/>
        <v>-96.7948717948718</v>
      </c>
      <c r="J10" s="21">
        <f t="shared" si="1"/>
        <v>141.1764705882353</v>
      </c>
      <c r="K10" s="21">
        <f t="shared" si="1"/>
        <v>28.57142857142857</v>
      </c>
      <c r="L10" s="21">
        <f t="shared" si="1"/>
        <v>-58.82352941176471</v>
      </c>
      <c r="M10" s="21">
        <f t="shared" si="1"/>
        <v>-18.181818181818183</v>
      </c>
      <c r="N10" s="21">
        <f t="shared" si="1"/>
        <v>100</v>
      </c>
      <c r="O10" s="24">
        <f t="shared" si="1"/>
        <v>85.71428571428571</v>
      </c>
      <c r="P10" s="22">
        <f t="shared" si="1"/>
        <v>-48.62385321100918</v>
      </c>
    </row>
    <row r="11" spans="2:16" ht="14.25">
      <c r="B11" s="130" t="s">
        <v>2</v>
      </c>
      <c r="C11" s="48" t="s">
        <v>50</v>
      </c>
      <c r="D11" s="18">
        <v>132</v>
      </c>
      <c r="E11" s="11">
        <v>60</v>
      </c>
      <c r="F11" s="11">
        <v>133</v>
      </c>
      <c r="G11" s="11">
        <v>98</v>
      </c>
      <c r="H11" s="12">
        <v>117</v>
      </c>
      <c r="I11" s="11">
        <v>64</v>
      </c>
      <c r="J11" s="11">
        <v>109</v>
      </c>
      <c r="K11" s="11">
        <v>91</v>
      </c>
      <c r="L11" s="11">
        <v>137</v>
      </c>
      <c r="M11" s="11">
        <v>45</v>
      </c>
      <c r="N11" s="11">
        <v>68</v>
      </c>
      <c r="O11" s="97">
        <v>80</v>
      </c>
      <c r="P11" s="13">
        <f>SUM(D11:O11)</f>
        <v>1134</v>
      </c>
    </row>
    <row r="12" spans="2:16" ht="14.25">
      <c r="B12" s="131"/>
      <c r="C12" s="49" t="s">
        <v>45</v>
      </c>
      <c r="D12" s="19">
        <v>134</v>
      </c>
      <c r="E12" s="15">
        <v>178</v>
      </c>
      <c r="F12" s="15">
        <v>179</v>
      </c>
      <c r="G12" s="15">
        <v>144</v>
      </c>
      <c r="H12" s="16">
        <v>78</v>
      </c>
      <c r="I12" s="15">
        <v>185</v>
      </c>
      <c r="J12" s="15">
        <v>238</v>
      </c>
      <c r="K12" s="15">
        <v>287</v>
      </c>
      <c r="L12" s="15">
        <v>171</v>
      </c>
      <c r="M12" s="15">
        <v>198</v>
      </c>
      <c r="N12" s="15">
        <v>91</v>
      </c>
      <c r="O12" s="110">
        <v>120</v>
      </c>
      <c r="P12" s="103">
        <f>SUM(D12:O12)</f>
        <v>2003</v>
      </c>
    </row>
    <row r="13" spans="2:16" ht="14.25">
      <c r="B13" s="132"/>
      <c r="C13" s="44" t="s">
        <v>40</v>
      </c>
      <c r="D13" s="20">
        <f aca="true" t="shared" si="2" ref="D13:P13">+(D11-D12)/D12*100</f>
        <v>-1.4925373134328357</v>
      </c>
      <c r="E13" s="21">
        <f t="shared" si="2"/>
        <v>-66.29213483146067</v>
      </c>
      <c r="F13" s="21">
        <f t="shared" si="2"/>
        <v>-25.69832402234637</v>
      </c>
      <c r="G13" s="21">
        <f t="shared" si="2"/>
        <v>-31.944444444444443</v>
      </c>
      <c r="H13" s="21">
        <f t="shared" si="2"/>
        <v>50</v>
      </c>
      <c r="I13" s="21">
        <f t="shared" si="2"/>
        <v>-65.4054054054054</v>
      </c>
      <c r="J13" s="21">
        <f t="shared" si="2"/>
        <v>-54.20168067226891</v>
      </c>
      <c r="K13" s="21">
        <f t="shared" si="2"/>
        <v>-68.29268292682927</v>
      </c>
      <c r="L13" s="21">
        <f t="shared" si="2"/>
        <v>-19.883040935672515</v>
      </c>
      <c r="M13" s="21">
        <f t="shared" si="2"/>
        <v>-77.27272727272727</v>
      </c>
      <c r="N13" s="21">
        <f t="shared" si="2"/>
        <v>-25.274725274725274</v>
      </c>
      <c r="O13" s="24">
        <f t="shared" si="2"/>
        <v>-33.33333333333333</v>
      </c>
      <c r="P13" s="22">
        <f t="shared" si="2"/>
        <v>-43.38492261607589</v>
      </c>
    </row>
    <row r="14" spans="2:16" ht="14.25">
      <c r="B14" s="130" t="s">
        <v>3</v>
      </c>
      <c r="C14" s="48" t="s">
        <v>48</v>
      </c>
      <c r="D14" s="18">
        <v>8</v>
      </c>
      <c r="E14" s="11">
        <v>9</v>
      </c>
      <c r="F14" s="11">
        <v>14</v>
      </c>
      <c r="G14" s="11">
        <v>21</v>
      </c>
      <c r="H14" s="12">
        <v>12</v>
      </c>
      <c r="I14" s="11">
        <v>7</v>
      </c>
      <c r="J14" s="11">
        <v>12</v>
      </c>
      <c r="K14" s="11">
        <v>27</v>
      </c>
      <c r="L14" s="11">
        <v>15</v>
      </c>
      <c r="M14" s="11">
        <v>14</v>
      </c>
      <c r="N14" s="11">
        <v>24</v>
      </c>
      <c r="O14" s="97">
        <v>11</v>
      </c>
      <c r="P14" s="13">
        <f>SUM(D14:O14)</f>
        <v>174</v>
      </c>
    </row>
    <row r="15" spans="2:16" ht="14.25">
      <c r="B15" s="131"/>
      <c r="C15" s="49" t="s">
        <v>45</v>
      </c>
      <c r="D15" s="19">
        <v>14</v>
      </c>
      <c r="E15" s="15">
        <v>12</v>
      </c>
      <c r="F15" s="15">
        <v>25</v>
      </c>
      <c r="G15" s="15">
        <v>9</v>
      </c>
      <c r="H15" s="16">
        <v>16</v>
      </c>
      <c r="I15" s="15">
        <v>11</v>
      </c>
      <c r="J15" s="15">
        <v>22</v>
      </c>
      <c r="K15" s="15">
        <v>10</v>
      </c>
      <c r="L15" s="15">
        <v>7</v>
      </c>
      <c r="M15" s="15">
        <v>7</v>
      </c>
      <c r="N15" s="15">
        <v>11</v>
      </c>
      <c r="O15" s="110">
        <v>9</v>
      </c>
      <c r="P15" s="103">
        <f>SUM(D15:O15)</f>
        <v>153</v>
      </c>
    </row>
    <row r="16" spans="2:16" ht="14.25">
      <c r="B16" s="132"/>
      <c r="C16" s="44" t="s">
        <v>40</v>
      </c>
      <c r="D16" s="20">
        <f aca="true" t="shared" si="3" ref="D16:P16">+(D14-D15)/D15*100</f>
        <v>-42.857142857142854</v>
      </c>
      <c r="E16" s="21">
        <f t="shared" si="3"/>
        <v>-25</v>
      </c>
      <c r="F16" s="21">
        <f t="shared" si="3"/>
        <v>-44</v>
      </c>
      <c r="G16" s="21">
        <f t="shared" si="3"/>
        <v>133.33333333333331</v>
      </c>
      <c r="H16" s="21">
        <f t="shared" si="3"/>
        <v>-25</v>
      </c>
      <c r="I16" s="21">
        <f t="shared" si="3"/>
        <v>-36.36363636363637</v>
      </c>
      <c r="J16" s="21">
        <f t="shared" si="3"/>
        <v>-45.45454545454545</v>
      </c>
      <c r="K16" s="21">
        <f t="shared" si="3"/>
        <v>170</v>
      </c>
      <c r="L16" s="21">
        <f t="shared" si="3"/>
        <v>114.28571428571428</v>
      </c>
      <c r="M16" s="21">
        <f t="shared" si="3"/>
        <v>100</v>
      </c>
      <c r="N16" s="21">
        <f t="shared" si="3"/>
        <v>118.18181818181819</v>
      </c>
      <c r="O16" s="21">
        <f t="shared" si="3"/>
        <v>22.22222222222222</v>
      </c>
      <c r="P16" s="22">
        <f t="shared" si="3"/>
        <v>13.725490196078432</v>
      </c>
    </row>
    <row r="17" spans="2:16" ht="14.25">
      <c r="B17" s="130" t="s">
        <v>4</v>
      </c>
      <c r="C17" s="48" t="s">
        <v>50</v>
      </c>
      <c r="D17" s="18">
        <v>8</v>
      </c>
      <c r="E17" s="11">
        <v>5</v>
      </c>
      <c r="F17" s="11">
        <v>5</v>
      </c>
      <c r="G17" s="11">
        <v>7</v>
      </c>
      <c r="H17" s="12">
        <v>5</v>
      </c>
      <c r="I17" s="11">
        <v>5</v>
      </c>
      <c r="J17" s="11">
        <v>10</v>
      </c>
      <c r="K17" s="11">
        <v>7</v>
      </c>
      <c r="L17" s="11">
        <v>10</v>
      </c>
      <c r="M17" s="11">
        <v>2</v>
      </c>
      <c r="N17" s="11">
        <v>4</v>
      </c>
      <c r="O17" s="97">
        <v>10</v>
      </c>
      <c r="P17" s="13">
        <f>SUM(D17:O17)</f>
        <v>78</v>
      </c>
    </row>
    <row r="18" spans="2:16" ht="14.25">
      <c r="B18" s="131"/>
      <c r="C18" s="49" t="s">
        <v>45</v>
      </c>
      <c r="D18" s="19">
        <v>6</v>
      </c>
      <c r="E18" s="15">
        <v>7</v>
      </c>
      <c r="F18" s="15">
        <v>9</v>
      </c>
      <c r="G18" s="15">
        <v>7</v>
      </c>
      <c r="H18" s="16">
        <v>5</v>
      </c>
      <c r="I18" s="15">
        <v>9</v>
      </c>
      <c r="J18" s="15">
        <v>8</v>
      </c>
      <c r="K18" s="15">
        <v>17</v>
      </c>
      <c r="L18" s="15">
        <v>27</v>
      </c>
      <c r="M18" s="15">
        <v>5</v>
      </c>
      <c r="N18" s="15">
        <v>10</v>
      </c>
      <c r="O18" s="110">
        <v>5</v>
      </c>
      <c r="P18" s="103">
        <f>SUM(D18:O18)</f>
        <v>115</v>
      </c>
    </row>
    <row r="19" spans="2:16" ht="14.25">
      <c r="B19" s="132"/>
      <c r="C19" s="44" t="s">
        <v>40</v>
      </c>
      <c r="D19" s="20">
        <f aca="true" t="shared" si="4" ref="D19:P19">+(D17-D18)/D18*100</f>
        <v>33.33333333333333</v>
      </c>
      <c r="E19" s="21">
        <f t="shared" si="4"/>
        <v>-28.57142857142857</v>
      </c>
      <c r="F19" s="21">
        <f t="shared" si="4"/>
        <v>-44.44444444444444</v>
      </c>
      <c r="G19" s="21">
        <f t="shared" si="4"/>
        <v>0</v>
      </c>
      <c r="H19" s="21">
        <f t="shared" si="4"/>
        <v>0</v>
      </c>
      <c r="I19" s="21">
        <f t="shared" si="4"/>
        <v>-44.44444444444444</v>
      </c>
      <c r="J19" s="21">
        <f t="shared" si="4"/>
        <v>25</v>
      </c>
      <c r="K19" s="21">
        <f t="shared" si="4"/>
        <v>-58.82352941176471</v>
      </c>
      <c r="L19" s="21">
        <f t="shared" si="4"/>
        <v>-62.96296296296296</v>
      </c>
      <c r="M19" s="21">
        <f t="shared" si="4"/>
        <v>-60</v>
      </c>
      <c r="N19" s="21">
        <f t="shared" si="4"/>
        <v>-60</v>
      </c>
      <c r="O19" s="21">
        <f t="shared" si="4"/>
        <v>100</v>
      </c>
      <c r="P19" s="22">
        <f t="shared" si="4"/>
        <v>-32.17391304347826</v>
      </c>
    </row>
    <row r="20" spans="2:16" ht="14.25">
      <c r="B20" s="130" t="s">
        <v>5</v>
      </c>
      <c r="C20" s="48" t="s">
        <v>48</v>
      </c>
      <c r="D20" s="18">
        <v>11</v>
      </c>
      <c r="E20" s="11">
        <v>8</v>
      </c>
      <c r="F20" s="11">
        <v>6</v>
      </c>
      <c r="G20" s="11">
        <v>4</v>
      </c>
      <c r="H20" s="12">
        <v>6</v>
      </c>
      <c r="I20" s="11">
        <v>5</v>
      </c>
      <c r="J20" s="11">
        <v>4</v>
      </c>
      <c r="K20" s="11">
        <v>7</v>
      </c>
      <c r="L20" s="11">
        <v>4</v>
      </c>
      <c r="M20" s="11">
        <v>4</v>
      </c>
      <c r="N20" s="11">
        <v>9</v>
      </c>
      <c r="O20" s="97">
        <v>8</v>
      </c>
      <c r="P20" s="13">
        <f>SUM(D20:O20)</f>
        <v>76</v>
      </c>
    </row>
    <row r="21" spans="2:16" ht="14.25">
      <c r="B21" s="131"/>
      <c r="C21" s="49" t="s">
        <v>45</v>
      </c>
      <c r="D21" s="19">
        <v>9</v>
      </c>
      <c r="E21" s="15">
        <v>13</v>
      </c>
      <c r="F21" s="15">
        <v>3</v>
      </c>
      <c r="G21" s="15">
        <v>37</v>
      </c>
      <c r="H21" s="16">
        <v>5</v>
      </c>
      <c r="I21" s="15">
        <v>7</v>
      </c>
      <c r="J21" s="15">
        <v>8</v>
      </c>
      <c r="K21" s="15">
        <v>14</v>
      </c>
      <c r="L21" s="15">
        <v>9</v>
      </c>
      <c r="M21" s="15">
        <v>11</v>
      </c>
      <c r="N21" s="15">
        <v>10</v>
      </c>
      <c r="O21" s="110">
        <v>11</v>
      </c>
      <c r="P21" s="103">
        <f>SUM(D21:O21)</f>
        <v>137</v>
      </c>
    </row>
    <row r="22" spans="2:18" ht="14.25">
      <c r="B22" s="132"/>
      <c r="C22" s="44" t="s">
        <v>40</v>
      </c>
      <c r="D22" s="20">
        <f aca="true" t="shared" si="5" ref="D22:P22">+(D20-D21)/D21*100</f>
        <v>22.22222222222222</v>
      </c>
      <c r="E22" s="21">
        <f t="shared" si="5"/>
        <v>-38.46153846153847</v>
      </c>
      <c r="F22" s="21">
        <f t="shared" si="5"/>
        <v>100</v>
      </c>
      <c r="G22" s="21">
        <f t="shared" si="5"/>
        <v>-89.1891891891892</v>
      </c>
      <c r="H22" s="21">
        <f t="shared" si="5"/>
        <v>20</v>
      </c>
      <c r="I22" s="21">
        <f t="shared" si="5"/>
        <v>-28.57142857142857</v>
      </c>
      <c r="J22" s="21">
        <f t="shared" si="5"/>
        <v>-50</v>
      </c>
      <c r="K22" s="21">
        <f t="shared" si="5"/>
        <v>-50</v>
      </c>
      <c r="L22" s="21">
        <f t="shared" si="5"/>
        <v>-55.55555555555556</v>
      </c>
      <c r="M22" s="21">
        <f t="shared" si="5"/>
        <v>-63.63636363636363</v>
      </c>
      <c r="N22" s="21">
        <f t="shared" si="5"/>
        <v>-10</v>
      </c>
      <c r="O22" s="21">
        <f t="shared" si="5"/>
        <v>-27.27272727272727</v>
      </c>
      <c r="P22" s="22">
        <f t="shared" si="5"/>
        <v>-44.52554744525548</v>
      </c>
      <c r="R22" t="s">
        <v>43</v>
      </c>
    </row>
    <row r="23" spans="2:16" ht="14.25">
      <c r="B23" s="130" t="s">
        <v>6</v>
      </c>
      <c r="C23" s="48" t="s">
        <v>48</v>
      </c>
      <c r="D23" s="18">
        <v>5</v>
      </c>
      <c r="E23" s="11">
        <v>2</v>
      </c>
      <c r="F23" s="11">
        <v>2</v>
      </c>
      <c r="G23" s="11">
        <v>2</v>
      </c>
      <c r="H23" s="12">
        <v>4</v>
      </c>
      <c r="I23" s="11">
        <v>3</v>
      </c>
      <c r="J23" s="11">
        <v>6</v>
      </c>
      <c r="K23" s="11">
        <v>1</v>
      </c>
      <c r="L23" s="11">
        <v>4</v>
      </c>
      <c r="M23" s="11">
        <v>0</v>
      </c>
      <c r="N23" s="11">
        <v>5</v>
      </c>
      <c r="O23" s="97">
        <v>3</v>
      </c>
      <c r="P23" s="13">
        <f>SUM(D23:O23)</f>
        <v>37</v>
      </c>
    </row>
    <row r="24" spans="2:16" ht="14.25">
      <c r="B24" s="131"/>
      <c r="C24" s="49" t="s">
        <v>45</v>
      </c>
      <c r="D24" s="19">
        <v>9</v>
      </c>
      <c r="E24" s="15">
        <v>1</v>
      </c>
      <c r="F24" s="15">
        <v>17</v>
      </c>
      <c r="G24" s="15">
        <v>13</v>
      </c>
      <c r="H24" s="16">
        <v>7</v>
      </c>
      <c r="I24" s="15">
        <v>1</v>
      </c>
      <c r="J24" s="15">
        <v>4</v>
      </c>
      <c r="K24" s="15">
        <v>7</v>
      </c>
      <c r="L24" s="15">
        <v>5</v>
      </c>
      <c r="M24" s="15">
        <v>5</v>
      </c>
      <c r="N24" s="15">
        <v>5</v>
      </c>
      <c r="O24" s="110">
        <v>7</v>
      </c>
      <c r="P24" s="103">
        <f>SUM(D24:O24)</f>
        <v>81</v>
      </c>
    </row>
    <row r="25" spans="2:16" ht="14.25">
      <c r="B25" s="132"/>
      <c r="C25" s="44" t="s">
        <v>40</v>
      </c>
      <c r="D25" s="20">
        <f aca="true" t="shared" si="6" ref="D25:P25">+(D23-D24)/D24*100</f>
        <v>-44.44444444444444</v>
      </c>
      <c r="E25" s="21">
        <f t="shared" si="6"/>
        <v>100</v>
      </c>
      <c r="F25" s="21">
        <f t="shared" si="6"/>
        <v>-88.23529411764706</v>
      </c>
      <c r="G25" s="21">
        <f t="shared" si="6"/>
        <v>-84.61538461538461</v>
      </c>
      <c r="H25" s="21">
        <f t="shared" si="6"/>
        <v>-42.857142857142854</v>
      </c>
      <c r="I25" s="21">
        <f t="shared" si="6"/>
        <v>200</v>
      </c>
      <c r="J25" s="21">
        <f t="shared" si="6"/>
        <v>50</v>
      </c>
      <c r="K25" s="21">
        <f t="shared" si="6"/>
        <v>-85.71428571428571</v>
      </c>
      <c r="L25" s="21">
        <f t="shared" si="6"/>
        <v>-20</v>
      </c>
      <c r="M25" s="21">
        <f t="shared" si="6"/>
        <v>-100</v>
      </c>
      <c r="N25" s="21">
        <f t="shared" si="6"/>
        <v>0</v>
      </c>
      <c r="O25" s="21">
        <f t="shared" si="6"/>
        <v>-57.14285714285714</v>
      </c>
      <c r="P25" s="22">
        <f t="shared" si="6"/>
        <v>-54.32098765432099</v>
      </c>
    </row>
    <row r="26" spans="2:16" ht="14.25">
      <c r="B26" s="130" t="s">
        <v>9</v>
      </c>
      <c r="C26" s="48" t="s">
        <v>50</v>
      </c>
      <c r="D26" s="18">
        <v>8</v>
      </c>
      <c r="E26" s="11">
        <v>3</v>
      </c>
      <c r="F26" s="11">
        <v>12</v>
      </c>
      <c r="G26" s="11">
        <v>3</v>
      </c>
      <c r="H26" s="12">
        <v>7</v>
      </c>
      <c r="I26" s="11">
        <v>8</v>
      </c>
      <c r="J26" s="11">
        <v>4</v>
      </c>
      <c r="K26" s="11">
        <v>8</v>
      </c>
      <c r="L26" s="11">
        <v>5</v>
      </c>
      <c r="M26" s="11">
        <v>1</v>
      </c>
      <c r="N26" s="11">
        <v>3</v>
      </c>
      <c r="O26" s="97">
        <v>5</v>
      </c>
      <c r="P26" s="13">
        <f>SUM(D26:O26)</f>
        <v>67</v>
      </c>
    </row>
    <row r="27" spans="2:16" ht="14.25">
      <c r="B27" s="131"/>
      <c r="C27" s="49" t="s">
        <v>45</v>
      </c>
      <c r="D27" s="19">
        <v>5</v>
      </c>
      <c r="E27" s="15">
        <v>8</v>
      </c>
      <c r="F27" s="15">
        <v>13</v>
      </c>
      <c r="G27" s="15">
        <v>6</v>
      </c>
      <c r="H27" s="16">
        <v>6</v>
      </c>
      <c r="I27" s="15">
        <v>7</v>
      </c>
      <c r="J27" s="15">
        <v>8</v>
      </c>
      <c r="K27" s="15">
        <v>5</v>
      </c>
      <c r="L27" s="15">
        <v>7</v>
      </c>
      <c r="M27" s="15">
        <v>5</v>
      </c>
      <c r="N27" s="15">
        <v>13</v>
      </c>
      <c r="O27" s="110">
        <v>5</v>
      </c>
      <c r="P27" s="103">
        <f>SUM(D27:O27)</f>
        <v>88</v>
      </c>
    </row>
    <row r="28" spans="2:16" ht="15" thickBot="1">
      <c r="B28" s="136"/>
      <c r="C28" s="44" t="s">
        <v>40</v>
      </c>
      <c r="D28" s="20">
        <f aca="true" t="shared" si="7" ref="D28:P28">+(D26-D27)/D27*100</f>
        <v>60</v>
      </c>
      <c r="E28" s="21">
        <f t="shared" si="7"/>
        <v>-62.5</v>
      </c>
      <c r="F28" s="21">
        <f t="shared" si="7"/>
        <v>-7.6923076923076925</v>
      </c>
      <c r="G28" s="21">
        <f t="shared" si="7"/>
        <v>-50</v>
      </c>
      <c r="H28" s="21">
        <f t="shared" si="7"/>
        <v>16.666666666666664</v>
      </c>
      <c r="I28" s="21">
        <f t="shared" si="7"/>
        <v>14.285714285714285</v>
      </c>
      <c r="J28" s="21">
        <f t="shared" si="7"/>
        <v>-50</v>
      </c>
      <c r="K28" s="21">
        <f t="shared" si="7"/>
        <v>60</v>
      </c>
      <c r="L28" s="21">
        <f t="shared" si="7"/>
        <v>-28.57142857142857</v>
      </c>
      <c r="M28" s="21">
        <f t="shared" si="7"/>
        <v>-80</v>
      </c>
      <c r="N28" s="21">
        <f t="shared" si="7"/>
        <v>-76.92307692307693</v>
      </c>
      <c r="O28" s="21">
        <f t="shared" si="7"/>
        <v>0</v>
      </c>
      <c r="P28" s="22">
        <f t="shared" si="7"/>
        <v>-23.863636363636363</v>
      </c>
    </row>
    <row r="29" spans="2:16" ht="15" thickTop="1">
      <c r="B29" s="137" t="s">
        <v>7</v>
      </c>
      <c r="C29" s="28" t="s">
        <v>50</v>
      </c>
      <c r="D29" s="66">
        <f>SUM(D5+D8+D11+D14+D17+D20+D23+D26)</f>
        <v>221</v>
      </c>
      <c r="E29" s="66">
        <f aca="true" t="shared" si="8" ref="E29:O29">SUM(E5+E8+E11+E14+E17+E20+E23+E26)</f>
        <v>216</v>
      </c>
      <c r="F29" s="66">
        <f t="shared" si="8"/>
        <v>297</v>
      </c>
      <c r="G29" s="66">
        <f t="shared" si="8"/>
        <v>278</v>
      </c>
      <c r="H29" s="66">
        <f t="shared" si="8"/>
        <v>301</v>
      </c>
      <c r="I29" s="66">
        <f t="shared" si="8"/>
        <v>187</v>
      </c>
      <c r="J29" s="66">
        <f t="shared" si="8"/>
        <v>252</v>
      </c>
      <c r="K29" s="66">
        <f t="shared" si="8"/>
        <v>313</v>
      </c>
      <c r="L29" s="66">
        <f t="shared" si="8"/>
        <v>303</v>
      </c>
      <c r="M29" s="66">
        <f t="shared" si="8"/>
        <v>111</v>
      </c>
      <c r="N29" s="66">
        <f t="shared" si="8"/>
        <v>273</v>
      </c>
      <c r="O29" s="66">
        <f t="shared" si="8"/>
        <v>241</v>
      </c>
      <c r="P29" s="31">
        <f>+P5+P8+P11+P14+P17+P20+P23+P26</f>
        <v>2993</v>
      </c>
    </row>
    <row r="30" spans="2:16" ht="14.25">
      <c r="B30" s="138"/>
      <c r="C30" s="74" t="s">
        <v>45</v>
      </c>
      <c r="D30" s="84">
        <f>SUM(D6+D9+D12+D15+D18+D21+D24+D27)</f>
        <v>219</v>
      </c>
      <c r="E30" s="84">
        <f aca="true" t="shared" si="9" ref="E30:O30">SUM(E6+E9+E12+E15+E18+E21+E24+E27)</f>
        <v>320</v>
      </c>
      <c r="F30" s="84">
        <f t="shared" si="9"/>
        <v>351</v>
      </c>
      <c r="G30" s="84">
        <f t="shared" si="9"/>
        <v>299</v>
      </c>
      <c r="H30" s="84">
        <f t="shared" si="9"/>
        <v>194</v>
      </c>
      <c r="I30" s="84">
        <f t="shared" si="9"/>
        <v>499</v>
      </c>
      <c r="J30" s="84">
        <f t="shared" si="9"/>
        <v>434</v>
      </c>
      <c r="K30" s="84">
        <f t="shared" si="9"/>
        <v>426</v>
      </c>
      <c r="L30" s="84">
        <f t="shared" si="9"/>
        <v>374</v>
      </c>
      <c r="M30" s="84">
        <f t="shared" si="9"/>
        <v>295</v>
      </c>
      <c r="N30" s="84">
        <f t="shared" si="9"/>
        <v>196</v>
      </c>
      <c r="O30" s="84">
        <f t="shared" si="9"/>
        <v>328</v>
      </c>
      <c r="P30" s="36">
        <f>+P6+P9+P12+P15+P18+P21+P24+P27</f>
        <v>3935</v>
      </c>
    </row>
    <row r="31" spans="2:16" ht="15" thickBot="1">
      <c r="B31" s="139"/>
      <c r="C31" s="50" t="s">
        <v>40</v>
      </c>
      <c r="D31" s="37">
        <f aca="true" t="shared" si="10" ref="D31:P31">+(D29-D30)/D30*100</f>
        <v>0.91324200913242</v>
      </c>
      <c r="E31" s="38">
        <f t="shared" si="10"/>
        <v>-32.5</v>
      </c>
      <c r="F31" s="38">
        <f t="shared" si="10"/>
        <v>-15.384615384615385</v>
      </c>
      <c r="G31" s="38">
        <f t="shared" si="10"/>
        <v>-7.023411371237458</v>
      </c>
      <c r="H31" s="38">
        <f t="shared" si="10"/>
        <v>55.154639175257735</v>
      </c>
      <c r="I31" s="38">
        <f t="shared" si="10"/>
        <v>-62.525050100200396</v>
      </c>
      <c r="J31" s="38">
        <f t="shared" si="10"/>
        <v>-41.935483870967744</v>
      </c>
      <c r="K31" s="38">
        <f t="shared" si="10"/>
        <v>-26.525821596244132</v>
      </c>
      <c r="L31" s="38">
        <f t="shared" si="10"/>
        <v>-18.983957219251337</v>
      </c>
      <c r="M31" s="38">
        <f t="shared" si="10"/>
        <v>-62.37288135593221</v>
      </c>
      <c r="N31" s="38">
        <f t="shared" si="10"/>
        <v>39.285714285714285</v>
      </c>
      <c r="O31" s="38">
        <f t="shared" si="10"/>
        <v>-26.52439024390244</v>
      </c>
      <c r="P31" s="39">
        <f t="shared" si="10"/>
        <v>-23.93900889453621</v>
      </c>
    </row>
    <row r="32" spans="2:16" ht="15" thickTop="1">
      <c r="B32" s="137" t="s">
        <v>41</v>
      </c>
      <c r="C32" s="28" t="s">
        <v>48</v>
      </c>
      <c r="D32" s="85">
        <v>15</v>
      </c>
      <c r="E32" s="29">
        <v>10</v>
      </c>
      <c r="F32" s="29">
        <v>19</v>
      </c>
      <c r="G32" s="29">
        <v>16</v>
      </c>
      <c r="H32" s="29">
        <v>14</v>
      </c>
      <c r="I32" s="29">
        <v>14</v>
      </c>
      <c r="J32" s="29">
        <v>19</v>
      </c>
      <c r="K32" s="29">
        <v>10</v>
      </c>
      <c r="L32" s="29">
        <v>9</v>
      </c>
      <c r="M32" s="29">
        <v>0</v>
      </c>
      <c r="N32" s="29">
        <v>6</v>
      </c>
      <c r="O32" s="112">
        <v>11</v>
      </c>
      <c r="P32" s="31">
        <f>SUM(D32:O32)</f>
        <v>143</v>
      </c>
    </row>
    <row r="33" spans="2:16" ht="14.25">
      <c r="B33" s="138"/>
      <c r="C33" s="74" t="s">
        <v>45</v>
      </c>
      <c r="D33" s="111">
        <v>15</v>
      </c>
      <c r="E33" s="34">
        <v>4</v>
      </c>
      <c r="F33" s="34">
        <v>11</v>
      </c>
      <c r="G33" s="34">
        <v>30</v>
      </c>
      <c r="H33" s="34">
        <v>19</v>
      </c>
      <c r="I33" s="34">
        <v>12</v>
      </c>
      <c r="J33" s="34">
        <v>23</v>
      </c>
      <c r="K33" s="34">
        <v>26</v>
      </c>
      <c r="L33" s="34">
        <v>5</v>
      </c>
      <c r="M33" s="34">
        <v>4</v>
      </c>
      <c r="N33" s="34">
        <v>2</v>
      </c>
      <c r="O33" s="35">
        <v>0</v>
      </c>
      <c r="P33" s="36">
        <f>SUM(D33:O33)</f>
        <v>151</v>
      </c>
    </row>
    <row r="34" spans="2:16" ht="15" thickBot="1">
      <c r="B34" s="139"/>
      <c r="C34" s="50" t="s">
        <v>40</v>
      </c>
      <c r="D34" s="37">
        <f aca="true" t="shared" si="11" ref="D34:P34">+(D32-D33)/D33*100</f>
        <v>0</v>
      </c>
      <c r="E34" s="38">
        <f t="shared" si="11"/>
        <v>150</v>
      </c>
      <c r="F34" s="38">
        <f t="shared" si="11"/>
        <v>72.72727272727273</v>
      </c>
      <c r="G34" s="38">
        <f t="shared" si="11"/>
        <v>-46.666666666666664</v>
      </c>
      <c r="H34" s="38">
        <f t="shared" si="11"/>
        <v>-26.31578947368421</v>
      </c>
      <c r="I34" s="38">
        <f t="shared" si="11"/>
        <v>16.666666666666664</v>
      </c>
      <c r="J34" s="38">
        <f t="shared" si="11"/>
        <v>-17.391304347826086</v>
      </c>
      <c r="K34" s="38">
        <f t="shared" si="11"/>
        <v>-61.53846153846154</v>
      </c>
      <c r="L34" s="38">
        <f t="shared" si="11"/>
        <v>80</v>
      </c>
      <c r="M34" s="38">
        <f t="shared" si="11"/>
        <v>-100</v>
      </c>
      <c r="N34" s="38">
        <f t="shared" si="11"/>
        <v>200</v>
      </c>
      <c r="O34" s="38" t="e">
        <f t="shared" si="11"/>
        <v>#DIV/0!</v>
      </c>
      <c r="P34" s="39">
        <f t="shared" si="11"/>
        <v>-5.298013245033113</v>
      </c>
    </row>
    <row r="35" spans="2:16" ht="15" thickTop="1">
      <c r="B35" s="133" t="s">
        <v>8</v>
      </c>
      <c r="C35" s="45" t="s">
        <v>50</v>
      </c>
      <c r="D35" s="102">
        <f>D29+D32</f>
        <v>236</v>
      </c>
      <c r="E35" s="26">
        <f>E29+E32</f>
        <v>226</v>
      </c>
      <c r="F35" s="26">
        <f aca="true" t="shared" si="12" ref="F35:O35">F29+F32</f>
        <v>316</v>
      </c>
      <c r="G35" s="26">
        <f t="shared" si="12"/>
        <v>294</v>
      </c>
      <c r="H35" s="26">
        <f t="shared" si="12"/>
        <v>315</v>
      </c>
      <c r="I35" s="26">
        <f t="shared" si="12"/>
        <v>201</v>
      </c>
      <c r="J35" s="26">
        <f t="shared" si="12"/>
        <v>271</v>
      </c>
      <c r="K35" s="26">
        <f t="shared" si="12"/>
        <v>323</v>
      </c>
      <c r="L35" s="26">
        <f t="shared" si="12"/>
        <v>312</v>
      </c>
      <c r="M35" s="26">
        <f t="shared" si="12"/>
        <v>111</v>
      </c>
      <c r="N35" s="26">
        <f t="shared" si="12"/>
        <v>279</v>
      </c>
      <c r="O35" s="100">
        <f t="shared" si="12"/>
        <v>252</v>
      </c>
      <c r="P35" s="27">
        <f>SUM(D35:O35)</f>
        <v>3136</v>
      </c>
    </row>
    <row r="36" spans="2:16" ht="14.25">
      <c r="B36" s="134"/>
      <c r="C36" s="51" t="s">
        <v>51</v>
      </c>
      <c r="D36" s="106">
        <f>SUM(D30+D33)</f>
        <v>234</v>
      </c>
      <c r="E36" s="104">
        <f aca="true" t="shared" si="13" ref="E36:O36">SUM(E30+E33)</f>
        <v>324</v>
      </c>
      <c r="F36" s="104">
        <f t="shared" si="13"/>
        <v>362</v>
      </c>
      <c r="G36" s="104">
        <f t="shared" si="13"/>
        <v>329</v>
      </c>
      <c r="H36" s="104">
        <f t="shared" si="13"/>
        <v>213</v>
      </c>
      <c r="I36" s="104">
        <f t="shared" si="13"/>
        <v>511</v>
      </c>
      <c r="J36" s="104">
        <f t="shared" si="13"/>
        <v>457</v>
      </c>
      <c r="K36" s="104">
        <f t="shared" si="13"/>
        <v>452</v>
      </c>
      <c r="L36" s="104">
        <f t="shared" si="13"/>
        <v>379</v>
      </c>
      <c r="M36" s="104">
        <f t="shared" si="13"/>
        <v>299</v>
      </c>
      <c r="N36" s="104">
        <f t="shared" si="13"/>
        <v>198</v>
      </c>
      <c r="O36" s="101">
        <f t="shared" si="13"/>
        <v>328</v>
      </c>
      <c r="P36" s="129">
        <f>SUM(D36:O36)</f>
        <v>4086</v>
      </c>
    </row>
    <row r="37" spans="2:16" ht="15" thickBot="1">
      <c r="B37" s="135"/>
      <c r="C37" s="46" t="s">
        <v>40</v>
      </c>
      <c r="D37" s="40">
        <f aca="true" t="shared" si="14" ref="D37:P37">+(D35-D36)/D36*100</f>
        <v>0.8547008547008548</v>
      </c>
      <c r="E37" s="41">
        <f t="shared" si="14"/>
        <v>-30.246913580246915</v>
      </c>
      <c r="F37" s="41">
        <f t="shared" si="14"/>
        <v>-12.70718232044199</v>
      </c>
      <c r="G37" s="41">
        <f t="shared" si="14"/>
        <v>-10.638297872340425</v>
      </c>
      <c r="H37" s="41">
        <f t="shared" si="14"/>
        <v>47.88732394366197</v>
      </c>
      <c r="I37" s="41">
        <f t="shared" si="14"/>
        <v>-60.665362035225044</v>
      </c>
      <c r="J37" s="41">
        <f t="shared" si="14"/>
        <v>-40.70021881838075</v>
      </c>
      <c r="K37" s="41">
        <f t="shared" si="14"/>
        <v>-28.539823008849556</v>
      </c>
      <c r="L37" s="41">
        <f t="shared" si="14"/>
        <v>-17.678100263852244</v>
      </c>
      <c r="M37" s="41">
        <f t="shared" si="14"/>
        <v>-62.87625418060201</v>
      </c>
      <c r="N37" s="41">
        <f t="shared" si="14"/>
        <v>40.909090909090914</v>
      </c>
      <c r="O37" s="41">
        <f t="shared" si="14"/>
        <v>-23.170731707317074</v>
      </c>
      <c r="P37" s="42">
        <f t="shared" si="14"/>
        <v>-23.250122369065103</v>
      </c>
    </row>
    <row r="38" spans="2:16" ht="13.5">
      <c r="B38" s="77"/>
      <c r="C38" s="77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40" ht="13.5">
      <c r="B40" t="s">
        <v>42</v>
      </c>
    </row>
    <row r="47" spans="2:16" s="79" customFormat="1" ht="18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</sheetData>
  <sheetProtection/>
  <mergeCells count="12">
    <mergeCell ref="B14:B16"/>
    <mergeCell ref="B17:B19"/>
    <mergeCell ref="B5:B7"/>
    <mergeCell ref="B2:P2"/>
    <mergeCell ref="B8:B10"/>
    <mergeCell ref="B11:B13"/>
    <mergeCell ref="B20:B22"/>
    <mergeCell ref="B23:B25"/>
    <mergeCell ref="B35:B37"/>
    <mergeCell ref="B26:B28"/>
    <mergeCell ref="B29:B31"/>
    <mergeCell ref="B32:B34"/>
  </mergeCells>
  <printOptions/>
  <pageMargins left="1" right="1" top="1" bottom="1" header="0.5" footer="0.5"/>
  <pageSetup errors="dash"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T28" sqref="T28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40" t="s">
        <v>53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6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53"/>
      <c r="C5" s="48" t="s">
        <v>56</v>
      </c>
      <c r="D5" s="18">
        <v>29</v>
      </c>
      <c r="E5" s="11">
        <v>50</v>
      </c>
      <c r="F5" s="11">
        <v>63</v>
      </c>
      <c r="G5" s="107">
        <v>43</v>
      </c>
      <c r="H5" s="12">
        <v>33</v>
      </c>
      <c r="I5" s="11">
        <v>23</v>
      </c>
      <c r="J5" s="11">
        <v>38</v>
      </c>
      <c r="K5" s="11">
        <v>73</v>
      </c>
      <c r="L5" s="11">
        <v>35</v>
      </c>
      <c r="M5" s="11">
        <v>21</v>
      </c>
      <c r="N5" s="11">
        <v>45</v>
      </c>
      <c r="O5" s="97">
        <v>59</v>
      </c>
      <c r="P5" s="13">
        <f>SUM(D5:O5)</f>
        <v>512</v>
      </c>
    </row>
    <row r="6" spans="2:16" ht="14.25">
      <c r="B6" s="54" t="s">
        <v>23</v>
      </c>
      <c r="C6" s="49" t="s">
        <v>45</v>
      </c>
      <c r="D6" s="19">
        <v>15</v>
      </c>
      <c r="E6" s="15">
        <v>47</v>
      </c>
      <c r="F6" s="15">
        <v>40</v>
      </c>
      <c r="G6" s="109">
        <v>49</v>
      </c>
      <c r="H6" s="16">
        <v>29</v>
      </c>
      <c r="I6" s="15">
        <v>54</v>
      </c>
      <c r="J6" s="15">
        <v>58</v>
      </c>
      <c r="K6" s="15">
        <v>56</v>
      </c>
      <c r="L6" s="15">
        <v>52</v>
      </c>
      <c r="M6" s="15">
        <v>19</v>
      </c>
      <c r="N6" s="15">
        <v>20</v>
      </c>
      <c r="O6" s="110">
        <v>72</v>
      </c>
      <c r="P6" s="103">
        <f>SUM(D6:O6)</f>
        <v>511</v>
      </c>
    </row>
    <row r="7" spans="2:16" ht="14.25">
      <c r="B7" s="55"/>
      <c r="C7" s="44" t="s">
        <v>40</v>
      </c>
      <c r="D7" s="20">
        <f>+(D5-D6)/D6*100</f>
        <v>93.33333333333333</v>
      </c>
      <c r="E7" s="21">
        <f aca="true" t="shared" si="0" ref="E7:P7">+(E5-E6)/E6*100</f>
        <v>6.382978723404255</v>
      </c>
      <c r="F7" s="21">
        <f t="shared" si="0"/>
        <v>57.49999999999999</v>
      </c>
      <c r="G7" s="21">
        <f t="shared" si="0"/>
        <v>-12.244897959183673</v>
      </c>
      <c r="H7" s="21">
        <f t="shared" si="0"/>
        <v>13.793103448275861</v>
      </c>
      <c r="I7" s="21">
        <f t="shared" si="0"/>
        <v>-57.407407407407405</v>
      </c>
      <c r="J7" s="21">
        <f t="shared" si="0"/>
        <v>-34.48275862068966</v>
      </c>
      <c r="K7" s="21">
        <f t="shared" si="0"/>
        <v>30.357142857142854</v>
      </c>
      <c r="L7" s="21">
        <f t="shared" si="0"/>
        <v>-32.69230769230769</v>
      </c>
      <c r="M7" s="21">
        <f t="shared" si="0"/>
        <v>10.526315789473683</v>
      </c>
      <c r="N7" s="21">
        <f t="shared" si="0"/>
        <v>125</v>
      </c>
      <c r="O7" s="24">
        <f t="shared" si="0"/>
        <v>-18.055555555555554</v>
      </c>
      <c r="P7" s="22">
        <f t="shared" si="0"/>
        <v>0.19569471624266144</v>
      </c>
    </row>
    <row r="8" spans="2:16" ht="14.25">
      <c r="B8" s="53"/>
      <c r="C8" s="48" t="s">
        <v>48</v>
      </c>
      <c r="D8" s="18">
        <v>15</v>
      </c>
      <c r="E8" s="11">
        <v>10</v>
      </c>
      <c r="F8" s="11">
        <v>7</v>
      </c>
      <c r="G8" s="11">
        <v>9</v>
      </c>
      <c r="H8" s="12">
        <v>11</v>
      </c>
      <c r="I8" s="11">
        <v>4</v>
      </c>
      <c r="J8" s="11">
        <v>12</v>
      </c>
      <c r="K8" s="11">
        <v>8</v>
      </c>
      <c r="L8" s="11">
        <v>6</v>
      </c>
      <c r="M8" s="11">
        <v>9</v>
      </c>
      <c r="N8" s="11">
        <v>8</v>
      </c>
      <c r="O8" s="97">
        <v>9</v>
      </c>
      <c r="P8" s="13">
        <f>SUM(D8:O8)</f>
        <v>108</v>
      </c>
    </row>
    <row r="9" spans="2:16" ht="14.25">
      <c r="B9" s="54" t="s">
        <v>24</v>
      </c>
      <c r="C9" s="49" t="s">
        <v>45</v>
      </c>
      <c r="D9" s="19">
        <v>13</v>
      </c>
      <c r="E9" s="15">
        <v>13</v>
      </c>
      <c r="F9" s="15">
        <v>9</v>
      </c>
      <c r="G9" s="15">
        <v>14</v>
      </c>
      <c r="H9" s="16">
        <v>6</v>
      </c>
      <c r="I9" s="15">
        <v>8</v>
      </c>
      <c r="J9" s="15">
        <v>12</v>
      </c>
      <c r="K9" s="15">
        <v>6</v>
      </c>
      <c r="L9" s="15">
        <v>5</v>
      </c>
      <c r="M9" s="15">
        <v>5</v>
      </c>
      <c r="N9" s="15">
        <v>4</v>
      </c>
      <c r="O9" s="110">
        <v>7</v>
      </c>
      <c r="P9" s="103">
        <f>SUM(D9:O9)</f>
        <v>102</v>
      </c>
    </row>
    <row r="10" spans="2:16" ht="14.25">
      <c r="B10" s="55"/>
      <c r="C10" s="44" t="s">
        <v>40</v>
      </c>
      <c r="D10" s="20">
        <f aca="true" t="shared" si="1" ref="D10:P10">+(D8-D9)/D9*100</f>
        <v>15.384615384615385</v>
      </c>
      <c r="E10" s="21">
        <f t="shared" si="1"/>
        <v>-23.076923076923077</v>
      </c>
      <c r="F10" s="21">
        <f t="shared" si="1"/>
        <v>-22.22222222222222</v>
      </c>
      <c r="G10" s="21">
        <f t="shared" si="1"/>
        <v>-35.714285714285715</v>
      </c>
      <c r="H10" s="21">
        <f t="shared" si="1"/>
        <v>83.33333333333334</v>
      </c>
      <c r="I10" s="21">
        <f t="shared" si="1"/>
        <v>-50</v>
      </c>
      <c r="J10" s="21">
        <f t="shared" si="1"/>
        <v>0</v>
      </c>
      <c r="K10" s="21">
        <f t="shared" si="1"/>
        <v>33.33333333333333</v>
      </c>
      <c r="L10" s="21">
        <f t="shared" si="1"/>
        <v>20</v>
      </c>
      <c r="M10" s="21">
        <f t="shared" si="1"/>
        <v>80</v>
      </c>
      <c r="N10" s="21">
        <f t="shared" si="1"/>
        <v>100</v>
      </c>
      <c r="O10" s="21">
        <f t="shared" si="1"/>
        <v>28.57142857142857</v>
      </c>
      <c r="P10" s="22">
        <f t="shared" si="1"/>
        <v>5.88235294117647</v>
      </c>
    </row>
    <row r="11" spans="2:16" ht="14.25">
      <c r="B11" s="53"/>
      <c r="C11" s="48" t="s">
        <v>48</v>
      </c>
      <c r="D11" s="18">
        <v>58</v>
      </c>
      <c r="E11" s="11">
        <v>30</v>
      </c>
      <c r="F11" s="11">
        <v>44</v>
      </c>
      <c r="G11" s="11">
        <v>48</v>
      </c>
      <c r="H11" s="12">
        <v>52</v>
      </c>
      <c r="I11" s="11">
        <v>43</v>
      </c>
      <c r="J11" s="11">
        <v>54</v>
      </c>
      <c r="K11" s="11">
        <v>41</v>
      </c>
      <c r="L11" s="11">
        <v>53</v>
      </c>
      <c r="M11" s="11">
        <v>25</v>
      </c>
      <c r="N11" s="11">
        <v>42</v>
      </c>
      <c r="O11" s="97">
        <v>52</v>
      </c>
      <c r="P11" s="13">
        <f>SUM(D11:O11)</f>
        <v>542</v>
      </c>
    </row>
    <row r="12" spans="2:16" ht="14.25">
      <c r="B12" s="54" t="s">
        <v>25</v>
      </c>
      <c r="C12" s="49" t="s">
        <v>45</v>
      </c>
      <c r="D12" s="19">
        <v>64</v>
      </c>
      <c r="E12" s="15">
        <v>61</v>
      </c>
      <c r="F12" s="15">
        <v>63</v>
      </c>
      <c r="G12" s="15">
        <v>61</v>
      </c>
      <c r="H12" s="16">
        <v>41</v>
      </c>
      <c r="I12" s="15">
        <v>44</v>
      </c>
      <c r="J12" s="15">
        <v>48</v>
      </c>
      <c r="K12" s="15">
        <v>65</v>
      </c>
      <c r="L12" s="15">
        <v>42</v>
      </c>
      <c r="M12" s="15">
        <v>41</v>
      </c>
      <c r="N12" s="15">
        <v>40</v>
      </c>
      <c r="O12" s="110">
        <v>34</v>
      </c>
      <c r="P12" s="103">
        <f>SUM(D12:O12)</f>
        <v>604</v>
      </c>
    </row>
    <row r="13" spans="2:16" ht="14.25">
      <c r="B13" s="55"/>
      <c r="C13" s="44" t="s">
        <v>40</v>
      </c>
      <c r="D13" s="20">
        <f aca="true" t="shared" si="2" ref="D13:P13">+(D11-D12)/D12*100</f>
        <v>-9.375</v>
      </c>
      <c r="E13" s="21">
        <f t="shared" si="2"/>
        <v>-50.81967213114754</v>
      </c>
      <c r="F13" s="21">
        <f t="shared" si="2"/>
        <v>-30.158730158730158</v>
      </c>
      <c r="G13" s="21">
        <f t="shared" si="2"/>
        <v>-21.311475409836063</v>
      </c>
      <c r="H13" s="21">
        <f t="shared" si="2"/>
        <v>26.82926829268293</v>
      </c>
      <c r="I13" s="21">
        <f t="shared" si="2"/>
        <v>-2.272727272727273</v>
      </c>
      <c r="J13" s="21">
        <f t="shared" si="2"/>
        <v>12.5</v>
      </c>
      <c r="K13" s="21">
        <f t="shared" si="2"/>
        <v>-36.92307692307693</v>
      </c>
      <c r="L13" s="21">
        <f t="shared" si="2"/>
        <v>26.190476190476193</v>
      </c>
      <c r="M13" s="21">
        <f t="shared" si="2"/>
        <v>-39.02439024390244</v>
      </c>
      <c r="N13" s="21">
        <f t="shared" si="2"/>
        <v>5</v>
      </c>
      <c r="O13" s="21">
        <f t="shared" si="2"/>
        <v>52.94117647058824</v>
      </c>
      <c r="P13" s="22">
        <f t="shared" si="2"/>
        <v>-10.264900662251655</v>
      </c>
    </row>
    <row r="14" spans="2:16" ht="14.25">
      <c r="B14" s="53"/>
      <c r="C14" s="48" t="s">
        <v>48</v>
      </c>
      <c r="D14" s="18">
        <v>6</v>
      </c>
      <c r="E14" s="11">
        <v>9</v>
      </c>
      <c r="F14" s="11">
        <v>7</v>
      </c>
      <c r="G14" s="11">
        <v>10</v>
      </c>
      <c r="H14" s="12">
        <v>12</v>
      </c>
      <c r="I14" s="11">
        <v>7</v>
      </c>
      <c r="J14" s="11">
        <v>12</v>
      </c>
      <c r="K14" s="11">
        <v>14</v>
      </c>
      <c r="L14" s="11">
        <v>12</v>
      </c>
      <c r="M14" s="11">
        <v>6</v>
      </c>
      <c r="N14" s="11">
        <v>7</v>
      </c>
      <c r="O14" s="97">
        <v>9</v>
      </c>
      <c r="P14" s="13">
        <f>SUM(D14:O14)</f>
        <v>111</v>
      </c>
    </row>
    <row r="15" spans="2:16" ht="14.25">
      <c r="B15" s="54" t="s">
        <v>26</v>
      </c>
      <c r="C15" s="49" t="s">
        <v>45</v>
      </c>
      <c r="D15" s="19">
        <v>13</v>
      </c>
      <c r="E15" s="15">
        <v>11</v>
      </c>
      <c r="F15" s="15">
        <v>7</v>
      </c>
      <c r="G15" s="15">
        <v>9</v>
      </c>
      <c r="H15" s="16">
        <v>7</v>
      </c>
      <c r="I15" s="15">
        <v>11</v>
      </c>
      <c r="J15" s="15">
        <v>13</v>
      </c>
      <c r="K15" s="15">
        <v>10</v>
      </c>
      <c r="L15" s="15">
        <v>7</v>
      </c>
      <c r="M15" s="15">
        <v>6</v>
      </c>
      <c r="N15" s="15">
        <v>11</v>
      </c>
      <c r="O15" s="110">
        <v>9</v>
      </c>
      <c r="P15" s="103">
        <f>SUM(D15:O15)</f>
        <v>114</v>
      </c>
    </row>
    <row r="16" spans="2:16" ht="14.25">
      <c r="B16" s="55"/>
      <c r="C16" s="44" t="s">
        <v>40</v>
      </c>
      <c r="D16" s="20">
        <f aca="true" t="shared" si="3" ref="D16:P16">+(D14-D15)/D15*100</f>
        <v>-53.84615384615385</v>
      </c>
      <c r="E16" s="21">
        <f t="shared" si="3"/>
        <v>-18.181818181818183</v>
      </c>
      <c r="F16" s="21">
        <f t="shared" si="3"/>
        <v>0</v>
      </c>
      <c r="G16" s="21">
        <f t="shared" si="3"/>
        <v>11.11111111111111</v>
      </c>
      <c r="H16" s="21">
        <f t="shared" si="3"/>
        <v>71.42857142857143</v>
      </c>
      <c r="I16" s="21">
        <f t="shared" si="3"/>
        <v>-36.36363636363637</v>
      </c>
      <c r="J16" s="21">
        <f t="shared" si="3"/>
        <v>-7.6923076923076925</v>
      </c>
      <c r="K16" s="21">
        <f t="shared" si="3"/>
        <v>40</v>
      </c>
      <c r="L16" s="21">
        <f t="shared" si="3"/>
        <v>71.42857142857143</v>
      </c>
      <c r="M16" s="21">
        <f t="shared" si="3"/>
        <v>0</v>
      </c>
      <c r="N16" s="21">
        <f>+(N14-N15)/N15*100</f>
        <v>-36.36363636363637</v>
      </c>
      <c r="O16" s="21">
        <f t="shared" si="3"/>
        <v>0</v>
      </c>
      <c r="P16" s="22">
        <f t="shared" si="3"/>
        <v>-2.631578947368421</v>
      </c>
    </row>
    <row r="17" spans="2:16" ht="14.25">
      <c r="B17" s="53"/>
      <c r="C17" s="48" t="s">
        <v>48</v>
      </c>
      <c r="D17" s="18">
        <v>8</v>
      </c>
      <c r="E17" s="11">
        <v>5</v>
      </c>
      <c r="F17" s="11">
        <v>5</v>
      </c>
      <c r="G17" s="11">
        <v>6</v>
      </c>
      <c r="H17" s="12">
        <v>4</v>
      </c>
      <c r="I17" s="11">
        <v>5</v>
      </c>
      <c r="J17" s="11">
        <v>10</v>
      </c>
      <c r="K17" s="11">
        <v>6</v>
      </c>
      <c r="L17" s="11">
        <v>10</v>
      </c>
      <c r="M17" s="11">
        <v>2</v>
      </c>
      <c r="N17" s="11">
        <v>4</v>
      </c>
      <c r="O17" s="97">
        <v>10</v>
      </c>
      <c r="P17" s="13">
        <f>SUM(D17:O17)</f>
        <v>75</v>
      </c>
    </row>
    <row r="18" spans="2:16" ht="14.25">
      <c r="B18" s="54" t="s">
        <v>27</v>
      </c>
      <c r="C18" s="49" t="s">
        <v>45</v>
      </c>
      <c r="D18" s="19">
        <v>6</v>
      </c>
      <c r="E18" s="15">
        <v>7</v>
      </c>
      <c r="F18" s="15">
        <v>9</v>
      </c>
      <c r="G18" s="15">
        <v>7</v>
      </c>
      <c r="H18" s="16">
        <v>5</v>
      </c>
      <c r="I18" s="15">
        <v>9</v>
      </c>
      <c r="J18" s="15">
        <v>8</v>
      </c>
      <c r="K18" s="15">
        <v>7</v>
      </c>
      <c r="L18" s="15">
        <v>9</v>
      </c>
      <c r="M18" s="15">
        <v>5</v>
      </c>
      <c r="N18" s="15">
        <v>7</v>
      </c>
      <c r="O18" s="110">
        <v>5</v>
      </c>
      <c r="P18" s="103">
        <f>SUM(D18:O18)</f>
        <v>84</v>
      </c>
    </row>
    <row r="19" spans="2:16" ht="14.25">
      <c r="B19" s="55"/>
      <c r="C19" s="44" t="s">
        <v>40</v>
      </c>
      <c r="D19" s="20">
        <f aca="true" t="shared" si="4" ref="D19:P19">+(D17-D18)/D18*100</f>
        <v>33.33333333333333</v>
      </c>
      <c r="E19" s="21">
        <f t="shared" si="4"/>
        <v>-28.57142857142857</v>
      </c>
      <c r="F19" s="21">
        <f t="shared" si="4"/>
        <v>-44.44444444444444</v>
      </c>
      <c r="G19" s="21">
        <f t="shared" si="4"/>
        <v>-14.285714285714285</v>
      </c>
      <c r="H19" s="21">
        <f t="shared" si="4"/>
        <v>-20</v>
      </c>
      <c r="I19" s="21">
        <f t="shared" si="4"/>
        <v>-44.44444444444444</v>
      </c>
      <c r="J19" s="21">
        <f t="shared" si="4"/>
        <v>25</v>
      </c>
      <c r="K19" s="21">
        <f t="shared" si="4"/>
        <v>-14.285714285714285</v>
      </c>
      <c r="L19" s="21">
        <f t="shared" si="4"/>
        <v>11.11111111111111</v>
      </c>
      <c r="M19" s="21">
        <f t="shared" si="4"/>
        <v>-60</v>
      </c>
      <c r="N19" s="21">
        <f t="shared" si="4"/>
        <v>-42.857142857142854</v>
      </c>
      <c r="O19" s="21">
        <f t="shared" si="4"/>
        <v>100</v>
      </c>
      <c r="P19" s="22">
        <f t="shared" si="4"/>
        <v>-10.714285714285714</v>
      </c>
    </row>
    <row r="20" spans="2:16" ht="14.25">
      <c r="B20" s="53"/>
      <c r="C20" s="48" t="s">
        <v>48</v>
      </c>
      <c r="D20" s="18">
        <v>10</v>
      </c>
      <c r="E20" s="11">
        <v>7</v>
      </c>
      <c r="F20" s="11">
        <v>6</v>
      </c>
      <c r="G20" s="11">
        <v>4</v>
      </c>
      <c r="H20" s="12">
        <v>6</v>
      </c>
      <c r="I20" s="11">
        <v>4</v>
      </c>
      <c r="J20" s="11">
        <v>4</v>
      </c>
      <c r="K20" s="11">
        <v>7</v>
      </c>
      <c r="L20" s="11">
        <v>4</v>
      </c>
      <c r="M20" s="11">
        <v>4</v>
      </c>
      <c r="N20" s="11">
        <v>1</v>
      </c>
      <c r="O20" s="97">
        <v>8</v>
      </c>
      <c r="P20" s="13">
        <f>SUM(D20:O20)</f>
        <v>65</v>
      </c>
    </row>
    <row r="21" spans="2:16" ht="14.25">
      <c r="B21" s="54" t="s">
        <v>28</v>
      </c>
      <c r="C21" s="49" t="s">
        <v>45</v>
      </c>
      <c r="D21" s="19">
        <v>9</v>
      </c>
      <c r="E21" s="15">
        <v>13</v>
      </c>
      <c r="F21" s="15">
        <v>3</v>
      </c>
      <c r="G21" s="15">
        <v>15</v>
      </c>
      <c r="H21" s="16">
        <v>5</v>
      </c>
      <c r="I21" s="15">
        <v>7</v>
      </c>
      <c r="J21" s="15">
        <v>8</v>
      </c>
      <c r="K21" s="15">
        <v>13</v>
      </c>
      <c r="L21" s="15">
        <v>9</v>
      </c>
      <c r="M21" s="15">
        <v>5</v>
      </c>
      <c r="N21" s="15">
        <v>5</v>
      </c>
      <c r="O21" s="110">
        <v>10</v>
      </c>
      <c r="P21" s="103">
        <f>SUM(D21:O21)</f>
        <v>102</v>
      </c>
    </row>
    <row r="22" spans="2:16" ht="14.25">
      <c r="B22" s="55"/>
      <c r="C22" s="44" t="s">
        <v>40</v>
      </c>
      <c r="D22" s="20">
        <f aca="true" t="shared" si="5" ref="D22:P22">+(D20-D21)/D21*100</f>
        <v>11.11111111111111</v>
      </c>
      <c r="E22" s="21">
        <f t="shared" si="5"/>
        <v>-46.15384615384615</v>
      </c>
      <c r="F22" s="21">
        <f t="shared" si="5"/>
        <v>100</v>
      </c>
      <c r="G22" s="21">
        <f t="shared" si="5"/>
        <v>-73.33333333333333</v>
      </c>
      <c r="H22" s="21">
        <f t="shared" si="5"/>
        <v>20</v>
      </c>
      <c r="I22" s="21">
        <f t="shared" si="5"/>
        <v>-42.857142857142854</v>
      </c>
      <c r="J22" s="21">
        <f t="shared" si="5"/>
        <v>-50</v>
      </c>
      <c r="K22" s="21">
        <f t="shared" si="5"/>
        <v>-46.15384615384615</v>
      </c>
      <c r="L22" s="21">
        <f t="shared" si="5"/>
        <v>-55.55555555555556</v>
      </c>
      <c r="M22" s="21">
        <f t="shared" si="5"/>
        <v>-20</v>
      </c>
      <c r="N22" s="21">
        <f t="shared" si="5"/>
        <v>-80</v>
      </c>
      <c r="O22" s="21">
        <f t="shared" si="5"/>
        <v>-20</v>
      </c>
      <c r="P22" s="22">
        <f t="shared" si="5"/>
        <v>-36.27450980392157</v>
      </c>
    </row>
    <row r="23" spans="2:16" ht="14.25">
      <c r="B23" s="53"/>
      <c r="C23" s="48" t="s">
        <v>48</v>
      </c>
      <c r="D23" s="18">
        <v>4</v>
      </c>
      <c r="E23" s="11">
        <v>2</v>
      </c>
      <c r="F23" s="11">
        <v>1</v>
      </c>
      <c r="G23" s="11">
        <v>2</v>
      </c>
      <c r="H23" s="12">
        <v>4</v>
      </c>
      <c r="I23" s="11">
        <v>3</v>
      </c>
      <c r="J23" s="11">
        <v>6</v>
      </c>
      <c r="K23" s="11">
        <v>1</v>
      </c>
      <c r="L23" s="11">
        <v>4</v>
      </c>
      <c r="M23" s="11">
        <v>0</v>
      </c>
      <c r="N23" s="11">
        <v>5</v>
      </c>
      <c r="O23" s="97">
        <v>3</v>
      </c>
      <c r="P23" s="13">
        <f>SUM(D23:O23)</f>
        <v>35</v>
      </c>
    </row>
    <row r="24" spans="2:16" ht="14.25">
      <c r="B24" s="54" t="s">
        <v>29</v>
      </c>
      <c r="C24" s="49" t="s">
        <v>45</v>
      </c>
      <c r="D24" s="19">
        <v>5</v>
      </c>
      <c r="E24" s="15">
        <v>1</v>
      </c>
      <c r="F24" s="15">
        <v>13</v>
      </c>
      <c r="G24" s="15">
        <v>4</v>
      </c>
      <c r="H24" s="16">
        <v>7</v>
      </c>
      <c r="I24" s="15">
        <v>1</v>
      </c>
      <c r="J24" s="15">
        <v>4</v>
      </c>
      <c r="K24" s="15">
        <v>7</v>
      </c>
      <c r="L24" s="15">
        <v>5</v>
      </c>
      <c r="M24" s="15">
        <v>5</v>
      </c>
      <c r="N24" s="15">
        <v>5</v>
      </c>
      <c r="O24" s="110">
        <v>6</v>
      </c>
      <c r="P24" s="103">
        <f>SUM(D24:O24)</f>
        <v>63</v>
      </c>
    </row>
    <row r="25" spans="2:16" ht="14.25">
      <c r="B25" s="55"/>
      <c r="C25" s="44" t="s">
        <v>40</v>
      </c>
      <c r="D25" s="20">
        <f aca="true" t="shared" si="6" ref="D25:P25">+(D23-D24)/D24*100</f>
        <v>-20</v>
      </c>
      <c r="E25" s="21">
        <f t="shared" si="6"/>
        <v>100</v>
      </c>
      <c r="F25" s="21">
        <f t="shared" si="6"/>
        <v>-92.3076923076923</v>
      </c>
      <c r="G25" s="21">
        <f t="shared" si="6"/>
        <v>-50</v>
      </c>
      <c r="H25" s="21">
        <f t="shared" si="6"/>
        <v>-42.857142857142854</v>
      </c>
      <c r="I25" s="21">
        <f t="shared" si="6"/>
        <v>200</v>
      </c>
      <c r="J25" s="21">
        <f t="shared" si="6"/>
        <v>50</v>
      </c>
      <c r="K25" s="21">
        <f t="shared" si="6"/>
        <v>-85.71428571428571</v>
      </c>
      <c r="L25" s="21">
        <f t="shared" si="6"/>
        <v>-20</v>
      </c>
      <c r="M25" s="21">
        <f t="shared" si="6"/>
        <v>-100</v>
      </c>
      <c r="N25" s="21">
        <f t="shared" si="6"/>
        <v>0</v>
      </c>
      <c r="O25" s="21">
        <f t="shared" si="6"/>
        <v>-50</v>
      </c>
      <c r="P25" s="22">
        <f t="shared" si="6"/>
        <v>-44.44444444444444</v>
      </c>
    </row>
    <row r="26" spans="2:16" ht="14.25">
      <c r="B26" s="53"/>
      <c r="C26" s="48" t="s">
        <v>48</v>
      </c>
      <c r="D26" s="18">
        <v>5</v>
      </c>
      <c r="E26" s="11">
        <v>3</v>
      </c>
      <c r="F26" s="11">
        <v>6</v>
      </c>
      <c r="G26" s="11">
        <v>3</v>
      </c>
      <c r="H26" s="12">
        <v>4</v>
      </c>
      <c r="I26" s="11">
        <v>8</v>
      </c>
      <c r="J26" s="11">
        <v>4</v>
      </c>
      <c r="K26" s="11">
        <v>8</v>
      </c>
      <c r="L26" s="11">
        <v>5</v>
      </c>
      <c r="M26" s="11">
        <v>1</v>
      </c>
      <c r="N26" s="11">
        <v>3</v>
      </c>
      <c r="O26" s="97">
        <v>5</v>
      </c>
      <c r="P26" s="13">
        <f>SUM(D26:O26)</f>
        <v>55</v>
      </c>
    </row>
    <row r="27" spans="2:16" ht="14.25">
      <c r="B27" s="54" t="s">
        <v>30</v>
      </c>
      <c r="C27" s="49" t="s">
        <v>45</v>
      </c>
      <c r="D27" s="19">
        <v>5</v>
      </c>
      <c r="E27" s="15">
        <v>7</v>
      </c>
      <c r="F27" s="15">
        <v>9</v>
      </c>
      <c r="G27" s="15">
        <v>6</v>
      </c>
      <c r="H27" s="16">
        <v>6</v>
      </c>
      <c r="I27" s="15">
        <v>7</v>
      </c>
      <c r="J27" s="15">
        <v>8</v>
      </c>
      <c r="K27" s="15">
        <v>5</v>
      </c>
      <c r="L27" s="15">
        <v>6</v>
      </c>
      <c r="M27" s="15">
        <v>4</v>
      </c>
      <c r="N27" s="15">
        <v>4</v>
      </c>
      <c r="O27" s="110">
        <v>5</v>
      </c>
      <c r="P27" s="103">
        <f>SUM(D27:O27)</f>
        <v>72</v>
      </c>
    </row>
    <row r="28" spans="2:16" ht="15" thickBot="1">
      <c r="B28" s="56"/>
      <c r="C28" s="44" t="s">
        <v>40</v>
      </c>
      <c r="D28" s="20">
        <f aca="true" t="shared" si="7" ref="D28:P28">+(D26-D27)/D27*100</f>
        <v>0</v>
      </c>
      <c r="E28" s="21">
        <f t="shared" si="7"/>
        <v>-57.14285714285714</v>
      </c>
      <c r="F28" s="21">
        <f t="shared" si="7"/>
        <v>-33.33333333333333</v>
      </c>
      <c r="G28" s="21">
        <f t="shared" si="7"/>
        <v>-50</v>
      </c>
      <c r="H28" s="21">
        <f t="shared" si="7"/>
        <v>-33.33333333333333</v>
      </c>
      <c r="I28" s="21">
        <f t="shared" si="7"/>
        <v>14.285714285714285</v>
      </c>
      <c r="J28" s="21">
        <f t="shared" si="7"/>
        <v>-50</v>
      </c>
      <c r="K28" s="21">
        <f t="shared" si="7"/>
        <v>60</v>
      </c>
      <c r="L28" s="21">
        <f t="shared" si="7"/>
        <v>-16.666666666666664</v>
      </c>
      <c r="M28" s="21">
        <f t="shared" si="7"/>
        <v>-75</v>
      </c>
      <c r="N28" s="21">
        <f t="shared" si="7"/>
        <v>-25</v>
      </c>
      <c r="O28" s="21">
        <f t="shared" si="7"/>
        <v>0</v>
      </c>
      <c r="P28" s="22">
        <f t="shared" si="7"/>
        <v>-23.61111111111111</v>
      </c>
    </row>
    <row r="29" spans="2:16" ht="15" thickTop="1">
      <c r="B29" s="57"/>
      <c r="C29" s="28" t="s">
        <v>48</v>
      </c>
      <c r="D29" s="85">
        <f>+D5+D8+D11+D14+D17+D20+D23+D26</f>
        <v>135</v>
      </c>
      <c r="E29" s="29">
        <f aca="true" t="shared" si="8" ref="E29:O29">+E5+E8+E11+E14+E17+E20+E23+E26</f>
        <v>116</v>
      </c>
      <c r="F29" s="29">
        <f t="shared" si="8"/>
        <v>139</v>
      </c>
      <c r="G29" s="29">
        <f t="shared" si="8"/>
        <v>125</v>
      </c>
      <c r="H29" s="29">
        <f t="shared" si="8"/>
        <v>126</v>
      </c>
      <c r="I29" s="29">
        <f t="shared" si="8"/>
        <v>97</v>
      </c>
      <c r="J29" s="29">
        <f t="shared" si="8"/>
        <v>140</v>
      </c>
      <c r="K29" s="29">
        <f t="shared" si="8"/>
        <v>158</v>
      </c>
      <c r="L29" s="29">
        <f t="shared" si="8"/>
        <v>129</v>
      </c>
      <c r="M29" s="29">
        <f t="shared" si="8"/>
        <v>68</v>
      </c>
      <c r="N29" s="29">
        <f t="shared" si="8"/>
        <v>115</v>
      </c>
      <c r="O29" s="30">
        <f t="shared" si="8"/>
        <v>155</v>
      </c>
      <c r="P29" s="31">
        <f>+P5+P8+P11+P14+P17+P20+P23+P26</f>
        <v>1503</v>
      </c>
    </row>
    <row r="30" spans="2:16" ht="14.25">
      <c r="B30" s="58" t="s">
        <v>31</v>
      </c>
      <c r="C30" s="74" t="s">
        <v>45</v>
      </c>
      <c r="D30" s="33">
        <f aca="true" t="shared" si="9" ref="D30:O30">+D6+D9+D12+D15+D18+D21+D24+D27</f>
        <v>130</v>
      </c>
      <c r="E30" s="34">
        <f t="shared" si="9"/>
        <v>160</v>
      </c>
      <c r="F30" s="34">
        <f t="shared" si="9"/>
        <v>153</v>
      </c>
      <c r="G30" s="34">
        <f t="shared" si="9"/>
        <v>165</v>
      </c>
      <c r="H30" s="34">
        <f t="shared" si="9"/>
        <v>106</v>
      </c>
      <c r="I30" s="34">
        <f t="shared" si="9"/>
        <v>141</v>
      </c>
      <c r="J30" s="34">
        <f t="shared" si="9"/>
        <v>159</v>
      </c>
      <c r="K30" s="34">
        <f t="shared" si="9"/>
        <v>169</v>
      </c>
      <c r="L30" s="34">
        <f t="shared" si="9"/>
        <v>135</v>
      </c>
      <c r="M30" s="34">
        <f t="shared" si="9"/>
        <v>90</v>
      </c>
      <c r="N30" s="34">
        <f t="shared" si="9"/>
        <v>96</v>
      </c>
      <c r="O30" s="35">
        <f t="shared" si="9"/>
        <v>148</v>
      </c>
      <c r="P30" s="36">
        <f>+P6+P9+P12+P15+P18+P21+P24+P27</f>
        <v>1652</v>
      </c>
    </row>
    <row r="31" spans="2:16" ht="15" thickBot="1">
      <c r="B31" s="59"/>
      <c r="C31" s="50" t="s">
        <v>40</v>
      </c>
      <c r="D31" s="37">
        <f aca="true" t="shared" si="10" ref="D31:P31">+(D29-D30)/D30*100</f>
        <v>3.8461538461538463</v>
      </c>
      <c r="E31" s="38">
        <f t="shared" si="10"/>
        <v>-27.500000000000004</v>
      </c>
      <c r="F31" s="38">
        <f t="shared" si="10"/>
        <v>-9.15032679738562</v>
      </c>
      <c r="G31" s="38">
        <f t="shared" si="10"/>
        <v>-24.242424242424242</v>
      </c>
      <c r="H31" s="38">
        <f t="shared" si="10"/>
        <v>18.867924528301888</v>
      </c>
      <c r="I31" s="38">
        <f t="shared" si="10"/>
        <v>-31.20567375886525</v>
      </c>
      <c r="J31" s="38">
        <f t="shared" si="10"/>
        <v>-11.949685534591195</v>
      </c>
      <c r="K31" s="38">
        <f t="shared" si="10"/>
        <v>-6.508875739644971</v>
      </c>
      <c r="L31" s="38">
        <f t="shared" si="10"/>
        <v>-4.444444444444445</v>
      </c>
      <c r="M31" s="38">
        <f t="shared" si="10"/>
        <v>-24.444444444444443</v>
      </c>
      <c r="N31" s="38">
        <f t="shared" si="10"/>
        <v>19.791666666666664</v>
      </c>
      <c r="O31" s="38">
        <f t="shared" si="10"/>
        <v>4.72972972972973</v>
      </c>
      <c r="P31" s="39">
        <f t="shared" si="10"/>
        <v>-9.019370460048426</v>
      </c>
    </row>
    <row r="32" spans="2:16" ht="15" thickTop="1">
      <c r="B32" s="57"/>
      <c r="C32" s="28" t="s">
        <v>48</v>
      </c>
      <c r="D32" s="85">
        <v>9</v>
      </c>
      <c r="E32" s="66">
        <v>10</v>
      </c>
      <c r="F32" s="66">
        <v>7</v>
      </c>
      <c r="G32" s="66">
        <v>10</v>
      </c>
      <c r="H32" s="66">
        <v>9</v>
      </c>
      <c r="I32" s="66">
        <v>7</v>
      </c>
      <c r="J32" s="66">
        <v>8</v>
      </c>
      <c r="K32" s="66">
        <v>7</v>
      </c>
      <c r="L32" s="66">
        <v>5</v>
      </c>
      <c r="M32" s="66">
        <v>0</v>
      </c>
      <c r="N32" s="66">
        <v>6</v>
      </c>
      <c r="O32" s="113">
        <v>7</v>
      </c>
      <c r="P32" s="31">
        <f>SUM(D32:O32)</f>
        <v>85</v>
      </c>
    </row>
    <row r="33" spans="2:16" ht="14.25">
      <c r="B33" s="58" t="s">
        <v>41</v>
      </c>
      <c r="C33" s="74" t="s">
        <v>45</v>
      </c>
      <c r="D33" s="67">
        <v>15</v>
      </c>
      <c r="E33" s="67">
        <v>4</v>
      </c>
      <c r="F33" s="67">
        <v>11</v>
      </c>
      <c r="G33" s="67">
        <v>17</v>
      </c>
      <c r="H33" s="67">
        <v>7</v>
      </c>
      <c r="I33" s="67">
        <v>11</v>
      </c>
      <c r="J33" s="67">
        <v>11</v>
      </c>
      <c r="K33" s="67">
        <v>11</v>
      </c>
      <c r="L33" s="67">
        <v>3</v>
      </c>
      <c r="M33" s="67">
        <v>4</v>
      </c>
      <c r="N33" s="67">
        <v>2</v>
      </c>
      <c r="O33" s="67">
        <v>0</v>
      </c>
      <c r="P33" s="36">
        <f>SUM(D33:O33)</f>
        <v>96</v>
      </c>
    </row>
    <row r="34" spans="2:16" ht="15" thickBot="1">
      <c r="B34" s="59"/>
      <c r="C34" s="50" t="s">
        <v>40</v>
      </c>
      <c r="D34" s="37">
        <f aca="true" t="shared" si="11" ref="D34:P34">+(D32-D33)/D33*100</f>
        <v>-40</v>
      </c>
      <c r="E34" s="38">
        <f t="shared" si="11"/>
        <v>150</v>
      </c>
      <c r="F34" s="38">
        <f t="shared" si="11"/>
        <v>-36.36363636363637</v>
      </c>
      <c r="G34" s="38">
        <f t="shared" si="11"/>
        <v>-41.17647058823529</v>
      </c>
      <c r="H34" s="38">
        <f t="shared" si="11"/>
        <v>28.57142857142857</v>
      </c>
      <c r="I34" s="38">
        <f t="shared" si="11"/>
        <v>-36.36363636363637</v>
      </c>
      <c r="J34" s="38">
        <f t="shared" si="11"/>
        <v>-27.27272727272727</v>
      </c>
      <c r="K34" s="38">
        <f t="shared" si="11"/>
        <v>-36.36363636363637</v>
      </c>
      <c r="L34" s="38">
        <f t="shared" si="11"/>
        <v>66.66666666666666</v>
      </c>
      <c r="M34" s="38">
        <f t="shared" si="11"/>
        <v>-100</v>
      </c>
      <c r="N34" s="38">
        <f t="shared" si="11"/>
        <v>200</v>
      </c>
      <c r="O34" s="38" t="e">
        <f t="shared" si="11"/>
        <v>#DIV/0!</v>
      </c>
      <c r="P34" s="39">
        <f t="shared" si="11"/>
        <v>-11.458333333333332</v>
      </c>
    </row>
    <row r="35" spans="2:16" ht="15" thickTop="1">
      <c r="B35" s="60"/>
      <c r="C35" s="45" t="s">
        <v>48</v>
      </c>
      <c r="D35" s="102">
        <f>D29+D32</f>
        <v>144</v>
      </c>
      <c r="E35" s="26">
        <f aca="true" t="shared" si="12" ref="E35:O35">E29+E32</f>
        <v>126</v>
      </c>
      <c r="F35" s="26">
        <f t="shared" si="12"/>
        <v>146</v>
      </c>
      <c r="G35" s="26">
        <f t="shared" si="12"/>
        <v>135</v>
      </c>
      <c r="H35" s="26">
        <f t="shared" si="12"/>
        <v>135</v>
      </c>
      <c r="I35" s="26">
        <f t="shared" si="12"/>
        <v>104</v>
      </c>
      <c r="J35" s="26">
        <f t="shared" si="12"/>
        <v>148</v>
      </c>
      <c r="K35" s="26">
        <f t="shared" si="12"/>
        <v>165</v>
      </c>
      <c r="L35" s="26">
        <f t="shared" si="12"/>
        <v>134</v>
      </c>
      <c r="M35" s="26">
        <f t="shared" si="12"/>
        <v>68</v>
      </c>
      <c r="N35" s="26">
        <f t="shared" si="12"/>
        <v>121</v>
      </c>
      <c r="O35" s="100">
        <f t="shared" si="12"/>
        <v>162</v>
      </c>
      <c r="P35" s="27">
        <f>SUM(D35:O35)</f>
        <v>1588</v>
      </c>
    </row>
    <row r="36" spans="2:16" ht="14.25">
      <c r="B36" s="61" t="s">
        <v>32</v>
      </c>
      <c r="C36" s="51" t="s">
        <v>45</v>
      </c>
      <c r="D36" s="106">
        <f>SUM(D30+D33)</f>
        <v>145</v>
      </c>
      <c r="E36" s="104">
        <f aca="true" t="shared" si="13" ref="E36:O36">SUM(E30+E33)</f>
        <v>164</v>
      </c>
      <c r="F36" s="104">
        <f t="shared" si="13"/>
        <v>164</v>
      </c>
      <c r="G36" s="104">
        <f t="shared" si="13"/>
        <v>182</v>
      </c>
      <c r="H36" s="104">
        <f t="shared" si="13"/>
        <v>113</v>
      </c>
      <c r="I36" s="104">
        <f t="shared" si="13"/>
        <v>152</v>
      </c>
      <c r="J36" s="104">
        <f t="shared" si="13"/>
        <v>170</v>
      </c>
      <c r="K36" s="104">
        <f t="shared" si="13"/>
        <v>180</v>
      </c>
      <c r="L36" s="104">
        <f t="shared" si="13"/>
        <v>138</v>
      </c>
      <c r="M36" s="104">
        <f t="shared" si="13"/>
        <v>94</v>
      </c>
      <c r="N36" s="104">
        <f t="shared" si="13"/>
        <v>98</v>
      </c>
      <c r="O36" s="101">
        <f t="shared" si="13"/>
        <v>148</v>
      </c>
      <c r="P36" s="105">
        <f>SUM(D36:O36)</f>
        <v>1748</v>
      </c>
    </row>
    <row r="37" spans="2:16" ht="15" thickBot="1">
      <c r="B37" s="62"/>
      <c r="C37" s="46" t="s">
        <v>40</v>
      </c>
      <c r="D37" s="40">
        <f aca="true" t="shared" si="14" ref="D37:P37">+(D35-D36)/D36*100</f>
        <v>-0.6896551724137931</v>
      </c>
      <c r="E37" s="41">
        <f t="shared" si="14"/>
        <v>-23.170731707317074</v>
      </c>
      <c r="F37" s="41">
        <f t="shared" si="14"/>
        <v>-10.975609756097562</v>
      </c>
      <c r="G37" s="41">
        <f t="shared" si="14"/>
        <v>-25.82417582417583</v>
      </c>
      <c r="H37" s="41">
        <f t="shared" si="14"/>
        <v>19.469026548672566</v>
      </c>
      <c r="I37" s="41">
        <f t="shared" si="14"/>
        <v>-31.57894736842105</v>
      </c>
      <c r="J37" s="41">
        <f t="shared" si="14"/>
        <v>-12.941176470588237</v>
      </c>
      <c r="K37" s="41">
        <f t="shared" si="14"/>
        <v>-8.333333333333332</v>
      </c>
      <c r="L37" s="41">
        <f t="shared" si="14"/>
        <v>-2.898550724637681</v>
      </c>
      <c r="M37" s="41">
        <f t="shared" si="14"/>
        <v>-27.659574468085108</v>
      </c>
      <c r="N37" s="41">
        <f t="shared" si="14"/>
        <v>23.46938775510204</v>
      </c>
      <c r="O37" s="41">
        <f t="shared" si="14"/>
        <v>9.45945945945946</v>
      </c>
      <c r="P37" s="42">
        <f t="shared" si="14"/>
        <v>-9.153318077803203</v>
      </c>
    </row>
    <row r="38" spans="2:16" ht="13.5">
      <c r="B38" s="1"/>
      <c r="C38" s="1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1"/>
    </row>
    <row r="47" ht="18" customHeight="1"/>
  </sheetData>
  <sheetProtection/>
  <mergeCells count="1">
    <mergeCell ref="B2:P2"/>
  </mergeCells>
  <printOptions/>
  <pageMargins left="1" right="1" top="1" bottom="1" header="0.5" footer="0.5"/>
  <pageSetup errors="dash"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U30" sqref="U30"/>
    </sheetView>
  </sheetViews>
  <sheetFormatPr defaultColWidth="8.796875" defaultRowHeight="14.25"/>
  <cols>
    <col min="1" max="1" width="3.8984375" style="0" customWidth="1"/>
    <col min="2" max="2" width="17.5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40" t="s">
        <v>54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64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5"/>
      <c r="C5" s="48" t="s">
        <v>50</v>
      </c>
      <c r="D5" s="18">
        <v>0</v>
      </c>
      <c r="E5" s="11">
        <v>62</v>
      </c>
      <c r="F5" s="11">
        <v>38</v>
      </c>
      <c r="G5" s="107">
        <v>36</v>
      </c>
      <c r="H5" s="12">
        <v>80</v>
      </c>
      <c r="I5" s="11">
        <v>64</v>
      </c>
      <c r="J5" s="11">
        <v>20</v>
      </c>
      <c r="K5" s="11">
        <v>72</v>
      </c>
      <c r="L5" s="11">
        <v>65</v>
      </c>
      <c r="M5" s="11">
        <v>6</v>
      </c>
      <c r="N5" s="11">
        <v>102</v>
      </c>
      <c r="O5" s="97">
        <v>40</v>
      </c>
      <c r="P5" s="13">
        <f>SUM(D5:O5)</f>
        <v>585</v>
      </c>
    </row>
    <row r="6" spans="2:16" ht="14.25">
      <c r="B6" s="54" t="s">
        <v>23</v>
      </c>
      <c r="C6" s="49" t="s">
        <v>57</v>
      </c>
      <c r="D6" s="19">
        <v>0</v>
      </c>
      <c r="E6" s="15">
        <v>22</v>
      </c>
      <c r="F6" s="15">
        <v>22</v>
      </c>
      <c r="G6" s="109">
        <v>17</v>
      </c>
      <c r="H6" s="16">
        <v>18</v>
      </c>
      <c r="I6" s="15">
        <v>61</v>
      </c>
      <c r="J6" s="15">
        <v>58</v>
      </c>
      <c r="K6" s="15">
        <v>20</v>
      </c>
      <c r="L6" s="15">
        <v>47</v>
      </c>
      <c r="M6" s="15">
        <v>30</v>
      </c>
      <c r="N6" s="15">
        <v>27</v>
      </c>
      <c r="O6" s="110">
        <v>23</v>
      </c>
      <c r="P6" s="103">
        <f>SUM(D6:O6)</f>
        <v>345</v>
      </c>
    </row>
    <row r="7" spans="2:16" ht="14.25">
      <c r="B7" s="55"/>
      <c r="C7" s="44" t="s">
        <v>40</v>
      </c>
      <c r="D7" s="20" t="e">
        <f>+(D5-D6)/D6*100</f>
        <v>#DIV/0!</v>
      </c>
      <c r="E7" s="24">
        <f aca="true" t="shared" si="0" ref="E7:O7">+(E5-E6)/E6*100</f>
        <v>181.8181818181818</v>
      </c>
      <c r="F7" s="24">
        <f t="shared" si="0"/>
        <v>72.72727272727273</v>
      </c>
      <c r="G7" s="24">
        <f t="shared" si="0"/>
        <v>111.76470588235294</v>
      </c>
      <c r="H7" s="21">
        <f t="shared" si="0"/>
        <v>344.44444444444446</v>
      </c>
      <c r="I7" s="25">
        <f t="shared" si="0"/>
        <v>4.918032786885246</v>
      </c>
      <c r="J7" s="24">
        <f t="shared" si="0"/>
        <v>-65.51724137931035</v>
      </c>
      <c r="K7" s="24">
        <f t="shared" si="0"/>
        <v>260</v>
      </c>
      <c r="L7" s="24">
        <f t="shared" si="0"/>
        <v>38.297872340425535</v>
      </c>
      <c r="M7" s="21">
        <f t="shared" si="0"/>
        <v>-80</v>
      </c>
      <c r="N7" s="25">
        <f t="shared" si="0"/>
        <v>277.77777777777777</v>
      </c>
      <c r="O7" s="95">
        <f t="shared" si="0"/>
        <v>73.91304347826086</v>
      </c>
      <c r="P7" s="22">
        <f>+(P5-P6)/P6*100</f>
        <v>69.56521739130434</v>
      </c>
    </row>
    <row r="8" spans="2:16" ht="14.25">
      <c r="B8" s="53"/>
      <c r="C8" s="48" t="s">
        <v>48</v>
      </c>
      <c r="D8" s="18">
        <v>1</v>
      </c>
      <c r="E8" s="11">
        <v>1</v>
      </c>
      <c r="F8" s="11">
        <v>0</v>
      </c>
      <c r="G8" s="11">
        <v>0</v>
      </c>
      <c r="H8" s="12">
        <v>12</v>
      </c>
      <c r="I8" s="11">
        <v>0</v>
      </c>
      <c r="J8" s="11">
        <v>29</v>
      </c>
      <c r="K8" s="11">
        <v>1</v>
      </c>
      <c r="L8" s="11">
        <v>8</v>
      </c>
      <c r="M8" s="11">
        <v>0</v>
      </c>
      <c r="N8" s="11">
        <v>0</v>
      </c>
      <c r="O8" s="97">
        <v>3</v>
      </c>
      <c r="P8" s="13">
        <f>SUM(D8:O8)</f>
        <v>55</v>
      </c>
    </row>
    <row r="9" spans="2:16" ht="14.25">
      <c r="B9" s="54" t="s">
        <v>33</v>
      </c>
      <c r="C9" s="49" t="s">
        <v>45</v>
      </c>
      <c r="D9" s="19">
        <v>12</v>
      </c>
      <c r="E9" s="15">
        <v>0</v>
      </c>
      <c r="F9" s="15">
        <v>4</v>
      </c>
      <c r="G9" s="15">
        <v>0</v>
      </c>
      <c r="H9" s="16">
        <v>16</v>
      </c>
      <c r="I9" s="15">
        <v>148</v>
      </c>
      <c r="J9" s="15">
        <v>5</v>
      </c>
      <c r="K9" s="15">
        <v>0</v>
      </c>
      <c r="L9" s="15">
        <v>28</v>
      </c>
      <c r="M9" s="15">
        <v>6</v>
      </c>
      <c r="N9" s="15">
        <v>0</v>
      </c>
      <c r="O9" s="110">
        <v>0</v>
      </c>
      <c r="P9" s="103">
        <f>SUM(D9:O9)</f>
        <v>219</v>
      </c>
    </row>
    <row r="10" spans="2:16" ht="14.25">
      <c r="B10" s="55"/>
      <c r="C10" s="44" t="s">
        <v>40</v>
      </c>
      <c r="D10" s="89">
        <f>+(D8-D9)/D9*100</f>
        <v>-91.66666666666666</v>
      </c>
      <c r="E10" s="21" t="e">
        <f aca="true" t="shared" si="1" ref="E10:O10">+(E8-E9)/E9*100</f>
        <v>#DIV/0!</v>
      </c>
      <c r="F10" s="21">
        <f t="shared" si="1"/>
        <v>-100</v>
      </c>
      <c r="G10" s="21" t="e">
        <f t="shared" si="1"/>
        <v>#DIV/0!</v>
      </c>
      <c r="H10" s="21">
        <f t="shared" si="1"/>
        <v>-25</v>
      </c>
      <c r="I10" s="21">
        <f t="shared" si="1"/>
        <v>-100</v>
      </c>
      <c r="J10" s="21">
        <f>+(J8-J9)/J9*100</f>
        <v>480</v>
      </c>
      <c r="K10" s="21" t="e">
        <f t="shared" si="1"/>
        <v>#DIV/0!</v>
      </c>
      <c r="L10" s="21">
        <f t="shared" si="1"/>
        <v>-71.42857142857143</v>
      </c>
      <c r="M10" s="21">
        <f t="shared" si="1"/>
        <v>-100</v>
      </c>
      <c r="N10" s="21" t="e">
        <f t="shared" si="1"/>
        <v>#DIV/0!</v>
      </c>
      <c r="O10" s="21" t="e">
        <f t="shared" si="1"/>
        <v>#DIV/0!</v>
      </c>
      <c r="P10" s="22">
        <f>+(P8-P9)/P9*100</f>
        <v>-74.88584474885845</v>
      </c>
    </row>
    <row r="11" spans="2:16" ht="14.25">
      <c r="B11" s="53"/>
      <c r="C11" s="48" t="s">
        <v>48</v>
      </c>
      <c r="D11" s="18">
        <v>63</v>
      </c>
      <c r="E11" s="11">
        <v>28</v>
      </c>
      <c r="F11" s="11">
        <v>78</v>
      </c>
      <c r="G11" s="11">
        <v>46</v>
      </c>
      <c r="H11" s="12">
        <v>62</v>
      </c>
      <c r="I11" s="11">
        <v>14</v>
      </c>
      <c r="J11" s="11">
        <v>50</v>
      </c>
      <c r="K11" s="11">
        <v>40</v>
      </c>
      <c r="L11" s="11">
        <v>77</v>
      </c>
      <c r="M11" s="11">
        <v>14</v>
      </c>
      <c r="N11" s="11">
        <v>21</v>
      </c>
      <c r="O11" s="97">
        <v>26</v>
      </c>
      <c r="P11" s="13">
        <f>SUM(D11:O11)</f>
        <v>519</v>
      </c>
    </row>
    <row r="12" spans="2:16" ht="14.25">
      <c r="B12" s="54" t="s">
        <v>25</v>
      </c>
      <c r="C12" s="49" t="s">
        <v>45</v>
      </c>
      <c r="D12" s="19">
        <v>64</v>
      </c>
      <c r="E12" s="15">
        <v>111</v>
      </c>
      <c r="F12" s="15">
        <v>108</v>
      </c>
      <c r="G12" s="15">
        <v>76</v>
      </c>
      <c r="H12" s="16">
        <v>24</v>
      </c>
      <c r="I12" s="15">
        <v>132</v>
      </c>
      <c r="J12" s="15">
        <v>130</v>
      </c>
      <c r="K12" s="15">
        <v>215</v>
      </c>
      <c r="L12" s="15">
        <v>123</v>
      </c>
      <c r="M12" s="15">
        <v>149</v>
      </c>
      <c r="N12" s="15">
        <v>42</v>
      </c>
      <c r="O12" s="110">
        <v>79</v>
      </c>
      <c r="P12" s="103">
        <f>SUM(D12:O12)</f>
        <v>1253</v>
      </c>
    </row>
    <row r="13" spans="2:16" ht="14.25">
      <c r="B13" s="55"/>
      <c r="C13" s="44" t="s">
        <v>40</v>
      </c>
      <c r="D13" s="89">
        <f aca="true" t="shared" si="2" ref="D13:P13">+(D11-D12)/D12*100</f>
        <v>-1.5625</v>
      </c>
      <c r="E13" s="21">
        <f t="shared" si="2"/>
        <v>-74.77477477477478</v>
      </c>
      <c r="F13" s="25">
        <f t="shared" si="2"/>
        <v>-27.77777777777778</v>
      </c>
      <c r="G13" s="24">
        <f t="shared" si="2"/>
        <v>-39.473684210526315</v>
      </c>
      <c r="H13" s="24">
        <f t="shared" si="2"/>
        <v>158.33333333333331</v>
      </c>
      <c r="I13" s="21">
        <f t="shared" si="2"/>
        <v>-89.39393939393939</v>
      </c>
      <c r="J13" s="25">
        <f t="shared" si="2"/>
        <v>-61.53846153846154</v>
      </c>
      <c r="K13" s="24">
        <f t="shared" si="2"/>
        <v>-81.3953488372093</v>
      </c>
      <c r="L13" s="24">
        <f t="shared" si="2"/>
        <v>-37.39837398373984</v>
      </c>
      <c r="M13" s="24">
        <f t="shared" si="2"/>
        <v>-90.60402684563759</v>
      </c>
      <c r="N13" s="24">
        <f t="shared" si="2"/>
        <v>-50</v>
      </c>
      <c r="O13" s="95">
        <f t="shared" si="2"/>
        <v>-67.08860759493672</v>
      </c>
      <c r="P13" s="22">
        <f t="shared" si="2"/>
        <v>-58.579409417398246</v>
      </c>
    </row>
    <row r="14" spans="2:16" ht="14.25">
      <c r="B14" s="53"/>
      <c r="C14" s="48" t="s">
        <v>48</v>
      </c>
      <c r="D14" s="90">
        <v>1</v>
      </c>
      <c r="E14" s="11">
        <v>0</v>
      </c>
      <c r="F14" s="10">
        <v>6</v>
      </c>
      <c r="G14" s="11">
        <v>10</v>
      </c>
      <c r="H14" s="12">
        <v>0</v>
      </c>
      <c r="I14" s="11">
        <v>0</v>
      </c>
      <c r="J14" s="11">
        <v>0</v>
      </c>
      <c r="K14" s="11">
        <v>12</v>
      </c>
      <c r="L14" s="11">
        <v>3</v>
      </c>
      <c r="M14" s="11">
        <v>8</v>
      </c>
      <c r="N14" s="11">
        <v>17</v>
      </c>
      <c r="O14" s="97">
        <v>1</v>
      </c>
      <c r="P14" s="13">
        <f>SUM(D14:O14)</f>
        <v>58</v>
      </c>
    </row>
    <row r="15" spans="2:16" ht="14.25">
      <c r="B15" s="54" t="s">
        <v>34</v>
      </c>
      <c r="C15" s="49" t="s">
        <v>45</v>
      </c>
      <c r="D15" s="114">
        <v>0</v>
      </c>
      <c r="E15" s="15">
        <v>0</v>
      </c>
      <c r="F15" s="14">
        <v>18</v>
      </c>
      <c r="G15" s="15">
        <v>0</v>
      </c>
      <c r="H15" s="16">
        <v>8</v>
      </c>
      <c r="I15" s="15">
        <v>0</v>
      </c>
      <c r="J15" s="15">
        <v>8</v>
      </c>
      <c r="K15" s="15">
        <v>0</v>
      </c>
      <c r="L15" s="15">
        <v>0</v>
      </c>
      <c r="M15" s="15">
        <v>0</v>
      </c>
      <c r="N15" s="15">
        <v>0</v>
      </c>
      <c r="O15" s="110">
        <v>0</v>
      </c>
      <c r="P15" s="103">
        <f>SUM(D15:O15)</f>
        <v>34</v>
      </c>
    </row>
    <row r="16" spans="2:16" ht="14.25">
      <c r="B16" s="55"/>
      <c r="C16" s="44" t="s">
        <v>40</v>
      </c>
      <c r="D16" s="89" t="e">
        <f aca="true" t="shared" si="3" ref="D16:P16">+(D14-D15)/D15*100</f>
        <v>#DIV/0!</v>
      </c>
      <c r="E16" s="21" t="e">
        <f t="shared" si="3"/>
        <v>#DIV/0!</v>
      </c>
      <c r="F16" s="87">
        <f t="shared" si="3"/>
        <v>-66.66666666666666</v>
      </c>
      <c r="G16" s="21" t="e">
        <f t="shared" si="3"/>
        <v>#DIV/0!</v>
      </c>
      <c r="H16" s="21">
        <f t="shared" si="3"/>
        <v>-100</v>
      </c>
      <c r="I16" s="21" t="e">
        <f t="shared" si="3"/>
        <v>#DIV/0!</v>
      </c>
      <c r="J16" s="21">
        <f t="shared" si="3"/>
        <v>-100</v>
      </c>
      <c r="K16" s="21" t="e">
        <f t="shared" si="3"/>
        <v>#DIV/0!</v>
      </c>
      <c r="L16" s="21" t="e">
        <f t="shared" si="3"/>
        <v>#DIV/0!</v>
      </c>
      <c r="M16" s="21" t="e">
        <f t="shared" si="3"/>
        <v>#DIV/0!</v>
      </c>
      <c r="N16" s="21" t="e">
        <f t="shared" si="3"/>
        <v>#DIV/0!</v>
      </c>
      <c r="O16" s="21" t="e">
        <f t="shared" si="3"/>
        <v>#DIV/0!</v>
      </c>
      <c r="P16" s="22">
        <f t="shared" si="3"/>
        <v>70.58823529411765</v>
      </c>
    </row>
    <row r="17" spans="2:16" ht="14.25">
      <c r="B17" s="53"/>
      <c r="C17" s="48" t="s">
        <v>48</v>
      </c>
      <c r="D17" s="90">
        <v>0</v>
      </c>
      <c r="E17" s="11">
        <v>0</v>
      </c>
      <c r="F17" s="10">
        <v>0</v>
      </c>
      <c r="G17" s="11">
        <v>0</v>
      </c>
      <c r="H17" s="12">
        <v>0</v>
      </c>
      <c r="I17" s="11">
        <v>0</v>
      </c>
      <c r="J17" s="11">
        <v>0</v>
      </c>
      <c r="K17" s="86">
        <v>0</v>
      </c>
      <c r="L17" s="11">
        <v>0</v>
      </c>
      <c r="M17" s="11">
        <v>0</v>
      </c>
      <c r="N17" s="11">
        <v>0</v>
      </c>
      <c r="O17" s="97">
        <v>0</v>
      </c>
      <c r="P17" s="13">
        <f>SUM(D17:O17)</f>
        <v>0</v>
      </c>
    </row>
    <row r="18" spans="2:16" ht="14.25">
      <c r="B18" s="54" t="s">
        <v>35</v>
      </c>
      <c r="C18" s="49" t="s">
        <v>45</v>
      </c>
      <c r="D18" s="114">
        <v>0</v>
      </c>
      <c r="E18" s="15">
        <v>0</v>
      </c>
      <c r="F18" s="14">
        <v>0</v>
      </c>
      <c r="G18" s="15">
        <v>0</v>
      </c>
      <c r="H18" s="16">
        <v>0</v>
      </c>
      <c r="I18" s="15">
        <v>0</v>
      </c>
      <c r="J18" s="15">
        <v>0</v>
      </c>
      <c r="K18" s="115">
        <v>10</v>
      </c>
      <c r="L18" s="15">
        <v>18</v>
      </c>
      <c r="M18" s="15">
        <v>0</v>
      </c>
      <c r="N18" s="15">
        <v>0</v>
      </c>
      <c r="O18" s="110">
        <v>0</v>
      </c>
      <c r="P18" s="103">
        <f>SUM(D18:O18)</f>
        <v>28</v>
      </c>
    </row>
    <row r="19" spans="2:16" ht="14.25">
      <c r="B19" s="55"/>
      <c r="C19" s="44" t="s">
        <v>40</v>
      </c>
      <c r="D19" s="91" t="e">
        <f aca="true" t="shared" si="4" ref="D19:P19">+(D17-D18)/D18*100</f>
        <v>#DIV/0!</v>
      </c>
      <c r="E19" s="80" t="e">
        <f t="shared" si="4"/>
        <v>#DIV/0!</v>
      </c>
      <c r="F19" s="80" t="e">
        <f t="shared" si="4"/>
        <v>#DIV/0!</v>
      </c>
      <c r="G19" s="47" t="e">
        <f t="shared" si="4"/>
        <v>#DIV/0!</v>
      </c>
      <c r="H19" s="81" t="e">
        <f t="shared" si="4"/>
        <v>#DIV/0!</v>
      </c>
      <c r="I19" s="81" t="e">
        <f t="shared" si="4"/>
        <v>#DIV/0!</v>
      </c>
      <c r="J19" s="80" t="e">
        <f t="shared" si="4"/>
        <v>#DIV/0!</v>
      </c>
      <c r="K19" s="47">
        <f t="shared" si="4"/>
        <v>-100</v>
      </c>
      <c r="L19" s="81">
        <f t="shared" si="4"/>
        <v>-100</v>
      </c>
      <c r="M19" s="81" t="e">
        <f t="shared" si="4"/>
        <v>#DIV/0!</v>
      </c>
      <c r="N19" s="81" t="e">
        <f t="shared" si="4"/>
        <v>#DIV/0!</v>
      </c>
      <c r="O19" s="96" t="e">
        <f t="shared" si="4"/>
        <v>#DIV/0!</v>
      </c>
      <c r="P19" s="22">
        <f t="shared" si="4"/>
        <v>-100</v>
      </c>
    </row>
    <row r="20" spans="2:16" ht="14.25">
      <c r="B20" s="53"/>
      <c r="C20" s="48" t="s">
        <v>48</v>
      </c>
      <c r="D20" s="90">
        <v>0</v>
      </c>
      <c r="E20" s="11">
        <v>1</v>
      </c>
      <c r="F20" s="10">
        <v>0</v>
      </c>
      <c r="G20" s="11">
        <v>0</v>
      </c>
      <c r="H20" s="12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8</v>
      </c>
      <c r="O20" s="97">
        <v>0</v>
      </c>
      <c r="P20" s="13">
        <f>SUM(D20:O20)</f>
        <v>9</v>
      </c>
    </row>
    <row r="21" spans="2:16" ht="14.25">
      <c r="B21" s="54" t="s">
        <v>28</v>
      </c>
      <c r="C21" s="49" t="s">
        <v>45</v>
      </c>
      <c r="D21" s="114">
        <v>0</v>
      </c>
      <c r="E21" s="15">
        <v>0</v>
      </c>
      <c r="F21" s="14">
        <v>0</v>
      </c>
      <c r="G21" s="15">
        <v>22</v>
      </c>
      <c r="H21" s="16">
        <v>0</v>
      </c>
      <c r="I21" s="15">
        <v>0</v>
      </c>
      <c r="J21" s="15">
        <v>0</v>
      </c>
      <c r="K21" s="15">
        <v>1</v>
      </c>
      <c r="L21" s="15">
        <v>0</v>
      </c>
      <c r="M21" s="15">
        <v>6</v>
      </c>
      <c r="N21" s="15">
        <v>4</v>
      </c>
      <c r="O21" s="110">
        <v>0</v>
      </c>
      <c r="P21" s="103">
        <f>SUM(D21:O21)</f>
        <v>33</v>
      </c>
    </row>
    <row r="22" spans="2:16" ht="14.25">
      <c r="B22" s="55"/>
      <c r="C22" s="44" t="s">
        <v>40</v>
      </c>
      <c r="D22" s="91" t="e">
        <f aca="true" t="shared" si="5" ref="D22:P22">+(D20-D21)/D21*100</f>
        <v>#DIV/0!</v>
      </c>
      <c r="E22" s="80" t="e">
        <f t="shared" si="5"/>
        <v>#DIV/0!</v>
      </c>
      <c r="F22" s="47" t="e">
        <f t="shared" si="5"/>
        <v>#DIV/0!</v>
      </c>
      <c r="G22" s="81">
        <f t="shared" si="5"/>
        <v>-100</v>
      </c>
      <c r="H22" s="81" t="e">
        <f t="shared" si="5"/>
        <v>#DIV/0!</v>
      </c>
      <c r="I22" s="80" t="e">
        <f t="shared" si="5"/>
        <v>#DIV/0!</v>
      </c>
      <c r="J22" s="47" t="e">
        <f t="shared" si="5"/>
        <v>#DIV/0!</v>
      </c>
      <c r="K22" s="81">
        <f t="shared" si="5"/>
        <v>-100</v>
      </c>
      <c r="L22" s="81" t="e">
        <f t="shared" si="5"/>
        <v>#DIV/0!</v>
      </c>
      <c r="M22" s="81">
        <f t="shared" si="5"/>
        <v>-100</v>
      </c>
      <c r="N22" s="81">
        <f t="shared" si="5"/>
        <v>100</v>
      </c>
      <c r="O22" s="96" t="e">
        <f t="shared" si="5"/>
        <v>#DIV/0!</v>
      </c>
      <c r="P22" s="22">
        <f t="shared" si="5"/>
        <v>-72.72727272727273</v>
      </c>
    </row>
    <row r="23" spans="2:16" ht="14.25">
      <c r="B23" s="53"/>
      <c r="C23" s="48" t="s">
        <v>48</v>
      </c>
      <c r="D23" s="90">
        <v>0</v>
      </c>
      <c r="E23" s="11">
        <v>0</v>
      </c>
      <c r="F23" s="10">
        <v>0</v>
      </c>
      <c r="G23" s="11">
        <v>0</v>
      </c>
      <c r="H23" s="12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97">
        <v>0</v>
      </c>
      <c r="P23" s="13">
        <f>SUM(D23:O23)</f>
        <v>0</v>
      </c>
    </row>
    <row r="24" spans="2:16" ht="14.25">
      <c r="B24" s="54" t="s">
        <v>36</v>
      </c>
      <c r="C24" s="49" t="s">
        <v>45</v>
      </c>
      <c r="D24" s="114">
        <v>4</v>
      </c>
      <c r="E24" s="15">
        <v>0</v>
      </c>
      <c r="F24" s="14">
        <v>4</v>
      </c>
      <c r="G24" s="15">
        <v>8</v>
      </c>
      <c r="H24" s="16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10">
        <v>0</v>
      </c>
      <c r="P24" s="103">
        <f>SUM(D24:O24)</f>
        <v>16</v>
      </c>
    </row>
    <row r="25" spans="2:16" ht="14.25">
      <c r="B25" s="55"/>
      <c r="C25" s="44" t="s">
        <v>40</v>
      </c>
      <c r="D25" s="92">
        <f aca="true" t="shared" si="6" ref="D25:P25">+(D23-D24)/D24*100</f>
        <v>-100</v>
      </c>
      <c r="E25" s="23" t="e">
        <f t="shared" si="6"/>
        <v>#DIV/0!</v>
      </c>
      <c r="F25" s="88">
        <f t="shared" si="6"/>
        <v>-100</v>
      </c>
      <c r="G25" s="23">
        <f t="shared" si="6"/>
        <v>-100</v>
      </c>
      <c r="H25" s="23" t="e">
        <f t="shared" si="6"/>
        <v>#DIV/0!</v>
      </c>
      <c r="I25" s="23" t="e">
        <f t="shared" si="6"/>
        <v>#DIV/0!</v>
      </c>
      <c r="J25" s="23" t="e">
        <f t="shared" si="6"/>
        <v>#DIV/0!</v>
      </c>
      <c r="K25" s="23" t="e">
        <f t="shared" si="6"/>
        <v>#DIV/0!</v>
      </c>
      <c r="L25" s="23" t="e">
        <f t="shared" si="6"/>
        <v>#DIV/0!</v>
      </c>
      <c r="M25" s="23" t="e">
        <f t="shared" si="6"/>
        <v>#DIV/0!</v>
      </c>
      <c r="N25" s="23" t="e">
        <f t="shared" si="6"/>
        <v>#DIV/0!</v>
      </c>
      <c r="O25" s="23" t="e">
        <f t="shared" si="6"/>
        <v>#DIV/0!</v>
      </c>
      <c r="P25" s="22">
        <f t="shared" si="6"/>
        <v>-100</v>
      </c>
    </row>
    <row r="26" spans="2:16" ht="14.25">
      <c r="B26" s="53"/>
      <c r="C26" s="48" t="s">
        <v>48</v>
      </c>
      <c r="D26" s="90">
        <v>3</v>
      </c>
      <c r="E26" s="11">
        <v>0</v>
      </c>
      <c r="F26" s="10">
        <v>4</v>
      </c>
      <c r="G26" s="11">
        <v>0</v>
      </c>
      <c r="H26" s="12">
        <v>2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97">
        <v>0</v>
      </c>
      <c r="P26" s="13">
        <f>SUM(D26:O26)</f>
        <v>9</v>
      </c>
    </row>
    <row r="27" spans="2:16" ht="14.25">
      <c r="B27" s="54" t="s">
        <v>30</v>
      </c>
      <c r="C27" s="49" t="s">
        <v>45</v>
      </c>
      <c r="D27" s="114">
        <v>0</v>
      </c>
      <c r="E27" s="15">
        <v>0</v>
      </c>
      <c r="F27" s="14">
        <v>4</v>
      </c>
      <c r="G27" s="15">
        <v>0</v>
      </c>
      <c r="H27" s="16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8</v>
      </c>
      <c r="O27" s="110">
        <v>0</v>
      </c>
      <c r="P27" s="103">
        <f>SUM(D27:O27)</f>
        <v>12</v>
      </c>
    </row>
    <row r="28" spans="2:16" ht="15" thickBot="1">
      <c r="B28" s="56"/>
      <c r="C28" s="44" t="s">
        <v>40</v>
      </c>
      <c r="D28" s="93" t="e">
        <f aca="true" t="shared" si="7" ref="D28:O28">+(D26-D27)/D27*100</f>
        <v>#DIV/0!</v>
      </c>
      <c r="E28" s="94" t="e">
        <f t="shared" si="7"/>
        <v>#DIV/0!</v>
      </c>
      <c r="F28" s="87">
        <f t="shared" si="7"/>
        <v>0</v>
      </c>
      <c r="G28" s="21" t="e">
        <f t="shared" si="7"/>
        <v>#DIV/0!</v>
      </c>
      <c r="H28" s="21" t="e">
        <f t="shared" si="7"/>
        <v>#DIV/0!</v>
      </c>
      <c r="I28" s="21" t="e">
        <f t="shared" si="7"/>
        <v>#DIV/0!</v>
      </c>
      <c r="J28" s="21" t="e">
        <f t="shared" si="7"/>
        <v>#DIV/0!</v>
      </c>
      <c r="K28" s="21" t="e">
        <f t="shared" si="7"/>
        <v>#DIV/0!</v>
      </c>
      <c r="L28" s="21" t="e">
        <f t="shared" si="7"/>
        <v>#DIV/0!</v>
      </c>
      <c r="M28" s="21" t="e">
        <f t="shared" si="7"/>
        <v>#DIV/0!</v>
      </c>
      <c r="N28" s="21">
        <f t="shared" si="7"/>
        <v>-100</v>
      </c>
      <c r="O28" s="21" t="e">
        <f t="shared" si="7"/>
        <v>#DIV/0!</v>
      </c>
      <c r="P28" s="22">
        <f>+(P26-P27)/P27*100</f>
        <v>-25</v>
      </c>
    </row>
    <row r="29" spans="2:16" ht="15" thickTop="1">
      <c r="B29" s="57"/>
      <c r="C29" s="28" t="s">
        <v>48</v>
      </c>
      <c r="D29" s="29">
        <f aca="true" t="shared" si="8" ref="D29:P29">+D5+D8+D11+D14+D17+D20+D23+D26</f>
        <v>68</v>
      </c>
      <c r="E29" s="29">
        <f t="shared" si="8"/>
        <v>92</v>
      </c>
      <c r="F29" s="29">
        <f t="shared" si="8"/>
        <v>126</v>
      </c>
      <c r="G29" s="29">
        <f t="shared" si="8"/>
        <v>92</v>
      </c>
      <c r="H29" s="29">
        <f t="shared" si="8"/>
        <v>156</v>
      </c>
      <c r="I29" s="29">
        <f t="shared" si="8"/>
        <v>78</v>
      </c>
      <c r="J29" s="29">
        <f t="shared" si="8"/>
        <v>99</v>
      </c>
      <c r="K29" s="29">
        <f t="shared" si="8"/>
        <v>125</v>
      </c>
      <c r="L29" s="29">
        <f t="shared" si="8"/>
        <v>153</v>
      </c>
      <c r="M29" s="29">
        <f t="shared" si="8"/>
        <v>28</v>
      </c>
      <c r="N29" s="29">
        <f t="shared" si="8"/>
        <v>148</v>
      </c>
      <c r="O29" s="30">
        <f t="shared" si="8"/>
        <v>70</v>
      </c>
      <c r="P29" s="31">
        <f t="shared" si="8"/>
        <v>1235</v>
      </c>
    </row>
    <row r="30" spans="2:16" ht="14.25">
      <c r="B30" s="58" t="s">
        <v>37</v>
      </c>
      <c r="C30" s="74" t="s">
        <v>45</v>
      </c>
      <c r="D30" s="71">
        <f aca="true" t="shared" si="9" ref="D30:P30">+D6+D9+D12+D15+D18+D21+D24+D27</f>
        <v>80</v>
      </c>
      <c r="E30" s="34">
        <f t="shared" si="9"/>
        <v>133</v>
      </c>
      <c r="F30" s="34">
        <f t="shared" si="9"/>
        <v>160</v>
      </c>
      <c r="G30" s="34">
        <f t="shared" si="9"/>
        <v>123</v>
      </c>
      <c r="H30" s="34">
        <f t="shared" si="9"/>
        <v>66</v>
      </c>
      <c r="I30" s="34">
        <f t="shared" si="9"/>
        <v>341</v>
      </c>
      <c r="J30" s="34">
        <f t="shared" si="9"/>
        <v>201</v>
      </c>
      <c r="K30" s="34">
        <f t="shared" si="9"/>
        <v>246</v>
      </c>
      <c r="L30" s="34">
        <f t="shared" si="9"/>
        <v>216</v>
      </c>
      <c r="M30" s="34">
        <f t="shared" si="9"/>
        <v>191</v>
      </c>
      <c r="N30" s="34">
        <f t="shared" si="9"/>
        <v>81</v>
      </c>
      <c r="O30" s="35">
        <f t="shared" si="9"/>
        <v>102</v>
      </c>
      <c r="P30" s="36">
        <f t="shared" si="9"/>
        <v>1940</v>
      </c>
    </row>
    <row r="31" spans="2:16" ht="15" thickBot="1">
      <c r="B31" s="59"/>
      <c r="C31" s="50" t="s">
        <v>40</v>
      </c>
      <c r="D31" s="72">
        <f aca="true" t="shared" si="10" ref="D31:P31">+(D29-D30)/D30*100</f>
        <v>-15</v>
      </c>
      <c r="E31" s="38">
        <f t="shared" si="10"/>
        <v>-30.82706766917293</v>
      </c>
      <c r="F31" s="38">
        <f t="shared" si="10"/>
        <v>-21.25</v>
      </c>
      <c r="G31" s="38">
        <f t="shared" si="10"/>
        <v>-25.203252032520325</v>
      </c>
      <c r="H31" s="38">
        <f t="shared" si="10"/>
        <v>136.36363636363635</v>
      </c>
      <c r="I31" s="38">
        <f t="shared" si="10"/>
        <v>-77.12609970674487</v>
      </c>
      <c r="J31" s="38">
        <f t="shared" si="10"/>
        <v>-50.74626865671642</v>
      </c>
      <c r="K31" s="38">
        <f t="shared" si="10"/>
        <v>-49.1869918699187</v>
      </c>
      <c r="L31" s="38">
        <f t="shared" si="10"/>
        <v>-29.166666666666668</v>
      </c>
      <c r="M31" s="38">
        <f t="shared" si="10"/>
        <v>-85.34031413612566</v>
      </c>
      <c r="N31" s="38">
        <f t="shared" si="10"/>
        <v>82.71604938271605</v>
      </c>
      <c r="O31" s="38">
        <f t="shared" si="10"/>
        <v>-31.372549019607842</v>
      </c>
      <c r="P31" s="39">
        <f t="shared" si="10"/>
        <v>-36.340206185567006</v>
      </c>
    </row>
    <row r="32" spans="2:16" ht="15" thickTop="1">
      <c r="B32" s="57"/>
      <c r="C32" s="28" t="s">
        <v>48</v>
      </c>
      <c r="D32" s="85">
        <v>6</v>
      </c>
      <c r="E32" s="29">
        <v>0</v>
      </c>
      <c r="F32" s="29">
        <v>12</v>
      </c>
      <c r="G32" s="29">
        <v>6</v>
      </c>
      <c r="H32" s="29">
        <v>5</v>
      </c>
      <c r="I32" s="29">
        <v>7</v>
      </c>
      <c r="J32" s="29">
        <v>11</v>
      </c>
      <c r="K32" s="29">
        <v>3</v>
      </c>
      <c r="L32" s="29">
        <v>4</v>
      </c>
      <c r="M32" s="29">
        <v>0</v>
      </c>
      <c r="N32" s="29">
        <v>0</v>
      </c>
      <c r="O32" s="112">
        <v>4</v>
      </c>
      <c r="P32" s="31">
        <f>+P35-P29</f>
        <v>58</v>
      </c>
    </row>
    <row r="33" spans="2:16" ht="14.25">
      <c r="B33" s="58" t="s">
        <v>41</v>
      </c>
      <c r="C33" s="74" t="s">
        <v>45</v>
      </c>
      <c r="D33" s="34">
        <v>0</v>
      </c>
      <c r="E33" s="34">
        <v>0</v>
      </c>
      <c r="F33" s="34">
        <v>0</v>
      </c>
      <c r="G33" s="34">
        <v>1</v>
      </c>
      <c r="H33" s="34">
        <v>12</v>
      </c>
      <c r="I33" s="34">
        <v>0</v>
      </c>
      <c r="J33" s="34">
        <v>12</v>
      </c>
      <c r="K33" s="34">
        <v>15</v>
      </c>
      <c r="L33" s="34">
        <v>2</v>
      </c>
      <c r="M33" s="34">
        <v>0</v>
      </c>
      <c r="N33" s="34">
        <v>0</v>
      </c>
      <c r="O33" s="35">
        <v>0</v>
      </c>
      <c r="P33" s="36">
        <f>SUM(D33:O33)</f>
        <v>42</v>
      </c>
    </row>
    <row r="34" spans="2:16" ht="15" thickBot="1">
      <c r="B34" s="59"/>
      <c r="C34" s="50" t="s">
        <v>40</v>
      </c>
      <c r="D34" s="32" t="e">
        <f aca="true" t="shared" si="11" ref="D34:P34">+(D32-D33)/D33*100</f>
        <v>#DIV/0!</v>
      </c>
      <c r="E34" s="38" t="e">
        <f t="shared" si="11"/>
        <v>#DIV/0!</v>
      </c>
      <c r="F34" s="38" t="e">
        <f t="shared" si="11"/>
        <v>#DIV/0!</v>
      </c>
      <c r="G34" s="82">
        <f t="shared" si="11"/>
        <v>500</v>
      </c>
      <c r="H34" s="82">
        <f t="shared" si="11"/>
        <v>-58.333333333333336</v>
      </c>
      <c r="I34" s="82" t="e">
        <f t="shared" si="11"/>
        <v>#DIV/0!</v>
      </c>
      <c r="J34" s="38">
        <f t="shared" si="11"/>
        <v>-8.333333333333332</v>
      </c>
      <c r="K34" s="38">
        <f t="shared" si="11"/>
        <v>-80</v>
      </c>
      <c r="L34" s="38">
        <f t="shared" si="11"/>
        <v>100</v>
      </c>
      <c r="M34" s="38" t="e">
        <f t="shared" si="11"/>
        <v>#DIV/0!</v>
      </c>
      <c r="N34" s="82" t="e">
        <f t="shared" si="11"/>
        <v>#DIV/0!</v>
      </c>
      <c r="O34" s="38" t="e">
        <f t="shared" si="11"/>
        <v>#DIV/0!</v>
      </c>
      <c r="P34" s="39">
        <f t="shared" si="11"/>
        <v>38.095238095238095</v>
      </c>
    </row>
    <row r="35" spans="2:16" ht="15" thickTop="1">
      <c r="B35" s="60"/>
      <c r="C35" s="45" t="s">
        <v>48</v>
      </c>
      <c r="D35" s="102">
        <f>SUM(D29,D32)</f>
        <v>74</v>
      </c>
      <c r="E35" s="26">
        <f aca="true" t="shared" si="12" ref="E35:O35">SUM(E29,E32)</f>
        <v>92</v>
      </c>
      <c r="F35" s="26">
        <f t="shared" si="12"/>
        <v>138</v>
      </c>
      <c r="G35" s="26">
        <f t="shared" si="12"/>
        <v>98</v>
      </c>
      <c r="H35" s="26">
        <f t="shared" si="12"/>
        <v>161</v>
      </c>
      <c r="I35" s="26">
        <f t="shared" si="12"/>
        <v>85</v>
      </c>
      <c r="J35" s="26">
        <f t="shared" si="12"/>
        <v>110</v>
      </c>
      <c r="K35" s="26">
        <f t="shared" si="12"/>
        <v>128</v>
      </c>
      <c r="L35" s="26">
        <f t="shared" si="12"/>
        <v>157</v>
      </c>
      <c r="M35" s="26">
        <f t="shared" si="12"/>
        <v>28</v>
      </c>
      <c r="N35" s="26">
        <f t="shared" si="12"/>
        <v>148</v>
      </c>
      <c r="O35" s="100">
        <f t="shared" si="12"/>
        <v>74</v>
      </c>
      <c r="P35" s="27">
        <f>SUM(D35:O35)</f>
        <v>1293</v>
      </c>
    </row>
    <row r="36" spans="2:16" ht="14.25">
      <c r="B36" s="61" t="s">
        <v>38</v>
      </c>
      <c r="C36" s="51" t="s">
        <v>45</v>
      </c>
      <c r="D36" s="106">
        <f>SUM(D30+D33)</f>
        <v>80</v>
      </c>
      <c r="E36" s="104">
        <f aca="true" t="shared" si="13" ref="E36:O36">SUM(E30+E33)</f>
        <v>133</v>
      </c>
      <c r="F36" s="104">
        <f t="shared" si="13"/>
        <v>160</v>
      </c>
      <c r="G36" s="104">
        <f t="shared" si="13"/>
        <v>124</v>
      </c>
      <c r="H36" s="104">
        <f t="shared" si="13"/>
        <v>78</v>
      </c>
      <c r="I36" s="104">
        <f t="shared" si="13"/>
        <v>341</v>
      </c>
      <c r="J36" s="104">
        <f t="shared" si="13"/>
        <v>213</v>
      </c>
      <c r="K36" s="104">
        <f t="shared" si="13"/>
        <v>261</v>
      </c>
      <c r="L36" s="104">
        <f t="shared" si="13"/>
        <v>218</v>
      </c>
      <c r="M36" s="104">
        <f t="shared" si="13"/>
        <v>191</v>
      </c>
      <c r="N36" s="104">
        <f t="shared" si="13"/>
        <v>81</v>
      </c>
      <c r="O36" s="101">
        <f t="shared" si="13"/>
        <v>102</v>
      </c>
      <c r="P36" s="105">
        <f>SUM(D36:O36)</f>
        <v>1982</v>
      </c>
    </row>
    <row r="37" spans="2:16" ht="15" thickBot="1">
      <c r="B37" s="62"/>
      <c r="C37" s="116" t="s">
        <v>40</v>
      </c>
      <c r="D37" s="73">
        <f aca="true" t="shared" si="14" ref="D37:P37">+(D35-D36)/D36*100</f>
        <v>-7.5</v>
      </c>
      <c r="E37" s="41">
        <f t="shared" si="14"/>
        <v>-30.82706766917293</v>
      </c>
      <c r="F37" s="41">
        <f t="shared" si="14"/>
        <v>-13.750000000000002</v>
      </c>
      <c r="G37" s="41">
        <f t="shared" si="14"/>
        <v>-20.967741935483872</v>
      </c>
      <c r="H37" s="41">
        <f t="shared" si="14"/>
        <v>106.41025641025641</v>
      </c>
      <c r="I37" s="41">
        <f t="shared" si="14"/>
        <v>-75.0733137829912</v>
      </c>
      <c r="J37" s="41">
        <f t="shared" si="14"/>
        <v>-48.35680751173709</v>
      </c>
      <c r="K37" s="41">
        <f t="shared" si="14"/>
        <v>-50.95785440613027</v>
      </c>
      <c r="L37" s="41">
        <f t="shared" si="14"/>
        <v>-27.981651376146786</v>
      </c>
      <c r="M37" s="41">
        <f t="shared" si="14"/>
        <v>-85.34031413612566</v>
      </c>
      <c r="N37" s="41">
        <f t="shared" si="14"/>
        <v>82.71604938271605</v>
      </c>
      <c r="O37" s="41">
        <f t="shared" si="14"/>
        <v>-27.450980392156865</v>
      </c>
      <c r="P37" s="42">
        <f t="shared" si="14"/>
        <v>-34.76286579212916</v>
      </c>
    </row>
    <row r="38" spans="2:16" ht="13.5">
      <c r="B38" s="1"/>
      <c r="C38" s="1"/>
      <c r="D38" s="1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47" ht="18" customHeight="1"/>
  </sheetData>
  <sheetProtection/>
  <mergeCells count="1">
    <mergeCell ref="B2:P2"/>
  </mergeCells>
  <printOptions/>
  <pageMargins left="1" right="1" top="1" bottom="1" header="0.5" footer="0.5"/>
  <pageSetup errors="dash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O33" sqref="O33"/>
    </sheetView>
  </sheetViews>
  <sheetFormatPr defaultColWidth="8.796875" defaultRowHeight="14.25"/>
  <cols>
    <col min="1" max="1" width="3.5" style="0" customWidth="1"/>
    <col min="2" max="2" width="17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40" t="s">
        <v>55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75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53"/>
      <c r="C5" s="122" t="s">
        <v>50</v>
      </c>
      <c r="D5" s="10">
        <v>3</v>
      </c>
      <c r="E5" s="11">
        <v>5</v>
      </c>
      <c r="F5" s="10">
        <v>17</v>
      </c>
      <c r="G5" s="107">
        <v>54</v>
      </c>
      <c r="H5" s="12">
        <v>14</v>
      </c>
      <c r="I5" s="11">
        <v>3</v>
      </c>
      <c r="J5" s="11">
        <v>8</v>
      </c>
      <c r="K5" s="11">
        <v>18</v>
      </c>
      <c r="L5" s="11">
        <v>14</v>
      </c>
      <c r="M5" s="11">
        <v>9</v>
      </c>
      <c r="N5" s="11">
        <v>5</v>
      </c>
      <c r="O5" s="97">
        <v>12</v>
      </c>
      <c r="P5" s="13">
        <f>SUM(D5:O5)</f>
        <v>162</v>
      </c>
    </row>
    <row r="6" spans="2:16" ht="14.25">
      <c r="B6" s="54" t="s">
        <v>23</v>
      </c>
      <c r="C6" s="123" t="s">
        <v>47</v>
      </c>
      <c r="D6" s="14">
        <v>1</v>
      </c>
      <c r="E6" s="15">
        <v>18</v>
      </c>
      <c r="F6" s="14">
        <v>11</v>
      </c>
      <c r="G6" s="109">
        <v>3</v>
      </c>
      <c r="H6" s="16">
        <v>6</v>
      </c>
      <c r="I6" s="15">
        <v>8</v>
      </c>
      <c r="J6" s="15">
        <v>13</v>
      </c>
      <c r="K6" s="15">
        <v>3</v>
      </c>
      <c r="L6" s="15">
        <v>15</v>
      </c>
      <c r="M6" s="15">
        <v>4</v>
      </c>
      <c r="N6" s="15">
        <v>5</v>
      </c>
      <c r="O6" s="110">
        <v>69</v>
      </c>
      <c r="P6" s="103">
        <f>SUM(D6:O6)</f>
        <v>156</v>
      </c>
    </row>
    <row r="7" spans="2:16" ht="14.25">
      <c r="B7" s="55"/>
      <c r="C7" s="124" t="s">
        <v>40</v>
      </c>
      <c r="D7" s="25">
        <f>+(D5-D6)/D6*100</f>
        <v>200</v>
      </c>
      <c r="E7" s="24">
        <f aca="true" t="shared" si="0" ref="E7:P7">+(E5-E6)/E6*100</f>
        <v>-72.22222222222221</v>
      </c>
      <c r="F7" s="24">
        <f t="shared" si="0"/>
        <v>54.54545454545454</v>
      </c>
      <c r="G7" s="24">
        <f t="shared" si="0"/>
        <v>1700</v>
      </c>
      <c r="H7" s="24">
        <f t="shared" si="0"/>
        <v>133.33333333333331</v>
      </c>
      <c r="I7" s="24">
        <f t="shared" si="0"/>
        <v>-62.5</v>
      </c>
      <c r="J7" s="24">
        <f t="shared" si="0"/>
        <v>-38.46153846153847</v>
      </c>
      <c r="K7" s="24">
        <f t="shared" si="0"/>
        <v>500</v>
      </c>
      <c r="L7" s="24">
        <f t="shared" si="0"/>
        <v>-6.666666666666667</v>
      </c>
      <c r="M7" s="24">
        <f t="shared" si="0"/>
        <v>125</v>
      </c>
      <c r="N7" s="24">
        <f t="shared" si="0"/>
        <v>0</v>
      </c>
      <c r="O7" s="24">
        <f t="shared" si="0"/>
        <v>-82.6086956521739</v>
      </c>
      <c r="P7" s="22">
        <f t="shared" si="0"/>
        <v>3.8461538461538463</v>
      </c>
    </row>
    <row r="8" spans="2:16" ht="14.25">
      <c r="B8" s="53"/>
      <c r="C8" s="122" t="s">
        <v>48</v>
      </c>
      <c r="D8" s="117">
        <v>1</v>
      </c>
      <c r="E8" s="11">
        <v>1</v>
      </c>
      <c r="F8" s="10">
        <v>0</v>
      </c>
      <c r="G8" s="11">
        <v>1</v>
      </c>
      <c r="H8" s="12">
        <v>0</v>
      </c>
      <c r="I8" s="11">
        <v>1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97">
        <v>1</v>
      </c>
      <c r="P8" s="13">
        <f>SUM(D8:O8)</f>
        <v>5</v>
      </c>
    </row>
    <row r="9" spans="2:16" ht="14.25">
      <c r="B9" s="54" t="s">
        <v>33</v>
      </c>
      <c r="C9" s="123" t="s">
        <v>45</v>
      </c>
      <c r="D9" s="118">
        <v>1</v>
      </c>
      <c r="E9" s="15">
        <v>1</v>
      </c>
      <c r="F9" s="14">
        <v>0</v>
      </c>
      <c r="G9" s="15">
        <v>0</v>
      </c>
      <c r="H9" s="16">
        <v>2</v>
      </c>
      <c r="I9" s="15">
        <v>0</v>
      </c>
      <c r="J9" s="15">
        <v>0</v>
      </c>
      <c r="K9" s="15">
        <v>1</v>
      </c>
      <c r="L9" s="15">
        <v>1</v>
      </c>
      <c r="M9" s="15">
        <v>0</v>
      </c>
      <c r="N9" s="15">
        <v>0</v>
      </c>
      <c r="O9" s="110">
        <v>0</v>
      </c>
      <c r="P9" s="103">
        <f>SUM(D9:O9)</f>
        <v>6</v>
      </c>
    </row>
    <row r="10" spans="2:16" ht="14.25">
      <c r="B10" s="55"/>
      <c r="C10" s="124" t="s">
        <v>40</v>
      </c>
      <c r="D10" s="25">
        <f aca="true" t="shared" si="1" ref="D10:P10">+(D8-D9)/D9*100</f>
        <v>0</v>
      </c>
      <c r="E10" s="23">
        <f t="shared" si="1"/>
        <v>0</v>
      </c>
      <c r="F10" s="23" t="e">
        <f t="shared" si="1"/>
        <v>#DIV/0!</v>
      </c>
      <c r="G10" s="23" t="e">
        <f t="shared" si="1"/>
        <v>#DIV/0!</v>
      </c>
      <c r="H10" s="23">
        <f t="shared" si="1"/>
        <v>-100</v>
      </c>
      <c r="I10" s="23" t="e">
        <f t="shared" si="1"/>
        <v>#DIV/0!</v>
      </c>
      <c r="J10" s="23" t="e">
        <f t="shared" si="1"/>
        <v>#DIV/0!</v>
      </c>
      <c r="K10" s="23">
        <f t="shared" si="1"/>
        <v>-100</v>
      </c>
      <c r="L10" s="23">
        <f t="shared" si="1"/>
        <v>-100</v>
      </c>
      <c r="M10" s="23" t="e">
        <f t="shared" si="1"/>
        <v>#DIV/0!</v>
      </c>
      <c r="N10" s="23" t="e">
        <f t="shared" si="1"/>
        <v>#DIV/0!</v>
      </c>
      <c r="O10" s="23" t="e">
        <f t="shared" si="1"/>
        <v>#DIV/0!</v>
      </c>
      <c r="P10" s="22">
        <f t="shared" si="1"/>
        <v>-16.666666666666664</v>
      </c>
    </row>
    <row r="11" spans="2:16" ht="14.25">
      <c r="B11" s="53"/>
      <c r="C11" s="122" t="s">
        <v>48</v>
      </c>
      <c r="D11" s="117">
        <v>11</v>
      </c>
      <c r="E11" s="11">
        <v>2</v>
      </c>
      <c r="F11" s="10">
        <v>11</v>
      </c>
      <c r="G11" s="11">
        <v>4</v>
      </c>
      <c r="H11" s="12">
        <v>3</v>
      </c>
      <c r="I11" s="11">
        <v>7</v>
      </c>
      <c r="J11" s="11">
        <v>5</v>
      </c>
      <c r="K11" s="11">
        <v>10</v>
      </c>
      <c r="L11" s="11">
        <v>7</v>
      </c>
      <c r="M11" s="11">
        <v>6</v>
      </c>
      <c r="N11" s="11">
        <v>5</v>
      </c>
      <c r="O11" s="97">
        <v>2</v>
      </c>
      <c r="P11" s="13">
        <f>SUM(D11:O11)</f>
        <v>73</v>
      </c>
    </row>
    <row r="12" spans="2:16" ht="14.25">
      <c r="B12" s="54" t="s">
        <v>25</v>
      </c>
      <c r="C12" s="123" t="s">
        <v>45</v>
      </c>
      <c r="D12" s="118">
        <v>6</v>
      </c>
      <c r="E12" s="15">
        <v>6</v>
      </c>
      <c r="F12" s="14">
        <v>8</v>
      </c>
      <c r="G12" s="15">
        <v>7</v>
      </c>
      <c r="H12" s="16">
        <v>13</v>
      </c>
      <c r="I12" s="15">
        <v>9</v>
      </c>
      <c r="J12" s="15">
        <v>60</v>
      </c>
      <c r="K12" s="15">
        <v>7</v>
      </c>
      <c r="L12" s="15">
        <v>6</v>
      </c>
      <c r="M12" s="15">
        <v>8</v>
      </c>
      <c r="N12" s="15">
        <v>9</v>
      </c>
      <c r="O12" s="110">
        <v>7</v>
      </c>
      <c r="P12" s="103">
        <f>SUM(D12:O12)</f>
        <v>146</v>
      </c>
    </row>
    <row r="13" spans="2:16" ht="14.25">
      <c r="B13" s="55"/>
      <c r="C13" s="124" t="s">
        <v>40</v>
      </c>
      <c r="D13" s="47">
        <f aca="true" t="shared" si="2" ref="D13:P13">+(D11-D12)/D12*100</f>
        <v>83.33333333333334</v>
      </c>
      <c r="E13" s="21">
        <f t="shared" si="2"/>
        <v>-66.66666666666666</v>
      </c>
      <c r="F13" s="21">
        <f t="shared" si="2"/>
        <v>37.5</v>
      </c>
      <c r="G13" s="21">
        <f t="shared" si="2"/>
        <v>-42.857142857142854</v>
      </c>
      <c r="H13" s="21">
        <f t="shared" si="2"/>
        <v>-76.92307692307693</v>
      </c>
      <c r="I13" s="21">
        <f t="shared" si="2"/>
        <v>-22.22222222222222</v>
      </c>
      <c r="J13" s="21">
        <f t="shared" si="2"/>
        <v>-91.66666666666666</v>
      </c>
      <c r="K13" s="21">
        <f t="shared" si="2"/>
        <v>42.857142857142854</v>
      </c>
      <c r="L13" s="21">
        <f t="shared" si="2"/>
        <v>16.666666666666664</v>
      </c>
      <c r="M13" s="21">
        <f t="shared" si="2"/>
        <v>-25</v>
      </c>
      <c r="N13" s="21">
        <f t="shared" si="2"/>
        <v>-44.44444444444444</v>
      </c>
      <c r="O13" s="24">
        <f t="shared" si="2"/>
        <v>-71.42857142857143</v>
      </c>
      <c r="P13" s="22">
        <f t="shared" si="2"/>
        <v>-50</v>
      </c>
    </row>
    <row r="14" spans="2:16" ht="14.25">
      <c r="B14" s="53"/>
      <c r="C14" s="122" t="s">
        <v>48</v>
      </c>
      <c r="D14" s="117">
        <v>1</v>
      </c>
      <c r="E14" s="11">
        <v>0</v>
      </c>
      <c r="F14" s="10">
        <v>1</v>
      </c>
      <c r="G14" s="11">
        <v>1</v>
      </c>
      <c r="H14" s="12">
        <v>0</v>
      </c>
      <c r="I14" s="11">
        <v>0</v>
      </c>
      <c r="J14" s="11">
        <v>0</v>
      </c>
      <c r="K14" s="11">
        <v>1</v>
      </c>
      <c r="L14" s="11">
        <v>0</v>
      </c>
      <c r="M14" s="11">
        <v>0</v>
      </c>
      <c r="N14" s="11">
        <v>0</v>
      </c>
      <c r="O14" s="97">
        <v>1</v>
      </c>
      <c r="P14" s="13">
        <f>SUM(D14:O14)</f>
        <v>5</v>
      </c>
    </row>
    <row r="15" spans="2:16" ht="14.25">
      <c r="B15" s="54" t="s">
        <v>34</v>
      </c>
      <c r="C15" s="123" t="s">
        <v>45</v>
      </c>
      <c r="D15" s="118">
        <v>1</v>
      </c>
      <c r="E15" s="15">
        <v>1</v>
      </c>
      <c r="F15" s="14">
        <v>0</v>
      </c>
      <c r="G15" s="15">
        <v>0</v>
      </c>
      <c r="H15" s="16">
        <v>1</v>
      </c>
      <c r="I15" s="15">
        <v>0</v>
      </c>
      <c r="J15" s="15">
        <v>1</v>
      </c>
      <c r="K15" s="15">
        <v>0</v>
      </c>
      <c r="L15" s="15">
        <v>0</v>
      </c>
      <c r="M15" s="15">
        <v>1</v>
      </c>
      <c r="N15" s="15">
        <v>0</v>
      </c>
      <c r="O15" s="110">
        <v>0</v>
      </c>
      <c r="P15" s="17">
        <f>SUM(D15:O15)</f>
        <v>5</v>
      </c>
    </row>
    <row r="16" spans="2:16" ht="14.25">
      <c r="B16" s="55"/>
      <c r="C16" s="124" t="s">
        <v>40</v>
      </c>
      <c r="D16" s="87">
        <f>+(D14-D15)/D15*100</f>
        <v>0</v>
      </c>
      <c r="E16" s="21">
        <f aca="true" t="shared" si="3" ref="E16:N16">+(E14-E15)/E15*100</f>
        <v>-100</v>
      </c>
      <c r="F16" s="21" t="e">
        <f t="shared" si="3"/>
        <v>#DIV/0!</v>
      </c>
      <c r="G16" s="21" t="e">
        <f t="shared" si="3"/>
        <v>#DIV/0!</v>
      </c>
      <c r="H16" s="21">
        <f t="shared" si="3"/>
        <v>-100</v>
      </c>
      <c r="I16" s="21" t="e">
        <f t="shared" si="3"/>
        <v>#DIV/0!</v>
      </c>
      <c r="J16" s="21">
        <f t="shared" si="3"/>
        <v>-100</v>
      </c>
      <c r="K16" s="21" t="e">
        <f t="shared" si="3"/>
        <v>#DIV/0!</v>
      </c>
      <c r="L16" s="21" t="e">
        <f>+(L14-L15)/L15*100</f>
        <v>#DIV/0!</v>
      </c>
      <c r="M16" s="21">
        <f t="shared" si="3"/>
        <v>-100</v>
      </c>
      <c r="N16" s="21" t="e">
        <f t="shared" si="3"/>
        <v>#DIV/0!</v>
      </c>
      <c r="O16" s="21" t="e">
        <f>+(O14-O15)/O15*100</f>
        <v>#DIV/0!</v>
      </c>
      <c r="P16" s="22">
        <f>+(P14-P15)/P15*100</f>
        <v>0</v>
      </c>
    </row>
    <row r="17" spans="2:16" ht="14.25">
      <c r="B17" s="53"/>
      <c r="C17" s="122" t="s">
        <v>48</v>
      </c>
      <c r="D17" s="117">
        <v>0</v>
      </c>
      <c r="E17" s="11">
        <v>0</v>
      </c>
      <c r="F17" s="10">
        <v>0</v>
      </c>
      <c r="G17" s="11">
        <v>1</v>
      </c>
      <c r="H17" s="12">
        <v>1</v>
      </c>
      <c r="I17" s="11">
        <v>0</v>
      </c>
      <c r="J17" s="11">
        <v>0</v>
      </c>
      <c r="K17" s="11">
        <v>1</v>
      </c>
      <c r="L17" s="11">
        <v>0</v>
      </c>
      <c r="M17" s="11">
        <v>0</v>
      </c>
      <c r="N17" s="11">
        <v>0</v>
      </c>
      <c r="O17" s="97">
        <v>0</v>
      </c>
      <c r="P17" s="13">
        <f>SUM(D17:O17)</f>
        <v>3</v>
      </c>
    </row>
    <row r="18" spans="2:16" ht="14.25">
      <c r="B18" s="54" t="s">
        <v>35</v>
      </c>
      <c r="C18" s="123" t="s">
        <v>45</v>
      </c>
      <c r="D18" s="118">
        <v>0</v>
      </c>
      <c r="E18" s="15">
        <v>0</v>
      </c>
      <c r="F18" s="14">
        <v>0</v>
      </c>
      <c r="G18" s="15">
        <v>0</v>
      </c>
      <c r="H18" s="16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10">
        <v>0</v>
      </c>
      <c r="P18" s="17">
        <f>SUM(D18:O18)</f>
        <v>0</v>
      </c>
    </row>
    <row r="19" spans="2:17" ht="14.25">
      <c r="B19" s="55"/>
      <c r="C19" s="124" t="s">
        <v>40</v>
      </c>
      <c r="D19" s="119" t="e">
        <f>+(D17-D18)/D18*100</f>
        <v>#DIV/0!</v>
      </c>
      <c r="E19" s="47" t="e">
        <f aca="true" t="shared" si="4" ref="E19:P19">+(E17-E18)/E18*100</f>
        <v>#DIV/0!</v>
      </c>
      <c r="F19" s="81" t="e">
        <f t="shared" si="4"/>
        <v>#DIV/0!</v>
      </c>
      <c r="G19" s="81" t="e">
        <f t="shared" si="4"/>
        <v>#DIV/0!</v>
      </c>
      <c r="H19" s="80" t="e">
        <f t="shared" si="4"/>
        <v>#DIV/0!</v>
      </c>
      <c r="I19" s="80" t="e">
        <f t="shared" si="4"/>
        <v>#DIV/0!</v>
      </c>
      <c r="J19" s="47" t="e">
        <f t="shared" si="4"/>
        <v>#DIV/0!</v>
      </c>
      <c r="K19" s="80" t="e">
        <f t="shared" si="4"/>
        <v>#DIV/0!</v>
      </c>
      <c r="L19" s="80" t="e">
        <f t="shared" si="4"/>
        <v>#DIV/0!</v>
      </c>
      <c r="M19" s="80" t="e">
        <f t="shared" si="4"/>
        <v>#DIV/0!</v>
      </c>
      <c r="N19" s="47" t="e">
        <f t="shared" si="4"/>
        <v>#DIV/0!</v>
      </c>
      <c r="O19" s="96" t="e">
        <f t="shared" si="4"/>
        <v>#DIV/0!</v>
      </c>
      <c r="P19" s="98" t="e">
        <f t="shared" si="4"/>
        <v>#DIV/0!</v>
      </c>
      <c r="Q19" s="99"/>
    </row>
    <row r="20" spans="2:16" ht="14.25">
      <c r="B20" s="53"/>
      <c r="C20" s="122" t="s">
        <v>48</v>
      </c>
      <c r="D20" s="117">
        <v>1</v>
      </c>
      <c r="E20" s="11">
        <v>0</v>
      </c>
      <c r="F20" s="10">
        <v>0</v>
      </c>
      <c r="G20" s="11">
        <v>0</v>
      </c>
      <c r="H20" s="12">
        <v>0</v>
      </c>
      <c r="I20" s="11">
        <v>1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97">
        <v>0</v>
      </c>
      <c r="P20" s="13">
        <f>SUM(D20:O20)</f>
        <v>2</v>
      </c>
    </row>
    <row r="21" spans="2:16" ht="14.25">
      <c r="B21" s="54" t="s">
        <v>28</v>
      </c>
      <c r="C21" s="123" t="s">
        <v>45</v>
      </c>
      <c r="D21" s="118">
        <v>0</v>
      </c>
      <c r="E21" s="15">
        <v>0</v>
      </c>
      <c r="F21" s="14">
        <v>0</v>
      </c>
      <c r="G21" s="15">
        <v>0</v>
      </c>
      <c r="H21" s="16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1</v>
      </c>
      <c r="O21" s="110">
        <v>1</v>
      </c>
      <c r="P21" s="17">
        <f>SUM(D21:O21)</f>
        <v>2</v>
      </c>
    </row>
    <row r="22" spans="2:16" ht="14.25">
      <c r="B22" s="55"/>
      <c r="C22" s="124" t="s">
        <v>40</v>
      </c>
      <c r="D22" s="87" t="e">
        <f aca="true" t="shared" si="5" ref="D22:L22">+(D20-D21)/D21*100</f>
        <v>#DIV/0!</v>
      </c>
      <c r="E22" s="21" t="e">
        <f t="shared" si="5"/>
        <v>#DIV/0!</v>
      </c>
      <c r="F22" s="21" t="e">
        <f t="shared" si="5"/>
        <v>#DIV/0!</v>
      </c>
      <c r="G22" s="21" t="e">
        <f t="shared" si="5"/>
        <v>#DIV/0!</v>
      </c>
      <c r="H22" s="21" t="e">
        <f t="shared" si="5"/>
        <v>#DIV/0!</v>
      </c>
      <c r="I22" s="21" t="e">
        <f t="shared" si="5"/>
        <v>#DIV/0!</v>
      </c>
      <c r="J22" s="21" t="e">
        <f t="shared" si="5"/>
        <v>#DIV/0!</v>
      </c>
      <c r="K22" s="21" t="e">
        <f t="shared" si="5"/>
        <v>#DIV/0!</v>
      </c>
      <c r="L22" s="21" t="e">
        <f t="shared" si="5"/>
        <v>#DIV/0!</v>
      </c>
      <c r="M22" s="21" t="e">
        <f>+(M20-M21)/M21*100</f>
        <v>#DIV/0!</v>
      </c>
      <c r="N22" s="21">
        <f>+(N20-N21)/N21*100</f>
        <v>-100</v>
      </c>
      <c r="O22" s="21">
        <f>+(O20-O21)/O21*100</f>
        <v>-100</v>
      </c>
      <c r="P22" s="22">
        <f>+(P20-P21)/P21*100</f>
        <v>0</v>
      </c>
    </row>
    <row r="23" spans="2:16" ht="14.25">
      <c r="B23" s="53"/>
      <c r="C23" s="122" t="s">
        <v>48</v>
      </c>
      <c r="D23" s="117">
        <v>1</v>
      </c>
      <c r="E23" s="11">
        <v>0</v>
      </c>
      <c r="F23" s="10">
        <v>1</v>
      </c>
      <c r="G23" s="11">
        <v>0</v>
      </c>
      <c r="H23" s="12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97">
        <v>0</v>
      </c>
      <c r="P23" s="13">
        <f>SUM(D23:O23)</f>
        <v>2</v>
      </c>
    </row>
    <row r="24" spans="2:16" ht="14.25">
      <c r="B24" s="54" t="s">
        <v>36</v>
      </c>
      <c r="C24" s="123" t="s">
        <v>45</v>
      </c>
      <c r="D24" s="118">
        <v>0</v>
      </c>
      <c r="E24" s="15">
        <v>0</v>
      </c>
      <c r="F24" s="14">
        <v>0</v>
      </c>
      <c r="G24" s="15">
        <v>1</v>
      </c>
      <c r="H24" s="16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10">
        <v>1</v>
      </c>
      <c r="P24" s="103">
        <f>SUM(D24:O24)</f>
        <v>2</v>
      </c>
    </row>
    <row r="25" spans="2:16" ht="14.25">
      <c r="B25" s="55"/>
      <c r="C25" s="124" t="s">
        <v>40</v>
      </c>
      <c r="D25" s="87" t="e">
        <f>+(D23-D24)/D24*100</f>
        <v>#DIV/0!</v>
      </c>
      <c r="E25" s="21" t="e">
        <f>+(E23-E24)/E24*100</f>
        <v>#DIV/0!</v>
      </c>
      <c r="F25" s="21" t="e">
        <f>+(F23-F24)/F24*100</f>
        <v>#DIV/0!</v>
      </c>
      <c r="G25" s="21">
        <f>+(G23-G24)/G24*100</f>
        <v>-100</v>
      </c>
      <c r="H25" s="21" t="e">
        <f>+(H23-H24)/H24*100</f>
        <v>#DIV/0!</v>
      </c>
      <c r="I25" s="21" t="e">
        <f aca="true" t="shared" si="6" ref="I25:O25">+(I23-I24)/I24*100</f>
        <v>#DIV/0!</v>
      </c>
      <c r="J25" s="21" t="e">
        <f t="shared" si="6"/>
        <v>#DIV/0!</v>
      </c>
      <c r="K25" s="21" t="e">
        <f t="shared" si="6"/>
        <v>#DIV/0!</v>
      </c>
      <c r="L25" s="21" t="e">
        <f t="shared" si="6"/>
        <v>#DIV/0!</v>
      </c>
      <c r="M25" s="21" t="e">
        <f t="shared" si="6"/>
        <v>#DIV/0!</v>
      </c>
      <c r="N25" s="21" t="e">
        <f t="shared" si="6"/>
        <v>#DIV/0!</v>
      </c>
      <c r="O25" s="21">
        <f t="shared" si="6"/>
        <v>-100</v>
      </c>
      <c r="P25" s="22">
        <f>+(P23-P24)/P24*100</f>
        <v>0</v>
      </c>
    </row>
    <row r="26" spans="2:16" ht="14.25">
      <c r="B26" s="53"/>
      <c r="C26" s="122" t="s">
        <v>48</v>
      </c>
      <c r="D26" s="117">
        <v>0</v>
      </c>
      <c r="E26" s="11">
        <v>0</v>
      </c>
      <c r="F26" s="10">
        <v>2</v>
      </c>
      <c r="G26" s="11">
        <v>0</v>
      </c>
      <c r="H26" s="12">
        <v>1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97">
        <v>0</v>
      </c>
      <c r="P26" s="13">
        <f>SUM(D26:O26)</f>
        <v>3</v>
      </c>
    </row>
    <row r="27" spans="2:16" ht="14.25">
      <c r="B27" s="54" t="s">
        <v>30</v>
      </c>
      <c r="C27" s="123" t="s">
        <v>45</v>
      </c>
      <c r="D27" s="118">
        <v>0</v>
      </c>
      <c r="E27" s="15">
        <v>1</v>
      </c>
      <c r="F27" s="14">
        <v>0</v>
      </c>
      <c r="G27" s="15">
        <v>0</v>
      </c>
      <c r="H27" s="16">
        <v>0</v>
      </c>
      <c r="I27" s="15">
        <v>0</v>
      </c>
      <c r="J27" s="15">
        <v>0</v>
      </c>
      <c r="K27" s="15">
        <v>0</v>
      </c>
      <c r="L27" s="15">
        <v>0</v>
      </c>
      <c r="M27" s="15">
        <v>1</v>
      </c>
      <c r="N27" s="15">
        <v>1</v>
      </c>
      <c r="O27" s="110">
        <v>0</v>
      </c>
      <c r="P27" s="103">
        <f>SUM(D27:O27)</f>
        <v>3</v>
      </c>
    </row>
    <row r="28" spans="2:16" ht="12" customHeight="1" thickBot="1">
      <c r="B28" s="56"/>
      <c r="C28" s="124" t="s">
        <v>40</v>
      </c>
      <c r="D28" s="87" t="e">
        <f aca="true" t="shared" si="7" ref="D28:P28">+(D26-D27)/D27*100</f>
        <v>#DIV/0!</v>
      </c>
      <c r="E28" s="21">
        <f t="shared" si="7"/>
        <v>-100</v>
      </c>
      <c r="F28" s="21" t="e">
        <f t="shared" si="7"/>
        <v>#DIV/0!</v>
      </c>
      <c r="G28" s="21" t="e">
        <f t="shared" si="7"/>
        <v>#DIV/0!</v>
      </c>
      <c r="H28" s="21" t="e">
        <f t="shared" si="7"/>
        <v>#DIV/0!</v>
      </c>
      <c r="I28" s="21" t="e">
        <f t="shared" si="7"/>
        <v>#DIV/0!</v>
      </c>
      <c r="J28" s="21" t="e">
        <f t="shared" si="7"/>
        <v>#DIV/0!</v>
      </c>
      <c r="K28" s="21" t="e">
        <f t="shared" si="7"/>
        <v>#DIV/0!</v>
      </c>
      <c r="L28" s="21" t="e">
        <f t="shared" si="7"/>
        <v>#DIV/0!</v>
      </c>
      <c r="M28" s="21">
        <f t="shared" si="7"/>
        <v>-100</v>
      </c>
      <c r="N28" s="21">
        <f t="shared" si="7"/>
        <v>-100</v>
      </c>
      <c r="O28" s="21" t="e">
        <f>+(O26-O27)/O27*100</f>
        <v>#DIV/0!</v>
      </c>
      <c r="P28" s="22">
        <f t="shared" si="7"/>
        <v>0</v>
      </c>
    </row>
    <row r="29" spans="2:16" ht="15" thickTop="1">
      <c r="B29" s="57"/>
      <c r="C29" s="28" t="s">
        <v>48</v>
      </c>
      <c r="D29" s="66">
        <f>+D5+D8+D11+D14+D17+D20+D23+D26</f>
        <v>18</v>
      </c>
      <c r="E29" s="29">
        <f aca="true" t="shared" si="8" ref="E29:O29">+E5+E8+E11+E14+E17+E20+E23+E26</f>
        <v>8</v>
      </c>
      <c r="F29" s="66">
        <f t="shared" si="8"/>
        <v>32</v>
      </c>
      <c r="G29" s="29">
        <f t="shared" si="8"/>
        <v>61</v>
      </c>
      <c r="H29" s="29">
        <f t="shared" si="8"/>
        <v>19</v>
      </c>
      <c r="I29" s="29">
        <f t="shared" si="8"/>
        <v>12</v>
      </c>
      <c r="J29" s="29">
        <f t="shared" si="8"/>
        <v>13</v>
      </c>
      <c r="K29" s="29">
        <f t="shared" si="8"/>
        <v>30</v>
      </c>
      <c r="L29" s="29">
        <f t="shared" si="8"/>
        <v>21</v>
      </c>
      <c r="M29" s="29">
        <f t="shared" si="8"/>
        <v>15</v>
      </c>
      <c r="N29" s="29">
        <f t="shared" si="8"/>
        <v>10</v>
      </c>
      <c r="O29" s="30">
        <f t="shared" si="8"/>
        <v>16</v>
      </c>
      <c r="P29" s="31">
        <f>+P5+P8+P11+P14+P17+P20+P23+P26</f>
        <v>255</v>
      </c>
    </row>
    <row r="30" spans="2:16" ht="14.25">
      <c r="B30" s="58" t="s">
        <v>37</v>
      </c>
      <c r="C30" s="74" t="s">
        <v>45</v>
      </c>
      <c r="D30" s="71">
        <f aca="true" t="shared" si="9" ref="D30:O30">+D6+D9+D12+D15+D18+D21+D24+D27</f>
        <v>9</v>
      </c>
      <c r="E30" s="34">
        <f t="shared" si="9"/>
        <v>27</v>
      </c>
      <c r="F30" s="67">
        <f t="shared" si="9"/>
        <v>19</v>
      </c>
      <c r="G30" s="34">
        <f t="shared" si="9"/>
        <v>11</v>
      </c>
      <c r="H30" s="34">
        <f t="shared" si="9"/>
        <v>22</v>
      </c>
      <c r="I30" s="34">
        <f t="shared" si="9"/>
        <v>17</v>
      </c>
      <c r="J30" s="34">
        <f t="shared" si="9"/>
        <v>74</v>
      </c>
      <c r="K30" s="34">
        <f t="shared" si="9"/>
        <v>11</v>
      </c>
      <c r="L30" s="34">
        <f t="shared" si="9"/>
        <v>22</v>
      </c>
      <c r="M30" s="34">
        <f t="shared" si="9"/>
        <v>14</v>
      </c>
      <c r="N30" s="34">
        <f t="shared" si="9"/>
        <v>16</v>
      </c>
      <c r="O30" s="35">
        <f t="shared" si="9"/>
        <v>78</v>
      </c>
      <c r="P30" s="36">
        <f>+P6+P9+P12+P15+P18+P21+P24+P27</f>
        <v>320</v>
      </c>
    </row>
    <row r="31" spans="2:16" ht="15" thickBot="1">
      <c r="B31" s="59"/>
      <c r="C31" s="125" t="s">
        <v>40</v>
      </c>
      <c r="D31" s="72">
        <f aca="true" t="shared" si="10" ref="D31:P31">+(D29-D30)/D30*100</f>
        <v>100</v>
      </c>
      <c r="E31" s="38">
        <f t="shared" si="10"/>
        <v>-70.37037037037037</v>
      </c>
      <c r="F31" s="38">
        <f t="shared" si="10"/>
        <v>68.42105263157895</v>
      </c>
      <c r="G31" s="38">
        <f t="shared" si="10"/>
        <v>454.54545454545456</v>
      </c>
      <c r="H31" s="38">
        <f t="shared" si="10"/>
        <v>-13.636363636363635</v>
      </c>
      <c r="I31" s="38">
        <f t="shared" si="10"/>
        <v>-29.411764705882355</v>
      </c>
      <c r="J31" s="38">
        <f t="shared" si="10"/>
        <v>-82.43243243243244</v>
      </c>
      <c r="K31" s="38">
        <f t="shared" si="10"/>
        <v>172.72727272727272</v>
      </c>
      <c r="L31" s="38">
        <f t="shared" si="10"/>
        <v>-4.545454545454546</v>
      </c>
      <c r="M31" s="38">
        <f t="shared" si="10"/>
        <v>7.142857142857142</v>
      </c>
      <c r="N31" s="38">
        <f t="shared" si="10"/>
        <v>-37.5</v>
      </c>
      <c r="O31" s="38">
        <f t="shared" si="10"/>
        <v>-79.48717948717949</v>
      </c>
      <c r="P31" s="39">
        <f t="shared" si="10"/>
        <v>-20.3125</v>
      </c>
    </row>
    <row r="32" spans="2:16" ht="15" thickTop="1">
      <c r="B32" s="57"/>
      <c r="C32" s="28" t="s">
        <v>48</v>
      </c>
      <c r="D32" s="66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30">
        <v>0</v>
      </c>
      <c r="P32" s="31">
        <f>+P35-P29</f>
        <v>0</v>
      </c>
    </row>
    <row r="33" spans="2:16" ht="14.25">
      <c r="B33" s="58" t="s">
        <v>41</v>
      </c>
      <c r="C33" s="74" t="s">
        <v>45</v>
      </c>
      <c r="D33" s="84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108">
        <v>0</v>
      </c>
      <c r="P33" s="36">
        <f>SUM(D33:O33)</f>
        <v>0</v>
      </c>
    </row>
    <row r="34" spans="2:16" ht="15" thickBot="1">
      <c r="B34" s="59"/>
      <c r="C34" s="125" t="s">
        <v>40</v>
      </c>
      <c r="D34" s="32" t="e">
        <f aca="true" t="shared" si="11" ref="D34:P34">+(D32-D33)/D33*100</f>
        <v>#DIV/0!</v>
      </c>
      <c r="E34" s="68" t="e">
        <f t="shared" si="11"/>
        <v>#DIV/0!</v>
      </c>
      <c r="F34" s="68" t="e">
        <f t="shared" si="11"/>
        <v>#DIV/0!</v>
      </c>
      <c r="G34" s="38" t="e">
        <f t="shared" si="11"/>
        <v>#DIV/0!</v>
      </c>
      <c r="H34" s="38" t="e">
        <f t="shared" si="11"/>
        <v>#DIV/0!</v>
      </c>
      <c r="I34" s="38" t="e">
        <f t="shared" si="11"/>
        <v>#DIV/0!</v>
      </c>
      <c r="J34" s="38" t="e">
        <f t="shared" si="11"/>
        <v>#DIV/0!</v>
      </c>
      <c r="K34" s="38" t="e">
        <f t="shared" si="11"/>
        <v>#DIV/0!</v>
      </c>
      <c r="L34" s="38" t="e">
        <f t="shared" si="11"/>
        <v>#DIV/0!</v>
      </c>
      <c r="M34" s="38" t="e">
        <f t="shared" si="11"/>
        <v>#DIV/0!</v>
      </c>
      <c r="N34" s="69" t="e">
        <f t="shared" si="11"/>
        <v>#DIV/0!</v>
      </c>
      <c r="O34" s="70" t="e">
        <f t="shared" si="11"/>
        <v>#DIV/0!</v>
      </c>
      <c r="P34" s="39" t="e">
        <f t="shared" si="11"/>
        <v>#DIV/0!</v>
      </c>
    </row>
    <row r="35" spans="2:16" ht="15" thickTop="1">
      <c r="B35" s="60"/>
      <c r="C35" s="126" t="s">
        <v>48</v>
      </c>
      <c r="D35" s="120">
        <f>SUM(D29,D32)</f>
        <v>18</v>
      </c>
      <c r="E35" s="26">
        <f aca="true" t="shared" si="12" ref="E35:O35">SUM(E29,E32)</f>
        <v>8</v>
      </c>
      <c r="F35" s="26">
        <f t="shared" si="12"/>
        <v>32</v>
      </c>
      <c r="G35" s="26">
        <f t="shared" si="12"/>
        <v>61</v>
      </c>
      <c r="H35" s="26">
        <f t="shared" si="12"/>
        <v>19</v>
      </c>
      <c r="I35" s="26">
        <f t="shared" si="12"/>
        <v>12</v>
      </c>
      <c r="J35" s="26">
        <f t="shared" si="12"/>
        <v>13</v>
      </c>
      <c r="K35" s="26">
        <f t="shared" si="12"/>
        <v>30</v>
      </c>
      <c r="L35" s="26">
        <f t="shared" si="12"/>
        <v>21</v>
      </c>
      <c r="M35" s="26">
        <f t="shared" si="12"/>
        <v>15</v>
      </c>
      <c r="N35" s="26">
        <f t="shared" si="12"/>
        <v>10</v>
      </c>
      <c r="O35" s="100">
        <f t="shared" si="12"/>
        <v>16</v>
      </c>
      <c r="P35" s="27">
        <f>SUM(D35:O35)</f>
        <v>255</v>
      </c>
    </row>
    <row r="36" spans="2:16" ht="14.25">
      <c r="B36" s="61" t="s">
        <v>38</v>
      </c>
      <c r="C36" s="127" t="s">
        <v>45</v>
      </c>
      <c r="D36" s="121">
        <f>SUM(D30,D33)</f>
        <v>9</v>
      </c>
      <c r="E36" s="104">
        <f aca="true" t="shared" si="13" ref="E36:O36">SUM(E30,E33)</f>
        <v>27</v>
      </c>
      <c r="F36" s="104">
        <f t="shared" si="13"/>
        <v>19</v>
      </c>
      <c r="G36" s="104">
        <f t="shared" si="13"/>
        <v>11</v>
      </c>
      <c r="H36" s="104">
        <f t="shared" si="13"/>
        <v>22</v>
      </c>
      <c r="I36" s="104">
        <f t="shared" si="13"/>
        <v>17</v>
      </c>
      <c r="J36" s="104">
        <f t="shared" si="13"/>
        <v>74</v>
      </c>
      <c r="K36" s="104">
        <f t="shared" si="13"/>
        <v>11</v>
      </c>
      <c r="L36" s="104">
        <f t="shared" si="13"/>
        <v>22</v>
      </c>
      <c r="M36" s="104">
        <f t="shared" si="13"/>
        <v>14</v>
      </c>
      <c r="N36" s="104">
        <f t="shared" si="13"/>
        <v>16</v>
      </c>
      <c r="O36" s="101">
        <f t="shared" si="13"/>
        <v>78</v>
      </c>
      <c r="P36" s="105">
        <f>SUM(D36:O36)</f>
        <v>320</v>
      </c>
    </row>
    <row r="37" spans="2:16" ht="15" thickBot="1">
      <c r="B37" s="62"/>
      <c r="C37" s="116" t="s">
        <v>40</v>
      </c>
      <c r="D37" s="73">
        <f aca="true" t="shared" si="14" ref="D37:P37">+(D35-D36)/D36*100</f>
        <v>100</v>
      </c>
      <c r="E37" s="41">
        <f t="shared" si="14"/>
        <v>-70.37037037037037</v>
      </c>
      <c r="F37" s="41">
        <f t="shared" si="14"/>
        <v>68.42105263157895</v>
      </c>
      <c r="G37" s="41">
        <f t="shared" si="14"/>
        <v>454.54545454545456</v>
      </c>
      <c r="H37" s="41">
        <f t="shared" si="14"/>
        <v>-13.636363636363635</v>
      </c>
      <c r="I37" s="41">
        <f t="shared" si="14"/>
        <v>-29.411764705882355</v>
      </c>
      <c r="J37" s="41">
        <f t="shared" si="14"/>
        <v>-82.43243243243244</v>
      </c>
      <c r="K37" s="41">
        <f t="shared" si="14"/>
        <v>172.72727272727272</v>
      </c>
      <c r="L37" s="41">
        <f t="shared" si="14"/>
        <v>-4.545454545454546</v>
      </c>
      <c r="M37" s="41">
        <f t="shared" si="14"/>
        <v>7.142857142857142</v>
      </c>
      <c r="N37" s="41">
        <f t="shared" si="14"/>
        <v>-37.5</v>
      </c>
      <c r="O37" s="41">
        <f t="shared" si="14"/>
        <v>-79.48717948717949</v>
      </c>
      <c r="P37" s="42">
        <f t="shared" si="14"/>
        <v>-20.3125</v>
      </c>
    </row>
    <row r="38" spans="2:16" ht="13.5">
      <c r="B38" s="1"/>
      <c r="C38" s="1"/>
      <c r="D38" s="1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47" ht="18" customHeight="1"/>
  </sheetData>
  <sheetProtection/>
  <mergeCells count="1">
    <mergeCell ref="B2:P2"/>
  </mergeCells>
  <printOptions/>
  <pageMargins left="1" right="1" top="1" bottom="1" header="0.5" footer="0.5"/>
  <pageSetup errors="dash"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2021-03-05T02:41:23Z</dcterms:created>
  <dcterms:modified xsi:type="dcterms:W3CDTF">2021-05-14T06:04:46Z</dcterms:modified>
  <cp:category/>
  <cp:version/>
  <cp:contentType/>
  <cp:contentStatus/>
</cp:coreProperties>
</file>