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産業振興課\Ｒ６年度\05_ヘルスケアビジネス推進係\02_ヘルステックビジネス事業化補助金\00_R公募要領等\"/>
    </mc:Choice>
  </mc:AlternateContent>
  <bookViews>
    <workbookView xWindow="-105" yWindow="-105" windowWidth="19425" windowHeight="11760" tabRatio="985"/>
  </bookViews>
  <sheets>
    <sheet name="様式1-別紙1-1(カ)" sheetId="1" r:id="rId1"/>
    <sheet name="様式1-別紙1-2 (キ)" sheetId="10" r:id="rId2"/>
    <sheet name="様式1-別紙1-1(カ) (記載例)" sheetId="13" r:id="rId3"/>
    <sheet name="様式1-別紙1-2 (キ) (記載例)" sheetId="12" r:id="rId4"/>
  </sheets>
  <definedNames>
    <definedName name="_xlnm.Print_Area" localSheetId="0">'様式1-別紙1-1(カ)'!$A$1:$I$46</definedName>
    <definedName name="_xlnm.Print_Area" localSheetId="2">'様式1-別紙1-1(カ) (記載例)'!$A$1:$I$42</definedName>
    <definedName name="_xlnm.Print_Area" localSheetId="1">'様式1-別紙1-2 (キ)'!$A$1:$D$9</definedName>
    <definedName name="_xlnm.Print_Area" localSheetId="3">'様式1-別紙1-2 (キ) (記載例)'!$A$1:$D$9</definedName>
    <definedName name="_xlnm.Print_Titles" localSheetId="0">'様式1-別紙1-1(カ)'!$2:$3</definedName>
    <definedName name="_xlnm.Print_Titles" localSheetId="2">'様式1-別紙1-1(カ) (記載例)'!$2:$3</definedName>
    <definedName name="_xlnm.Print_Titles" localSheetId="3">'様式1-別紙1-2 (キ) (記載例)'!#REF!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0" l="1"/>
  <c r="F11" i="1"/>
  <c r="G11" i="1" s="1"/>
  <c r="F10" i="1"/>
  <c r="F41" i="1"/>
  <c r="G41" i="1" s="1"/>
  <c r="F40" i="1"/>
  <c r="G40" i="1" s="1"/>
  <c r="G42" i="1" s="1"/>
  <c r="F38" i="1"/>
  <c r="G38" i="1" s="1"/>
  <c r="F37" i="1"/>
  <c r="G37" i="1" s="1"/>
  <c r="G39" i="1" s="1"/>
  <c r="F35" i="1"/>
  <c r="G35" i="1" s="1"/>
  <c r="F34" i="1"/>
  <c r="G34" i="1" s="1"/>
  <c r="G36" i="1" s="1"/>
  <c r="F32" i="1"/>
  <c r="G32" i="1" s="1"/>
  <c r="F31" i="1"/>
  <c r="G31" i="1" s="1"/>
  <c r="G29" i="1"/>
  <c r="F29" i="1"/>
  <c r="F28" i="1"/>
  <c r="G28" i="1" s="1"/>
  <c r="F26" i="1"/>
  <c r="G26" i="1" s="1"/>
  <c r="F25" i="1"/>
  <c r="G25" i="1" s="1"/>
  <c r="G27" i="1" s="1"/>
  <c r="F23" i="1"/>
  <c r="G23" i="1" s="1"/>
  <c r="F22" i="1"/>
  <c r="G22" i="1" s="1"/>
  <c r="G24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G10" i="1"/>
  <c r="F8" i="1"/>
  <c r="G8" i="1" s="1"/>
  <c r="F7" i="1"/>
  <c r="G7" i="1" s="1"/>
  <c r="F5" i="1"/>
  <c r="G5" i="1" s="1"/>
  <c r="F4" i="1"/>
  <c r="G33" i="1" l="1"/>
  <c r="G30" i="1"/>
  <c r="G18" i="1"/>
  <c r="G15" i="1"/>
  <c r="G12" i="1"/>
  <c r="F43" i="1"/>
  <c r="G4" i="1"/>
  <c r="G6" i="1" s="1"/>
  <c r="G21" i="1"/>
  <c r="F18" i="13" l="1"/>
  <c r="G9" i="1" l="1"/>
  <c r="G43" i="1" s="1"/>
  <c r="G44" i="1" s="1"/>
  <c r="G18" i="13"/>
  <c r="G19" i="13" s="1"/>
  <c r="F37" i="13" l="1"/>
  <c r="G37" i="13" s="1"/>
  <c r="G38" i="13" s="1"/>
  <c r="F35" i="13"/>
  <c r="F34" i="13"/>
  <c r="G34" i="13" s="1"/>
  <c r="F32" i="13"/>
  <c r="G32" i="13" s="1"/>
  <c r="F31" i="13"/>
  <c r="G31" i="13" s="1"/>
  <c r="F29" i="13"/>
  <c r="G29" i="13" s="1"/>
  <c r="G30" i="13" s="1"/>
  <c r="F27" i="13"/>
  <c r="G27" i="13" s="1"/>
  <c r="G28" i="13" s="1"/>
  <c r="F25" i="13"/>
  <c r="G25" i="13" s="1"/>
  <c r="F24" i="13"/>
  <c r="G24" i="13" s="1"/>
  <c r="F22" i="13"/>
  <c r="G22" i="13" s="1"/>
  <c r="F21" i="13"/>
  <c r="G21" i="13" s="1"/>
  <c r="F20" i="13"/>
  <c r="G20" i="13" s="1"/>
  <c r="F16" i="13"/>
  <c r="G16" i="13" s="1"/>
  <c r="F15" i="13"/>
  <c r="G15" i="13" s="1"/>
  <c r="F13" i="13"/>
  <c r="G13" i="13" s="1"/>
  <c r="F12" i="13"/>
  <c r="G12" i="13" s="1"/>
  <c r="F10" i="13"/>
  <c r="G10" i="13" s="1"/>
  <c r="F9" i="13"/>
  <c r="G9" i="13" s="1"/>
  <c r="G11" i="13" s="1"/>
  <c r="F7" i="13"/>
  <c r="G7" i="13" s="1"/>
  <c r="F6" i="13"/>
  <c r="G6" i="13" s="1"/>
  <c r="F4" i="13"/>
  <c r="G4" i="13" s="1"/>
  <c r="G5" i="13" s="1"/>
  <c r="B8" i="12"/>
  <c r="G14" i="13" l="1"/>
  <c r="G41" i="13" s="1"/>
  <c r="G23" i="13"/>
  <c r="G8" i="13"/>
  <c r="G33" i="13"/>
  <c r="G17" i="13"/>
  <c r="G26" i="13"/>
  <c r="G35" i="13"/>
  <c r="G36" i="13" s="1"/>
  <c r="F39" i="13"/>
  <c r="G39" i="13" l="1"/>
  <c r="G40" i="13" s="1"/>
  <c r="G45" i="1" l="1"/>
</calcChain>
</file>

<file path=xl/sharedStrings.xml><?xml version="1.0" encoding="utf-8"?>
<sst xmlns="http://schemas.openxmlformats.org/spreadsheetml/2006/main" count="180" uniqueCount="94">
  <si>
    <t>項目</t>
    <rPh sb="0" eb="2">
      <t>コウモク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</si>
  <si>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</si>
  <si>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</si>
  <si>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　</t>
    <rPh sb="0" eb="2">
      <t>タンカ</t>
    </rPh>
    <phoneticPr fontId="3"/>
  </si>
  <si>
    <t>備考</t>
    <rPh sb="0" eb="2">
      <t>ビコウ</t>
    </rPh>
    <phoneticPr fontId="3"/>
  </si>
  <si>
    <t>旅費</t>
    <rPh sb="0" eb="2">
      <t>リョヒ</t>
    </rPh>
    <phoneticPr fontId="3"/>
  </si>
  <si>
    <t>会議費</t>
    <rPh sb="0" eb="3">
      <t>カイギヒ</t>
    </rPh>
    <phoneticPr fontId="3"/>
  </si>
  <si>
    <t>外注費</t>
    <rPh sb="0" eb="3">
      <t>ガイチュウヒ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</si>
  <si>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</si>
  <si>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原材料費</t>
    <rPh sb="0" eb="4">
      <t>ゲンザイリョウヒ</t>
    </rPh>
    <phoneticPr fontId="3"/>
  </si>
  <si>
    <t>消耗品費</t>
    <rPh sb="0" eb="3">
      <t>ショウモウヒン</t>
    </rPh>
    <rPh sb="3" eb="4">
      <t>ヒ</t>
    </rPh>
    <phoneticPr fontId="3"/>
  </si>
  <si>
    <t>特許等経費</t>
    <rPh sb="0" eb="2">
      <t>トッキョ</t>
    </rPh>
    <rPh sb="2" eb="3">
      <t>トウ</t>
    </rPh>
    <rPh sb="3" eb="5">
      <t>ケイヒ</t>
    </rPh>
    <phoneticPr fontId="3"/>
  </si>
  <si>
    <t>その他の経費</t>
    <rPh sb="2" eb="3">
      <t>タ</t>
    </rPh>
    <rPh sb="4" eb="6">
      <t>ケイヒ</t>
    </rPh>
    <phoneticPr fontId="3"/>
  </si>
  <si>
    <t>（単位：円）</t>
    <rPh sb="1" eb="3">
      <t>タンイ</t>
    </rPh>
    <rPh sb="4" eb="5">
      <t>エン</t>
    </rPh>
    <phoneticPr fontId="3"/>
  </si>
  <si>
    <t>件</t>
    <rPh sb="0" eb="1">
      <t>ケン</t>
    </rPh>
    <phoneticPr fontId="3"/>
  </si>
  <si>
    <t>旅費・宿泊費</t>
    <rPh sb="0" eb="2">
      <t>リョヒ</t>
    </rPh>
    <rPh sb="3" eb="6">
      <t>シュクハクヒ</t>
    </rPh>
    <phoneticPr fontId="3"/>
  </si>
  <si>
    <t>会場使用料</t>
    <rPh sb="0" eb="2">
      <t>カイジョウ</t>
    </rPh>
    <rPh sb="2" eb="5">
      <t>シヨウリョウ</t>
    </rPh>
    <phoneticPr fontId="3"/>
  </si>
  <si>
    <t>○○アドバイザー</t>
    <phoneticPr fontId="3"/>
  </si>
  <si>
    <t>○○講師</t>
    <rPh sb="2" eb="4">
      <t>コウシ</t>
    </rPh>
    <phoneticPr fontId="3"/>
  </si>
  <si>
    <t>パンフレット印刷</t>
    <phoneticPr fontId="3"/>
  </si>
  <si>
    <t>ポスター印刷</t>
    <rPh sb="4" eb="6">
      <t>インサツ</t>
    </rPh>
    <phoneticPr fontId="3"/>
  </si>
  <si>
    <t>式</t>
    <rPh sb="0" eb="1">
      <t>シキ</t>
    </rPh>
    <phoneticPr fontId="3"/>
  </si>
  <si>
    <t>レターパック</t>
    <phoneticPr fontId="3"/>
  </si>
  <si>
    <t>宅配料</t>
    <rPh sb="0" eb="3">
      <t>タクハイリョウ</t>
    </rPh>
    <phoneticPr fontId="3"/>
  </si>
  <si>
    <t>会場機材借料</t>
    <rPh sb="0" eb="2">
      <t>カイジョウ</t>
    </rPh>
    <rPh sb="2" eb="4">
      <t>キザイ</t>
    </rPh>
    <rPh sb="4" eb="6">
      <t>シャクリョウ</t>
    </rPh>
    <phoneticPr fontId="3"/>
  </si>
  <si>
    <t>商標登録費</t>
    <phoneticPr fontId="3"/>
  </si>
  <si>
    <t>事務用品</t>
    <rPh sb="0" eb="2">
      <t>ジム</t>
    </rPh>
    <rPh sb="2" eb="4">
      <t>ヨウヒン</t>
    </rPh>
    <phoneticPr fontId="3"/>
  </si>
  <si>
    <t>ユニフォーム</t>
    <phoneticPr fontId="3"/>
  </si>
  <si>
    <t>※補助限度額以内の例</t>
    <rPh sb="1" eb="3">
      <t>ホジョ</t>
    </rPh>
    <rPh sb="3" eb="5">
      <t>ゲンド</t>
    </rPh>
    <rPh sb="5" eb="6">
      <t>ガク</t>
    </rPh>
    <rPh sb="6" eb="8">
      <t>イナイ</t>
    </rPh>
    <rPh sb="9" eb="10">
      <t>レイ</t>
    </rPh>
    <phoneticPr fontId="3"/>
  </si>
  <si>
    <t>研究開発等費</t>
    <rPh sb="0" eb="2">
      <t>ケンキュウ</t>
    </rPh>
    <rPh sb="2" eb="4">
      <t>カイハツ</t>
    </rPh>
    <rPh sb="4" eb="5">
      <t>トウ</t>
    </rPh>
    <rPh sb="5" eb="6">
      <t>ヒ</t>
    </rPh>
    <phoneticPr fontId="3"/>
  </si>
  <si>
    <t>共同研究費</t>
    <rPh sb="0" eb="2">
      <t>キョウドウ</t>
    </rPh>
    <rPh sb="2" eb="4">
      <t>ケンキュウ</t>
    </rPh>
    <rPh sb="4" eb="5">
      <t>ヒ</t>
    </rPh>
    <phoneticPr fontId="3"/>
  </si>
  <si>
    <t>専門家経費</t>
    <rPh sb="0" eb="3">
      <t>センモンカ</t>
    </rPh>
    <rPh sb="3" eb="5">
      <t>ケイヒ</t>
    </rPh>
    <phoneticPr fontId="3"/>
  </si>
  <si>
    <t>人件費</t>
    <rPh sb="0" eb="3">
      <t>ジンケンヒ</t>
    </rPh>
    <phoneticPr fontId="3"/>
  </si>
  <si>
    <t>運搬費</t>
    <rPh sb="0" eb="2">
      <t>ウンパン</t>
    </rPh>
    <rPh sb="2" eb="3">
      <t>ヒ</t>
    </rPh>
    <phoneticPr fontId="3"/>
  </si>
  <si>
    <t>市場調査費</t>
    <rPh sb="0" eb="2">
      <t>シジョウ</t>
    </rPh>
    <rPh sb="2" eb="4">
      <t>チョウサ</t>
    </rPh>
    <rPh sb="4" eb="5">
      <t>ヒ</t>
    </rPh>
    <phoneticPr fontId="3"/>
  </si>
  <si>
    <t>（経費の2分の1）4,135,600÷2＝</t>
    <rPh sb="1" eb="3">
      <t>ケイヒ</t>
    </rPh>
    <rPh sb="5" eb="6">
      <t>ブン</t>
    </rPh>
    <phoneticPr fontId="3"/>
  </si>
  <si>
    <t>※千円未満の端数は、経費毎ではなく、補助対象経費全体の合計で端数を切ってください。</t>
    <rPh sb="1" eb="3">
      <t>センエン</t>
    </rPh>
    <rPh sb="3" eb="5">
      <t>ミマン</t>
    </rPh>
    <rPh sb="6" eb="8">
      <t>ハスウ</t>
    </rPh>
    <rPh sb="10" eb="12">
      <t>ケイヒ</t>
    </rPh>
    <rPh sb="12" eb="13">
      <t>ゴト</t>
    </rPh>
    <rPh sb="18" eb="20">
      <t>ホジョ</t>
    </rPh>
    <rPh sb="20" eb="22">
      <t>タイショウ</t>
    </rPh>
    <rPh sb="22" eb="24">
      <t>ケイヒ</t>
    </rPh>
    <rPh sb="24" eb="26">
      <t>ゼンタイ</t>
    </rPh>
    <rPh sb="27" eb="29">
      <t>ゴウケイ</t>
    </rPh>
    <rPh sb="30" eb="32">
      <t>ハスウ</t>
    </rPh>
    <rPh sb="33" eb="34">
      <t>キ</t>
    </rPh>
    <phoneticPr fontId="3"/>
  </si>
  <si>
    <t>→2,067,000</t>
    <phoneticPr fontId="3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</si>
  <si>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3"/>
  </si>
  <si>
    <t>補助金
交付申請額</t>
    <rPh sb="0" eb="3">
      <t>ホジョキン</t>
    </rPh>
    <rPh sb="4" eb="6">
      <t>コウフ</t>
    </rPh>
    <rPh sb="6" eb="9">
      <t>シンセイガク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</si>
  <si>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</si>
  <si>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</si>
  <si>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経費区分</t>
    <rPh sb="0" eb="4">
      <t>ケイヒクブン</t>
    </rPh>
    <phoneticPr fontId="3"/>
  </si>
  <si>
    <t>自己資金</t>
  </si>
  <si>
    <t>借入金</t>
  </si>
  <si>
    <t>補助金</t>
  </si>
  <si>
    <t>その他</t>
  </si>
  <si>
    <t>合　計</t>
    <phoneticPr fontId="3"/>
  </si>
  <si>
    <t>交付申請額</t>
    <rPh sb="0" eb="5">
      <t>コウフシンセイガク</t>
    </rPh>
    <phoneticPr fontId="3"/>
  </si>
  <si>
    <t>ロゴ作成委託</t>
    <rPh sb="4" eb="6">
      <t>イタク</t>
    </rPh>
    <phoneticPr fontId="3"/>
  </si>
  <si>
    <t>動画作成委託</t>
    <rPh sb="4" eb="6">
      <t>イタク</t>
    </rPh>
    <phoneticPr fontId="3"/>
  </si>
  <si>
    <t>パンフレットデザイン委託</t>
    <rPh sb="10" eb="12">
      <t>イタク</t>
    </rPh>
    <phoneticPr fontId="3"/>
  </si>
  <si>
    <t>展示会出展費用</t>
    <rPh sb="0" eb="3">
      <t>テンジカイ</t>
    </rPh>
    <rPh sb="3" eb="5">
      <t>シュッテン</t>
    </rPh>
    <rPh sb="5" eb="7">
      <t>ヒヨウ</t>
    </rPh>
    <phoneticPr fontId="3"/>
  </si>
  <si>
    <t>資金調達先</t>
    <rPh sb="0" eb="5">
      <t>シキンチョウタツサキ</t>
    </rPh>
    <phoneticPr fontId="3"/>
  </si>
  <si>
    <t>区分</t>
    <rPh sb="0" eb="2">
      <t>クブン</t>
    </rPh>
    <phoneticPr fontId="3"/>
  </si>
  <si>
    <t>補助事業に
要する経費</t>
    <phoneticPr fontId="3"/>
  </si>
  <si>
    <t>○○大学○○学部〇〇先生との共同研究</t>
    <rPh sb="2" eb="4">
      <t>ダイガク</t>
    </rPh>
    <rPh sb="6" eb="8">
      <t>ガクブ</t>
    </rPh>
    <rPh sb="10" eb="12">
      <t>センセイ</t>
    </rPh>
    <rPh sb="14" eb="18">
      <t>キョウドウケンキュウ</t>
    </rPh>
    <phoneticPr fontId="3"/>
  </si>
  <si>
    <t>○○について○○大学○○氏を招聘</t>
    <rPh sb="8" eb="10">
      <t>ダイガク</t>
    </rPh>
    <rPh sb="12" eb="13">
      <t>シ</t>
    </rPh>
    <rPh sb="14" eb="16">
      <t>ショウヘイ</t>
    </rPh>
    <phoneticPr fontId="3"/>
  </si>
  <si>
    <t>○○講習会への招聘</t>
    <rPh sb="2" eb="5">
      <t>コウシュウカイ</t>
    </rPh>
    <rPh sb="7" eb="9">
      <t>ショウヘイ</t>
    </rPh>
    <phoneticPr fontId="3"/>
  </si>
  <si>
    <t>同上</t>
    <rPh sb="0" eb="2">
      <t>ドウジョウ</t>
    </rPh>
    <phoneticPr fontId="3"/>
  </si>
  <si>
    <t>○○展示会への出展</t>
    <rPh sb="2" eb="5">
      <t>テンジカイ</t>
    </rPh>
    <rPh sb="7" eb="9">
      <t>シュッテン</t>
    </rPh>
    <phoneticPr fontId="3"/>
  </si>
  <si>
    <t>○○講習会の開催に使用</t>
    <rPh sb="6" eb="8">
      <t>カイサイ</t>
    </rPh>
    <rPh sb="9" eb="11">
      <t>シヨウ</t>
    </rPh>
    <phoneticPr fontId="3"/>
  </si>
  <si>
    <t>〇〇講習会に使用</t>
    <rPh sb="6" eb="8">
      <t>シヨウ</t>
    </rPh>
    <phoneticPr fontId="3"/>
  </si>
  <si>
    <t>〇〇講習会にてAさんが使用</t>
    <rPh sb="2" eb="5">
      <t>コウシュウカイ</t>
    </rPh>
    <rPh sb="11" eb="13">
      <t>シヨウ</t>
    </rPh>
    <phoneticPr fontId="3"/>
  </si>
  <si>
    <t>千円以下切り捨て前</t>
    <rPh sb="0" eb="1">
      <t>セン</t>
    </rPh>
    <rPh sb="1" eb="2">
      <t>エン</t>
    </rPh>
    <rPh sb="2" eb="4">
      <t>イカ</t>
    </rPh>
    <rPh sb="4" eb="5">
      <t>キ</t>
    </rPh>
    <rPh sb="6" eb="7">
      <t>ス</t>
    </rPh>
    <rPh sb="8" eb="9">
      <t>マエ</t>
    </rPh>
    <phoneticPr fontId="3"/>
  </si>
  <si>
    <t>施設の借り上げ</t>
    <rPh sb="0" eb="2">
      <t>シセツ</t>
    </rPh>
    <rPh sb="3" eb="4">
      <t>カ</t>
    </rPh>
    <rPh sb="5" eb="6">
      <t>ア</t>
    </rPh>
    <phoneticPr fontId="3"/>
  </si>
  <si>
    <t>月</t>
    <rPh sb="0" eb="1">
      <t>ツキ</t>
    </rPh>
    <phoneticPr fontId="3"/>
  </si>
  <si>
    <t>（カ）経費内訳</t>
    <rPh sb="3" eb="5">
      <t>ケイヒ</t>
    </rPh>
    <rPh sb="5" eb="7">
      <t>ウチワケ</t>
    </rPh>
    <phoneticPr fontId="3"/>
  </si>
  <si>
    <t>（キ）資金調達の内訳</t>
    <rPh sb="3" eb="7">
      <t>シキンチョウタツ</t>
    </rPh>
    <rPh sb="8" eb="10">
      <t>ウチワケ</t>
    </rPh>
    <phoneticPr fontId="3"/>
  </si>
  <si>
    <t>研究開発等経費</t>
    <rPh sb="0" eb="2">
      <t>ケンキュウ</t>
    </rPh>
    <rPh sb="2" eb="4">
      <t>カイハツ</t>
    </rPh>
    <rPh sb="4" eb="5">
      <t>トウ</t>
    </rPh>
    <rPh sb="5" eb="7">
      <t>ケイヒ</t>
    </rPh>
    <phoneticPr fontId="3"/>
  </si>
  <si>
    <t>試薬購入費</t>
    <rPh sb="0" eb="2">
      <t>シヤク</t>
    </rPh>
    <rPh sb="2" eb="5">
      <t>コウニュウヒ</t>
    </rPh>
    <phoneticPr fontId="3"/>
  </si>
  <si>
    <t>本</t>
    <rPh sb="0" eb="1">
      <t>ホン</t>
    </rPh>
    <phoneticPr fontId="3"/>
  </si>
  <si>
    <t>〇〇銀行からの借り入れ</t>
    <rPh sb="2" eb="4">
      <t>ギンコウ</t>
    </rPh>
    <rPh sb="7" eb="8">
      <t>カ</t>
    </rPh>
    <rPh sb="9" eb="10">
      <t>イ</t>
    </rPh>
    <phoneticPr fontId="3"/>
  </si>
  <si>
    <t>→2,067,000</t>
  </si>
  <si>
    <t>従業員(Aさん)</t>
    <rPh sb="0" eb="3">
      <t>ジュウギョウイン</t>
    </rPh>
    <phoneticPr fontId="3"/>
  </si>
  <si>
    <t>○○業務（\1,220×340時間）</t>
    <rPh sb="2" eb="4">
      <t>ギョウム</t>
    </rPh>
    <rPh sb="15" eb="17">
      <t>ジカン</t>
    </rPh>
    <phoneticPr fontId="3"/>
  </si>
  <si>
    <t>○○業務（\3,600×115時間）</t>
    <rPh sb="2" eb="4">
      <t>ギョウム</t>
    </rPh>
    <phoneticPr fontId="3"/>
  </si>
  <si>
    <t>パート員(Bさん）</t>
    <rPh sb="3" eb="4">
      <t>イン</t>
    </rPh>
    <phoneticPr fontId="3"/>
  </si>
  <si>
    <t>具体的な内容
（用途、規格、数量・回数など）</t>
    <rPh sb="0" eb="3">
      <t>グタイテキ</t>
    </rPh>
    <rPh sb="4" eb="6">
      <t>ナイヨウ</t>
    </rPh>
    <rPh sb="8" eb="10">
      <t>ヨウト</t>
    </rPh>
    <rPh sb="11" eb="13">
      <t>キカク</t>
    </rPh>
    <rPh sb="14" eb="16">
      <t>スウリョウ</t>
    </rPh>
    <rPh sb="17" eb="19">
      <t>カイスウ</t>
    </rPh>
    <phoneticPr fontId="3"/>
  </si>
  <si>
    <t>資料送付　等(2回)</t>
    <rPh sb="0" eb="2">
      <t>シリョウ</t>
    </rPh>
    <rPh sb="2" eb="4">
      <t>ソウフ</t>
    </rPh>
    <rPh sb="5" eb="6">
      <t>トウ</t>
    </rPh>
    <rPh sb="8" eb="9">
      <t>カイ</t>
    </rPh>
    <phoneticPr fontId="3"/>
  </si>
  <si>
    <t>試薬〇〇の購入費（6本）</t>
    <rPh sb="0" eb="2">
      <t>シヤク</t>
    </rPh>
    <rPh sb="5" eb="8">
      <t>コウニュウヒ</t>
    </rPh>
    <rPh sb="10" eb="11">
      <t>ホン</t>
    </rPh>
    <phoneticPr fontId="3"/>
  </si>
  <si>
    <t>ホームページに使用</t>
    <rPh sb="7" eb="9">
      <t>シヨウ</t>
    </rPh>
    <phoneticPr fontId="3"/>
  </si>
  <si>
    <t>パンフレットとホームページに使用</t>
    <rPh sb="14" eb="16">
      <t>シヨウ</t>
    </rPh>
    <phoneticPr fontId="3"/>
  </si>
  <si>
    <t>講習会及び店舗にて使用</t>
    <rPh sb="0" eb="3">
      <t>コウシュウカイ</t>
    </rPh>
    <rPh sb="3" eb="4">
      <t>オヨ</t>
    </rPh>
    <rPh sb="5" eb="7">
      <t>テンポ</t>
    </rPh>
    <rPh sb="9" eb="11">
      <t>シヨウ</t>
    </rPh>
    <phoneticPr fontId="3"/>
  </si>
  <si>
    <t>○○部（講習会用○○部、店舗用○○部）</t>
    <rPh sb="2" eb="3">
      <t>ブ</t>
    </rPh>
    <rPh sb="4" eb="7">
      <t>コウシュウカイ</t>
    </rPh>
    <rPh sb="7" eb="8">
      <t>ヨウ</t>
    </rPh>
    <rPh sb="10" eb="11">
      <t>ブ</t>
    </rPh>
    <rPh sb="12" eb="14">
      <t>テンポ</t>
    </rPh>
    <rPh sb="14" eb="15">
      <t>ヨウ</t>
    </rPh>
    <rPh sb="17" eb="18">
      <t>ブ</t>
    </rPh>
    <phoneticPr fontId="3"/>
  </si>
  <si>
    <t>○○部（講習会周知用）</t>
    <rPh sb="2" eb="3">
      <t>ブ</t>
    </rPh>
    <rPh sb="4" eb="7">
      <t>コウシュウカイ</t>
    </rPh>
    <rPh sb="7" eb="9">
      <t>シュウチ</t>
    </rPh>
    <rPh sb="9" eb="10">
      <t>ヨウ</t>
    </rPh>
    <phoneticPr fontId="3"/>
  </si>
  <si>
    <t>機材配送　等(1回)</t>
    <rPh sb="0" eb="2">
      <t>キザイ</t>
    </rPh>
    <rPh sb="2" eb="4">
      <t>ハイソウ</t>
    </rPh>
    <rPh sb="5" eb="6">
      <t>トウ</t>
    </rPh>
    <rPh sb="8" eb="9">
      <t>カイ</t>
    </rPh>
    <phoneticPr fontId="3"/>
  </si>
  <si>
    <t>〇〇にて事業視察と情報交換等(東京×5人回)</t>
    <rPh sb="9" eb="13">
      <t>ジョウホウコウカン</t>
    </rPh>
    <rPh sb="13" eb="14">
      <t>トウ</t>
    </rPh>
    <rPh sb="15" eb="17">
      <t>トウキョウ</t>
    </rPh>
    <rPh sb="19" eb="20">
      <t>ニン</t>
    </rPh>
    <rPh sb="20" eb="21">
      <t>カイ</t>
    </rPh>
    <phoneticPr fontId="3"/>
  </si>
  <si>
    <t>〇〇にて〇〇社と打ち合わせ(愛知×3人回)</t>
    <rPh sb="6" eb="7">
      <t>シャ</t>
    </rPh>
    <rPh sb="8" eb="9">
      <t>ウ</t>
    </rPh>
    <rPh sb="10" eb="11">
      <t>ア</t>
    </rPh>
    <rPh sb="14" eb="16">
      <t>アイチ</t>
    </rPh>
    <rPh sb="19" eb="20">
      <t>カイ</t>
    </rPh>
    <phoneticPr fontId="3"/>
  </si>
  <si>
    <t>様式第1号（島根県ヘルステックビジネス事業化補助金交付申請書）　別紙1-2</t>
    <rPh sb="0" eb="2">
      <t>ヨウシキ</t>
    </rPh>
    <rPh sb="2" eb="3">
      <t>ダイ</t>
    </rPh>
    <rPh sb="4" eb="5">
      <t>ゴウ</t>
    </rPh>
    <rPh sb="32" eb="34">
      <t>ベッシ</t>
    </rPh>
    <phoneticPr fontId="3"/>
  </si>
  <si>
    <t>様式第1号（島根県ヘルステックビジネス事業化補助金交付申請書）　別紙1-1</t>
    <rPh sb="0" eb="2">
      <t>ヨウシキ</t>
    </rPh>
    <rPh sb="2" eb="3">
      <t>ダイ</t>
    </rPh>
    <rPh sb="4" eb="5">
      <t>ゴウ</t>
    </rPh>
    <rPh sb="32" eb="34">
      <t>ベッシ</t>
    </rPh>
    <phoneticPr fontId="3"/>
  </si>
  <si>
    <t>別紙1-1</t>
    <rPh sb="0" eb="2">
      <t>ベッシ</t>
    </rPh>
    <phoneticPr fontId="3"/>
  </si>
  <si>
    <t>別紙1-2</t>
    <rPh sb="0" eb="2">
      <t>ベッシ</t>
    </rPh>
    <phoneticPr fontId="3"/>
  </si>
  <si>
    <t>〇〇〇〇の賃借料</t>
    <rPh sb="5" eb="8">
      <t>チンシャクリョウ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</si>
</sst>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2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3" borderId="20" xfId="0" applyFont="1" applyFill="1" applyBorder="1" applyAlignment="1">
      <alignment vertical="center" shrinkToFi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right" vertical="center" wrapText="1"/>
    </xf>
    <xf numFmtId="38" fontId="8" fillId="3" borderId="2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6" fillId="3" borderId="16" xfId="0" applyFont="1" applyFill="1" applyBorder="1" applyAlignment="1">
      <alignment vertical="center" shrinkToFi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right" vertical="center" wrapText="1"/>
    </xf>
    <xf numFmtId="38" fontId="8" fillId="3" borderId="18" xfId="0" applyNumberFormat="1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shrinkToFit="1"/>
    </xf>
    <xf numFmtId="0" fontId="6" fillId="3" borderId="34" xfId="0" applyFont="1" applyFill="1" applyBorder="1" applyAlignment="1">
      <alignment vertical="center" shrinkToFit="1"/>
    </xf>
    <xf numFmtId="38" fontId="0" fillId="3" borderId="13" xfId="1" applyFont="1" applyFill="1" applyBorder="1" applyAlignment="1">
      <alignment vertical="center" wrapText="1"/>
    </xf>
    <xf numFmtId="38" fontId="0" fillId="3" borderId="4" xfId="1" applyFont="1" applyFill="1" applyBorder="1" applyAlignment="1">
      <alignment vertical="center" wrapText="1"/>
    </xf>
    <xf numFmtId="38" fontId="0" fillId="3" borderId="1" xfId="1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left" vertical="center" wrapText="1"/>
    </xf>
    <xf numFmtId="176" fontId="10" fillId="3" borderId="13" xfId="1" applyNumberFormat="1" applyFont="1" applyFill="1" applyBorder="1" applyAlignment="1">
      <alignment vertical="center" wrapText="1"/>
    </xf>
    <xf numFmtId="38" fontId="9" fillId="2" borderId="7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vertical="center" wrapText="1"/>
    </xf>
    <xf numFmtId="38" fontId="5" fillId="2" borderId="2" xfId="1" applyFont="1" applyFill="1" applyBorder="1" applyAlignment="1">
      <alignment vertical="center" wrapText="1"/>
    </xf>
    <xf numFmtId="38" fontId="9" fillId="2" borderId="8" xfId="1" applyFont="1" applyFill="1" applyBorder="1" applyAlignment="1">
      <alignment vertical="center" wrapText="1"/>
    </xf>
    <xf numFmtId="38" fontId="5" fillId="2" borderId="37" xfId="1" applyFont="1" applyFill="1" applyBorder="1" applyAlignment="1">
      <alignment vertical="center" wrapText="1"/>
    </xf>
    <xf numFmtId="38" fontId="5" fillId="2" borderId="38" xfId="1" applyFont="1" applyFill="1" applyBorder="1" applyAlignment="1">
      <alignment vertical="center" wrapText="1"/>
    </xf>
    <xf numFmtId="38" fontId="9" fillId="2" borderId="39" xfId="1" applyFont="1" applyFill="1" applyBorder="1" applyAlignment="1">
      <alignment vertical="center" wrapText="1"/>
    </xf>
    <xf numFmtId="38" fontId="5" fillId="3" borderId="11" xfId="1" applyFont="1" applyFill="1" applyBorder="1" applyAlignment="1">
      <alignment horizontal="center" vertical="center" wrapText="1"/>
    </xf>
    <xf numFmtId="38" fontId="9" fillId="3" borderId="12" xfId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176" fontId="15" fillId="3" borderId="18" xfId="1" applyNumberFormat="1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left" vertical="center" wrapText="1"/>
    </xf>
    <xf numFmtId="0" fontId="15" fillId="3" borderId="45" xfId="0" applyFont="1" applyFill="1" applyBorder="1" applyAlignment="1">
      <alignment horizontal="center" vertical="center" wrapText="1"/>
    </xf>
    <xf numFmtId="38" fontId="16" fillId="3" borderId="36" xfId="1" applyFont="1" applyFill="1" applyBorder="1" applyAlignment="1">
      <alignment vertical="center" wrapText="1"/>
    </xf>
    <xf numFmtId="38" fontId="15" fillId="3" borderId="33" xfId="1" applyFont="1" applyFill="1" applyBorder="1" applyAlignment="1">
      <alignment vertical="center" wrapText="1"/>
    </xf>
    <xf numFmtId="38" fontId="0" fillId="0" borderId="3" xfId="1" applyFont="1" applyBorder="1" applyAlignment="1">
      <alignment vertical="center" wrapText="1"/>
    </xf>
    <xf numFmtId="38" fontId="13" fillId="2" borderId="35" xfId="1" applyFont="1" applyFill="1" applyBorder="1" applyAlignment="1">
      <alignment vertical="center" wrapText="1"/>
    </xf>
    <xf numFmtId="38" fontId="13" fillId="2" borderId="29" xfId="1" applyFont="1" applyFill="1" applyBorder="1" applyAlignment="1">
      <alignment vertical="center" wrapText="1"/>
    </xf>
    <xf numFmtId="38" fontId="13" fillId="2" borderId="21" xfId="1" applyFont="1" applyFill="1" applyBorder="1" applyAlignment="1">
      <alignment vertical="center" wrapText="1"/>
    </xf>
    <xf numFmtId="38" fontId="13" fillId="2" borderId="35" xfId="1" applyFont="1" applyFill="1" applyBorder="1" applyAlignment="1" applyProtection="1">
      <alignment vertical="center" wrapText="1"/>
      <protection locked="0"/>
    </xf>
    <xf numFmtId="38" fontId="9" fillId="2" borderId="39" xfId="1" applyFont="1" applyFill="1" applyBorder="1" applyAlignment="1" applyProtection="1">
      <alignment vertical="center" wrapText="1"/>
      <protection locked="0"/>
    </xf>
    <xf numFmtId="38" fontId="13" fillId="2" borderId="29" xfId="1" applyFont="1" applyFill="1" applyBorder="1" applyAlignment="1" applyProtection="1">
      <alignment vertical="center" wrapText="1"/>
      <protection locked="0"/>
    </xf>
    <xf numFmtId="38" fontId="5" fillId="2" borderId="1" xfId="1" applyFont="1" applyFill="1" applyBorder="1" applyAlignment="1" applyProtection="1">
      <alignment vertical="center" wrapText="1"/>
      <protection locked="0"/>
    </xf>
    <xf numFmtId="38" fontId="9" fillId="2" borderId="7" xfId="1" applyFont="1" applyFill="1" applyBorder="1" applyAlignment="1" applyProtection="1">
      <alignment vertical="center" wrapText="1"/>
      <protection locked="0"/>
    </xf>
    <xf numFmtId="38" fontId="13" fillId="2" borderId="21" xfId="1" applyFont="1" applyFill="1" applyBorder="1" applyAlignment="1" applyProtection="1">
      <alignment vertical="center" wrapText="1"/>
      <protection locked="0"/>
    </xf>
    <xf numFmtId="38" fontId="5" fillId="2" borderId="2" xfId="1" applyFont="1" applyFill="1" applyBorder="1" applyAlignment="1" applyProtection="1">
      <alignment vertical="center" wrapText="1"/>
      <protection locked="0"/>
    </xf>
    <xf numFmtId="38" fontId="9" fillId="2" borderId="8" xfId="1" applyFont="1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6" fontId="19" fillId="3" borderId="40" xfId="2" applyFont="1" applyFill="1" applyBorder="1" applyAlignment="1">
      <alignment vertical="center" wrapText="1"/>
    </xf>
    <xf numFmtId="38" fontId="5" fillId="2" borderId="38" xfId="1" applyFont="1" applyFill="1" applyBorder="1" applyAlignment="1" applyProtection="1">
      <alignment vertical="center" wrapText="1"/>
      <protection locked="0"/>
    </xf>
    <xf numFmtId="38" fontId="5" fillId="2" borderId="37" xfId="1" applyFont="1" applyFill="1" applyBorder="1" applyAlignment="1" applyProtection="1">
      <alignment vertical="center" wrapText="1"/>
      <protection locked="0"/>
    </xf>
    <xf numFmtId="0" fontId="9" fillId="3" borderId="41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 wrapText="1"/>
    </xf>
    <xf numFmtId="38" fontId="5" fillId="3" borderId="11" xfId="1" applyFont="1" applyFill="1" applyBorder="1" applyAlignment="1" applyProtection="1">
      <alignment horizontal="center" vertical="center" wrapText="1"/>
    </xf>
    <xf numFmtId="38" fontId="9" fillId="3" borderId="12" xfId="1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44" xfId="0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 applyProtection="1">
      <alignment horizontal="center" vertical="center" wrapText="1"/>
    </xf>
    <xf numFmtId="6" fontId="19" fillId="3" borderId="40" xfId="2" applyFont="1" applyFill="1" applyBorder="1" applyAlignment="1" applyProtection="1">
      <alignment vertical="center" wrapText="1"/>
    </xf>
    <xf numFmtId="38" fontId="16" fillId="3" borderId="36" xfId="1" applyFont="1" applyFill="1" applyBorder="1" applyAlignment="1" applyProtection="1">
      <alignment vertical="center" wrapText="1"/>
    </xf>
    <xf numFmtId="38" fontId="15" fillId="3" borderId="33" xfId="1" applyFont="1" applyFill="1" applyBorder="1" applyAlignment="1" applyProtection="1">
      <alignment vertical="center" wrapText="1"/>
    </xf>
    <xf numFmtId="38" fontId="0" fillId="0" borderId="13" xfId="1" applyFont="1" applyBorder="1" applyAlignment="1" applyProtection="1">
      <alignment vertical="center" wrapText="1"/>
    </xf>
    <xf numFmtId="38" fontId="0" fillId="3" borderId="13" xfId="1" applyFont="1" applyFill="1" applyBorder="1" applyAlignment="1" applyProtection="1">
      <alignment vertical="center" wrapText="1"/>
    </xf>
    <xf numFmtId="38" fontId="18" fillId="3" borderId="1" xfId="1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horizontal="right" vertical="center" wrapText="1"/>
    </xf>
    <xf numFmtId="38" fontId="8" fillId="3" borderId="2" xfId="0" applyNumberFormat="1" applyFont="1" applyFill="1" applyBorder="1" applyAlignment="1" applyProtection="1">
      <alignment vertical="center" wrapText="1"/>
    </xf>
    <xf numFmtId="38" fontId="0" fillId="0" borderId="4" xfId="1" applyFont="1" applyBorder="1" applyAlignment="1" applyProtection="1">
      <alignment vertical="center" wrapText="1"/>
    </xf>
    <xf numFmtId="38" fontId="0" fillId="3" borderId="4" xfId="1" applyFont="1" applyFill="1" applyBorder="1" applyAlignment="1" applyProtection="1">
      <alignment vertical="center" wrapText="1"/>
    </xf>
    <xf numFmtId="0" fontId="6" fillId="3" borderId="16" xfId="0" applyFont="1" applyFill="1" applyBorder="1" applyAlignment="1" applyProtection="1">
      <alignment vertical="center" shrinkToFi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horizontal="right" vertical="center" wrapText="1"/>
    </xf>
    <xf numFmtId="38" fontId="18" fillId="0" borderId="1" xfId="1" applyFont="1" applyBorder="1" applyAlignment="1" applyProtection="1">
      <alignment vertical="center" wrapText="1"/>
    </xf>
    <xf numFmtId="38" fontId="8" fillId="3" borderId="18" xfId="0" applyNumberFormat="1" applyFont="1" applyFill="1" applyBorder="1" applyAlignment="1" applyProtection="1">
      <alignment vertical="center" wrapText="1"/>
    </xf>
    <xf numFmtId="176" fontId="10" fillId="3" borderId="13" xfId="1" applyNumberFormat="1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176" fontId="15" fillId="3" borderId="18" xfId="1" applyNumberFormat="1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horizontal="left" vertical="center" wrapText="1"/>
    </xf>
    <xf numFmtId="0" fontId="0" fillId="3" borderId="46" xfId="0" applyFill="1" applyBorder="1" applyAlignment="1" applyProtection="1">
      <alignment horizontal="center" vertical="center" wrapText="1"/>
    </xf>
    <xf numFmtId="176" fontId="10" fillId="3" borderId="47" xfId="1" applyNumberFormat="1" applyFont="1" applyFill="1" applyBorder="1" applyAlignment="1" applyProtection="1">
      <alignment vertical="center" wrapText="1"/>
    </xf>
    <xf numFmtId="176" fontId="15" fillId="3" borderId="34" xfId="1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shrinkToFit="1"/>
    </xf>
    <xf numFmtId="0" fontId="8" fillId="3" borderId="2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3" borderId="18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1" fillId="3" borderId="13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38" fontId="4" fillId="2" borderId="0" xfId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38" fontId="4" fillId="2" borderId="0" xfId="1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13" xfId="0" applyBorder="1" applyAlignment="1" applyProtection="1">
      <alignment horizontal="right" vertical="center" wrapText="1"/>
    </xf>
    <xf numFmtId="3" fontId="0" fillId="0" borderId="13" xfId="0" applyNumberFormat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right" vertical="center" wrapText="1"/>
    </xf>
    <xf numFmtId="38" fontId="18" fillId="0" borderId="1" xfId="1" applyFont="1" applyBorder="1" applyAlignment="1" applyProtection="1">
      <alignment horizontal="right" vertical="center" wrapText="1"/>
    </xf>
    <xf numFmtId="0" fontId="6" fillId="3" borderId="20" xfId="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3" fontId="0" fillId="0" borderId="4" xfId="0" applyNumberForma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38" fontId="0" fillId="0" borderId="1" xfId="1" applyFont="1" applyBorder="1" applyAlignment="1" applyProtection="1">
      <alignment horizontal="right" vertical="center" wrapText="1"/>
    </xf>
    <xf numFmtId="0" fontId="6" fillId="3" borderId="16" xfId="0" applyFont="1" applyFill="1" applyBorder="1" applyAlignment="1" applyProtection="1">
      <alignment horizontal="right" vertical="center" wrapText="1"/>
    </xf>
    <xf numFmtId="0" fontId="0" fillId="0" borderId="26" xfId="0" applyBorder="1" applyAlignment="1" applyProtection="1">
      <alignment horizontal="left" vertical="center" shrinkToFit="1"/>
    </xf>
    <xf numFmtId="0" fontId="17" fillId="0" borderId="29" xfId="0" applyFont="1" applyBorder="1" applyAlignment="1" applyProtection="1">
      <alignment horizontal="left" vertical="center" shrinkToFit="1"/>
    </xf>
    <xf numFmtId="0" fontId="6" fillId="3" borderId="20" xfId="0" applyFont="1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horizontal="left" vertical="center" shrinkToFit="1"/>
    </xf>
    <xf numFmtId="0" fontId="0" fillId="0" borderId="29" xfId="0" applyBorder="1" applyAlignment="1" applyProtection="1">
      <alignment horizontal="left" vertical="center" shrinkToFit="1"/>
    </xf>
    <xf numFmtId="0" fontId="6" fillId="3" borderId="16" xfId="0" applyFont="1" applyFill="1" applyBorder="1" applyAlignment="1" applyProtection="1">
      <alignment horizontal="left" vertical="center" shrinkToFit="1"/>
    </xf>
    <xf numFmtId="0" fontId="6" fillId="3" borderId="34" xfId="0" applyFont="1" applyFill="1" applyBorder="1" applyAlignment="1" applyProtection="1">
      <alignment horizontal="left" vertical="center" shrinkToFit="1"/>
    </xf>
    <xf numFmtId="38" fontId="12" fillId="2" borderId="47" xfId="1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shrinkToFit="1"/>
    </xf>
    <xf numFmtId="38" fontId="12" fillId="2" borderId="48" xfId="1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shrinkToFit="1"/>
    </xf>
    <xf numFmtId="38" fontId="8" fillId="3" borderId="49" xfId="0" applyNumberFormat="1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shrinkToFit="1"/>
    </xf>
    <xf numFmtId="38" fontId="0" fillId="2" borderId="50" xfId="1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shrinkToFit="1"/>
    </xf>
    <xf numFmtId="38" fontId="0" fillId="2" borderId="48" xfId="1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shrinkToFit="1"/>
    </xf>
    <xf numFmtId="38" fontId="8" fillId="3" borderId="34" xfId="0" applyNumberFormat="1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shrinkToFit="1"/>
    </xf>
    <xf numFmtId="38" fontId="0" fillId="2" borderId="51" xfId="1" applyFont="1" applyFill="1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shrinkToFit="1"/>
    </xf>
    <xf numFmtId="0" fontId="18" fillId="0" borderId="7" xfId="0" applyFont="1" applyBorder="1" applyAlignment="1" applyProtection="1">
      <alignment horizontal="left" vertical="center" shrinkToFit="1"/>
    </xf>
    <xf numFmtId="38" fontId="0" fillId="2" borderId="52" xfId="1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shrinkToFit="1"/>
    </xf>
    <xf numFmtId="38" fontId="0" fillId="2" borderId="4" xfId="1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shrinkToFit="1"/>
    </xf>
    <xf numFmtId="38" fontId="0" fillId="2" borderId="1" xfId="1" applyFont="1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shrinkToFit="1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32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3" borderId="31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38" fontId="14" fillId="3" borderId="13" xfId="0" applyNumberFormat="1" applyFont="1" applyFill="1" applyBorder="1" applyAlignment="1" applyProtection="1">
      <alignment horizontal="right" vertical="center" wrapText="1"/>
    </xf>
    <xf numFmtId="38" fontId="14" fillId="3" borderId="18" xfId="0" applyNumberFormat="1" applyFont="1" applyFill="1" applyBorder="1" applyAlignment="1" applyProtection="1">
      <alignment horizontal="right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</xf>
    <xf numFmtId="38" fontId="14" fillId="3" borderId="13" xfId="0" applyNumberFormat="1" applyFont="1" applyFill="1" applyBorder="1" applyAlignment="1">
      <alignment horizontal="center" vertical="center" wrapText="1"/>
    </xf>
    <xf numFmtId="38" fontId="14" fillId="3" borderId="18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5" Type="http://schemas.microsoft.com/office/2017/10/relationships/person" Target="persons/person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267821</xdr:colOff>
      <xdr:row>0</xdr:row>
      <xdr:rowOff>79001</xdr:rowOff>
    </xdr:from>
    <xdr:to>
      <xdr:col>8</xdr:col>
      <xdr:colOff>1088615</xdr:colOff>
      <xdr:row>2</xdr:row>
      <xdr:rowOff>362511</xdr:rowOff>
    </xdr:to>
    <xdr:sp macro="" textlink="">
      <xdr:nvSpPr>
        <xdr:cNvPr id="2" name="AutoShape 42"/>
        <xdr:cNvSpPr>
          <a:spLocks noChangeArrowheads="1"/>
        </xdr:cNvSpPr>
      </xdr:nvSpPr>
      <xdr:spPr bwMode="auto">
        <a:xfrm>
          <a:off x="4794997" y="79001"/>
          <a:ext cx="4350647" cy="911039"/>
        </a:xfrm>
        <a:prstGeom prst="roundRect">
          <a:avLst>
            <a:gd name="adj" fmla="val 16667"/>
          </a:avLst>
        </a:prstGeom>
        <a:solidFill>
          <a:schemeClr val="bg1"/>
        </a:solidFill>
        <a:ln w="50800" cmpd="dbl" algn="ctr">
          <a:solidFill>
            <a:schemeClr val="accent4"/>
          </a:solidFill>
          <a:round/>
          <a:headEnd/>
          <a:tailEnd/>
        </a:ln>
        <a:effectLst/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PｺﾞｼｯｸE" panose="020B0900000000000000" pitchFamily="50" charset="-128"/>
              <a:cs typeface="Times New Roman" panose="02020603050405020304" pitchFamily="18" charset="0"/>
            </a:rPr>
            <a:t>・経費区分ごとに小計も記載すること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PｺﾞｼｯｸE" panose="020B0900000000000000" pitchFamily="50" charset="-128"/>
              <a:cs typeface="Times New Roman" panose="02020603050405020304" pitchFamily="18" charset="0"/>
            </a:rPr>
            <a:t>・項目ごとに記載すること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PｺﾞｼｯｸE" panose="020B0900000000000000" pitchFamily="50" charset="-128"/>
              <a:cs typeface="Times New Roman" panose="02020603050405020304" pitchFamily="18" charset="0"/>
            </a:rPr>
            <a:t>・補助金交付申請額は、経費区分ごとに記載（経費の１／２以内）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PｺﾞｼｯｸE" panose="020B0900000000000000" pitchFamily="50" charset="-128"/>
              <a:cs typeface="Times New Roman" panose="02020603050405020304" pitchFamily="18" charset="0"/>
            </a:rPr>
            <a:t>・補助金交付申請額合計は、補助限度額以内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369795</xdr:rowOff>
    </xdr:from>
    <xdr:to>
      <xdr:col>9</xdr:col>
      <xdr:colOff>55656</xdr:colOff>
      <xdr:row>3</xdr:row>
      <xdr:rowOff>366433</xdr:rowOff>
    </xdr:to>
    <xdr:sp macro="" textlink="">
      <xdr:nvSpPr>
        <xdr:cNvPr id="2" name="AutoShape 42"/>
        <xdr:cNvSpPr>
          <a:spLocks noChangeArrowheads="1"/>
        </xdr:cNvSpPr>
      </xdr:nvSpPr>
      <xdr:spPr bwMode="auto">
        <a:xfrm>
          <a:off x="6645088" y="997324"/>
          <a:ext cx="3282950" cy="590550"/>
        </a:xfrm>
        <a:prstGeom prst="roundRect">
          <a:avLst>
            <a:gd name="adj" fmla="val 16667"/>
          </a:avLst>
        </a:prstGeom>
        <a:solidFill>
          <a:schemeClr val="bg1"/>
        </a:solidFill>
        <a:ln w="50800" cmpd="dbl" algn="ctr">
          <a:solidFill>
            <a:schemeClr val="accent4"/>
          </a:solidFill>
          <a:round/>
          <a:headEnd/>
          <a:tailEnd/>
        </a:ln>
        <a:effectLst/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PｺﾞｼｯｸE" panose="020B0900000000000000" pitchFamily="50" charset="-128"/>
              <a:cs typeface="Times New Roman" panose="02020603050405020304" pitchFamily="18" charset="0"/>
            </a:rPr>
            <a:t>・区分ごと記載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47"/>
  <sheetViews>
    <sheetView tabSelected="1" zoomScaleNormal="100" zoomScaleSheetLayoutView="85" workbookViewId="0"/>
  </sheetViews>
  <sheetFormatPr defaultRowHeight="18.75" x14ac:dyDescent="0.4"/>
  <cols>
    <col min="1" max="1" width="10" customWidth="1"/>
    <col min="2" max="2" width="17.375" style="22" customWidth="1"/>
    <col min="3" max="3" width="3.875" style="4" customWidth="1"/>
    <col min="4" max="4" width="5.125" customWidth="1"/>
    <col min="5" max="5" width="10" customWidth="1"/>
    <col min="6" max="6" width="13.125" customWidth="1"/>
    <col min="7" max="7" width="12.625" customWidth="1"/>
    <col min="8" max="8" width="33.625" customWidth="1"/>
    <col min="9" max="9" width="15.625" customWidth="1"/>
  </cols>
  <sheetData>
    <row r="1" spans="1:9" ht="24.95" customHeight="1" x14ac:dyDescent="0.4">
      <c r="A1" s="127" t="s">
        <v>91</v>
      </c>
      <c r="B1" s="128"/>
      <c r="C1" s="129"/>
      <c r="D1" s="127"/>
      <c r="E1" s="127"/>
      <c r="F1" s="127"/>
      <c r="G1" s="127"/>
      <c r="H1" s="127"/>
      <c r="I1" s="127"/>
    </row>
    <row r="2" spans="1:9" ht="24.95" customHeight="1" thickBot="1" x14ac:dyDescent="0.45">
      <c r="A2" s="130" t="s">
        <v>67</v>
      </c>
      <c r="B2" s="128"/>
      <c r="C2" s="129"/>
      <c r="D2" s="127"/>
      <c r="E2" s="127"/>
      <c r="F2" s="127"/>
      <c r="G2" s="127"/>
      <c r="H2" s="127"/>
      <c r="I2" s="131" t="s">
        <v>13</v>
      </c>
    </row>
    <row r="3" spans="1:9" ht="38.25" thickBot="1" x14ac:dyDescent="0.45">
      <c r="A3" s="81" t="s">
        <v>42</v>
      </c>
      <c r="B3" s="82" t="s">
        <v>0</v>
      </c>
      <c r="C3" s="83" t="s">
        <v>1</v>
      </c>
      <c r="D3" s="83" t="s">
        <v>2</v>
      </c>
      <c r="E3" s="83" t="s">
        <v>3</v>
      </c>
      <c r="F3" s="83" t="s">
        <v>38</v>
      </c>
      <c r="G3" s="83" t="s">
        <v>39</v>
      </c>
      <c r="H3" s="116" t="s">
        <v>78</v>
      </c>
      <c r="I3" s="84" t="s">
        <v>4</v>
      </c>
    </row>
    <row r="4" spans="1:9" ht="27.75" customHeight="1" thickTop="1" x14ac:dyDescent="0.4">
      <c r="A4" s="195" t="s">
        <v>69</v>
      </c>
      <c r="B4" s="164"/>
      <c r="C4" s="153"/>
      <c r="D4" s="153"/>
      <c r="E4" s="154"/>
      <c r="F4" s="99">
        <f>D4*E4</f>
        <v>0</v>
      </c>
      <c r="G4" s="100">
        <f>ROUNDDOWN(F4/2,0)</f>
        <v>0</v>
      </c>
      <c r="H4" s="171"/>
      <c r="I4" s="172"/>
    </row>
    <row r="5" spans="1:9" ht="27.75" customHeight="1" x14ac:dyDescent="0.4">
      <c r="A5" s="193"/>
      <c r="B5" s="165"/>
      <c r="C5" s="155"/>
      <c r="D5" s="156"/>
      <c r="E5" s="157"/>
      <c r="F5" s="110">
        <f>D5*E5</f>
        <v>0</v>
      </c>
      <c r="G5" s="101">
        <f>ROUNDDOWN(F5/2,0)</f>
        <v>0</v>
      </c>
      <c r="H5" s="173"/>
      <c r="I5" s="174"/>
    </row>
    <row r="6" spans="1:9" s="37" customFormat="1" ht="15" customHeight="1" thickBot="1" x14ac:dyDescent="0.45">
      <c r="A6" s="193"/>
      <c r="B6" s="166"/>
      <c r="C6" s="158"/>
      <c r="D6" s="158"/>
      <c r="E6" s="158"/>
      <c r="F6" s="102" t="s">
        <v>40</v>
      </c>
      <c r="G6" s="103">
        <f>SUM(G4:G5)</f>
        <v>0</v>
      </c>
      <c r="H6" s="175"/>
      <c r="I6" s="176"/>
    </row>
    <row r="7" spans="1:9" ht="27.75" customHeight="1" x14ac:dyDescent="0.4">
      <c r="A7" s="192" t="s">
        <v>31</v>
      </c>
      <c r="B7" s="167"/>
      <c r="C7" s="159"/>
      <c r="D7" s="159"/>
      <c r="E7" s="160"/>
      <c r="F7" s="104">
        <f>D7*E7</f>
        <v>0</v>
      </c>
      <c r="G7" s="105">
        <f>ROUNDDOWN(F7/2,0)</f>
        <v>0</v>
      </c>
      <c r="H7" s="177"/>
      <c r="I7" s="178"/>
    </row>
    <row r="8" spans="1:9" ht="27.75" customHeight="1" x14ac:dyDescent="0.4">
      <c r="A8" s="193"/>
      <c r="B8" s="168"/>
      <c r="C8" s="161"/>
      <c r="D8" s="161"/>
      <c r="E8" s="162"/>
      <c r="F8" s="110">
        <f>D8*E8</f>
        <v>0</v>
      </c>
      <c r="G8" s="101">
        <f>ROUNDDOWN(F8/2,0)</f>
        <v>0</v>
      </c>
      <c r="H8" s="179"/>
      <c r="I8" s="180"/>
    </row>
    <row r="9" spans="1:9" s="37" customFormat="1" ht="15" customHeight="1" thickBot="1" x14ac:dyDescent="0.45">
      <c r="A9" s="196"/>
      <c r="B9" s="169"/>
      <c r="C9" s="163"/>
      <c r="D9" s="163"/>
      <c r="E9" s="163"/>
      <c r="F9" s="109" t="s">
        <v>40</v>
      </c>
      <c r="G9" s="111">
        <f>SUM(G7:G8)</f>
        <v>0</v>
      </c>
      <c r="H9" s="181"/>
      <c r="I9" s="182"/>
    </row>
    <row r="10" spans="1:9" ht="27.75" customHeight="1" x14ac:dyDescent="0.4">
      <c r="A10" s="193" t="s">
        <v>5</v>
      </c>
      <c r="B10" s="167"/>
      <c r="C10" s="159"/>
      <c r="D10" s="159"/>
      <c r="E10" s="160"/>
      <c r="F10" s="104">
        <f>D10*E10</f>
        <v>0</v>
      </c>
      <c r="G10" s="105">
        <f>ROUNDDOWN(F10/2,0)</f>
        <v>0</v>
      </c>
      <c r="H10" s="183"/>
      <c r="I10" s="184"/>
    </row>
    <row r="11" spans="1:9" ht="27.75" customHeight="1" x14ac:dyDescent="0.4">
      <c r="A11" s="193"/>
      <c r="B11" s="168"/>
      <c r="C11" s="161"/>
      <c r="D11" s="161"/>
      <c r="E11" s="162"/>
      <c r="F11" s="110">
        <f>D11*E11</f>
        <v>0</v>
      </c>
      <c r="G11" s="101">
        <f>ROUNDDOWN(F11/2,0)</f>
        <v>0</v>
      </c>
      <c r="H11" s="179"/>
      <c r="I11" s="180"/>
    </row>
    <row r="12" spans="1:9" s="37" customFormat="1" ht="15" customHeight="1" thickBot="1" x14ac:dyDescent="0.45">
      <c r="A12" s="196"/>
      <c r="B12" s="169"/>
      <c r="C12" s="163"/>
      <c r="D12" s="163"/>
      <c r="E12" s="163"/>
      <c r="F12" s="109" t="s">
        <v>40</v>
      </c>
      <c r="G12" s="111">
        <f>SUM(G10:G11)</f>
        <v>0</v>
      </c>
      <c r="H12" s="181"/>
      <c r="I12" s="182"/>
    </row>
    <row r="13" spans="1:9" ht="27.75" customHeight="1" x14ac:dyDescent="0.4">
      <c r="A13" s="192" t="s">
        <v>32</v>
      </c>
      <c r="B13" s="167"/>
      <c r="C13" s="159"/>
      <c r="D13" s="159"/>
      <c r="E13" s="160"/>
      <c r="F13" s="104">
        <f>D13*E13</f>
        <v>0</v>
      </c>
      <c r="G13" s="105">
        <f>ROUNDDOWN(F13/2,0)</f>
        <v>0</v>
      </c>
      <c r="H13" s="177"/>
      <c r="I13" s="178"/>
    </row>
    <row r="14" spans="1:9" ht="27.75" customHeight="1" x14ac:dyDescent="0.4">
      <c r="A14" s="193"/>
      <c r="B14" s="168"/>
      <c r="C14" s="161"/>
      <c r="D14" s="161"/>
      <c r="E14" s="162"/>
      <c r="F14" s="110">
        <f>D14*E14</f>
        <v>0</v>
      </c>
      <c r="G14" s="101">
        <f>ROUNDDOWN(F14/2,0)</f>
        <v>0</v>
      </c>
      <c r="H14" s="179"/>
      <c r="I14" s="180"/>
    </row>
    <row r="15" spans="1:9" s="37" customFormat="1" ht="15" customHeight="1" thickBot="1" x14ac:dyDescent="0.45">
      <c r="A15" s="196"/>
      <c r="B15" s="169"/>
      <c r="C15" s="163"/>
      <c r="D15" s="163"/>
      <c r="E15" s="163"/>
      <c r="F15" s="109" t="s">
        <v>40</v>
      </c>
      <c r="G15" s="111">
        <f>SUM(G13:G14)</f>
        <v>0</v>
      </c>
      <c r="H15" s="181"/>
      <c r="I15" s="182"/>
    </row>
    <row r="16" spans="1:9" ht="27.75" customHeight="1" x14ac:dyDescent="0.4">
      <c r="A16" s="192" t="s">
        <v>33</v>
      </c>
      <c r="B16" s="167"/>
      <c r="C16" s="159"/>
      <c r="D16" s="159"/>
      <c r="E16" s="160"/>
      <c r="F16" s="104">
        <f>D16*E16</f>
        <v>0</v>
      </c>
      <c r="G16" s="105">
        <f>ROUNDDOWN(F16/2,0)</f>
        <v>0</v>
      </c>
      <c r="H16" s="177"/>
      <c r="I16" s="178"/>
    </row>
    <row r="17" spans="1:9" ht="27.75" customHeight="1" x14ac:dyDescent="0.4">
      <c r="A17" s="193"/>
      <c r="B17" s="168"/>
      <c r="C17" s="161"/>
      <c r="D17" s="161"/>
      <c r="E17" s="162"/>
      <c r="F17" s="110">
        <f>D17*E17</f>
        <v>0</v>
      </c>
      <c r="G17" s="101">
        <f>ROUNDDOWN(F17/2,0)</f>
        <v>0</v>
      </c>
      <c r="H17" s="179"/>
      <c r="I17" s="180"/>
    </row>
    <row r="18" spans="1:9" s="37" customFormat="1" ht="15" customHeight="1" thickBot="1" x14ac:dyDescent="0.45">
      <c r="A18" s="196"/>
      <c r="B18" s="169"/>
      <c r="C18" s="163"/>
      <c r="D18" s="163"/>
      <c r="E18" s="163"/>
      <c r="F18" s="109" t="s">
        <v>40</v>
      </c>
      <c r="G18" s="111">
        <f>SUM(G16:G17)</f>
        <v>0</v>
      </c>
      <c r="H18" s="181"/>
      <c r="I18" s="182"/>
    </row>
    <row r="19" spans="1:9" ht="27.75" customHeight="1" x14ac:dyDescent="0.4">
      <c r="A19" s="192" t="s">
        <v>9</v>
      </c>
      <c r="B19" s="167"/>
      <c r="C19" s="159"/>
      <c r="D19" s="159"/>
      <c r="E19" s="160"/>
      <c r="F19" s="104">
        <f>D19*E19</f>
        <v>0</v>
      </c>
      <c r="G19" s="105">
        <f>ROUNDDOWN(F19/2,0)</f>
        <v>0</v>
      </c>
      <c r="H19" s="177"/>
      <c r="I19" s="178"/>
    </row>
    <row r="20" spans="1:9" ht="27.75" customHeight="1" x14ac:dyDescent="0.4">
      <c r="A20" s="193"/>
      <c r="B20" s="168"/>
      <c r="C20" s="161"/>
      <c r="D20" s="161"/>
      <c r="E20" s="162"/>
      <c r="F20" s="110">
        <f>D20*E20</f>
        <v>0</v>
      </c>
      <c r="G20" s="101">
        <f>ROUNDDOWN(F20/2,0)</f>
        <v>0</v>
      </c>
      <c r="H20" s="179"/>
      <c r="I20" s="185"/>
    </row>
    <row r="21" spans="1:9" s="37" customFormat="1" ht="15" customHeight="1" thickBot="1" x14ac:dyDescent="0.45">
      <c r="A21" s="196"/>
      <c r="B21" s="169"/>
      <c r="C21" s="163"/>
      <c r="D21" s="163"/>
      <c r="E21" s="163"/>
      <c r="F21" s="109" t="s">
        <v>40</v>
      </c>
      <c r="G21" s="111">
        <f>SUM(G19:G20)</f>
        <v>0</v>
      </c>
      <c r="H21" s="181"/>
      <c r="I21" s="182"/>
    </row>
    <row r="22" spans="1:9" ht="27.75" customHeight="1" x14ac:dyDescent="0.4">
      <c r="A22" s="192" t="s">
        <v>7</v>
      </c>
      <c r="B22" s="167"/>
      <c r="C22" s="159"/>
      <c r="D22" s="159"/>
      <c r="E22" s="160"/>
      <c r="F22" s="104">
        <f>D22*E22</f>
        <v>0</v>
      </c>
      <c r="G22" s="105">
        <f>ROUNDDOWN(F22/2,0)</f>
        <v>0</v>
      </c>
      <c r="H22" s="177"/>
      <c r="I22" s="178"/>
    </row>
    <row r="23" spans="1:9" ht="27.75" customHeight="1" x14ac:dyDescent="0.4">
      <c r="A23" s="193"/>
      <c r="B23" s="168"/>
      <c r="C23" s="161"/>
      <c r="D23" s="161"/>
      <c r="E23" s="162"/>
      <c r="F23" s="110">
        <f>D23*E23</f>
        <v>0</v>
      </c>
      <c r="G23" s="101">
        <f>ROUNDDOWN(F23/2,0)</f>
        <v>0</v>
      </c>
      <c r="H23" s="179"/>
      <c r="I23" s="180"/>
    </row>
    <row r="24" spans="1:9" s="37" customFormat="1" ht="15" customHeight="1" thickBot="1" x14ac:dyDescent="0.45">
      <c r="A24" s="196"/>
      <c r="B24" s="169"/>
      <c r="C24" s="163"/>
      <c r="D24" s="163"/>
      <c r="E24" s="163"/>
      <c r="F24" s="109" t="s">
        <v>40</v>
      </c>
      <c r="G24" s="111">
        <f>SUM(G22:G23)</f>
        <v>0</v>
      </c>
      <c r="H24" s="181"/>
      <c r="I24" s="182"/>
    </row>
    <row r="25" spans="1:9" ht="27.75" customHeight="1" x14ac:dyDescent="0.4">
      <c r="A25" s="192" t="s">
        <v>6</v>
      </c>
      <c r="B25" s="167"/>
      <c r="C25" s="159"/>
      <c r="D25" s="159"/>
      <c r="E25" s="160"/>
      <c r="F25" s="104">
        <f>D25*E25</f>
        <v>0</v>
      </c>
      <c r="G25" s="105">
        <f>ROUNDDOWN(F25/2,0)</f>
        <v>0</v>
      </c>
      <c r="H25" s="177"/>
      <c r="I25" s="178"/>
    </row>
    <row r="26" spans="1:9" ht="27.75" customHeight="1" x14ac:dyDescent="0.4">
      <c r="A26" s="193"/>
      <c r="B26" s="168"/>
      <c r="C26" s="161"/>
      <c r="D26" s="161"/>
      <c r="E26" s="162"/>
      <c r="F26" s="110">
        <f>D26*E26</f>
        <v>0</v>
      </c>
      <c r="G26" s="101">
        <f>ROUNDDOWN(F26/2,0)</f>
        <v>0</v>
      </c>
      <c r="H26" s="179"/>
      <c r="I26" s="180"/>
    </row>
    <row r="27" spans="1:9" s="37" customFormat="1" ht="15" customHeight="1" thickBot="1" x14ac:dyDescent="0.45">
      <c r="A27" s="196"/>
      <c r="B27" s="169"/>
      <c r="C27" s="163"/>
      <c r="D27" s="163"/>
      <c r="E27" s="163"/>
      <c r="F27" s="109" t="s">
        <v>40</v>
      </c>
      <c r="G27" s="111">
        <f>SUM(G25:G26)</f>
        <v>0</v>
      </c>
      <c r="H27" s="181"/>
      <c r="I27" s="182"/>
    </row>
    <row r="28" spans="1:9" ht="27.75" customHeight="1" x14ac:dyDescent="0.4">
      <c r="A28" s="192" t="s">
        <v>11</v>
      </c>
      <c r="B28" s="167"/>
      <c r="C28" s="159"/>
      <c r="D28" s="159"/>
      <c r="E28" s="160"/>
      <c r="F28" s="104">
        <f>D28*E28</f>
        <v>0</v>
      </c>
      <c r="G28" s="105">
        <f>ROUNDDOWN(F28/2,0)</f>
        <v>0</v>
      </c>
      <c r="H28" s="177"/>
      <c r="I28" s="178"/>
    </row>
    <row r="29" spans="1:9" ht="27.75" customHeight="1" x14ac:dyDescent="0.4">
      <c r="A29" s="193"/>
      <c r="B29" s="168"/>
      <c r="C29" s="161"/>
      <c r="D29" s="161"/>
      <c r="E29" s="162"/>
      <c r="F29" s="110">
        <f>D29*E29</f>
        <v>0</v>
      </c>
      <c r="G29" s="101">
        <f>ROUNDDOWN(F29/2,0)</f>
        <v>0</v>
      </c>
      <c r="H29" s="186"/>
      <c r="I29" s="187"/>
    </row>
    <row r="30" spans="1:9" s="37" customFormat="1" ht="15" customHeight="1" thickBot="1" x14ac:dyDescent="0.45">
      <c r="A30" s="196"/>
      <c r="B30" s="169"/>
      <c r="C30" s="163"/>
      <c r="D30" s="163"/>
      <c r="E30" s="163"/>
      <c r="F30" s="109" t="s">
        <v>40</v>
      </c>
      <c r="G30" s="111">
        <f>SUM(G28:G29)</f>
        <v>0</v>
      </c>
      <c r="H30" s="181"/>
      <c r="I30" s="182"/>
    </row>
    <row r="31" spans="1:9" ht="27.75" customHeight="1" x14ac:dyDescent="0.4">
      <c r="A31" s="192" t="s">
        <v>34</v>
      </c>
      <c r="B31" s="167"/>
      <c r="C31" s="159"/>
      <c r="D31" s="159"/>
      <c r="E31" s="160"/>
      <c r="F31" s="104">
        <f>D31*E31</f>
        <v>0</v>
      </c>
      <c r="G31" s="105">
        <f>ROUNDDOWN(F31/2,0)</f>
        <v>0</v>
      </c>
      <c r="H31" s="177"/>
      <c r="I31" s="178"/>
    </row>
    <row r="32" spans="1:9" ht="27.75" customHeight="1" x14ac:dyDescent="0.4">
      <c r="A32" s="193"/>
      <c r="B32" s="168"/>
      <c r="C32" s="161"/>
      <c r="D32" s="161"/>
      <c r="E32" s="162"/>
      <c r="F32" s="110">
        <f>D32*E32</f>
        <v>0</v>
      </c>
      <c r="G32" s="101">
        <f>ROUNDDOWN(F32/2,0)</f>
        <v>0</v>
      </c>
      <c r="H32" s="186"/>
      <c r="I32" s="187"/>
    </row>
    <row r="33" spans="1:9" s="37" customFormat="1" ht="15" customHeight="1" thickBot="1" x14ac:dyDescent="0.45">
      <c r="A33" s="196"/>
      <c r="B33" s="169"/>
      <c r="C33" s="163"/>
      <c r="D33" s="163"/>
      <c r="E33" s="163"/>
      <c r="F33" s="109" t="s">
        <v>40</v>
      </c>
      <c r="G33" s="111">
        <f>SUM(G31:G32)</f>
        <v>0</v>
      </c>
      <c r="H33" s="181"/>
      <c r="I33" s="182"/>
    </row>
    <row r="34" spans="1:9" ht="27.75" customHeight="1" x14ac:dyDescent="0.4">
      <c r="A34" s="192" t="s">
        <v>8</v>
      </c>
      <c r="B34" s="167"/>
      <c r="C34" s="159"/>
      <c r="D34" s="159"/>
      <c r="E34" s="160"/>
      <c r="F34" s="104">
        <f>D34*E34</f>
        <v>0</v>
      </c>
      <c r="G34" s="105">
        <f>ROUNDDOWN(F34/2,0)</f>
        <v>0</v>
      </c>
      <c r="H34" s="177"/>
      <c r="I34" s="178"/>
    </row>
    <row r="35" spans="1:9" ht="27.75" customHeight="1" x14ac:dyDescent="0.4">
      <c r="A35" s="193"/>
      <c r="B35" s="168"/>
      <c r="C35" s="161"/>
      <c r="D35" s="161"/>
      <c r="E35" s="162"/>
      <c r="F35" s="110">
        <f>D35*E35</f>
        <v>0</v>
      </c>
      <c r="G35" s="101">
        <f>ROUNDDOWN(F35/2,0)</f>
        <v>0</v>
      </c>
      <c r="H35" s="179"/>
      <c r="I35" s="180"/>
    </row>
    <row r="36" spans="1:9" s="37" customFormat="1" ht="15" customHeight="1" thickBot="1" x14ac:dyDescent="0.45">
      <c r="A36" s="196"/>
      <c r="B36" s="169"/>
      <c r="C36" s="163"/>
      <c r="D36" s="163"/>
      <c r="E36" s="163"/>
      <c r="F36" s="109" t="s">
        <v>40</v>
      </c>
      <c r="G36" s="111">
        <f>SUM(G34:G35)</f>
        <v>0</v>
      </c>
      <c r="H36" s="181"/>
      <c r="I36" s="182"/>
    </row>
    <row r="37" spans="1:9" ht="27.75" customHeight="1" x14ac:dyDescent="0.4">
      <c r="A37" s="192" t="s">
        <v>10</v>
      </c>
      <c r="B37" s="167"/>
      <c r="C37" s="159"/>
      <c r="D37" s="159"/>
      <c r="E37" s="160"/>
      <c r="F37" s="104">
        <f>D37*E37</f>
        <v>0</v>
      </c>
      <c r="G37" s="105">
        <f>ROUNDDOWN(F37/2,0)</f>
        <v>0</v>
      </c>
      <c r="H37" s="177"/>
      <c r="I37" s="178"/>
    </row>
    <row r="38" spans="1:9" ht="27.75" customHeight="1" x14ac:dyDescent="0.4">
      <c r="A38" s="193"/>
      <c r="B38" s="168"/>
      <c r="C38" s="161"/>
      <c r="D38" s="161"/>
      <c r="E38" s="162"/>
      <c r="F38" s="110">
        <f>D38*E38</f>
        <v>0</v>
      </c>
      <c r="G38" s="101">
        <f>ROUNDDOWN(F38/2,0)</f>
        <v>0</v>
      </c>
      <c r="H38" s="179"/>
      <c r="I38" s="180"/>
    </row>
    <row r="39" spans="1:9" s="37" customFormat="1" ht="15" customHeight="1" thickBot="1" x14ac:dyDescent="0.45">
      <c r="A39" s="196"/>
      <c r="B39" s="170"/>
      <c r="C39" s="163"/>
      <c r="D39" s="163"/>
      <c r="E39" s="163"/>
      <c r="F39" s="109" t="s">
        <v>40</v>
      </c>
      <c r="G39" s="111">
        <f>SUM(G37:G38)</f>
        <v>0</v>
      </c>
      <c r="H39" s="181"/>
      <c r="I39" s="182"/>
    </row>
    <row r="40" spans="1:9" ht="27.75" customHeight="1" x14ac:dyDescent="0.4">
      <c r="A40" s="192" t="s">
        <v>12</v>
      </c>
      <c r="B40" s="167"/>
      <c r="C40" s="159"/>
      <c r="D40" s="159"/>
      <c r="E40" s="160"/>
      <c r="F40" s="104">
        <f>D40*E40</f>
        <v>0</v>
      </c>
      <c r="G40" s="105">
        <f>ROUNDDOWN(F40/2,0)</f>
        <v>0</v>
      </c>
      <c r="H40" s="188"/>
      <c r="I40" s="189"/>
    </row>
    <row r="41" spans="1:9" ht="27.75" customHeight="1" x14ac:dyDescent="0.4">
      <c r="A41" s="193"/>
      <c r="B41" s="168"/>
      <c r="C41" s="161"/>
      <c r="D41" s="161"/>
      <c r="E41" s="162"/>
      <c r="F41" s="110">
        <f>D41*E41</f>
        <v>0</v>
      </c>
      <c r="G41" s="101">
        <f>ROUNDDOWN(F41/2,0)</f>
        <v>0</v>
      </c>
      <c r="H41" s="190"/>
      <c r="I41" s="191"/>
    </row>
    <row r="42" spans="1:9" s="37" customFormat="1" ht="15" customHeight="1" thickBot="1" x14ac:dyDescent="0.45">
      <c r="A42" s="194"/>
      <c r="B42" s="106"/>
      <c r="C42" s="107"/>
      <c r="D42" s="108"/>
      <c r="E42" s="108"/>
      <c r="F42" s="109" t="s">
        <v>40</v>
      </c>
      <c r="G42" s="111">
        <f>SUM(G40:G41)</f>
        <v>0</v>
      </c>
      <c r="H42" s="181"/>
      <c r="I42" s="182"/>
    </row>
    <row r="43" spans="1:9" ht="24.75" customHeight="1" thickTop="1" x14ac:dyDescent="0.4">
      <c r="A43" s="197"/>
      <c r="B43" s="205"/>
      <c r="C43" s="203"/>
      <c r="D43" s="203"/>
      <c r="E43" s="201" t="s">
        <v>41</v>
      </c>
      <c r="F43" s="199">
        <f>SUM(F4:F41)</f>
        <v>0</v>
      </c>
      <c r="G43" s="112">
        <f>SUM(G6,G9,G12,G15,G18,G21,G24,G27,G30,G33,G36,G39,G42)</f>
        <v>0</v>
      </c>
      <c r="H43" s="117" t="s">
        <v>64</v>
      </c>
      <c r="I43" s="113"/>
    </row>
    <row r="44" spans="1:9" ht="24.75" customHeight="1" thickBot="1" x14ac:dyDescent="0.45">
      <c r="A44" s="198"/>
      <c r="B44" s="206"/>
      <c r="C44" s="204"/>
      <c r="D44" s="204"/>
      <c r="E44" s="202"/>
      <c r="F44" s="200"/>
      <c r="G44" s="114">
        <f>ROUNDDOWN(G43,-3)</f>
        <v>0</v>
      </c>
      <c r="H44" s="118" t="s">
        <v>48</v>
      </c>
      <c r="I44" s="115"/>
    </row>
    <row r="45" spans="1:9" ht="24" customHeight="1" x14ac:dyDescent="0.4">
      <c r="A45" s="132" t="s">
        <v>28</v>
      </c>
      <c r="B45" s="133"/>
      <c r="C45" s="134"/>
      <c r="D45" s="135"/>
      <c r="E45" s="135"/>
      <c r="F45" s="136" t="s">
        <v>35</v>
      </c>
      <c r="G45" s="137">
        <f>SUBTOTAL(9,G4:G40)</f>
        <v>0</v>
      </c>
      <c r="H45" s="137" t="s">
        <v>73</v>
      </c>
      <c r="I45" s="135"/>
    </row>
    <row r="46" spans="1:9" ht="24" customHeight="1" x14ac:dyDescent="0.4">
      <c r="A46" s="132" t="s">
        <v>36</v>
      </c>
      <c r="B46" s="133"/>
      <c r="C46" s="134"/>
      <c r="D46" s="135"/>
      <c r="E46" s="135"/>
      <c r="F46" s="136"/>
      <c r="G46" s="137"/>
      <c r="H46" s="137"/>
      <c r="I46" s="138"/>
    </row>
    <row r="47" spans="1:9" ht="24.75" customHeight="1" x14ac:dyDescent="0.4">
      <c r="A47" s="13"/>
    </row>
  </sheetData>
  <sheetProtection selectLockedCells="1"/>
  <mergeCells count="19">
    <mergeCell ref="A43:A44"/>
    <mergeCell ref="F43:F44"/>
    <mergeCell ref="E43:E44"/>
    <mergeCell ref="D43:D44"/>
    <mergeCell ref="C43:C44"/>
    <mergeCell ref="B43:B44"/>
    <mergeCell ref="A40:A42"/>
    <mergeCell ref="A4:A6"/>
    <mergeCell ref="A37:A39"/>
    <mergeCell ref="A34:A36"/>
    <mergeCell ref="A31:A33"/>
    <mergeCell ref="A28:A30"/>
    <mergeCell ref="A25:A27"/>
    <mergeCell ref="A22:A24"/>
    <mergeCell ref="A19:A21"/>
    <mergeCell ref="A16:A18"/>
    <mergeCell ref="A10:A12"/>
    <mergeCell ref="A13:A15"/>
    <mergeCell ref="A7:A9"/>
  </mergeCells>
  <phoneticPr fontId="3"/>
  <pageMargins left="0.62992125984251968" right="0.62992125984251968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E10"/>
  <sheetViews>
    <sheetView zoomScaleNormal="100" zoomScaleSheetLayoutView="85" workbookViewId="0">
      <selection activeCell="B8" sqref="B8"/>
    </sheetView>
  </sheetViews>
  <sheetFormatPr defaultRowHeight="18.75" x14ac:dyDescent="0.4"/>
  <cols>
    <col min="1" max="1" width="15.375" customWidth="1"/>
    <col min="2" max="2" width="21.625" style="22" customWidth="1"/>
    <col min="3" max="3" width="23.875" style="4" customWidth="1"/>
    <col min="4" max="4" width="23.875" customWidth="1"/>
    <col min="5" max="5" width="1.5" customWidth="1"/>
  </cols>
  <sheetData>
    <row r="1" spans="1:5" ht="24.95" customHeight="1" x14ac:dyDescent="0.4">
      <c r="A1" s="207" t="s">
        <v>92</v>
      </c>
      <c r="B1" s="207"/>
      <c r="C1" s="207"/>
      <c r="D1" s="207"/>
      <c r="E1" s="140"/>
    </row>
    <row r="2" spans="1:5" ht="24.95" customHeight="1" thickBot="1" x14ac:dyDescent="0.45">
      <c r="A2" s="130" t="s">
        <v>68</v>
      </c>
      <c r="B2" s="128"/>
      <c r="C2" s="129"/>
      <c r="D2" s="131" t="s">
        <v>13</v>
      </c>
      <c r="E2" s="141"/>
    </row>
    <row r="3" spans="1:5" ht="47.1" customHeight="1" thickBot="1" x14ac:dyDescent="0.45">
      <c r="A3" s="88" t="s">
        <v>54</v>
      </c>
      <c r="B3" s="89" t="s">
        <v>55</v>
      </c>
      <c r="C3" s="90" t="s">
        <v>53</v>
      </c>
      <c r="D3" s="91" t="s">
        <v>4</v>
      </c>
      <c r="E3" s="140"/>
    </row>
    <row r="4" spans="1:5" ht="39" customHeight="1" thickTop="1" x14ac:dyDescent="0.4">
      <c r="A4" s="92" t="s">
        <v>43</v>
      </c>
      <c r="B4" s="73">
        <v>0</v>
      </c>
      <c r="C4" s="86"/>
      <c r="D4" s="74"/>
      <c r="E4" s="140"/>
    </row>
    <row r="5" spans="1:5" ht="39" customHeight="1" x14ac:dyDescent="0.4">
      <c r="A5" s="93" t="s">
        <v>44</v>
      </c>
      <c r="B5" s="75">
        <v>0</v>
      </c>
      <c r="C5" s="76"/>
      <c r="D5" s="77"/>
      <c r="E5" s="140"/>
    </row>
    <row r="6" spans="1:5" ht="39" customHeight="1" x14ac:dyDescent="0.4">
      <c r="A6" s="93" t="s">
        <v>45</v>
      </c>
      <c r="B6" s="75">
        <v>0</v>
      </c>
      <c r="C6" s="87"/>
      <c r="D6" s="77"/>
      <c r="E6" s="140"/>
    </row>
    <row r="7" spans="1:5" ht="39" customHeight="1" thickBot="1" x14ac:dyDescent="0.45">
      <c r="A7" s="94" t="s">
        <v>46</v>
      </c>
      <c r="B7" s="78">
        <v>0</v>
      </c>
      <c r="C7" s="79"/>
      <c r="D7" s="80"/>
      <c r="E7" s="140"/>
    </row>
    <row r="8" spans="1:5" ht="47.1" customHeight="1" thickTop="1" thickBot="1" x14ac:dyDescent="0.45">
      <c r="A8" s="95" t="s">
        <v>47</v>
      </c>
      <c r="B8" s="96">
        <f>SUM(B4:B7)</f>
        <v>0</v>
      </c>
      <c r="C8" s="97"/>
      <c r="D8" s="98"/>
      <c r="E8" s="140"/>
    </row>
    <row r="9" spans="1:5" ht="24" customHeight="1" x14ac:dyDescent="0.4">
      <c r="A9" s="139"/>
      <c r="B9" s="133"/>
      <c r="C9" s="134"/>
      <c r="D9" s="135"/>
      <c r="E9" s="140"/>
    </row>
    <row r="10" spans="1:5" ht="24.75" customHeight="1" x14ac:dyDescent="0.4">
      <c r="A10" s="13"/>
    </row>
  </sheetData>
  <sheetProtection selectLockedCells="1"/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3"/>
  <sheetViews>
    <sheetView zoomScaleNormal="100" zoomScaleSheetLayoutView="85" workbookViewId="0"/>
  </sheetViews>
  <sheetFormatPr defaultRowHeight="18.75" x14ac:dyDescent="0.4"/>
  <cols>
    <col min="1" max="1" width="10" customWidth="1"/>
    <col min="2" max="2" width="17.375" style="22" customWidth="1"/>
    <col min="3" max="3" width="3.875" style="4" customWidth="1"/>
    <col min="4" max="4" width="5.125" customWidth="1"/>
    <col min="5" max="5" width="10" customWidth="1"/>
    <col min="6" max="6" width="13.125" customWidth="1"/>
    <col min="7" max="7" width="12.625" customWidth="1"/>
    <col min="8" max="8" width="37.25" customWidth="1"/>
    <col min="9" max="9" width="15.625" customWidth="1"/>
  </cols>
  <sheetData>
    <row r="1" spans="1:9" ht="24.95" customHeight="1" x14ac:dyDescent="0.4">
      <c r="A1" s="140" t="s">
        <v>90</v>
      </c>
      <c r="B1" s="150"/>
      <c r="C1" s="151"/>
      <c r="D1" s="140"/>
      <c r="E1" s="140"/>
      <c r="F1" s="140"/>
      <c r="G1" s="140"/>
      <c r="H1" s="140"/>
      <c r="I1" s="140"/>
    </row>
    <row r="2" spans="1:9" ht="24.95" customHeight="1" thickBot="1" x14ac:dyDescent="0.45">
      <c r="A2" s="152" t="s">
        <v>67</v>
      </c>
      <c r="B2" s="150"/>
      <c r="C2" s="151"/>
      <c r="D2" s="140"/>
      <c r="E2" s="140"/>
      <c r="F2" s="140"/>
      <c r="G2" s="140"/>
      <c r="H2" s="140"/>
      <c r="I2" s="141" t="s">
        <v>13</v>
      </c>
    </row>
    <row r="3" spans="1:9" ht="38.25" thickBot="1" x14ac:dyDescent="0.45">
      <c r="A3" s="18" t="s">
        <v>42</v>
      </c>
      <c r="B3" s="23" t="s">
        <v>0</v>
      </c>
      <c r="C3" s="19" t="s">
        <v>1</v>
      </c>
      <c r="D3" s="19" t="s">
        <v>2</v>
      </c>
      <c r="E3" s="19" t="s">
        <v>3</v>
      </c>
      <c r="F3" s="19" t="s">
        <v>38</v>
      </c>
      <c r="G3" s="19" t="s">
        <v>39</v>
      </c>
      <c r="H3" s="116" t="s">
        <v>78</v>
      </c>
      <c r="I3" s="20" t="s">
        <v>4</v>
      </c>
    </row>
    <row r="4" spans="1:9" ht="27.75" customHeight="1" thickTop="1" x14ac:dyDescent="0.4">
      <c r="A4" s="222" t="s">
        <v>29</v>
      </c>
      <c r="B4" s="24" t="s">
        <v>30</v>
      </c>
      <c r="C4" s="15" t="s">
        <v>14</v>
      </c>
      <c r="D4" s="14">
        <v>1</v>
      </c>
      <c r="E4" s="16">
        <v>500000</v>
      </c>
      <c r="F4" s="17">
        <f>D4*E4</f>
        <v>500000</v>
      </c>
      <c r="G4" s="45">
        <f>F4/2</f>
        <v>250000</v>
      </c>
      <c r="H4" s="119" t="s">
        <v>56</v>
      </c>
      <c r="I4" s="27"/>
    </row>
    <row r="5" spans="1:9" s="37" customFormat="1" ht="15" customHeight="1" thickBot="1" x14ac:dyDescent="0.45">
      <c r="A5" s="221"/>
      <c r="B5" s="31"/>
      <c r="C5" s="32"/>
      <c r="D5" s="33"/>
      <c r="E5" s="33"/>
      <c r="F5" s="34" t="s">
        <v>40</v>
      </c>
      <c r="G5" s="35">
        <f>SUM(G4)</f>
        <v>250000</v>
      </c>
      <c r="H5" s="120"/>
      <c r="I5" s="36"/>
    </row>
    <row r="6" spans="1:9" ht="27.75" customHeight="1" x14ac:dyDescent="0.4">
      <c r="A6" s="210" t="s">
        <v>31</v>
      </c>
      <c r="B6" s="25" t="s">
        <v>17</v>
      </c>
      <c r="C6" s="10" t="s">
        <v>14</v>
      </c>
      <c r="D6" s="9">
        <v>5</v>
      </c>
      <c r="E6" s="11">
        <v>50000</v>
      </c>
      <c r="F6" s="12">
        <f t="shared" ref="F6:F7" si="0">D6*E6</f>
        <v>250000</v>
      </c>
      <c r="G6" s="46">
        <f>F6/2</f>
        <v>125000</v>
      </c>
      <c r="H6" s="121" t="s">
        <v>57</v>
      </c>
      <c r="I6" s="28"/>
    </row>
    <row r="7" spans="1:9" ht="27.75" customHeight="1" x14ac:dyDescent="0.4">
      <c r="A7" s="220"/>
      <c r="B7" s="21" t="s">
        <v>18</v>
      </c>
      <c r="C7" s="2" t="s">
        <v>14</v>
      </c>
      <c r="D7" s="3">
        <v>3</v>
      </c>
      <c r="E7" s="6">
        <v>30000</v>
      </c>
      <c r="F7" s="6">
        <f t="shared" si="0"/>
        <v>90000</v>
      </c>
      <c r="G7" s="47">
        <f>F7/2</f>
        <v>45000</v>
      </c>
      <c r="H7" s="122" t="s">
        <v>58</v>
      </c>
      <c r="I7" s="29"/>
    </row>
    <row r="8" spans="1:9" s="37" customFormat="1" ht="15" customHeight="1" thickBot="1" x14ac:dyDescent="0.45">
      <c r="A8" s="221"/>
      <c r="B8" s="38"/>
      <c r="C8" s="39"/>
      <c r="D8" s="40"/>
      <c r="E8" s="40"/>
      <c r="F8" s="41" t="s">
        <v>40</v>
      </c>
      <c r="G8" s="35">
        <f>SUM(G6:G7)</f>
        <v>170000</v>
      </c>
      <c r="H8" s="123"/>
      <c r="I8" s="43"/>
    </row>
    <row r="9" spans="1:9" ht="27.75" customHeight="1" x14ac:dyDescent="0.4">
      <c r="A9" s="210" t="s">
        <v>5</v>
      </c>
      <c r="B9" s="25" t="s">
        <v>15</v>
      </c>
      <c r="C9" s="10" t="s">
        <v>14</v>
      </c>
      <c r="D9" s="9">
        <v>5</v>
      </c>
      <c r="E9" s="11">
        <v>95800</v>
      </c>
      <c r="F9" s="12">
        <f>D9*E9</f>
        <v>479000</v>
      </c>
      <c r="G9" s="46">
        <f>F9/2</f>
        <v>239500</v>
      </c>
      <c r="H9" s="121" t="s">
        <v>87</v>
      </c>
      <c r="I9" s="28"/>
    </row>
    <row r="10" spans="1:9" ht="27.75" customHeight="1" x14ac:dyDescent="0.4">
      <c r="A10" s="220"/>
      <c r="B10" s="21" t="s">
        <v>15</v>
      </c>
      <c r="C10" s="2" t="s">
        <v>14</v>
      </c>
      <c r="D10" s="3">
        <v>3</v>
      </c>
      <c r="E10" s="5">
        <v>88320</v>
      </c>
      <c r="F10" s="6">
        <f>D10*E10</f>
        <v>264960</v>
      </c>
      <c r="G10" s="47">
        <f>F10/2</f>
        <v>132480</v>
      </c>
      <c r="H10" s="122" t="s">
        <v>88</v>
      </c>
      <c r="I10" s="29"/>
    </row>
    <row r="11" spans="1:9" s="37" customFormat="1" ht="15" customHeight="1" thickBot="1" x14ac:dyDescent="0.45">
      <c r="A11" s="221"/>
      <c r="B11" s="38"/>
      <c r="C11" s="39"/>
      <c r="D11" s="40"/>
      <c r="E11" s="40"/>
      <c r="F11" s="41" t="s">
        <v>40</v>
      </c>
      <c r="G11" s="35">
        <f>SUM(G9:G10)</f>
        <v>371980</v>
      </c>
      <c r="H11" s="123"/>
      <c r="I11" s="43"/>
    </row>
    <row r="12" spans="1:9" ht="27.75" customHeight="1" x14ac:dyDescent="0.4">
      <c r="A12" s="210" t="s">
        <v>32</v>
      </c>
      <c r="B12" s="25" t="s">
        <v>74</v>
      </c>
      <c r="C12" s="10" t="s">
        <v>14</v>
      </c>
      <c r="D12" s="12">
        <v>115</v>
      </c>
      <c r="E12" s="12">
        <v>3600</v>
      </c>
      <c r="F12" s="12">
        <f t="shared" ref="F12:F13" si="1">D12*E12</f>
        <v>414000</v>
      </c>
      <c r="G12" s="46">
        <f>F12/2</f>
        <v>207000</v>
      </c>
      <c r="H12" s="121" t="s">
        <v>76</v>
      </c>
      <c r="I12" s="28"/>
    </row>
    <row r="13" spans="1:9" ht="27.75" customHeight="1" x14ac:dyDescent="0.4">
      <c r="A13" s="220"/>
      <c r="B13" s="21" t="s">
        <v>77</v>
      </c>
      <c r="C13" s="2" t="s">
        <v>14</v>
      </c>
      <c r="D13" s="6">
        <v>340</v>
      </c>
      <c r="E13" s="6">
        <v>1220</v>
      </c>
      <c r="F13" s="6">
        <f t="shared" si="1"/>
        <v>414800</v>
      </c>
      <c r="G13" s="47">
        <f>F13/2</f>
        <v>207400</v>
      </c>
      <c r="H13" s="122" t="s">
        <v>75</v>
      </c>
      <c r="I13" s="29"/>
    </row>
    <row r="14" spans="1:9" s="37" customFormat="1" ht="15" customHeight="1" thickBot="1" x14ac:dyDescent="0.45">
      <c r="A14" s="221"/>
      <c r="B14" s="38"/>
      <c r="C14" s="39"/>
      <c r="D14" s="40"/>
      <c r="E14" s="40"/>
      <c r="F14" s="41" t="s">
        <v>40</v>
      </c>
      <c r="G14" s="35">
        <f>SUM(G12:G13)</f>
        <v>414400</v>
      </c>
      <c r="H14" s="123"/>
      <c r="I14" s="43"/>
    </row>
    <row r="15" spans="1:9" ht="27.75" customHeight="1" x14ac:dyDescent="0.4">
      <c r="A15" s="210" t="s">
        <v>33</v>
      </c>
      <c r="B15" s="25" t="s">
        <v>22</v>
      </c>
      <c r="C15" s="10" t="s">
        <v>21</v>
      </c>
      <c r="D15" s="9">
        <v>2</v>
      </c>
      <c r="E15" s="11">
        <v>15000</v>
      </c>
      <c r="F15" s="12">
        <f t="shared" ref="F15:F18" si="2">D15*E15</f>
        <v>30000</v>
      </c>
      <c r="G15" s="46">
        <f>F15/2</f>
        <v>15000</v>
      </c>
      <c r="H15" s="121" t="s">
        <v>79</v>
      </c>
      <c r="I15" s="28"/>
    </row>
    <row r="16" spans="1:9" ht="27.75" customHeight="1" x14ac:dyDescent="0.4">
      <c r="A16" s="220"/>
      <c r="B16" s="21" t="s">
        <v>23</v>
      </c>
      <c r="C16" s="2" t="s">
        <v>21</v>
      </c>
      <c r="D16" s="3">
        <v>1</v>
      </c>
      <c r="E16" s="5">
        <v>5000</v>
      </c>
      <c r="F16" s="6">
        <f t="shared" si="2"/>
        <v>5000</v>
      </c>
      <c r="G16" s="47">
        <f>F16/2</f>
        <v>2500</v>
      </c>
      <c r="H16" s="122" t="s">
        <v>86</v>
      </c>
      <c r="I16" s="29"/>
    </row>
    <row r="17" spans="1:9" s="37" customFormat="1" ht="15" customHeight="1" thickBot="1" x14ac:dyDescent="0.45">
      <c r="A17" s="221"/>
      <c r="B17" s="38"/>
      <c r="C17" s="39"/>
      <c r="D17" s="40"/>
      <c r="E17" s="40"/>
      <c r="F17" s="41" t="s">
        <v>40</v>
      </c>
      <c r="G17" s="35">
        <f>SUM(G15:G16)</f>
        <v>17500</v>
      </c>
      <c r="H17" s="123"/>
      <c r="I17" s="43"/>
    </row>
    <row r="18" spans="1:9" ht="27.75" customHeight="1" x14ac:dyDescent="0.4">
      <c r="A18" s="210" t="s">
        <v>9</v>
      </c>
      <c r="B18" s="25" t="s">
        <v>70</v>
      </c>
      <c r="C18" s="10" t="s">
        <v>71</v>
      </c>
      <c r="D18" s="9">
        <v>6</v>
      </c>
      <c r="E18" s="9">
        <v>1355</v>
      </c>
      <c r="F18" s="6">
        <f t="shared" si="2"/>
        <v>8130</v>
      </c>
      <c r="G18" s="46">
        <f>F18/2</f>
        <v>4065</v>
      </c>
      <c r="H18" s="121" t="s">
        <v>80</v>
      </c>
      <c r="I18" s="28"/>
    </row>
    <row r="19" spans="1:9" s="37" customFormat="1" ht="15" customHeight="1" thickBot="1" x14ac:dyDescent="0.45">
      <c r="A19" s="221"/>
      <c r="B19" s="38"/>
      <c r="C19" s="39"/>
      <c r="D19" s="40"/>
      <c r="E19" s="40"/>
      <c r="F19" s="41" t="s">
        <v>40</v>
      </c>
      <c r="G19" s="35">
        <f>SUM(G18)</f>
        <v>4065</v>
      </c>
      <c r="H19" s="123"/>
      <c r="I19" s="43"/>
    </row>
    <row r="20" spans="1:9" ht="27.75" customHeight="1" x14ac:dyDescent="0.4">
      <c r="A20" s="210" t="s">
        <v>7</v>
      </c>
      <c r="B20" s="25" t="s">
        <v>49</v>
      </c>
      <c r="C20" s="10" t="s">
        <v>14</v>
      </c>
      <c r="D20" s="9">
        <v>1</v>
      </c>
      <c r="E20" s="12">
        <v>100000</v>
      </c>
      <c r="F20" s="12">
        <f t="shared" ref="F20:F22" si="3">D20*E20</f>
        <v>100000</v>
      </c>
      <c r="G20" s="46">
        <f>F20/2</f>
        <v>50000</v>
      </c>
      <c r="H20" s="121" t="s">
        <v>82</v>
      </c>
      <c r="I20" s="28"/>
    </row>
    <row r="21" spans="1:9" ht="27.75" customHeight="1" x14ac:dyDescent="0.4">
      <c r="A21" s="220"/>
      <c r="B21" s="21" t="s">
        <v>50</v>
      </c>
      <c r="C21" s="2" t="s">
        <v>14</v>
      </c>
      <c r="D21" s="3">
        <v>1</v>
      </c>
      <c r="E21" s="6">
        <v>500000</v>
      </c>
      <c r="F21" s="6">
        <f t="shared" si="3"/>
        <v>500000</v>
      </c>
      <c r="G21" s="47">
        <f>F21/2</f>
        <v>250000</v>
      </c>
      <c r="H21" s="122" t="s">
        <v>81</v>
      </c>
      <c r="I21" s="29"/>
    </row>
    <row r="22" spans="1:9" ht="27.75" customHeight="1" x14ac:dyDescent="0.4">
      <c r="A22" s="220"/>
      <c r="B22" s="21" t="s">
        <v>51</v>
      </c>
      <c r="C22" s="2" t="s">
        <v>14</v>
      </c>
      <c r="D22" s="3">
        <v>1</v>
      </c>
      <c r="E22" s="6">
        <v>100000</v>
      </c>
      <c r="F22" s="6">
        <f t="shared" si="3"/>
        <v>100000</v>
      </c>
      <c r="G22" s="47">
        <f>F22/2</f>
        <v>50000</v>
      </c>
      <c r="H22" s="122" t="s">
        <v>83</v>
      </c>
      <c r="I22" s="29"/>
    </row>
    <row r="23" spans="1:9" s="37" customFormat="1" ht="15" customHeight="1" thickBot="1" x14ac:dyDescent="0.45">
      <c r="A23" s="221"/>
      <c r="B23" s="38"/>
      <c r="C23" s="39"/>
      <c r="D23" s="40"/>
      <c r="E23" s="40"/>
      <c r="F23" s="41" t="s">
        <v>40</v>
      </c>
      <c r="G23" s="35">
        <f>SUM(G20:G22)</f>
        <v>350000</v>
      </c>
      <c r="H23" s="123"/>
      <c r="I23" s="43"/>
    </row>
    <row r="24" spans="1:9" ht="27.75" customHeight="1" x14ac:dyDescent="0.4">
      <c r="A24" s="210" t="s">
        <v>6</v>
      </c>
      <c r="B24" s="25" t="s">
        <v>16</v>
      </c>
      <c r="C24" s="10" t="s">
        <v>14</v>
      </c>
      <c r="D24" s="9">
        <v>1</v>
      </c>
      <c r="E24" s="11">
        <v>10000</v>
      </c>
      <c r="F24" s="12">
        <f>D24*E24</f>
        <v>10000</v>
      </c>
      <c r="G24" s="46">
        <f>F24/2</f>
        <v>5000</v>
      </c>
      <c r="H24" s="121" t="s">
        <v>61</v>
      </c>
      <c r="I24" s="28"/>
    </row>
    <row r="25" spans="1:9" ht="27.75" customHeight="1" x14ac:dyDescent="0.4">
      <c r="A25" s="220"/>
      <c r="B25" s="21" t="s">
        <v>24</v>
      </c>
      <c r="C25" s="2" t="s">
        <v>14</v>
      </c>
      <c r="D25" s="3">
        <v>1</v>
      </c>
      <c r="E25" s="5">
        <v>2000</v>
      </c>
      <c r="F25" s="6">
        <f>D25*E25</f>
        <v>2000</v>
      </c>
      <c r="G25" s="47">
        <f>F25/2</f>
        <v>1000</v>
      </c>
      <c r="H25" s="122" t="s">
        <v>59</v>
      </c>
      <c r="I25" s="29"/>
    </row>
    <row r="26" spans="1:9" s="37" customFormat="1" ht="15" customHeight="1" thickBot="1" x14ac:dyDescent="0.45">
      <c r="A26" s="221"/>
      <c r="B26" s="38"/>
      <c r="C26" s="39"/>
      <c r="D26" s="40"/>
      <c r="E26" s="40"/>
      <c r="F26" s="41" t="s">
        <v>40</v>
      </c>
      <c r="G26" s="35">
        <f>SUM(G24:G25)</f>
        <v>6000</v>
      </c>
      <c r="H26" s="123"/>
      <c r="I26" s="43"/>
    </row>
    <row r="27" spans="1:9" ht="27.75" customHeight="1" x14ac:dyDescent="0.4">
      <c r="A27" s="210" t="s">
        <v>11</v>
      </c>
      <c r="B27" s="25" t="s">
        <v>25</v>
      </c>
      <c r="C27" s="10" t="s">
        <v>14</v>
      </c>
      <c r="D27" s="9">
        <v>1</v>
      </c>
      <c r="E27" s="12">
        <v>80600</v>
      </c>
      <c r="F27" s="12">
        <f t="shared" ref="F27" si="4">D27*E27</f>
        <v>80600</v>
      </c>
      <c r="G27" s="46">
        <f>F27/2</f>
        <v>40300</v>
      </c>
      <c r="H27" s="121"/>
      <c r="I27" s="28"/>
    </row>
    <row r="28" spans="1:9" s="37" customFormat="1" ht="15" customHeight="1" thickBot="1" x14ac:dyDescent="0.45">
      <c r="A28" s="221"/>
      <c r="B28" s="38"/>
      <c r="C28" s="39"/>
      <c r="D28" s="40"/>
      <c r="E28" s="40"/>
      <c r="F28" s="41" t="s">
        <v>40</v>
      </c>
      <c r="G28" s="35">
        <f>SUM(G27)</f>
        <v>40300</v>
      </c>
      <c r="H28" s="123"/>
      <c r="I28" s="43"/>
    </row>
    <row r="29" spans="1:9" ht="27.75" customHeight="1" x14ac:dyDescent="0.4">
      <c r="A29" s="210" t="s">
        <v>34</v>
      </c>
      <c r="B29" s="25" t="s">
        <v>52</v>
      </c>
      <c r="C29" s="10" t="s">
        <v>14</v>
      </c>
      <c r="D29" s="9">
        <v>1</v>
      </c>
      <c r="E29" s="11">
        <v>100000</v>
      </c>
      <c r="F29" s="12">
        <f t="shared" ref="F29" si="5">D29*E29</f>
        <v>100000</v>
      </c>
      <c r="G29" s="46">
        <f>F29/2</f>
        <v>50000</v>
      </c>
      <c r="H29" s="121" t="s">
        <v>60</v>
      </c>
      <c r="I29" s="28"/>
    </row>
    <row r="30" spans="1:9" s="37" customFormat="1" ht="15" customHeight="1" thickBot="1" x14ac:dyDescent="0.45">
      <c r="A30" s="221"/>
      <c r="B30" s="38"/>
      <c r="C30" s="39"/>
      <c r="D30" s="40"/>
      <c r="E30" s="40"/>
      <c r="F30" s="41" t="s">
        <v>40</v>
      </c>
      <c r="G30" s="35">
        <f>SUM(G29)</f>
        <v>50000</v>
      </c>
      <c r="H30" s="123"/>
      <c r="I30" s="43"/>
    </row>
    <row r="31" spans="1:9" ht="27.75" customHeight="1" x14ac:dyDescent="0.4">
      <c r="A31" s="210" t="s">
        <v>8</v>
      </c>
      <c r="B31" s="25" t="s">
        <v>19</v>
      </c>
      <c r="C31" s="10" t="s">
        <v>21</v>
      </c>
      <c r="D31" s="9">
        <v>1</v>
      </c>
      <c r="E31" s="11">
        <v>150000</v>
      </c>
      <c r="F31" s="12">
        <f t="shared" ref="F31:F32" si="6">D31*E31</f>
        <v>150000</v>
      </c>
      <c r="G31" s="46">
        <f>F31/2</f>
        <v>75000</v>
      </c>
      <c r="H31" s="121" t="s">
        <v>84</v>
      </c>
      <c r="I31" s="28"/>
    </row>
    <row r="32" spans="1:9" ht="27.75" customHeight="1" x14ac:dyDescent="0.4">
      <c r="A32" s="220"/>
      <c r="B32" s="21" t="s">
        <v>20</v>
      </c>
      <c r="C32" s="2" t="s">
        <v>21</v>
      </c>
      <c r="D32" s="3">
        <v>1</v>
      </c>
      <c r="E32" s="6">
        <v>150000</v>
      </c>
      <c r="F32" s="6">
        <f t="shared" si="6"/>
        <v>150000</v>
      </c>
      <c r="G32" s="47">
        <f>F32/2</f>
        <v>75000</v>
      </c>
      <c r="H32" s="122" t="s">
        <v>85</v>
      </c>
      <c r="I32" s="29"/>
    </row>
    <row r="33" spans="1:9" s="37" customFormat="1" ht="15" customHeight="1" thickBot="1" x14ac:dyDescent="0.45">
      <c r="A33" s="221"/>
      <c r="B33" s="38"/>
      <c r="C33" s="39"/>
      <c r="D33" s="40"/>
      <c r="E33" s="40"/>
      <c r="F33" s="41" t="s">
        <v>40</v>
      </c>
      <c r="G33" s="35">
        <f>SUM(G31:G32)</f>
        <v>150000</v>
      </c>
      <c r="H33" s="123"/>
      <c r="I33" s="43"/>
    </row>
    <row r="34" spans="1:9" ht="27.75" customHeight="1" x14ac:dyDescent="0.4">
      <c r="A34" s="210" t="s">
        <v>10</v>
      </c>
      <c r="B34" s="25" t="s">
        <v>26</v>
      </c>
      <c r="C34" s="10" t="s">
        <v>21</v>
      </c>
      <c r="D34" s="9">
        <v>1</v>
      </c>
      <c r="E34" s="12">
        <v>10000</v>
      </c>
      <c r="F34" s="12">
        <f t="shared" ref="F34:F37" si="7">D34*E34</f>
        <v>10000</v>
      </c>
      <c r="G34" s="46">
        <f>F34/2</f>
        <v>5000</v>
      </c>
      <c r="H34" s="121" t="s">
        <v>62</v>
      </c>
      <c r="I34" s="28"/>
    </row>
    <row r="35" spans="1:9" ht="27.75" customHeight="1" x14ac:dyDescent="0.4">
      <c r="A35" s="220"/>
      <c r="B35" s="21" t="s">
        <v>27</v>
      </c>
      <c r="C35" s="2" t="s">
        <v>21</v>
      </c>
      <c r="D35" s="3">
        <v>1</v>
      </c>
      <c r="E35" s="6">
        <v>30000</v>
      </c>
      <c r="F35" s="6">
        <f t="shared" si="7"/>
        <v>30000</v>
      </c>
      <c r="G35" s="47">
        <f>F35/2</f>
        <v>15000</v>
      </c>
      <c r="H35" s="122" t="s">
        <v>63</v>
      </c>
      <c r="I35" s="29"/>
    </row>
    <row r="36" spans="1:9" s="37" customFormat="1" ht="15" customHeight="1" thickBot="1" x14ac:dyDescent="0.45">
      <c r="A36" s="221"/>
      <c r="B36" s="44"/>
      <c r="C36" s="39"/>
      <c r="D36" s="40"/>
      <c r="E36" s="40"/>
      <c r="F36" s="41" t="s">
        <v>40</v>
      </c>
      <c r="G36" s="42">
        <f>SUM(G34:G35)</f>
        <v>20000</v>
      </c>
      <c r="H36" s="123"/>
      <c r="I36" s="43"/>
    </row>
    <row r="37" spans="1:9" ht="27.75" customHeight="1" x14ac:dyDescent="0.4">
      <c r="A37" s="210" t="s">
        <v>12</v>
      </c>
      <c r="B37" s="26" t="s">
        <v>65</v>
      </c>
      <c r="C37" s="8" t="s">
        <v>66</v>
      </c>
      <c r="D37" s="7">
        <v>2</v>
      </c>
      <c r="E37" s="69">
        <v>60000</v>
      </c>
      <c r="F37" s="12">
        <f t="shared" si="7"/>
        <v>120000</v>
      </c>
      <c r="G37" s="46">
        <f>F37/2</f>
        <v>60000</v>
      </c>
      <c r="H37" s="124" t="s">
        <v>93</v>
      </c>
      <c r="I37" s="30"/>
    </row>
    <row r="38" spans="1:9" s="37" customFormat="1" ht="15" customHeight="1" thickBot="1" x14ac:dyDescent="0.45">
      <c r="A38" s="211"/>
      <c r="B38" s="38"/>
      <c r="C38" s="39"/>
      <c r="D38" s="40"/>
      <c r="E38" s="40"/>
      <c r="F38" s="41" t="s">
        <v>40</v>
      </c>
      <c r="G38" s="35">
        <f>SUM(G37)</f>
        <v>60000</v>
      </c>
      <c r="H38" s="123"/>
      <c r="I38" s="43"/>
    </row>
    <row r="39" spans="1:9" ht="24.75" customHeight="1" thickTop="1" x14ac:dyDescent="0.4">
      <c r="A39" s="212"/>
      <c r="B39" s="214"/>
      <c r="C39" s="216"/>
      <c r="D39" s="216"/>
      <c r="E39" s="218" t="s">
        <v>41</v>
      </c>
      <c r="F39" s="208">
        <f>SUM(F4:F37)</f>
        <v>3808490</v>
      </c>
      <c r="G39" s="49">
        <f>SUM(G5,G8,G11,G14,G17,G19,G23,G26,G28,G30,G33,G36,G38)</f>
        <v>1904245</v>
      </c>
      <c r="H39" s="125" t="s">
        <v>64</v>
      </c>
      <c r="I39" s="48"/>
    </row>
    <row r="40" spans="1:9" ht="24.75" customHeight="1" thickBot="1" x14ac:dyDescent="0.45">
      <c r="A40" s="213"/>
      <c r="B40" s="215"/>
      <c r="C40" s="217"/>
      <c r="D40" s="217"/>
      <c r="E40" s="219"/>
      <c r="F40" s="209"/>
      <c r="G40" s="64">
        <f>ROUNDDOWN(G39/1000,0)*1000</f>
        <v>1904000</v>
      </c>
      <c r="H40" s="126" t="s">
        <v>48</v>
      </c>
      <c r="I40" s="65"/>
    </row>
    <row r="41" spans="1:9" ht="24" customHeight="1" x14ac:dyDescent="0.4">
      <c r="A41" s="142" t="s">
        <v>28</v>
      </c>
      <c r="B41" s="143"/>
      <c r="C41" s="144"/>
      <c r="D41" s="145"/>
      <c r="E41" s="145"/>
      <c r="F41" s="146" t="s">
        <v>35</v>
      </c>
      <c r="G41" s="147">
        <f>SUBTOTAL(9,G4:G37)</f>
        <v>3748490</v>
      </c>
      <c r="H41" s="145" t="s">
        <v>37</v>
      </c>
      <c r="I41" s="145"/>
    </row>
    <row r="42" spans="1:9" ht="24" customHeight="1" x14ac:dyDescent="0.4">
      <c r="A42" s="142" t="s">
        <v>36</v>
      </c>
      <c r="B42" s="143"/>
      <c r="C42" s="144"/>
      <c r="D42" s="145"/>
      <c r="E42" s="145"/>
      <c r="F42" s="146"/>
      <c r="G42" s="147"/>
      <c r="H42" s="147"/>
      <c r="I42" s="148"/>
    </row>
    <row r="43" spans="1:9" ht="24.75" customHeight="1" x14ac:dyDescent="0.4">
      <c r="A43" s="13"/>
    </row>
  </sheetData>
  <mergeCells count="19">
    <mergeCell ref="A34:A36"/>
    <mergeCell ref="A4:A5"/>
    <mergeCell ref="A6:A8"/>
    <mergeCell ref="A9:A11"/>
    <mergeCell ref="A12:A14"/>
    <mergeCell ref="A15:A17"/>
    <mergeCell ref="A18:A19"/>
    <mergeCell ref="A20:A23"/>
    <mergeCell ref="A24:A26"/>
    <mergeCell ref="A27:A28"/>
    <mergeCell ref="A29:A30"/>
    <mergeCell ref="A31:A33"/>
    <mergeCell ref="F39:F40"/>
    <mergeCell ref="A37:A38"/>
    <mergeCell ref="A39:A40"/>
    <mergeCell ref="B39:B40"/>
    <mergeCell ref="C39:C40"/>
    <mergeCell ref="D39:D40"/>
    <mergeCell ref="E39:E40"/>
  </mergeCells>
  <phoneticPr fontId="3"/>
  <pageMargins left="0.70866141732283472" right="0.70866141732283472" top="0.74803149606299213" bottom="0.74803149606299213" header="0.31496062992125984" footer="0.31496062992125984"/>
  <pageSetup paperSize="8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0"/>
  <sheetViews>
    <sheetView zoomScaleNormal="100" zoomScaleSheetLayoutView="85" workbookViewId="0"/>
  </sheetViews>
  <sheetFormatPr defaultRowHeight="18.75" x14ac:dyDescent="0.4"/>
  <cols>
    <col min="1" max="1" width="15.375" customWidth="1"/>
    <col min="2" max="2" width="21.625" style="22" customWidth="1"/>
    <col min="3" max="3" width="23.875" style="4" customWidth="1"/>
    <col min="4" max="4" width="23.875" customWidth="1"/>
  </cols>
  <sheetData>
    <row r="1" spans="1:5" ht="24.95" customHeight="1" x14ac:dyDescent="0.4">
      <c r="A1" s="140" t="s">
        <v>89</v>
      </c>
      <c r="B1" s="150"/>
      <c r="C1" s="151"/>
      <c r="D1" s="140"/>
    </row>
    <row r="2" spans="1:5" ht="24.95" customHeight="1" thickBot="1" x14ac:dyDescent="0.45">
      <c r="A2" s="152" t="s">
        <v>68</v>
      </c>
      <c r="B2" s="150"/>
      <c r="C2" s="151"/>
      <c r="D2" s="141" t="s">
        <v>13</v>
      </c>
      <c r="E2" s="1"/>
    </row>
    <row r="3" spans="1:5" ht="47.1" customHeight="1" thickBot="1" x14ac:dyDescent="0.45">
      <c r="A3" s="60" t="s">
        <v>54</v>
      </c>
      <c r="B3" s="59" t="s">
        <v>55</v>
      </c>
      <c r="C3" s="57" t="s">
        <v>53</v>
      </c>
      <c r="D3" s="58" t="s">
        <v>4</v>
      </c>
    </row>
    <row r="4" spans="1:5" ht="39" customHeight="1" thickTop="1" x14ac:dyDescent="0.4">
      <c r="A4" s="61" t="s">
        <v>43</v>
      </c>
      <c r="B4" s="70">
        <v>904490</v>
      </c>
      <c r="C4" s="55"/>
      <c r="D4" s="56"/>
    </row>
    <row r="5" spans="1:5" ht="39" customHeight="1" x14ac:dyDescent="0.4">
      <c r="A5" s="62" t="s">
        <v>44</v>
      </c>
      <c r="B5" s="71">
        <v>1000000</v>
      </c>
      <c r="C5" s="51" t="s">
        <v>72</v>
      </c>
      <c r="D5" s="50"/>
    </row>
    <row r="6" spans="1:5" ht="39" customHeight="1" x14ac:dyDescent="0.4">
      <c r="A6" s="62" t="s">
        <v>45</v>
      </c>
      <c r="B6" s="71">
        <v>1904000</v>
      </c>
      <c r="C6" s="54"/>
      <c r="D6" s="50"/>
    </row>
    <row r="7" spans="1:5" ht="39" customHeight="1" thickBot="1" x14ac:dyDescent="0.45">
      <c r="A7" s="63" t="s">
        <v>46</v>
      </c>
      <c r="B7" s="72">
        <v>0</v>
      </c>
      <c r="C7" s="52"/>
      <c r="D7" s="53"/>
    </row>
    <row r="8" spans="1:5" ht="47.1" customHeight="1" thickTop="1" thickBot="1" x14ac:dyDescent="0.45">
      <c r="A8" s="66" t="s">
        <v>47</v>
      </c>
      <c r="B8" s="85">
        <f>SUM(B4:B7)</f>
        <v>3808490</v>
      </c>
      <c r="C8" s="67"/>
      <c r="D8" s="68"/>
    </row>
    <row r="9" spans="1:5" ht="24" customHeight="1" x14ac:dyDescent="0.4">
      <c r="A9" s="149"/>
      <c r="B9" s="143"/>
      <c r="C9" s="144"/>
      <c r="D9" s="145"/>
    </row>
    <row r="10" spans="1:5" ht="24.75" customHeight="1" x14ac:dyDescent="0.4">
      <c r="A10" s="13"/>
    </row>
  </sheetData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様式1-別紙1-1(カ)</vt:lpstr>
      <vt:lpstr>様式1-別紙1-2 (キ)</vt:lpstr>
      <vt:lpstr>様式1-別紙1-1(カ) (記載例)</vt:lpstr>
      <vt:lpstr>様式1-別紙1-2 (キ) (記載例)</vt:lpstr>
      <vt:lpstr>'様式1-別紙1-1(カ)'!Print_Area</vt:lpstr>
      <vt:lpstr>'様式1-別紙1-1(カ) (記載例)'!Print_Area</vt:lpstr>
      <vt:lpstr>'様式1-別紙1-2 (キ)'!Print_Area</vt:lpstr>
      <vt:lpstr>'様式1-別紙1-2 (キ) (記載例)'!Print_Area</vt:lpstr>
      <vt:lpstr>'様式1-別紙1-1(カ)'!Print_Titles</vt:lpstr>
      <vt:lpstr>'様式1-別紙1-1(カ)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岩田　史郎</cp:lastModifiedBy>
  <cp:lastPrinted>2024-02-29T09:10:27Z</cp:lastPrinted>
  <dcterms:created xsi:type="dcterms:W3CDTF">2021-07-14T01:49:43Z</dcterms:created>
  <dcterms:modified xsi:type="dcterms:W3CDTF">2024-03-26T00:47:07Z</dcterms:modified>
</cp:coreProperties>
</file>