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7100" windowHeight="10125" activeTab="0"/>
  </bookViews>
  <sheets>
    <sheet name="main" sheetId="1" r:id="rId1"/>
    <sheet name="疾患リスト" sheetId="2" r:id="rId2"/>
    <sheet name="使用方法" sheetId="3" r:id="rId3"/>
  </sheets>
  <definedNames/>
  <calcPr fullCalcOnLoad="1"/>
</workbook>
</file>

<file path=xl/sharedStrings.xml><?xml version="1.0" encoding="utf-8"?>
<sst xmlns="http://schemas.openxmlformats.org/spreadsheetml/2006/main" count="976" uniqueCount="327">
  <si>
    <t>コード</t>
  </si>
  <si>
    <t>名称</t>
  </si>
  <si>
    <t>S112TWW00.報告数・定点当り報告数、疾病・週・都道府県・性別（１週から当該週までの報告数・定点当たり報告数とそれらの累積）N.csv</t>
  </si>
  <si>
    <t>S114DWW00.報告数、疾病（動物）・週・都道府県（１週から当該週までの報告数とその合計数）N.csv</t>
  </si>
  <si>
    <t>S111ZWW00.（疾病詳細のある疾患）報告数、疾病全体／詳細分類・週・都道府県・性別（１週から当該週までの報告数とその合計数）N.csv</t>
  </si>
  <si>
    <t>S110ZWW00.報告数、疾病・週・都道府県・性別（１週から当該週までの報告数とその合計数）N.csv</t>
  </si>
  <si>
    <t>S113TMW00.報告数・定点当り報告数、疾病・月・都道府県・性別（１月から当該月までの報告数・定点当たり報告数とそれらの累積）N.csv</t>
  </si>
  <si>
    <t>ファイル名</t>
  </si>
  <si>
    <t>全数報告・都道府県別</t>
  </si>
  <si>
    <t>疾病詳細のある疾患・都道府県別</t>
  </si>
  <si>
    <t>定点報告（週報）・都道府県別</t>
  </si>
  <si>
    <t>定点報告（月報）・都道府県別</t>
  </si>
  <si>
    <t>動物の感染症・都道府県別</t>
  </si>
  <si>
    <t>-</t>
  </si>
  <si>
    <t>表指定</t>
  </si>
  <si>
    <t>疾患範囲</t>
  </si>
  <si>
    <t>～</t>
  </si>
  <si>
    <t>切り出し範囲</t>
  </si>
  <si>
    <t>-</t>
  </si>
  <si>
    <t>&lt;全て&gt;</t>
  </si>
  <si>
    <t>&lt;1&gt;</t>
  </si>
  <si>
    <t>&lt;end&gt;</t>
  </si>
  <si>
    <t/>
  </si>
  <si>
    <t>リスト</t>
  </si>
  <si>
    <t>-</t>
  </si>
  <si>
    <t>エボラ出血熱</t>
  </si>
  <si>
    <t>クリミア・コンゴ出血熱</t>
  </si>
  <si>
    <t>痘そう</t>
  </si>
  <si>
    <t>南米出血熱</t>
  </si>
  <si>
    <t>ペスト</t>
  </si>
  <si>
    <t>マールブルグ病</t>
  </si>
  <si>
    <t>ラッサ熱</t>
  </si>
  <si>
    <t>新型インフルエンザ(A/H1N1)</t>
  </si>
  <si>
    <t>急性灰白髄炎</t>
  </si>
  <si>
    <t>結核</t>
  </si>
  <si>
    <t>ジフテリア</t>
  </si>
  <si>
    <t>重症急性呼吸器症候群</t>
  </si>
  <si>
    <t>鳥インフルエンザ(Ｈ５Ｎ１）</t>
  </si>
  <si>
    <t>コレラ</t>
  </si>
  <si>
    <t>細菌性赤痢</t>
  </si>
  <si>
    <t>腸管出血性大腸菌感染症</t>
  </si>
  <si>
    <t>腸チフス</t>
  </si>
  <si>
    <t>パラチフス</t>
  </si>
  <si>
    <t>Ｅ型肝炎</t>
  </si>
  <si>
    <t>ウエストナイル熱</t>
  </si>
  <si>
    <t>Ａ型肝炎</t>
  </si>
  <si>
    <t>エキノコックス症</t>
  </si>
  <si>
    <t>黄熱</t>
  </si>
  <si>
    <t>オウム病</t>
  </si>
  <si>
    <t>オムスク出血熱</t>
  </si>
  <si>
    <t>回帰熱</t>
  </si>
  <si>
    <t>キャサヌル森林病</t>
  </si>
  <si>
    <t>Ｑ熱</t>
  </si>
  <si>
    <t>狂犬病</t>
  </si>
  <si>
    <t>コクシジオイデス症</t>
  </si>
  <si>
    <t>サル痘</t>
  </si>
  <si>
    <t>腎症候性出血熱</t>
  </si>
  <si>
    <t>西部ウマ脳炎</t>
  </si>
  <si>
    <t>ダニ媒介脳炎</t>
  </si>
  <si>
    <t>炭疽</t>
  </si>
  <si>
    <t>チクングニア熱</t>
  </si>
  <si>
    <t>つつが虫病</t>
  </si>
  <si>
    <t>デング熱</t>
  </si>
  <si>
    <t>東部ウマ脳炎</t>
  </si>
  <si>
    <t>鳥インフルエンザ(Ｈ５Ｎ１を除く）</t>
  </si>
  <si>
    <t>ニパウイルス感染症</t>
  </si>
  <si>
    <t>日本紅斑熱</t>
  </si>
  <si>
    <t>日本脳炎</t>
  </si>
  <si>
    <t>ハンタウイルス肺症候群</t>
  </si>
  <si>
    <t>Ｂウイルス病</t>
  </si>
  <si>
    <t>鼻疽</t>
  </si>
  <si>
    <t>ブルセラ症</t>
  </si>
  <si>
    <t>ベネズエラウマ脳炎</t>
  </si>
  <si>
    <t>ヘンドラウイルス感染症</t>
  </si>
  <si>
    <t>発しんチフス</t>
  </si>
  <si>
    <t>ボツリヌス症</t>
  </si>
  <si>
    <t>マラリア</t>
  </si>
  <si>
    <t>野兎病</t>
  </si>
  <si>
    <t>ライム病</t>
  </si>
  <si>
    <t>リッサウイルス感染症</t>
  </si>
  <si>
    <t>リフトバレー熱</t>
  </si>
  <si>
    <t>類鼻疽</t>
  </si>
  <si>
    <t>レジオネラ症</t>
  </si>
  <si>
    <t>レプトスピラ症</t>
  </si>
  <si>
    <t>ロッキー山紅斑熱</t>
  </si>
  <si>
    <t>アメーバ赤痢</t>
  </si>
  <si>
    <t>ウイルス性肝炎</t>
  </si>
  <si>
    <t>急性脳炎</t>
  </si>
  <si>
    <t>クリプトスポリジウム症</t>
  </si>
  <si>
    <t>クロイツフェルト・ヤコブ病</t>
  </si>
  <si>
    <t>劇症型溶血性レンサ球菌感染症</t>
  </si>
  <si>
    <t>後天性免疫不全症候群</t>
  </si>
  <si>
    <t>ジアルジア症</t>
  </si>
  <si>
    <t>髄膜炎菌性髄膜炎</t>
  </si>
  <si>
    <t>先天性風しん症候群</t>
  </si>
  <si>
    <t>梅毒</t>
  </si>
  <si>
    <t>破傷風</t>
  </si>
  <si>
    <t>バンコマイシン耐性黄色ブドウ球菌感染症</t>
  </si>
  <si>
    <t>バンコマイシン耐性腸球菌感染症</t>
  </si>
  <si>
    <t>風しん</t>
  </si>
  <si>
    <t>麻しん</t>
  </si>
  <si>
    <t>感染症</t>
  </si>
  <si>
    <t>南米出血熱＿アルゼンチン出血熱</t>
  </si>
  <si>
    <t>南米出血熱＿ブラジル出血熱</t>
  </si>
  <si>
    <t>南米出血熱＿ベネズエラ出血熱</t>
  </si>
  <si>
    <t>南米出血熱＿ボリビア出血熱</t>
  </si>
  <si>
    <t>急性灰白髄炎＿野生株由来</t>
  </si>
  <si>
    <t>急性灰白髄炎＿ワクチン株由来</t>
  </si>
  <si>
    <t>急性灰白髄炎＿VDPV(VACCINE-DERIVED POLIOVIRUS)由来</t>
  </si>
  <si>
    <t>急性灰白髄炎＿その他</t>
  </si>
  <si>
    <t>急性灰白髄炎＿不明</t>
  </si>
  <si>
    <t>結核＿肺結核</t>
  </si>
  <si>
    <t>結核＿その他の結核</t>
  </si>
  <si>
    <t>結核＿肺結核及びその他の結核</t>
  </si>
  <si>
    <t>結核＿無症状病原体保有者</t>
  </si>
  <si>
    <t>結核＿疑似症患者</t>
  </si>
  <si>
    <t>ウエストナイル熱＿ウエストナイル熱</t>
  </si>
  <si>
    <t>ウエストナイル熱＿ウエストナイル脳炎</t>
  </si>
  <si>
    <t>ウエストナイル熱＿無症状病原体保有者</t>
  </si>
  <si>
    <t>エキノコックス症＿多包条虫</t>
  </si>
  <si>
    <t>エキノコックス症＿単包条虫</t>
  </si>
  <si>
    <t>デング熱＿デング熱</t>
  </si>
  <si>
    <t>デング熱＿デング出血熱</t>
  </si>
  <si>
    <t>デング熱＿無症状病原体保有者</t>
  </si>
  <si>
    <t>ボツリヌス症＿食餌性(食中毒)</t>
  </si>
  <si>
    <t>ボツリヌス症＿乳児</t>
  </si>
  <si>
    <t>ボツリヌス症＿創傷</t>
  </si>
  <si>
    <t>ボツリヌス症＿成人腸管定着</t>
  </si>
  <si>
    <t>ボツリヌス症＿不明</t>
  </si>
  <si>
    <t>ボツリヌス症＿無症状病原体保有者</t>
  </si>
  <si>
    <t>マラリア＿三日熱</t>
  </si>
  <si>
    <t>マラリア＿四日熱</t>
  </si>
  <si>
    <t>マラリア＿卵形</t>
  </si>
  <si>
    <t>マラリア＿熱帯熱</t>
  </si>
  <si>
    <t>マラリア＿不明</t>
  </si>
  <si>
    <t>レジオネラ症＿肺炎型</t>
  </si>
  <si>
    <t>レジオネラ症＿ポンティアック型</t>
  </si>
  <si>
    <t>レジオネラ症＿無症状病原体保有者</t>
  </si>
  <si>
    <t>アメーバ赤痢＿腸管アメーバ症</t>
  </si>
  <si>
    <t>アメーバ赤痢＿腸管外アメーバ症</t>
  </si>
  <si>
    <t>アメーバ赤痢＿腸管及び腸管外アメーバ症</t>
  </si>
  <si>
    <t>ウイルス性肝炎＿Ｂ型</t>
  </si>
  <si>
    <t>ウイルス性肝炎＿Ｃ型</t>
  </si>
  <si>
    <t>ウイルス性肝炎＿Ｄ型</t>
  </si>
  <si>
    <t>ウイルス性肝炎＿その他</t>
  </si>
  <si>
    <t>ウイルス性肝炎＿不明</t>
  </si>
  <si>
    <t>急性脳炎＿インフルエンザウイルスA(H1N1)PDM09/AH1 PDM09</t>
  </si>
  <si>
    <t>急性脳炎＿インフルエンザウイルスAH1N1/AH1（ソ連型）</t>
  </si>
  <si>
    <t>急性脳炎＿インフルエンザウイルスAH3N2/AH3（香港型）</t>
  </si>
  <si>
    <t>急性脳炎＿インフルエンザウイルスA</t>
  </si>
  <si>
    <t>急性脳炎＿インフルエンザウイルスB</t>
  </si>
  <si>
    <t>急性脳炎＿インフルエンザウイルス</t>
  </si>
  <si>
    <t>急性脳炎＿その他</t>
  </si>
  <si>
    <t>急性脳炎＿病原体不明</t>
  </si>
  <si>
    <t>クロイツフェルト・ヤコブ病＿古典型クロイツフェルト・ヤコブ病(CJD)</t>
  </si>
  <si>
    <t>クロイツフェルト・ヤコブ病＿その他</t>
  </si>
  <si>
    <t>クロイツフェルト・ヤコブ病＿ゲルストマン・ストロイスラー・シャインカー病(GSS)</t>
  </si>
  <si>
    <t>クロイツフェルト・ヤコブ病＿家族性CJD</t>
  </si>
  <si>
    <t>クロイツフェルト・ヤコブ病＿家族性致死性不眠症(FFI)</t>
  </si>
  <si>
    <t>クロイツフェルト・ヤコブ病＿医原性CJD</t>
  </si>
  <si>
    <t>クロイツフェルト・ヤコブ病＿変異型CJD</t>
  </si>
  <si>
    <t>後天性免疫不全症候群＿無症候性キャリア</t>
  </si>
  <si>
    <t>後天性免疫不全症候群＿ＡＩＤＳ</t>
  </si>
  <si>
    <t>後天性免疫不全症候群＿その他</t>
  </si>
  <si>
    <t>先天性風しん症候群＿ＣＲＳ典型例</t>
  </si>
  <si>
    <t>先天性風しん症候群＿その他</t>
  </si>
  <si>
    <t>梅毒＿早期顕症梅毒(ｱ､Ⅰ期)</t>
  </si>
  <si>
    <t>梅毒＿早期顕症梅毒(ｲ､Ⅱ期)</t>
  </si>
  <si>
    <t>梅毒＿晩期顕症梅毒</t>
  </si>
  <si>
    <t>梅毒＿先天梅毒</t>
  </si>
  <si>
    <t>梅毒＿無症候（無症状病原体保有者）</t>
  </si>
  <si>
    <t>風しん＿検査診断例</t>
  </si>
  <si>
    <t>風しん＿臨床診断例</t>
  </si>
  <si>
    <t>麻しん＿麻しん（検査診断例）</t>
  </si>
  <si>
    <t>麻しん＿麻しん（臨床診断例）</t>
  </si>
  <si>
    <t>麻しん＿修飾麻しん（検査診断例）</t>
  </si>
  <si>
    <t>インフルエンザ</t>
  </si>
  <si>
    <t>ＲＳウイルス感染症</t>
  </si>
  <si>
    <t>咽頭結膜熱</t>
  </si>
  <si>
    <t>Ａ群溶血性レンサ球菌咽頭炎</t>
  </si>
  <si>
    <t>感染性胃腸炎</t>
  </si>
  <si>
    <t>水痘</t>
  </si>
  <si>
    <t>手足口病</t>
  </si>
  <si>
    <t>伝染性紅斑</t>
  </si>
  <si>
    <t>突発性発しん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</si>
  <si>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</si>
  <si>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</si>
  <si>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</si>
  <si>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</si>
  <si>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</si>
  <si>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</si>
  <si>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</si>
  <si>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マイコプラズマ肺炎</t>
  </si>
  <si>
    <t>クラミジア肺炎</t>
  </si>
  <si>
    <t>性器クラミジア感染症</t>
  </si>
  <si>
    <t>性器ヘルペスウイルス感染症</t>
  </si>
  <si>
    <t>尖圭コンジローマ</t>
  </si>
  <si>
    <t>淋菌感染症</t>
  </si>
  <si>
    <t>メチシリン耐性黄色ブドウ球菌感染症</t>
  </si>
  <si>
    <t>ペニシリン耐性肺炎球菌感染症</t>
  </si>
  <si>
    <t>薬剤耐性緑膿菌感染症</t>
  </si>
  <si>
    <t>薬剤耐性アシネトバクター感染症</t>
  </si>
  <si>
    <t>エボラ出血熱のサル</t>
  </si>
  <si>
    <t>マールブルグ病のサル</t>
  </si>
  <si>
    <t>ペストのプレーリードッグ</t>
  </si>
  <si>
    <t>重症急性呼吸器症候群のイタチアナグマ</t>
  </si>
  <si>
    <t>重症急性呼吸器症候群のタヌキ</t>
  </si>
  <si>
    <t>重症急性呼吸器症候群のハクビシン</t>
  </si>
  <si>
    <t>結核のサル</t>
  </si>
  <si>
    <t>鳥インフルエンザ（H5N1）の鳥類</t>
  </si>
  <si>
    <t>細菌性赤痢のサル</t>
  </si>
  <si>
    <t>ウエストナイル熱の鳥類</t>
  </si>
  <si>
    <t>エキノコックス症の犬</t>
  </si>
  <si>
    <t>疾病詳細のある疾患・都道府県別</t>
  </si>
  <si>
    <t>ファイル形式</t>
  </si>
  <si>
    <t>元ファイル名：</t>
  </si>
  <si>
    <t>作成ファイル名：</t>
  </si>
  <si>
    <t>ファイル形式オプション</t>
  </si>
  <si>
    <t>集計csvから目的の疾患分を切り出します</t>
  </si>
  <si>
    <t>作成先</t>
  </si>
  <si>
    <t>表指定</t>
  </si>
  <si>
    <t>・</t>
  </si>
  <si>
    <t>変換対象の集計ファイルと同じフォルダにこのワークブックを置いてください。</t>
  </si>
  <si>
    <t>変換する対象の表を選択してください。</t>
  </si>
  <si>
    <t>&lt;全て&gt;を選択すると、フォルダ内にある対象ファイル全てを変換します。</t>
  </si>
  <si>
    <t>存在しない集計ファイルは無視します。</t>
  </si>
  <si>
    <t>一部の疾患のみを処理対象とする場合は、ここで対象の疾患を選択してください。</t>
  </si>
  <si>
    <t>年</t>
  </si>
  <si>
    <t>作成先のフォルダを指定しない場合は、このワークブックと同じフォルダに作成します。</t>
  </si>
  <si>
    <t>をフォルダ内に置いて、&lt;全て&gt;を選択してください。</t>
  </si>
  <si>
    <t>全数と定点週報のみを集計対象として毎回処理する場合は、２つの集計ファイルのみ</t>
  </si>
  <si>
    <t>フォルダ名を指定した場合は、指定のフォルダに作成します。</t>
  </si>
  <si>
    <t>指定のフォルダが存在しない場合は、フォルダを作成します。</t>
  </si>
  <si>
    <t>・</t>
  </si>
  <si>
    <t>　↑集計ファイルの年の切り出し</t>
  </si>
  <si>
    <t>切り出した各疾患のファイルのファイル形式を指定してください。</t>
  </si>
  <si>
    <t>xlsは、Excel2003のファイル形式です。</t>
  </si>
  <si>
    <t>疾患リスト</t>
  </si>
  <si>
    <t>集計ファイルがこのワークブックと同じフォルダ内に無い場合は、リストアップされない</t>
  </si>
  <si>
    <t>ダ名を作成してください。集計ファイルの年により、自動的に年が更新されます。</t>
  </si>
  <si>
    <t>「疾患リスト」シートの[疾患リスト再作成]で、集計ファイルから疾患名を取り出してリ</t>
  </si>
  <si>
    <t>ため、リストが消去されます。</t>
  </si>
  <si>
    <t>疾患コードは、適当に割り振った物ですので、お好みで変更してください。</t>
  </si>
  <si>
    <t>ファイル名は、疾患コード＋疾患名ですが、インフルエンザなど疾患名の中に「/」を含</t>
  </si>
  <si>
    <t>む場合は、「/」以降を削除しています。</t>
  </si>
  <si>
    <t>ストと再作成します。</t>
  </si>
  <si>
    <t>年毎にフォルダを分けたい場合は、下記を参考にしてmainシートのC12セルにフォル</t>
  </si>
  <si>
    <t>（このファイルのあるフォルダに作成します。作成先を指定する場合は、このセル（C12）にパスを入力してください。）</t>
  </si>
  <si>
    <t>1004(1)</t>
  </si>
  <si>
    <t>1004(2)</t>
  </si>
  <si>
    <t>1004(3)</t>
  </si>
  <si>
    <t>1004(4)</t>
  </si>
  <si>
    <t>2001(1)</t>
  </si>
  <si>
    <t>2001(2)</t>
  </si>
  <si>
    <t>2001(3)</t>
  </si>
  <si>
    <t>2001(4)</t>
  </si>
  <si>
    <t>2001(5)</t>
  </si>
  <si>
    <t>2002(1)</t>
  </si>
  <si>
    <t>2002(2)</t>
  </si>
  <si>
    <t>2002(3)</t>
  </si>
  <si>
    <t>2002(4)</t>
  </si>
  <si>
    <t>2002(5)</t>
  </si>
  <si>
    <t>4002(1)</t>
  </si>
  <si>
    <t>4002(2)</t>
  </si>
  <si>
    <t>4002(3)</t>
  </si>
  <si>
    <t>4004(1)</t>
  </si>
  <si>
    <t>4004(2)</t>
  </si>
  <si>
    <t>4020(1)</t>
  </si>
  <si>
    <t>4020(2)</t>
  </si>
  <si>
    <t>4020(3)</t>
  </si>
  <si>
    <t>4033(1)</t>
  </si>
  <si>
    <t>4033(2)</t>
  </si>
  <si>
    <t>4033(3)</t>
  </si>
  <si>
    <t>4033(4)</t>
  </si>
  <si>
    <t>4033(5)</t>
  </si>
  <si>
    <t>4033(6)</t>
  </si>
  <si>
    <t>4034(1)</t>
  </si>
  <si>
    <t>4034(2)</t>
  </si>
  <si>
    <t>4034(3)</t>
  </si>
  <si>
    <t>4034(4)</t>
  </si>
  <si>
    <t>4034(5)</t>
  </si>
  <si>
    <t>4040(1)</t>
  </si>
  <si>
    <t>4040(2)</t>
  </si>
  <si>
    <t>4040(3)</t>
  </si>
  <si>
    <t>5001(1)</t>
  </si>
  <si>
    <t>5001(2)</t>
  </si>
  <si>
    <t>5001(3)</t>
  </si>
  <si>
    <t>5002(1)</t>
  </si>
  <si>
    <t>5002(2)</t>
  </si>
  <si>
    <t>5002(3)</t>
  </si>
  <si>
    <t>5002(4)</t>
  </si>
  <si>
    <t>5002(5)</t>
  </si>
  <si>
    <t>5003(1)</t>
  </si>
  <si>
    <t>5003(2)</t>
  </si>
  <si>
    <t>5003(3)</t>
  </si>
  <si>
    <t>5003(4)</t>
  </si>
  <si>
    <t>5003(5)</t>
  </si>
  <si>
    <t>5003(6)</t>
  </si>
  <si>
    <t>5003(7)</t>
  </si>
  <si>
    <t>5003(8)</t>
  </si>
  <si>
    <t>5005(1)</t>
  </si>
  <si>
    <t>5005(2)</t>
  </si>
  <si>
    <t>5005(3)</t>
  </si>
  <si>
    <t>5005(4)</t>
  </si>
  <si>
    <t>5005(5)</t>
  </si>
  <si>
    <t>5005(6)</t>
  </si>
  <si>
    <t>5005(7)</t>
  </si>
  <si>
    <t>5007(1)</t>
  </si>
  <si>
    <t>5007(2)</t>
  </si>
  <si>
    <t>5007(3)</t>
  </si>
  <si>
    <t>5010(1)</t>
  </si>
  <si>
    <t>5010(2)</t>
  </si>
  <si>
    <t>5011(1)</t>
  </si>
  <si>
    <t>5011(2)</t>
  </si>
  <si>
    <t>5011(3)</t>
  </si>
  <si>
    <t>5011(4)</t>
  </si>
  <si>
    <t>5011(5)</t>
  </si>
  <si>
    <t>5015(1)</t>
  </si>
  <si>
    <t>5015(2)</t>
  </si>
  <si>
    <t>5016(1)</t>
  </si>
  <si>
    <t>5016(2)</t>
  </si>
  <si>
    <t>5016(3)</t>
  </si>
  <si>
    <t>Ver 1.1</t>
  </si>
  <si>
    <t>v1.0</t>
  </si>
  <si>
    <t>各疾患のcsvとxlsを作成</t>
  </si>
  <si>
    <t>v1.1</t>
  </si>
  <si>
    <t>集計ファイル毎に各疾患をシートに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</si>
</sst>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color indexed="49"/>
      <name val="ＭＳ Ｐゴシック"/>
      <family val="3"/>
    </font>
    <font>
      <sz val="11"/>
      <color indexed="23"/>
      <name val="ＭＳ Ｐゴシック"/>
      <family val="3"/>
    </font>
    <font>
      <sz val="9"/>
      <color indexed="8"/>
      <name val="MS UI Gothic"/>
      <family val="3"/>
    </font>
    <font>
      <sz val="11"/>
      <color indexed="60"/>
      <name val="ＭＳ Ｐゴシック"/>
      <family val="3"/>
    </font>
    <font>
      <sz val="11"/>
      <color indexed="57"/>
      <name val="ＭＳ Ｐゴシック"/>
      <family val="3"/>
    </font>
    <font>
      <b/>
      <sz val="12"/>
      <color indexed="49"/>
      <name val="ＭＳ Ｐゴシック"/>
      <family val="3"/>
    </font>
    <font>
      <sz val="9"/>
      <name val="MS UI Gothic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9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4" fillId="3" borderId="0" applyNumberFormat="0" applyBorder="0" applyAlignment="0" applyProtection="0"/>
    <xf numFmtId="0" fontId="17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6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13" fillId="4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0" fillId="24" borderId="1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11" borderId="0" xfId="0" applyFill="1" applyAlignment="1">
      <alignment horizontal="center" vertical="center"/>
    </xf>
    <xf numFmtId="0" fontId="0" fillId="9" borderId="0" xfId="0" applyFill="1" applyAlignment="1">
      <alignment vertical="center"/>
    </xf>
    <xf numFmtId="0" fontId="0" fillId="8" borderId="0" xfId="0" applyFill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 textRotation="90"/>
    </xf>
    <xf numFmtId="0" fontId="3" fillId="0" borderId="0" xfId="0" applyFont="1" applyAlignment="1">
      <alignment vertical="center"/>
    </xf>
    <xf numFmtId="0" fontId="0" fillId="0" borderId="0" xfId="0" applyAlignment="1" quotePrefix="1">
      <alignment horizontal="center" vertical="center"/>
    </xf>
    <xf numFmtId="0" fontId="0" fillId="0" borderId="0" xfId="0" applyAlignment="1" quotePrefix="1">
      <alignment vertical="center"/>
    </xf>
    <xf numFmtId="0" fontId="0" fillId="1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24" borderId="10" xfId="0" applyFill="1" applyBorder="1" applyAlignment="1">
      <alignment vertical="center"/>
    </xf>
    <xf numFmtId="0" fontId="3" fillId="0" borderId="0" xfId="0" applyFont="1" applyAlignment="1">
      <alignment horizontal="center" vertical="center" textRotation="90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10" borderId="10" xfId="0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7" fillId="0" borderId="0" xfId="0" applyFont="1" applyAlignment="1">
      <alignment vertical="center"/>
    </xf>
    <xf numFmtId="17" fontId="0" fillId="0" borderId="0" xfId="0" applyNumberFormat="1" applyAlignment="1">
      <alignment vertical="center"/>
    </xf>
    <xf numFmtId="14" fontId="0" fillId="0" borderId="0" xfId="0" applyNumberForma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9525</xdr:colOff>
      <xdr:row>3</xdr:row>
      <xdr:rowOff>9525</xdr:rowOff>
    </xdr:from>
    <xdr:ext cx="2228850" cy="200025"/>
    <xdr:sp>
      <xdr:nvSpPr>
        <xdr:cNvPr id="1" name="Drop Down 1" hidden="1"/>
        <xdr:cNvSpPr>
          <a:spLocks/>
        </xdr:cNvSpPr>
      </xdr:nvSpPr>
      <xdr:spPr>
        <a:xfrm>
          <a:off x="1381125" y="571500"/>
          <a:ext cx="22288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9525</xdr:colOff>
      <xdr:row>6</xdr:row>
      <xdr:rowOff>9525</xdr:rowOff>
    </xdr:from>
    <xdr:ext cx="2752725" cy="190500"/>
    <xdr:sp>
      <xdr:nvSpPr>
        <xdr:cNvPr id="2" name="Drop Down 2" hidden="1"/>
        <xdr:cNvSpPr>
          <a:spLocks/>
        </xdr:cNvSpPr>
      </xdr:nvSpPr>
      <xdr:spPr>
        <a:xfrm>
          <a:off x="1381125" y="1085850"/>
          <a:ext cx="2752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9525</xdr:colOff>
      <xdr:row>8</xdr:row>
      <xdr:rowOff>9525</xdr:rowOff>
    </xdr:from>
    <xdr:ext cx="2752725" cy="190500"/>
    <xdr:sp>
      <xdr:nvSpPr>
        <xdr:cNvPr id="3" name="Drop Down 3" hidden="1"/>
        <xdr:cNvSpPr>
          <a:spLocks/>
        </xdr:cNvSpPr>
      </xdr:nvSpPr>
      <xdr:spPr>
        <a:xfrm>
          <a:off x="1381125" y="1485900"/>
          <a:ext cx="2752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9525</xdr:colOff>
      <xdr:row>15</xdr:row>
      <xdr:rowOff>66675</xdr:rowOff>
    </xdr:from>
    <xdr:ext cx="4133850" cy="209550"/>
    <xdr:sp>
      <xdr:nvSpPr>
        <xdr:cNvPr id="4" name="Option Button 4" hidden="1"/>
        <xdr:cNvSpPr>
          <a:spLocks/>
        </xdr:cNvSpPr>
      </xdr:nvSpPr>
      <xdr:spPr>
        <a:xfrm>
          <a:off x="1381125" y="2743200"/>
          <a:ext cx="41338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csv</a:t>
          </a:r>
          <a:r>
            <a:rPr lang="en-US" cap="none" sz="900" b="0" i="0" u="none" baseline="0">
              <a:solidFill>
                <a:srgbClr val="000000"/>
              </a:solidFill>
            </a:rPr>
            <a:t>（各疾患毎の</a:t>
          </a:r>
          <a:r>
            <a:rPr lang="en-US" cap="none" sz="900" b="0" i="0" u="none" baseline="0">
              <a:solidFill>
                <a:srgbClr val="000000"/>
              </a:solidFill>
            </a:rPr>
            <a:t>csv</a:t>
          </a:r>
          <a:r>
            <a:rPr lang="en-US" cap="none" sz="900" b="0" i="0" u="none" baseline="0">
              <a:solidFill>
                <a:srgbClr val="000000"/>
              </a:solidFill>
            </a:rPr>
            <a:t>ファイルを作成します。）</a:t>
          </a:r>
        </a:p>
      </xdr:txBody>
    </xdr:sp>
    <xdr:clientData/>
  </xdr:oneCellAnchor>
  <xdr:oneCellAnchor>
    <xdr:from>
      <xdr:col>2</xdr:col>
      <xdr:colOff>9525</xdr:colOff>
      <xdr:row>16</xdr:row>
      <xdr:rowOff>152400</xdr:rowOff>
    </xdr:from>
    <xdr:ext cx="4133850" cy="209550"/>
    <xdr:sp>
      <xdr:nvSpPr>
        <xdr:cNvPr id="5" name="Option Button 5" hidden="1"/>
        <xdr:cNvSpPr>
          <a:spLocks/>
        </xdr:cNvSpPr>
      </xdr:nvSpPr>
      <xdr:spPr>
        <a:xfrm>
          <a:off x="1381125" y="3000375"/>
          <a:ext cx="41338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xls</a:t>
          </a:r>
          <a:r>
            <a:rPr lang="en-US" cap="none" sz="900" b="0" i="0" u="none" baseline="0">
              <a:solidFill>
                <a:srgbClr val="000000"/>
              </a:solidFill>
            </a:rPr>
            <a:t>（各疾患毎の</a:t>
          </a:r>
          <a:r>
            <a:rPr lang="en-US" cap="none" sz="900" b="0" i="0" u="none" baseline="0">
              <a:solidFill>
                <a:srgbClr val="000000"/>
              </a:solidFill>
            </a:rPr>
            <a:t>xls</a:t>
          </a:r>
          <a:r>
            <a:rPr lang="en-US" cap="none" sz="900" b="0" i="0" u="none" baseline="0">
              <a:solidFill>
                <a:srgbClr val="000000"/>
              </a:solidFill>
            </a:rPr>
            <a:t>ファイルを作成します。計・性別毎にシートを分けて作成します。）</a:t>
          </a:r>
        </a:p>
      </xdr:txBody>
    </xdr:sp>
    <xdr:clientData/>
  </xdr:oneCellAnchor>
  <xdr:oneCellAnchor>
    <xdr:from>
      <xdr:col>2</xdr:col>
      <xdr:colOff>9525</xdr:colOff>
      <xdr:row>19</xdr:row>
      <xdr:rowOff>0</xdr:rowOff>
    </xdr:from>
    <xdr:ext cx="4076700" cy="209550"/>
    <xdr:sp>
      <xdr:nvSpPr>
        <xdr:cNvPr id="6" name="Check Box 6" hidden="1"/>
        <xdr:cNvSpPr>
          <a:spLocks/>
        </xdr:cNvSpPr>
      </xdr:nvSpPr>
      <xdr:spPr>
        <a:xfrm>
          <a:off x="1381125" y="3362325"/>
          <a:ext cx="40767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ファイル名にデータ年を含める</a:t>
          </a:r>
        </a:p>
      </xdr:txBody>
    </xdr:sp>
    <xdr:clientData/>
  </xdr:oneCellAnchor>
  <xdr:twoCellAnchor>
    <xdr:from>
      <xdr:col>2</xdr:col>
      <xdr:colOff>9525</xdr:colOff>
      <xdr:row>20</xdr:row>
      <xdr:rowOff>142875</xdr:rowOff>
    </xdr:from>
    <xdr:to>
      <xdr:col>4</xdr:col>
      <xdr:colOff>533400</xdr:colOff>
      <xdr:row>22</xdr:row>
      <xdr:rowOff>28575</xdr:rowOff>
    </xdr:to>
    <xdr:sp>
      <xdr:nvSpPr>
        <xdr:cNvPr id="7" name="Button 7" hidden="1"/>
        <xdr:cNvSpPr>
          <a:spLocks/>
        </xdr:cNvSpPr>
      </xdr:nvSpPr>
      <xdr:spPr>
        <a:xfrm>
          <a:off x="1381125" y="3676650"/>
          <a:ext cx="1895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変換開始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0</xdr:row>
      <xdr:rowOff>57150</xdr:rowOff>
    </xdr:from>
    <xdr:to>
      <xdr:col>4</xdr:col>
      <xdr:colOff>9525</xdr:colOff>
      <xdr:row>1</xdr:row>
      <xdr:rowOff>95250</xdr:rowOff>
    </xdr:to>
    <xdr:sp>
      <xdr:nvSpPr>
        <xdr:cNvPr id="1" name="Button 1" hidden="1"/>
        <xdr:cNvSpPr>
          <a:spLocks/>
        </xdr:cNvSpPr>
      </xdr:nvSpPr>
      <xdr:spPr>
        <a:xfrm>
          <a:off x="2247900" y="57150"/>
          <a:ext cx="15430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疾患リスト再作成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H27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7" max="7" width="14.625" style="0" customWidth="1"/>
  </cols>
  <sheetData>
    <row r="2" spans="2:8" ht="17.25">
      <c r="B2" s="6" t="s">
        <v>218</v>
      </c>
      <c r="H2" s="24" t="s">
        <v>322</v>
      </c>
    </row>
    <row r="4" spans="2:8" ht="13.5">
      <c r="B4" s="17" t="s">
        <v>14</v>
      </c>
      <c r="G4" s="14" t="s">
        <v>215</v>
      </c>
      <c r="H4" s="8" t="str">
        <f>'疾患リスト'!S1</f>
        <v>S110ZWW00.報告数、疾病・週・都道府県・性別（１週から当該週までの報告数とその合計数）N.csv</v>
      </c>
    </row>
    <row r="7" spans="7:8" ht="13.5">
      <c r="G7" s="14" t="s">
        <v>216</v>
      </c>
      <c r="H7" s="8" t="str">
        <f>'疾患リスト'!U15</f>
        <v>yyyy_3001コレラ.xls</v>
      </c>
    </row>
    <row r="8" spans="2:8" ht="18">
      <c r="B8" s="18" t="s">
        <v>15</v>
      </c>
      <c r="D8" s="7" t="s">
        <v>16</v>
      </c>
      <c r="G8" s="14"/>
      <c r="H8" s="16" t="s">
        <v>16</v>
      </c>
    </row>
    <row r="9" spans="7:8" ht="13.5">
      <c r="G9" s="14" t="s">
        <v>216</v>
      </c>
      <c r="H9" s="8" t="str">
        <f>'疾患リスト'!U16</f>
        <v>yyyy_3005パラチフス.xls</v>
      </c>
    </row>
    <row r="12" spans="2:3" ht="13.5">
      <c r="B12" s="18" t="s">
        <v>219</v>
      </c>
      <c r="C12" t="s">
        <v>247</v>
      </c>
    </row>
    <row r="15" ht="13.5">
      <c r="B15" s="18" t="s">
        <v>214</v>
      </c>
    </row>
    <row r="23" ht="13.5">
      <c r="C23" s="19"/>
    </row>
    <row r="24" ht="13.5">
      <c r="C24" s="19"/>
    </row>
    <row r="25" ht="13.5">
      <c r="C25" s="19"/>
    </row>
    <row r="26" ht="13.5">
      <c r="C26" s="19"/>
    </row>
    <row r="27" ht="13.5">
      <c r="C27" s="19"/>
    </row>
  </sheetData>
  <sheetProtection/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U85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00390625" defaultRowHeight="13.5"/>
  <cols>
    <col min="1" max="1" width="4.50390625" style="0" customWidth="1"/>
    <col min="2" max="2" width="6.875" style="0" customWidth="1"/>
    <col min="3" max="3" width="17.375" style="0" customWidth="1"/>
    <col min="4" max="4" width="20.875" style="0" customWidth="1"/>
    <col min="5" max="5" width="6.875" style="0" customWidth="1"/>
    <col min="6" max="6" width="20.00390625" style="0" customWidth="1"/>
    <col min="7" max="7" width="7.375" style="0" customWidth="1"/>
    <col min="8" max="8" width="29.75390625" style="0" customWidth="1"/>
    <col min="9" max="9" width="6.875" style="0" customWidth="1"/>
    <col min="10" max="10" width="20.00390625" style="0" customWidth="1"/>
    <col min="11" max="11" width="6.875" style="0" customWidth="1"/>
    <col min="12" max="12" width="20.00390625" style="0" customWidth="1"/>
    <col min="13" max="13" width="6.875" style="0" customWidth="1"/>
    <col min="14" max="14" width="20.00390625" style="0" customWidth="1"/>
    <col min="15" max="15" width="6.875" style="0" customWidth="1"/>
    <col min="16" max="16" width="20.00390625" style="0" customWidth="1"/>
    <col min="18" max="18" width="17.125" style="0" customWidth="1"/>
  </cols>
  <sheetData>
    <row r="1" spans="2:19" ht="13.5">
      <c r="B1" s="3">
        <f>R1*2-1</f>
        <v>1</v>
      </c>
      <c r="C1" s="3">
        <f>R1*2</f>
        <v>2</v>
      </c>
      <c r="E1" s="2">
        <v>1</v>
      </c>
      <c r="F1" s="2">
        <v>2</v>
      </c>
      <c r="G1" s="2">
        <v>3</v>
      </c>
      <c r="H1" s="2">
        <v>4</v>
      </c>
      <c r="I1" s="2">
        <v>5</v>
      </c>
      <c r="J1" s="2">
        <v>6</v>
      </c>
      <c r="K1" s="2">
        <v>7</v>
      </c>
      <c r="L1" s="2">
        <v>8</v>
      </c>
      <c r="M1" s="2">
        <v>9</v>
      </c>
      <c r="N1" s="2">
        <v>10</v>
      </c>
      <c r="O1" s="2">
        <v>11</v>
      </c>
      <c r="P1" s="2">
        <v>12</v>
      </c>
      <c r="R1" s="1">
        <v>1</v>
      </c>
      <c r="S1" t="str">
        <f>INDEX($S$3:$S$8,R1)</f>
        <v>S110ZWW00.報告数、疾病・週・都道府県・性別（１週から当該週までの報告数とその合計数）N.csv</v>
      </c>
    </row>
    <row r="2" spans="1:19" s="5" customFormat="1" ht="13.5">
      <c r="A2" s="12"/>
      <c r="B2" s="11" t="s">
        <v>0</v>
      </c>
      <c r="C2" s="11" t="s">
        <v>1</v>
      </c>
      <c r="D2" s="11" t="s">
        <v>23</v>
      </c>
      <c r="E2" s="5" t="s">
        <v>0</v>
      </c>
      <c r="F2" s="5" t="s">
        <v>8</v>
      </c>
      <c r="G2" s="5" t="s">
        <v>0</v>
      </c>
      <c r="H2" s="5" t="s">
        <v>213</v>
      </c>
      <c r="I2" s="5" t="s">
        <v>0</v>
      </c>
      <c r="J2" s="5" t="s">
        <v>10</v>
      </c>
      <c r="K2" s="5" t="s">
        <v>0</v>
      </c>
      <c r="L2" s="5" t="s">
        <v>11</v>
      </c>
      <c r="M2" s="5" t="s">
        <v>0</v>
      </c>
      <c r="N2" s="5" t="s">
        <v>12</v>
      </c>
      <c r="O2" s="5" t="s">
        <v>0</v>
      </c>
      <c r="P2" s="5" t="s">
        <v>19</v>
      </c>
      <c r="R2" s="5" t="s">
        <v>1</v>
      </c>
      <c r="S2" s="5" t="s">
        <v>7</v>
      </c>
    </row>
    <row r="3" spans="1:19" ht="13.5">
      <c r="A3">
        <v>1</v>
      </c>
      <c r="B3">
        <f>INDEX($E$3:$P$85,$A3,B$1)</f>
        <v>1001</v>
      </c>
      <c r="C3" t="str">
        <f aca="true" t="shared" si="0" ref="C3:C66">INDEX($E$3:$P$85,$A3,C$1)</f>
        <v>エボラ出血熱</v>
      </c>
      <c r="D3" t="str">
        <f>B3&amp;C3</f>
        <v>1001エボラ出血熱</v>
      </c>
      <c r="E3">
        <v>1001</v>
      </c>
      <c r="F3" t="s">
        <v>25</v>
      </c>
      <c r="G3" t="s">
        <v>248</v>
      </c>
      <c r="H3" t="s">
        <v>102</v>
      </c>
      <c r="I3">
        <v>5101</v>
      </c>
      <c r="J3" t="s">
        <v>176</v>
      </c>
      <c r="K3">
        <v>5501</v>
      </c>
      <c r="L3" t="s">
        <v>194</v>
      </c>
      <c r="M3">
        <v>6001</v>
      </c>
      <c r="N3" t="s">
        <v>202</v>
      </c>
      <c r="O3" s="10" t="s">
        <v>22</v>
      </c>
      <c r="P3" t="s">
        <v>20</v>
      </c>
      <c r="R3" s="21" t="s">
        <v>8</v>
      </c>
      <c r="S3" t="s">
        <v>5</v>
      </c>
    </row>
    <row r="4" spans="1:19" ht="13.5">
      <c r="A4">
        <v>2</v>
      </c>
      <c r="B4">
        <f aca="true" t="shared" si="1" ref="B4:B23">INDEX($E$3:$P$85,$A4,B$1)</f>
        <v>1002</v>
      </c>
      <c r="C4" t="str">
        <f t="shared" si="0"/>
        <v>クリミア・コンゴ出血熱</v>
      </c>
      <c r="D4" t="str">
        <f aca="true" t="shared" si="2" ref="D4:D67">B4&amp;C4</f>
        <v>1002クリミア・コンゴ出血熱</v>
      </c>
      <c r="E4">
        <v>1002</v>
      </c>
      <c r="F4" t="s">
        <v>26</v>
      </c>
      <c r="G4" t="s">
        <v>249</v>
      </c>
      <c r="H4" t="s">
        <v>103</v>
      </c>
      <c r="I4">
        <v>5201</v>
      </c>
      <c r="J4" t="s">
        <v>177</v>
      </c>
      <c r="K4">
        <v>5502</v>
      </c>
      <c r="L4" t="s">
        <v>195</v>
      </c>
      <c r="M4">
        <v>6002</v>
      </c>
      <c r="N4" t="s">
        <v>203</v>
      </c>
      <c r="O4" t="s">
        <v>18</v>
      </c>
      <c r="P4" t="s">
        <v>18</v>
      </c>
      <c r="R4" s="22" t="s">
        <v>9</v>
      </c>
      <c r="S4" t="s">
        <v>4</v>
      </c>
    </row>
    <row r="5" spans="1:19" ht="13.5">
      <c r="A5">
        <v>3</v>
      </c>
      <c r="B5">
        <f t="shared" si="1"/>
        <v>1003</v>
      </c>
      <c r="C5" t="str">
        <f t="shared" si="0"/>
        <v>痘そう</v>
      </c>
      <c r="D5" t="str">
        <f t="shared" si="2"/>
        <v>1003痘そう</v>
      </c>
      <c r="E5">
        <v>1003</v>
      </c>
      <c r="F5" t="s">
        <v>27</v>
      </c>
      <c r="G5" t="s">
        <v>250</v>
      </c>
      <c r="H5" t="s">
        <v>104</v>
      </c>
      <c r="I5">
        <v>5202</v>
      </c>
      <c r="J5" t="s">
        <v>178</v>
      </c>
      <c r="K5">
        <v>5503</v>
      </c>
      <c r="L5" t="s">
        <v>196</v>
      </c>
      <c r="M5">
        <v>6003</v>
      </c>
      <c r="N5" t="s">
        <v>204</v>
      </c>
      <c r="O5" t="s">
        <v>18</v>
      </c>
      <c r="P5" t="s">
        <v>18</v>
      </c>
      <c r="R5" s="22" t="s">
        <v>10</v>
      </c>
      <c r="S5" t="s">
        <v>2</v>
      </c>
    </row>
    <row r="6" spans="1:19" ht="13.5">
      <c r="A6">
        <v>4</v>
      </c>
      <c r="B6">
        <f t="shared" si="1"/>
        <v>1004</v>
      </c>
      <c r="C6" t="str">
        <f t="shared" si="0"/>
        <v>南米出血熱</v>
      </c>
      <c r="D6" t="str">
        <f t="shared" si="2"/>
        <v>1004南米出血熱</v>
      </c>
      <c r="E6">
        <v>1004</v>
      </c>
      <c r="F6" t="s">
        <v>28</v>
      </c>
      <c r="G6" t="s">
        <v>251</v>
      </c>
      <c r="H6" t="s">
        <v>105</v>
      </c>
      <c r="I6">
        <v>5203</v>
      </c>
      <c r="J6" t="s">
        <v>179</v>
      </c>
      <c r="K6">
        <v>5504</v>
      </c>
      <c r="L6" t="s">
        <v>197</v>
      </c>
      <c r="M6">
        <v>6004</v>
      </c>
      <c r="N6" t="s">
        <v>205</v>
      </c>
      <c r="O6" t="s">
        <v>18</v>
      </c>
      <c r="P6" t="s">
        <v>18</v>
      </c>
      <c r="R6" s="22" t="s">
        <v>11</v>
      </c>
      <c r="S6" t="s">
        <v>6</v>
      </c>
    </row>
    <row r="7" spans="1:19" ht="13.5">
      <c r="A7">
        <v>5</v>
      </c>
      <c r="B7">
        <f t="shared" si="1"/>
        <v>1005</v>
      </c>
      <c r="C7" t="str">
        <f t="shared" si="0"/>
        <v>ペスト</v>
      </c>
      <c r="D7" t="str">
        <f t="shared" si="2"/>
        <v>1005ペスト</v>
      </c>
      <c r="E7">
        <v>1005</v>
      </c>
      <c r="F7" t="s">
        <v>29</v>
      </c>
      <c r="G7" s="25" t="s">
        <v>252</v>
      </c>
      <c r="H7" t="s">
        <v>106</v>
      </c>
      <c r="I7">
        <v>5204</v>
      </c>
      <c r="J7" t="s">
        <v>180</v>
      </c>
      <c r="K7">
        <v>5601</v>
      </c>
      <c r="L7" t="s">
        <v>198</v>
      </c>
      <c r="M7">
        <v>6005</v>
      </c>
      <c r="N7" t="s">
        <v>206</v>
      </c>
      <c r="O7" t="s">
        <v>18</v>
      </c>
      <c r="P7" t="s">
        <v>18</v>
      </c>
      <c r="R7" s="22" t="s">
        <v>12</v>
      </c>
      <c r="S7" t="s">
        <v>3</v>
      </c>
    </row>
    <row r="8" spans="1:19" ht="13.5">
      <c r="A8">
        <v>6</v>
      </c>
      <c r="B8">
        <f t="shared" si="1"/>
        <v>1006</v>
      </c>
      <c r="C8" t="str">
        <f t="shared" si="0"/>
        <v>マールブルグ病</v>
      </c>
      <c r="D8" t="str">
        <f t="shared" si="2"/>
        <v>1006マールブルグ病</v>
      </c>
      <c r="E8">
        <v>1006</v>
      </c>
      <c r="F8" t="s">
        <v>30</v>
      </c>
      <c r="G8" t="s">
        <v>253</v>
      </c>
      <c r="H8" t="s">
        <v>107</v>
      </c>
      <c r="I8">
        <v>5205</v>
      </c>
      <c r="J8" t="s">
        <v>181</v>
      </c>
      <c r="K8">
        <v>5602</v>
      </c>
      <c r="L8" t="s">
        <v>199</v>
      </c>
      <c r="M8">
        <v>6006</v>
      </c>
      <c r="N8" t="s">
        <v>207</v>
      </c>
      <c r="O8" t="s">
        <v>18</v>
      </c>
      <c r="P8" t="s">
        <v>18</v>
      </c>
      <c r="R8" s="23" t="s">
        <v>19</v>
      </c>
      <c r="S8" s="2" t="s">
        <v>19</v>
      </c>
    </row>
    <row r="9" spans="1:16" ht="13.5">
      <c r="A9">
        <v>7</v>
      </c>
      <c r="B9">
        <f t="shared" si="1"/>
        <v>1007</v>
      </c>
      <c r="C9" t="str">
        <f t="shared" si="0"/>
        <v>ラッサ熱</v>
      </c>
      <c r="D9" t="str">
        <f t="shared" si="2"/>
        <v>1007ラッサ熱</v>
      </c>
      <c r="E9">
        <v>1007</v>
      </c>
      <c r="F9" t="s">
        <v>31</v>
      </c>
      <c r="G9" s="25" t="s">
        <v>254</v>
      </c>
      <c r="H9" t="s">
        <v>108</v>
      </c>
      <c r="I9">
        <v>5206</v>
      </c>
      <c r="J9" t="s">
        <v>182</v>
      </c>
      <c r="K9">
        <v>5603</v>
      </c>
      <c r="L9" t="s">
        <v>200</v>
      </c>
      <c r="M9">
        <v>6007</v>
      </c>
      <c r="N9" t="s">
        <v>208</v>
      </c>
      <c r="O9" t="s">
        <v>18</v>
      </c>
      <c r="P9" t="s">
        <v>18</v>
      </c>
    </row>
    <row r="10" spans="1:16" ht="13.5">
      <c r="A10">
        <v>8</v>
      </c>
      <c r="B10">
        <f t="shared" si="1"/>
        <v>1101</v>
      </c>
      <c r="C10" t="str">
        <f t="shared" si="0"/>
        <v>新型インフルエンザ(A/H1N1)</v>
      </c>
      <c r="D10" t="str">
        <f t="shared" si="2"/>
        <v>1101新型インフルエンザ(A/H1N1)</v>
      </c>
      <c r="E10">
        <v>1101</v>
      </c>
      <c r="F10" t="s">
        <v>32</v>
      </c>
      <c r="G10" t="s">
        <v>255</v>
      </c>
      <c r="H10" t="s">
        <v>109</v>
      </c>
      <c r="I10">
        <v>5207</v>
      </c>
      <c r="J10" t="s">
        <v>183</v>
      </c>
      <c r="K10">
        <v>5604</v>
      </c>
      <c r="L10" t="s">
        <v>201</v>
      </c>
      <c r="M10">
        <v>6008</v>
      </c>
      <c r="N10" t="s">
        <v>209</v>
      </c>
      <c r="O10" t="s">
        <v>18</v>
      </c>
      <c r="P10" t="s">
        <v>18</v>
      </c>
    </row>
    <row r="11" spans="1:16" ht="13.5">
      <c r="A11">
        <v>9</v>
      </c>
      <c r="B11">
        <f t="shared" si="1"/>
        <v>2001</v>
      </c>
      <c r="C11" t="str">
        <f t="shared" si="0"/>
        <v>急性灰白髄炎</v>
      </c>
      <c r="D11" t="str">
        <f t="shared" si="2"/>
        <v>2001急性灰白髄炎</v>
      </c>
      <c r="E11">
        <v>2001</v>
      </c>
      <c r="F11" t="s">
        <v>33</v>
      </c>
      <c r="G11" s="25" t="s">
        <v>256</v>
      </c>
      <c r="H11" t="s">
        <v>110</v>
      </c>
      <c r="I11">
        <v>5208</v>
      </c>
      <c r="J11" t="s">
        <v>184</v>
      </c>
      <c r="K11" s="2" t="s">
        <v>13</v>
      </c>
      <c r="L11" s="13" t="s">
        <v>24</v>
      </c>
      <c r="M11">
        <v>6009</v>
      </c>
      <c r="N11" t="s">
        <v>210</v>
      </c>
      <c r="O11" t="s">
        <v>18</v>
      </c>
      <c r="P11" t="s">
        <v>18</v>
      </c>
    </row>
    <row r="12" spans="1:16" ht="13.5">
      <c r="A12">
        <v>10</v>
      </c>
      <c r="B12">
        <f t="shared" si="1"/>
        <v>2002</v>
      </c>
      <c r="C12" t="str">
        <f t="shared" si="0"/>
        <v>結核</v>
      </c>
      <c r="D12" t="str">
        <f t="shared" si="2"/>
        <v>2002結核</v>
      </c>
      <c r="E12">
        <v>2002</v>
      </c>
      <c r="F12" t="s">
        <v>34</v>
      </c>
      <c r="G12" s="25" t="s">
        <v>257</v>
      </c>
      <c r="H12" t="s">
        <v>111</v>
      </c>
      <c r="I12">
        <v>5209</v>
      </c>
      <c r="J12" t="s">
        <v>185</v>
      </c>
      <c r="K12" s="2" t="s">
        <v>13</v>
      </c>
      <c r="L12" s="13" t="s">
        <v>24</v>
      </c>
      <c r="M12">
        <v>6010</v>
      </c>
      <c r="N12" t="s">
        <v>211</v>
      </c>
      <c r="O12" t="s">
        <v>18</v>
      </c>
      <c r="P12" t="s">
        <v>18</v>
      </c>
    </row>
    <row r="13" spans="1:18" ht="13.5">
      <c r="A13">
        <v>11</v>
      </c>
      <c r="B13">
        <f t="shared" si="1"/>
        <v>2003</v>
      </c>
      <c r="C13" t="str">
        <f t="shared" si="0"/>
        <v>ジフテリア</v>
      </c>
      <c r="D13" t="str">
        <f t="shared" si="2"/>
        <v>2003ジフテリア</v>
      </c>
      <c r="E13">
        <v>2003</v>
      </c>
      <c r="F13" t="s">
        <v>35</v>
      </c>
      <c r="G13" t="s">
        <v>258</v>
      </c>
      <c r="H13" t="s">
        <v>112</v>
      </c>
      <c r="I13">
        <v>5210</v>
      </c>
      <c r="J13" t="s">
        <v>186</v>
      </c>
      <c r="K13" s="2" t="s">
        <v>13</v>
      </c>
      <c r="L13" s="13" t="s">
        <v>24</v>
      </c>
      <c r="M13">
        <v>6011</v>
      </c>
      <c r="N13" t="s">
        <v>212</v>
      </c>
      <c r="O13" t="s">
        <v>18</v>
      </c>
      <c r="P13" t="s">
        <v>18</v>
      </c>
      <c r="R13" t="str">
        <f>INDEX(R3:R8,R1)</f>
        <v>全数報告・都道府県別</v>
      </c>
    </row>
    <row r="14" spans="1:20" ht="13.5">
      <c r="A14">
        <v>12</v>
      </c>
      <c r="B14">
        <f t="shared" si="1"/>
        <v>2004</v>
      </c>
      <c r="C14" t="str">
        <f t="shared" si="0"/>
        <v>重症急性呼吸器症候群</v>
      </c>
      <c r="D14" t="str">
        <f t="shared" si="2"/>
        <v>2004重症急性呼吸器症候群</v>
      </c>
      <c r="E14">
        <v>2004</v>
      </c>
      <c r="F14" t="s">
        <v>36</v>
      </c>
      <c r="G14" s="25" t="s">
        <v>259</v>
      </c>
      <c r="H14" t="s">
        <v>113</v>
      </c>
      <c r="I14">
        <v>5211</v>
      </c>
      <c r="J14" t="s">
        <v>187</v>
      </c>
      <c r="K14" s="2" t="s">
        <v>13</v>
      </c>
      <c r="L14" s="13" t="s">
        <v>24</v>
      </c>
      <c r="M14" s="2" t="s">
        <v>13</v>
      </c>
      <c r="N14" s="13" t="s">
        <v>24</v>
      </c>
      <c r="O14" t="s">
        <v>18</v>
      </c>
      <c r="P14" t="s">
        <v>18</v>
      </c>
      <c r="R14" s="4" t="s">
        <v>17</v>
      </c>
      <c r="S14" s="4" t="s">
        <v>0</v>
      </c>
      <c r="T14" s="4" t="s">
        <v>1</v>
      </c>
    </row>
    <row r="15" spans="1:21" ht="13.5">
      <c r="A15">
        <v>13</v>
      </c>
      <c r="B15">
        <f t="shared" si="1"/>
        <v>2005</v>
      </c>
      <c r="C15" t="str">
        <f t="shared" si="0"/>
        <v>鳥インフルエンザ(Ｈ５Ｎ１）</v>
      </c>
      <c r="D15" t="str">
        <f t="shared" si="2"/>
        <v>2005鳥インフルエンザ(Ｈ５Ｎ１）</v>
      </c>
      <c r="E15">
        <v>2005</v>
      </c>
      <c r="F15" t="s">
        <v>37</v>
      </c>
      <c r="G15" t="s">
        <v>260</v>
      </c>
      <c r="H15" t="s">
        <v>114</v>
      </c>
      <c r="I15">
        <v>5301</v>
      </c>
      <c r="J15" t="s">
        <v>188</v>
      </c>
      <c r="K15" s="2" t="s">
        <v>13</v>
      </c>
      <c r="L15" s="13" t="s">
        <v>24</v>
      </c>
      <c r="M15" s="2" t="s">
        <v>13</v>
      </c>
      <c r="N15" s="13" t="s">
        <v>24</v>
      </c>
      <c r="O15" t="s">
        <v>18</v>
      </c>
      <c r="P15" t="s">
        <v>18</v>
      </c>
      <c r="R15" s="1">
        <v>14</v>
      </c>
      <c r="S15">
        <f>INDEX($B$3:$B$85,R15)</f>
        <v>3001</v>
      </c>
      <c r="T15" t="str">
        <f>INDEX($C$3:$C$85,R15)</f>
        <v>コレラ</v>
      </c>
      <c r="U15" t="str">
        <f>IF(R21&lt;3,$S$22&amp;S15&amp;T15&amp;$S$21,S22&amp;R13&amp;"_"&amp;S15&amp;"-"&amp;S16&amp;S21)</f>
        <v>yyyy_3001コレラ.xls</v>
      </c>
    </row>
    <row r="16" spans="1:21" ht="13.5">
      <c r="A16">
        <v>14</v>
      </c>
      <c r="B16">
        <f t="shared" si="1"/>
        <v>3001</v>
      </c>
      <c r="C16" t="str">
        <f t="shared" si="0"/>
        <v>コレラ</v>
      </c>
      <c r="D16" t="str">
        <f t="shared" si="2"/>
        <v>3001コレラ</v>
      </c>
      <c r="E16">
        <v>3001</v>
      </c>
      <c r="F16" t="s">
        <v>38</v>
      </c>
      <c r="G16" s="25" t="s">
        <v>261</v>
      </c>
      <c r="H16" t="s">
        <v>115</v>
      </c>
      <c r="I16">
        <v>5302</v>
      </c>
      <c r="J16" t="s">
        <v>189</v>
      </c>
      <c r="K16" s="2" t="s">
        <v>13</v>
      </c>
      <c r="L16" s="13" t="s">
        <v>24</v>
      </c>
      <c r="M16" s="2" t="s">
        <v>13</v>
      </c>
      <c r="N16" s="13" t="s">
        <v>24</v>
      </c>
      <c r="O16" t="s">
        <v>18</v>
      </c>
      <c r="P16" t="s">
        <v>18</v>
      </c>
      <c r="R16" s="1">
        <v>18</v>
      </c>
      <c r="S16">
        <f>INDEX($B$3:$B$85,R16)</f>
        <v>3005</v>
      </c>
      <c r="T16" t="str">
        <f>INDEX($C$3:$C$85,R16)</f>
        <v>パラチフス</v>
      </c>
      <c r="U16" t="str">
        <f>IF(R21&lt;3,$S$22&amp;S16&amp;T16&amp;$S$21,"")</f>
        <v>yyyy_3005パラチフス.xls</v>
      </c>
    </row>
    <row r="17" spans="1:16" ht="13.5">
      <c r="A17">
        <v>15</v>
      </c>
      <c r="B17">
        <f t="shared" si="1"/>
        <v>3002</v>
      </c>
      <c r="C17" t="str">
        <f t="shared" si="0"/>
        <v>細菌性赤痢</v>
      </c>
      <c r="D17" t="str">
        <f t="shared" si="2"/>
        <v>3002細菌性赤痢</v>
      </c>
      <c r="E17">
        <v>3002</v>
      </c>
      <c r="F17" t="s">
        <v>39</v>
      </c>
      <c r="G17" t="s">
        <v>262</v>
      </c>
      <c r="H17" t="s">
        <v>116</v>
      </c>
      <c r="I17">
        <v>5401</v>
      </c>
      <c r="J17" t="s">
        <v>190</v>
      </c>
      <c r="K17" s="2" t="s">
        <v>13</v>
      </c>
      <c r="L17" s="13" t="s">
        <v>24</v>
      </c>
      <c r="M17" s="2" t="s">
        <v>13</v>
      </c>
      <c r="N17" s="13" t="s">
        <v>24</v>
      </c>
      <c r="O17" t="s">
        <v>18</v>
      </c>
      <c r="P17" t="s">
        <v>18</v>
      </c>
    </row>
    <row r="18" spans="1:16" ht="13.5">
      <c r="A18">
        <v>16</v>
      </c>
      <c r="B18">
        <f t="shared" si="1"/>
        <v>3003</v>
      </c>
      <c r="C18" t="str">
        <f t="shared" si="0"/>
        <v>腸管出血性大腸菌感染症</v>
      </c>
      <c r="D18" t="str">
        <f t="shared" si="2"/>
        <v>3003腸管出血性大腸菌感染症</v>
      </c>
      <c r="E18">
        <v>3003</v>
      </c>
      <c r="F18" t="s">
        <v>40</v>
      </c>
      <c r="G18" t="s">
        <v>263</v>
      </c>
      <c r="H18" t="s">
        <v>117</v>
      </c>
      <c r="I18">
        <v>5402</v>
      </c>
      <c r="J18" t="s">
        <v>191</v>
      </c>
      <c r="K18" s="2" t="s">
        <v>13</v>
      </c>
      <c r="L18" s="13" t="s">
        <v>24</v>
      </c>
      <c r="M18" s="2" t="s">
        <v>13</v>
      </c>
      <c r="N18" s="13" t="s">
        <v>24</v>
      </c>
      <c r="O18" t="s">
        <v>18</v>
      </c>
      <c r="P18" t="s">
        <v>18</v>
      </c>
    </row>
    <row r="19" spans="1:16" ht="13.5">
      <c r="A19">
        <v>17</v>
      </c>
      <c r="B19">
        <f t="shared" si="1"/>
        <v>3004</v>
      </c>
      <c r="C19" t="str">
        <f t="shared" si="0"/>
        <v>腸チフス</v>
      </c>
      <c r="D19" t="str">
        <f t="shared" si="2"/>
        <v>3004腸チフス</v>
      </c>
      <c r="E19">
        <v>3004</v>
      </c>
      <c r="F19" t="s">
        <v>41</v>
      </c>
      <c r="G19" t="s">
        <v>264</v>
      </c>
      <c r="H19" t="s">
        <v>118</v>
      </c>
      <c r="I19">
        <v>5403</v>
      </c>
      <c r="J19" t="s">
        <v>192</v>
      </c>
      <c r="K19" s="2" t="s">
        <v>13</v>
      </c>
      <c r="L19" s="13" t="s">
        <v>24</v>
      </c>
      <c r="M19" s="2" t="s">
        <v>13</v>
      </c>
      <c r="N19" s="13" t="s">
        <v>24</v>
      </c>
      <c r="O19" t="s">
        <v>18</v>
      </c>
      <c r="P19" t="s">
        <v>18</v>
      </c>
    </row>
    <row r="20" spans="1:18" ht="13.5">
      <c r="A20">
        <v>18</v>
      </c>
      <c r="B20">
        <f t="shared" si="1"/>
        <v>3005</v>
      </c>
      <c r="C20" t="str">
        <f t="shared" si="0"/>
        <v>パラチフス</v>
      </c>
      <c r="D20" t="str">
        <f t="shared" si="2"/>
        <v>3005パラチフス</v>
      </c>
      <c r="E20">
        <v>3005</v>
      </c>
      <c r="F20" t="s">
        <v>42</v>
      </c>
      <c r="G20" t="s">
        <v>265</v>
      </c>
      <c r="H20" t="s">
        <v>119</v>
      </c>
      <c r="I20">
        <v>5404</v>
      </c>
      <c r="J20" t="s">
        <v>193</v>
      </c>
      <c r="K20" s="2" t="s">
        <v>13</v>
      </c>
      <c r="L20" s="13" t="s">
        <v>24</v>
      </c>
      <c r="M20" s="2" t="s">
        <v>13</v>
      </c>
      <c r="N20" s="13" t="s">
        <v>24</v>
      </c>
      <c r="O20" t="s">
        <v>18</v>
      </c>
      <c r="P20" t="s">
        <v>18</v>
      </c>
      <c r="R20" t="s">
        <v>217</v>
      </c>
    </row>
    <row r="21" spans="1:19" ht="13.5">
      <c r="A21">
        <v>19</v>
      </c>
      <c r="B21">
        <f t="shared" si="1"/>
        <v>4001</v>
      </c>
      <c r="C21" t="str">
        <f t="shared" si="0"/>
        <v>Ｅ型肝炎</v>
      </c>
      <c r="D21" t="str">
        <f t="shared" si="2"/>
        <v>4001Ｅ型肝炎</v>
      </c>
      <c r="E21">
        <v>4001</v>
      </c>
      <c r="F21" t="s">
        <v>43</v>
      </c>
      <c r="G21" t="s">
        <v>266</v>
      </c>
      <c r="H21" t="s">
        <v>120</v>
      </c>
      <c r="I21" s="2" t="s">
        <v>13</v>
      </c>
      <c r="J21" s="13" t="s">
        <v>24</v>
      </c>
      <c r="K21" s="2" t="s">
        <v>13</v>
      </c>
      <c r="L21" s="13" t="s">
        <v>24</v>
      </c>
      <c r="M21" s="2" t="s">
        <v>13</v>
      </c>
      <c r="N21" s="13" t="s">
        <v>24</v>
      </c>
      <c r="O21" t="s">
        <v>18</v>
      </c>
      <c r="P21" t="s">
        <v>18</v>
      </c>
      <c r="R21" s="15">
        <v>2</v>
      </c>
      <c r="S21" t="str">
        <f>IF(R21=1,".csv",".xls")</f>
        <v>.xls</v>
      </c>
    </row>
    <row r="22" spans="1:21" ht="13.5">
      <c r="A22">
        <v>20</v>
      </c>
      <c r="B22">
        <f t="shared" si="1"/>
        <v>4002</v>
      </c>
      <c r="C22" t="str">
        <f t="shared" si="0"/>
        <v>ウエストナイル熱</v>
      </c>
      <c r="D22" t="str">
        <f t="shared" si="2"/>
        <v>4002ウエストナイル熱</v>
      </c>
      <c r="E22">
        <v>4002</v>
      </c>
      <c r="F22" t="s">
        <v>44</v>
      </c>
      <c r="G22" t="s">
        <v>267</v>
      </c>
      <c r="H22" t="s">
        <v>121</v>
      </c>
      <c r="I22" s="2" t="s">
        <v>13</v>
      </c>
      <c r="J22" s="13" t="s">
        <v>24</v>
      </c>
      <c r="K22" s="2" t="s">
        <v>13</v>
      </c>
      <c r="L22" s="13" t="s">
        <v>24</v>
      </c>
      <c r="M22" s="2" t="s">
        <v>13</v>
      </c>
      <c r="N22" s="13" t="s">
        <v>24</v>
      </c>
      <c r="O22" t="s">
        <v>18</v>
      </c>
      <c r="P22" t="s">
        <v>18</v>
      </c>
      <c r="R22" s="15" t="b">
        <v>1</v>
      </c>
      <c r="S22" t="str">
        <f>IF(R22,"yyyy_","")</f>
        <v>yyyy_</v>
      </c>
      <c r="T22" s="20">
        <v>2011</v>
      </c>
      <c r="U22" t="s">
        <v>227</v>
      </c>
    </row>
    <row r="23" spans="1:20" ht="13.5">
      <c r="A23">
        <v>21</v>
      </c>
      <c r="B23">
        <f t="shared" si="1"/>
        <v>4003</v>
      </c>
      <c r="C23" t="str">
        <f t="shared" si="0"/>
        <v>Ａ型肝炎</v>
      </c>
      <c r="D23" t="str">
        <f t="shared" si="2"/>
        <v>4003Ａ型肝炎</v>
      </c>
      <c r="E23">
        <v>4003</v>
      </c>
      <c r="F23" t="s">
        <v>45</v>
      </c>
      <c r="G23" t="s">
        <v>268</v>
      </c>
      <c r="H23" t="s">
        <v>122</v>
      </c>
      <c r="I23" s="2" t="s">
        <v>13</v>
      </c>
      <c r="J23" s="13" t="s">
        <v>24</v>
      </c>
      <c r="K23" s="2" t="s">
        <v>13</v>
      </c>
      <c r="L23" s="13" t="s">
        <v>24</v>
      </c>
      <c r="M23" s="2" t="s">
        <v>13</v>
      </c>
      <c r="N23" s="13" t="s">
        <v>24</v>
      </c>
      <c r="O23" t="s">
        <v>18</v>
      </c>
      <c r="P23" t="s">
        <v>18</v>
      </c>
      <c r="T23" s="19" t="s">
        <v>234</v>
      </c>
    </row>
    <row r="24" spans="1:16" ht="13.5">
      <c r="A24">
        <v>22</v>
      </c>
      <c r="B24">
        <f aca="true" t="shared" si="3" ref="B24:B43">INDEX($E$3:$P$85,$A24,B$1)</f>
        <v>4004</v>
      </c>
      <c r="C24" t="str">
        <f t="shared" si="0"/>
        <v>エキノコックス症</v>
      </c>
      <c r="D24" t="str">
        <f t="shared" si="2"/>
        <v>4004エキノコックス症</v>
      </c>
      <c r="E24">
        <v>4004</v>
      </c>
      <c r="F24" t="s">
        <v>46</v>
      </c>
      <c r="G24" t="s">
        <v>269</v>
      </c>
      <c r="H24" t="s">
        <v>123</v>
      </c>
      <c r="I24" s="2" t="s">
        <v>13</v>
      </c>
      <c r="J24" s="13" t="s">
        <v>24</v>
      </c>
      <c r="K24" s="2" t="s">
        <v>13</v>
      </c>
      <c r="L24" s="13" t="s">
        <v>24</v>
      </c>
      <c r="M24" s="2" t="s">
        <v>13</v>
      </c>
      <c r="N24" s="13" t="s">
        <v>24</v>
      </c>
      <c r="O24" t="s">
        <v>18</v>
      </c>
      <c r="P24" t="s">
        <v>18</v>
      </c>
    </row>
    <row r="25" spans="1:16" ht="13.5">
      <c r="A25">
        <v>23</v>
      </c>
      <c r="B25">
        <f t="shared" si="3"/>
        <v>4005</v>
      </c>
      <c r="C25" t="str">
        <f t="shared" si="0"/>
        <v>黄熱</v>
      </c>
      <c r="D25" t="str">
        <f t="shared" si="2"/>
        <v>4005黄熱</v>
      </c>
      <c r="E25">
        <v>4005</v>
      </c>
      <c r="F25" t="s">
        <v>47</v>
      </c>
      <c r="G25" t="s">
        <v>270</v>
      </c>
      <c r="H25" t="s">
        <v>124</v>
      </c>
      <c r="I25" s="2" t="s">
        <v>13</v>
      </c>
      <c r="J25" s="13" t="s">
        <v>24</v>
      </c>
      <c r="K25" s="2" t="s">
        <v>13</v>
      </c>
      <c r="L25" s="13" t="s">
        <v>24</v>
      </c>
      <c r="M25" s="2" t="s">
        <v>13</v>
      </c>
      <c r="N25" s="13" t="s">
        <v>24</v>
      </c>
      <c r="O25" t="s">
        <v>18</v>
      </c>
      <c r="P25" t="s">
        <v>18</v>
      </c>
    </row>
    <row r="26" spans="1:16" ht="13.5">
      <c r="A26">
        <v>24</v>
      </c>
      <c r="B26">
        <f t="shared" si="3"/>
        <v>4006</v>
      </c>
      <c r="C26" t="str">
        <f t="shared" si="0"/>
        <v>オウム病</v>
      </c>
      <c r="D26" t="str">
        <f t="shared" si="2"/>
        <v>4006オウム病</v>
      </c>
      <c r="E26">
        <v>4006</v>
      </c>
      <c r="F26" t="s">
        <v>48</v>
      </c>
      <c r="G26" t="s">
        <v>271</v>
      </c>
      <c r="H26" t="s">
        <v>125</v>
      </c>
      <c r="I26" s="2" t="s">
        <v>13</v>
      </c>
      <c r="J26" s="13" t="s">
        <v>24</v>
      </c>
      <c r="K26" s="2" t="s">
        <v>13</v>
      </c>
      <c r="L26" s="13" t="s">
        <v>24</v>
      </c>
      <c r="M26" s="2" t="s">
        <v>13</v>
      </c>
      <c r="N26" s="13" t="s">
        <v>24</v>
      </c>
      <c r="O26" t="s">
        <v>18</v>
      </c>
      <c r="P26" t="s">
        <v>18</v>
      </c>
    </row>
    <row r="27" spans="1:16" ht="13.5">
      <c r="A27">
        <v>25</v>
      </c>
      <c r="B27">
        <f t="shared" si="3"/>
        <v>4007</v>
      </c>
      <c r="C27" t="str">
        <f t="shared" si="0"/>
        <v>オムスク出血熱</v>
      </c>
      <c r="D27" t="str">
        <f t="shared" si="2"/>
        <v>4007オムスク出血熱</v>
      </c>
      <c r="E27">
        <v>4007</v>
      </c>
      <c r="F27" t="s">
        <v>49</v>
      </c>
      <c r="G27" t="s">
        <v>272</v>
      </c>
      <c r="H27" t="s">
        <v>126</v>
      </c>
      <c r="I27" s="2" t="s">
        <v>13</v>
      </c>
      <c r="J27" s="13" t="s">
        <v>24</v>
      </c>
      <c r="K27" s="2" t="s">
        <v>13</v>
      </c>
      <c r="L27" s="13" t="s">
        <v>24</v>
      </c>
      <c r="M27" s="2" t="s">
        <v>13</v>
      </c>
      <c r="N27" s="13" t="s">
        <v>24</v>
      </c>
      <c r="O27" t="s">
        <v>18</v>
      </c>
      <c r="P27" t="s">
        <v>18</v>
      </c>
    </row>
    <row r="28" spans="1:16" ht="13.5">
      <c r="A28">
        <v>26</v>
      </c>
      <c r="B28">
        <f t="shared" si="3"/>
        <v>4008</v>
      </c>
      <c r="C28" t="str">
        <f t="shared" si="0"/>
        <v>回帰熱</v>
      </c>
      <c r="D28" t="str">
        <f t="shared" si="2"/>
        <v>4008回帰熱</v>
      </c>
      <c r="E28">
        <v>4008</v>
      </c>
      <c r="F28" t="s">
        <v>50</v>
      </c>
      <c r="G28" t="s">
        <v>273</v>
      </c>
      <c r="H28" t="s">
        <v>127</v>
      </c>
      <c r="I28" s="2" t="s">
        <v>13</v>
      </c>
      <c r="J28" s="13" t="s">
        <v>24</v>
      </c>
      <c r="K28" s="2" t="s">
        <v>13</v>
      </c>
      <c r="L28" s="13" t="s">
        <v>24</v>
      </c>
      <c r="M28" s="2" t="s">
        <v>13</v>
      </c>
      <c r="N28" s="13" t="s">
        <v>24</v>
      </c>
      <c r="O28" t="s">
        <v>18</v>
      </c>
      <c r="P28" t="s">
        <v>18</v>
      </c>
    </row>
    <row r="29" spans="1:16" ht="13.5">
      <c r="A29">
        <v>27</v>
      </c>
      <c r="B29">
        <f t="shared" si="3"/>
        <v>4009</v>
      </c>
      <c r="C29" t="str">
        <f t="shared" si="0"/>
        <v>キャサヌル森林病</v>
      </c>
      <c r="D29" t="str">
        <f t="shared" si="2"/>
        <v>4009キャサヌル森林病</v>
      </c>
      <c r="E29">
        <v>4009</v>
      </c>
      <c r="F29" t="s">
        <v>51</v>
      </c>
      <c r="G29" t="s">
        <v>274</v>
      </c>
      <c r="H29" t="s">
        <v>128</v>
      </c>
      <c r="I29" s="2" t="s">
        <v>13</v>
      </c>
      <c r="J29" s="13" t="s">
        <v>24</v>
      </c>
      <c r="K29" s="2" t="s">
        <v>13</v>
      </c>
      <c r="L29" s="13" t="s">
        <v>24</v>
      </c>
      <c r="M29" s="2" t="s">
        <v>13</v>
      </c>
      <c r="N29" s="13" t="s">
        <v>24</v>
      </c>
      <c r="O29" t="s">
        <v>18</v>
      </c>
      <c r="P29" t="s">
        <v>18</v>
      </c>
    </row>
    <row r="30" spans="1:16" ht="13.5">
      <c r="A30">
        <v>28</v>
      </c>
      <c r="B30">
        <f t="shared" si="3"/>
        <v>4010</v>
      </c>
      <c r="C30" t="str">
        <f t="shared" si="0"/>
        <v>Ｑ熱</v>
      </c>
      <c r="D30" t="str">
        <f t="shared" si="2"/>
        <v>4010Ｑ熱</v>
      </c>
      <c r="E30">
        <v>4010</v>
      </c>
      <c r="F30" t="s">
        <v>52</v>
      </c>
      <c r="G30" t="s">
        <v>275</v>
      </c>
      <c r="H30" t="s">
        <v>129</v>
      </c>
      <c r="I30" s="2" t="s">
        <v>13</v>
      </c>
      <c r="J30" s="13" t="s">
        <v>24</v>
      </c>
      <c r="K30" s="2" t="s">
        <v>13</v>
      </c>
      <c r="L30" s="13" t="s">
        <v>24</v>
      </c>
      <c r="M30" s="2" t="s">
        <v>13</v>
      </c>
      <c r="N30" s="13" t="s">
        <v>24</v>
      </c>
      <c r="O30" t="s">
        <v>18</v>
      </c>
      <c r="P30" t="s">
        <v>18</v>
      </c>
    </row>
    <row r="31" spans="1:16" ht="13.5">
      <c r="A31">
        <v>29</v>
      </c>
      <c r="B31">
        <f t="shared" si="3"/>
        <v>4011</v>
      </c>
      <c r="C31" t="str">
        <f t="shared" si="0"/>
        <v>狂犬病</v>
      </c>
      <c r="D31" t="str">
        <f t="shared" si="2"/>
        <v>4011狂犬病</v>
      </c>
      <c r="E31">
        <v>4011</v>
      </c>
      <c r="F31" t="s">
        <v>53</v>
      </c>
      <c r="G31" t="s">
        <v>276</v>
      </c>
      <c r="H31" t="s">
        <v>130</v>
      </c>
      <c r="I31" s="2" t="s">
        <v>13</v>
      </c>
      <c r="J31" s="13" t="s">
        <v>24</v>
      </c>
      <c r="K31" s="2" t="s">
        <v>13</v>
      </c>
      <c r="L31" s="13" t="s">
        <v>24</v>
      </c>
      <c r="M31" s="2" t="s">
        <v>13</v>
      </c>
      <c r="N31" s="13" t="s">
        <v>24</v>
      </c>
      <c r="O31" t="s">
        <v>18</v>
      </c>
      <c r="P31" t="s">
        <v>18</v>
      </c>
    </row>
    <row r="32" spans="1:16" ht="13.5">
      <c r="A32">
        <v>30</v>
      </c>
      <c r="B32">
        <f t="shared" si="3"/>
        <v>4012</v>
      </c>
      <c r="C32" t="str">
        <f t="shared" si="0"/>
        <v>コクシジオイデス症</v>
      </c>
      <c r="D32" t="str">
        <f t="shared" si="2"/>
        <v>4012コクシジオイデス症</v>
      </c>
      <c r="E32">
        <v>4012</v>
      </c>
      <c r="F32" t="s">
        <v>54</v>
      </c>
      <c r="G32" t="s">
        <v>277</v>
      </c>
      <c r="H32" t="s">
        <v>131</v>
      </c>
      <c r="I32" s="2" t="s">
        <v>13</v>
      </c>
      <c r="J32" s="13" t="s">
        <v>24</v>
      </c>
      <c r="K32" s="2" t="s">
        <v>13</v>
      </c>
      <c r="L32" s="13" t="s">
        <v>24</v>
      </c>
      <c r="M32" s="2" t="s">
        <v>13</v>
      </c>
      <c r="N32" s="13" t="s">
        <v>24</v>
      </c>
      <c r="O32" t="s">
        <v>18</v>
      </c>
      <c r="P32" t="s">
        <v>18</v>
      </c>
    </row>
    <row r="33" spans="1:16" ht="13.5">
      <c r="A33">
        <v>31</v>
      </c>
      <c r="B33">
        <f t="shared" si="3"/>
        <v>4013</v>
      </c>
      <c r="C33" t="str">
        <f t="shared" si="0"/>
        <v>サル痘</v>
      </c>
      <c r="D33" t="str">
        <f t="shared" si="2"/>
        <v>4013サル痘</v>
      </c>
      <c r="E33">
        <v>4013</v>
      </c>
      <c r="F33" t="s">
        <v>55</v>
      </c>
      <c r="G33" t="s">
        <v>278</v>
      </c>
      <c r="H33" t="s">
        <v>132</v>
      </c>
      <c r="I33" s="2" t="s">
        <v>13</v>
      </c>
      <c r="J33" s="13" t="s">
        <v>24</v>
      </c>
      <c r="K33" s="2" t="s">
        <v>13</v>
      </c>
      <c r="L33" s="13" t="s">
        <v>24</v>
      </c>
      <c r="M33" s="2" t="s">
        <v>13</v>
      </c>
      <c r="N33" s="13" t="s">
        <v>24</v>
      </c>
      <c r="O33" t="s">
        <v>18</v>
      </c>
      <c r="P33" t="s">
        <v>18</v>
      </c>
    </row>
    <row r="34" spans="1:16" ht="13.5">
      <c r="A34">
        <v>32</v>
      </c>
      <c r="B34">
        <f t="shared" si="3"/>
        <v>4014</v>
      </c>
      <c r="C34" t="str">
        <f t="shared" si="0"/>
        <v>腎症候性出血熱</v>
      </c>
      <c r="D34" t="str">
        <f t="shared" si="2"/>
        <v>4014腎症候性出血熱</v>
      </c>
      <c r="E34">
        <v>4014</v>
      </c>
      <c r="F34" t="s">
        <v>56</v>
      </c>
      <c r="G34" t="s">
        <v>279</v>
      </c>
      <c r="H34" t="s">
        <v>133</v>
      </c>
      <c r="I34" s="2" t="s">
        <v>13</v>
      </c>
      <c r="J34" s="13" t="s">
        <v>24</v>
      </c>
      <c r="K34" s="2" t="s">
        <v>13</v>
      </c>
      <c r="L34" s="13" t="s">
        <v>24</v>
      </c>
      <c r="M34" s="2" t="s">
        <v>13</v>
      </c>
      <c r="N34" s="13" t="s">
        <v>24</v>
      </c>
      <c r="O34" t="s">
        <v>18</v>
      </c>
      <c r="P34" t="s">
        <v>18</v>
      </c>
    </row>
    <row r="35" spans="1:16" ht="13.5">
      <c r="A35">
        <v>33</v>
      </c>
      <c r="B35">
        <f t="shared" si="3"/>
        <v>4015</v>
      </c>
      <c r="C35" t="str">
        <f t="shared" si="0"/>
        <v>西部ウマ脳炎</v>
      </c>
      <c r="D35" t="str">
        <f t="shared" si="2"/>
        <v>4015西部ウマ脳炎</v>
      </c>
      <c r="E35">
        <v>4015</v>
      </c>
      <c r="F35" t="s">
        <v>57</v>
      </c>
      <c r="G35" t="s">
        <v>280</v>
      </c>
      <c r="H35" t="s">
        <v>134</v>
      </c>
      <c r="I35" s="2" t="s">
        <v>13</v>
      </c>
      <c r="J35" s="13" t="s">
        <v>24</v>
      </c>
      <c r="K35" s="2" t="s">
        <v>13</v>
      </c>
      <c r="L35" s="13" t="s">
        <v>24</v>
      </c>
      <c r="M35" s="2" t="s">
        <v>13</v>
      </c>
      <c r="N35" s="13" t="s">
        <v>24</v>
      </c>
      <c r="O35" t="s">
        <v>18</v>
      </c>
      <c r="P35" t="s">
        <v>18</v>
      </c>
    </row>
    <row r="36" spans="1:16" ht="13.5">
      <c r="A36">
        <v>34</v>
      </c>
      <c r="B36">
        <f t="shared" si="3"/>
        <v>4016</v>
      </c>
      <c r="C36" t="str">
        <f t="shared" si="0"/>
        <v>ダニ媒介脳炎</v>
      </c>
      <c r="D36" t="str">
        <f t="shared" si="2"/>
        <v>4016ダニ媒介脳炎</v>
      </c>
      <c r="E36">
        <v>4016</v>
      </c>
      <c r="F36" t="s">
        <v>58</v>
      </c>
      <c r="G36" t="s">
        <v>281</v>
      </c>
      <c r="H36" t="s">
        <v>135</v>
      </c>
      <c r="I36" s="2" t="s">
        <v>13</v>
      </c>
      <c r="J36" s="13" t="s">
        <v>24</v>
      </c>
      <c r="K36" s="2" t="s">
        <v>13</v>
      </c>
      <c r="L36" s="13" t="s">
        <v>24</v>
      </c>
      <c r="M36" s="2" t="s">
        <v>13</v>
      </c>
      <c r="N36" s="13" t="s">
        <v>24</v>
      </c>
      <c r="O36" t="s">
        <v>18</v>
      </c>
      <c r="P36" t="s">
        <v>18</v>
      </c>
    </row>
    <row r="37" spans="1:16" ht="13.5">
      <c r="A37">
        <v>35</v>
      </c>
      <c r="B37">
        <f t="shared" si="3"/>
        <v>4017</v>
      </c>
      <c r="C37" t="str">
        <f t="shared" si="0"/>
        <v>炭疽</v>
      </c>
      <c r="D37" t="str">
        <f t="shared" si="2"/>
        <v>4017炭疽</v>
      </c>
      <c r="E37">
        <v>4017</v>
      </c>
      <c r="F37" t="s">
        <v>59</v>
      </c>
      <c r="G37" t="s">
        <v>282</v>
      </c>
      <c r="H37" t="s">
        <v>136</v>
      </c>
      <c r="I37" s="2" t="s">
        <v>13</v>
      </c>
      <c r="J37" s="13" t="s">
        <v>24</v>
      </c>
      <c r="K37" s="2" t="s">
        <v>13</v>
      </c>
      <c r="L37" s="13" t="s">
        <v>24</v>
      </c>
      <c r="M37" s="2" t="s">
        <v>13</v>
      </c>
      <c r="N37" s="13" t="s">
        <v>24</v>
      </c>
      <c r="O37" t="s">
        <v>18</v>
      </c>
      <c r="P37" t="s">
        <v>18</v>
      </c>
    </row>
    <row r="38" spans="1:16" ht="13.5">
      <c r="A38">
        <v>36</v>
      </c>
      <c r="B38">
        <f t="shared" si="3"/>
        <v>4018</v>
      </c>
      <c r="C38" t="str">
        <f t="shared" si="0"/>
        <v>チクングニア熱</v>
      </c>
      <c r="D38" t="str">
        <f t="shared" si="2"/>
        <v>4018チクングニア熱</v>
      </c>
      <c r="E38">
        <v>4018</v>
      </c>
      <c r="F38" t="s">
        <v>60</v>
      </c>
      <c r="G38" t="s">
        <v>283</v>
      </c>
      <c r="H38" t="s">
        <v>137</v>
      </c>
      <c r="I38" s="2" t="s">
        <v>13</v>
      </c>
      <c r="J38" s="13" t="s">
        <v>24</v>
      </c>
      <c r="K38" s="2" t="s">
        <v>13</v>
      </c>
      <c r="L38" s="13" t="s">
        <v>24</v>
      </c>
      <c r="M38" s="2" t="s">
        <v>13</v>
      </c>
      <c r="N38" s="13" t="s">
        <v>24</v>
      </c>
      <c r="O38" t="s">
        <v>18</v>
      </c>
      <c r="P38" t="s">
        <v>18</v>
      </c>
    </row>
    <row r="39" spans="1:16" ht="13.5">
      <c r="A39">
        <v>37</v>
      </c>
      <c r="B39">
        <f t="shared" si="3"/>
        <v>4019</v>
      </c>
      <c r="C39" t="str">
        <f t="shared" si="0"/>
        <v>つつが虫病</v>
      </c>
      <c r="D39" t="str">
        <f t="shared" si="2"/>
        <v>4019つつが虫病</v>
      </c>
      <c r="E39">
        <v>4019</v>
      </c>
      <c r="F39" t="s">
        <v>61</v>
      </c>
      <c r="G39" t="s">
        <v>284</v>
      </c>
      <c r="H39" t="s">
        <v>138</v>
      </c>
      <c r="I39" s="2" t="s">
        <v>13</v>
      </c>
      <c r="J39" s="13" t="s">
        <v>24</v>
      </c>
      <c r="K39" s="2" t="s">
        <v>13</v>
      </c>
      <c r="L39" s="13" t="s">
        <v>24</v>
      </c>
      <c r="M39" s="2" t="s">
        <v>13</v>
      </c>
      <c r="N39" s="13" t="s">
        <v>24</v>
      </c>
      <c r="O39" t="s">
        <v>18</v>
      </c>
      <c r="P39" t="s">
        <v>18</v>
      </c>
    </row>
    <row r="40" spans="1:16" ht="13.5">
      <c r="A40">
        <v>38</v>
      </c>
      <c r="B40">
        <f t="shared" si="3"/>
        <v>4020</v>
      </c>
      <c r="C40" t="str">
        <f t="shared" si="0"/>
        <v>デング熱</v>
      </c>
      <c r="D40" t="str">
        <f t="shared" si="2"/>
        <v>4020デング熱</v>
      </c>
      <c r="E40">
        <v>4020</v>
      </c>
      <c r="F40" t="s">
        <v>62</v>
      </c>
      <c r="G40" t="s">
        <v>285</v>
      </c>
      <c r="H40" t="s">
        <v>139</v>
      </c>
      <c r="I40" s="2" t="s">
        <v>13</v>
      </c>
      <c r="J40" s="13" t="s">
        <v>24</v>
      </c>
      <c r="K40" s="2" t="s">
        <v>13</v>
      </c>
      <c r="L40" s="13" t="s">
        <v>24</v>
      </c>
      <c r="M40" s="2" t="s">
        <v>13</v>
      </c>
      <c r="N40" s="13" t="s">
        <v>24</v>
      </c>
      <c r="O40" t="s">
        <v>18</v>
      </c>
      <c r="P40" t="s">
        <v>18</v>
      </c>
    </row>
    <row r="41" spans="1:16" ht="13.5">
      <c r="A41">
        <v>39</v>
      </c>
      <c r="B41">
        <f t="shared" si="3"/>
        <v>4021</v>
      </c>
      <c r="C41" t="str">
        <f t="shared" si="0"/>
        <v>東部ウマ脳炎</v>
      </c>
      <c r="D41" t="str">
        <f t="shared" si="2"/>
        <v>4021東部ウマ脳炎</v>
      </c>
      <c r="E41">
        <v>4021</v>
      </c>
      <c r="F41" t="s">
        <v>63</v>
      </c>
      <c r="G41" t="s">
        <v>286</v>
      </c>
      <c r="H41" t="s">
        <v>140</v>
      </c>
      <c r="I41" s="2" t="s">
        <v>13</v>
      </c>
      <c r="J41" s="13" t="s">
        <v>24</v>
      </c>
      <c r="K41" s="2" t="s">
        <v>13</v>
      </c>
      <c r="L41" s="13" t="s">
        <v>24</v>
      </c>
      <c r="M41" s="2" t="s">
        <v>13</v>
      </c>
      <c r="N41" s="13" t="s">
        <v>24</v>
      </c>
      <c r="O41" t="s">
        <v>18</v>
      </c>
      <c r="P41" t="s">
        <v>18</v>
      </c>
    </row>
    <row r="42" spans="1:16" ht="13.5">
      <c r="A42">
        <v>40</v>
      </c>
      <c r="B42">
        <f t="shared" si="3"/>
        <v>4022</v>
      </c>
      <c r="C42" t="str">
        <f t="shared" si="0"/>
        <v>鳥インフルエンザ(Ｈ５Ｎ１を除く）</v>
      </c>
      <c r="D42" t="str">
        <f t="shared" si="2"/>
        <v>4022鳥インフルエンザ(Ｈ５Ｎ１を除く）</v>
      </c>
      <c r="E42">
        <v>4022</v>
      </c>
      <c r="F42" t="s">
        <v>64</v>
      </c>
      <c r="G42" t="s">
        <v>287</v>
      </c>
      <c r="H42" t="s">
        <v>141</v>
      </c>
      <c r="I42" s="2" t="s">
        <v>13</v>
      </c>
      <c r="J42" s="13" t="s">
        <v>24</v>
      </c>
      <c r="K42" s="2" t="s">
        <v>13</v>
      </c>
      <c r="L42" s="13" t="s">
        <v>24</v>
      </c>
      <c r="M42" s="2" t="s">
        <v>13</v>
      </c>
      <c r="N42" s="13" t="s">
        <v>24</v>
      </c>
      <c r="O42" t="s">
        <v>18</v>
      </c>
      <c r="P42" t="s">
        <v>18</v>
      </c>
    </row>
    <row r="43" spans="1:16" ht="13.5">
      <c r="A43">
        <v>41</v>
      </c>
      <c r="B43">
        <f t="shared" si="3"/>
        <v>4023</v>
      </c>
      <c r="C43" t="str">
        <f t="shared" si="0"/>
        <v>ニパウイルス感染症</v>
      </c>
      <c r="D43" t="str">
        <f t="shared" si="2"/>
        <v>4023ニパウイルス感染症</v>
      </c>
      <c r="E43">
        <v>4023</v>
      </c>
      <c r="F43" t="s">
        <v>65</v>
      </c>
      <c r="G43" t="s">
        <v>288</v>
      </c>
      <c r="H43" t="s">
        <v>142</v>
      </c>
      <c r="I43" s="2" t="s">
        <v>13</v>
      </c>
      <c r="J43" s="13" t="s">
        <v>24</v>
      </c>
      <c r="K43" s="2" t="s">
        <v>13</v>
      </c>
      <c r="L43" s="13" t="s">
        <v>24</v>
      </c>
      <c r="M43" s="2" t="s">
        <v>13</v>
      </c>
      <c r="N43" s="13" t="s">
        <v>24</v>
      </c>
      <c r="O43" t="s">
        <v>18</v>
      </c>
      <c r="P43" t="s">
        <v>18</v>
      </c>
    </row>
    <row r="44" spans="1:16" ht="13.5">
      <c r="A44">
        <v>42</v>
      </c>
      <c r="B44">
        <f aca="true" t="shared" si="4" ref="B44:B63">INDEX($E$3:$P$85,$A44,B$1)</f>
        <v>4024</v>
      </c>
      <c r="C44" t="str">
        <f t="shared" si="0"/>
        <v>日本紅斑熱</v>
      </c>
      <c r="D44" t="str">
        <f t="shared" si="2"/>
        <v>4024日本紅斑熱</v>
      </c>
      <c r="E44">
        <v>4024</v>
      </c>
      <c r="F44" t="s">
        <v>66</v>
      </c>
      <c r="G44" t="s">
        <v>289</v>
      </c>
      <c r="H44" t="s">
        <v>143</v>
      </c>
      <c r="I44" s="2" t="s">
        <v>13</v>
      </c>
      <c r="J44" s="13" t="s">
        <v>24</v>
      </c>
      <c r="K44" s="2" t="s">
        <v>13</v>
      </c>
      <c r="L44" s="13" t="s">
        <v>24</v>
      </c>
      <c r="M44" s="2" t="s">
        <v>13</v>
      </c>
      <c r="N44" s="13" t="s">
        <v>24</v>
      </c>
      <c r="O44" t="s">
        <v>18</v>
      </c>
      <c r="P44" t="s">
        <v>18</v>
      </c>
    </row>
    <row r="45" spans="1:16" ht="13.5">
      <c r="A45">
        <v>43</v>
      </c>
      <c r="B45">
        <f t="shared" si="4"/>
        <v>4025</v>
      </c>
      <c r="C45" t="str">
        <f t="shared" si="0"/>
        <v>日本脳炎</v>
      </c>
      <c r="D45" t="str">
        <f t="shared" si="2"/>
        <v>4025日本脳炎</v>
      </c>
      <c r="E45">
        <v>4025</v>
      </c>
      <c r="F45" t="s">
        <v>67</v>
      </c>
      <c r="G45" t="s">
        <v>290</v>
      </c>
      <c r="H45" t="s">
        <v>144</v>
      </c>
      <c r="I45" s="2" t="s">
        <v>13</v>
      </c>
      <c r="J45" s="13" t="s">
        <v>24</v>
      </c>
      <c r="K45" s="2" t="s">
        <v>13</v>
      </c>
      <c r="L45" s="13" t="s">
        <v>24</v>
      </c>
      <c r="M45" s="2" t="s">
        <v>13</v>
      </c>
      <c r="N45" s="13" t="s">
        <v>24</v>
      </c>
      <c r="O45" t="s">
        <v>18</v>
      </c>
      <c r="P45" t="s">
        <v>18</v>
      </c>
    </row>
    <row r="46" spans="1:16" ht="13.5">
      <c r="A46">
        <v>44</v>
      </c>
      <c r="B46">
        <f t="shared" si="4"/>
        <v>4026</v>
      </c>
      <c r="C46" t="str">
        <f t="shared" si="0"/>
        <v>ハンタウイルス肺症候群</v>
      </c>
      <c r="D46" t="str">
        <f t="shared" si="2"/>
        <v>4026ハンタウイルス肺症候群</v>
      </c>
      <c r="E46">
        <v>4026</v>
      </c>
      <c r="F46" t="s">
        <v>68</v>
      </c>
      <c r="G46" t="s">
        <v>291</v>
      </c>
      <c r="H46" t="s">
        <v>145</v>
      </c>
      <c r="I46" s="2" t="s">
        <v>13</v>
      </c>
      <c r="J46" s="13" t="s">
        <v>24</v>
      </c>
      <c r="K46" s="2" t="s">
        <v>13</v>
      </c>
      <c r="L46" s="13" t="s">
        <v>24</v>
      </c>
      <c r="M46" s="2" t="s">
        <v>13</v>
      </c>
      <c r="N46" s="13" t="s">
        <v>24</v>
      </c>
      <c r="O46" t="s">
        <v>18</v>
      </c>
      <c r="P46" t="s">
        <v>18</v>
      </c>
    </row>
    <row r="47" spans="1:16" ht="13.5">
      <c r="A47">
        <v>45</v>
      </c>
      <c r="B47">
        <f t="shared" si="4"/>
        <v>4027</v>
      </c>
      <c r="C47" t="str">
        <f t="shared" si="0"/>
        <v>Ｂウイルス病</v>
      </c>
      <c r="D47" t="str">
        <f t="shared" si="2"/>
        <v>4027Ｂウイルス病</v>
      </c>
      <c r="E47">
        <v>4027</v>
      </c>
      <c r="F47" t="s">
        <v>69</v>
      </c>
      <c r="G47" t="s">
        <v>292</v>
      </c>
      <c r="H47" t="s">
        <v>146</v>
      </c>
      <c r="I47" s="2" t="s">
        <v>13</v>
      </c>
      <c r="J47" s="13" t="s">
        <v>24</v>
      </c>
      <c r="K47" s="2" t="s">
        <v>13</v>
      </c>
      <c r="L47" s="13" t="s">
        <v>24</v>
      </c>
      <c r="M47" s="2" t="s">
        <v>13</v>
      </c>
      <c r="N47" s="13" t="s">
        <v>24</v>
      </c>
      <c r="O47" t="s">
        <v>18</v>
      </c>
      <c r="P47" t="s">
        <v>18</v>
      </c>
    </row>
    <row r="48" spans="1:16" ht="13.5">
      <c r="A48">
        <v>46</v>
      </c>
      <c r="B48">
        <f t="shared" si="4"/>
        <v>4028</v>
      </c>
      <c r="C48" t="str">
        <f t="shared" si="0"/>
        <v>鼻疽</v>
      </c>
      <c r="D48" t="str">
        <f t="shared" si="2"/>
        <v>4028鼻疽</v>
      </c>
      <c r="E48">
        <v>4028</v>
      </c>
      <c r="F48" t="s">
        <v>70</v>
      </c>
      <c r="G48" t="s">
        <v>293</v>
      </c>
      <c r="H48" t="s">
        <v>147</v>
      </c>
      <c r="I48" s="2" t="s">
        <v>13</v>
      </c>
      <c r="J48" s="13" t="s">
        <v>24</v>
      </c>
      <c r="K48" s="2" t="s">
        <v>13</v>
      </c>
      <c r="L48" s="13" t="s">
        <v>24</v>
      </c>
      <c r="M48" s="2" t="s">
        <v>13</v>
      </c>
      <c r="N48" s="13" t="s">
        <v>24</v>
      </c>
      <c r="O48" t="s">
        <v>18</v>
      </c>
      <c r="P48" t="s">
        <v>18</v>
      </c>
    </row>
    <row r="49" spans="1:16" ht="13.5">
      <c r="A49">
        <v>47</v>
      </c>
      <c r="B49">
        <f t="shared" si="4"/>
        <v>4029</v>
      </c>
      <c r="C49" t="str">
        <f t="shared" si="0"/>
        <v>ブルセラ症</v>
      </c>
      <c r="D49" t="str">
        <f t="shared" si="2"/>
        <v>4029ブルセラ症</v>
      </c>
      <c r="E49">
        <v>4029</v>
      </c>
      <c r="F49" t="s">
        <v>71</v>
      </c>
      <c r="G49" t="s">
        <v>294</v>
      </c>
      <c r="H49" t="s">
        <v>148</v>
      </c>
      <c r="I49" s="2" t="s">
        <v>13</v>
      </c>
      <c r="J49" s="13" t="s">
        <v>24</v>
      </c>
      <c r="K49" s="2" t="s">
        <v>13</v>
      </c>
      <c r="L49" s="13" t="s">
        <v>24</v>
      </c>
      <c r="M49" s="2" t="s">
        <v>13</v>
      </c>
      <c r="N49" s="13" t="s">
        <v>24</v>
      </c>
      <c r="O49" t="s">
        <v>18</v>
      </c>
      <c r="P49" t="s">
        <v>18</v>
      </c>
    </row>
    <row r="50" spans="1:16" ht="13.5">
      <c r="A50">
        <v>48</v>
      </c>
      <c r="B50">
        <f t="shared" si="4"/>
        <v>4030</v>
      </c>
      <c r="C50" t="str">
        <f t="shared" si="0"/>
        <v>ベネズエラウマ脳炎</v>
      </c>
      <c r="D50" t="str">
        <f t="shared" si="2"/>
        <v>4030ベネズエラウマ脳炎</v>
      </c>
      <c r="E50">
        <v>4030</v>
      </c>
      <c r="F50" t="s">
        <v>72</v>
      </c>
      <c r="G50" t="s">
        <v>295</v>
      </c>
      <c r="H50" t="s">
        <v>149</v>
      </c>
      <c r="I50" s="2" t="s">
        <v>13</v>
      </c>
      <c r="J50" s="13" t="s">
        <v>24</v>
      </c>
      <c r="K50" s="2" t="s">
        <v>13</v>
      </c>
      <c r="L50" s="13" t="s">
        <v>24</v>
      </c>
      <c r="M50" s="2" t="s">
        <v>13</v>
      </c>
      <c r="N50" s="13" t="s">
        <v>24</v>
      </c>
      <c r="O50" t="s">
        <v>18</v>
      </c>
      <c r="P50" t="s">
        <v>18</v>
      </c>
    </row>
    <row r="51" spans="1:16" ht="13.5">
      <c r="A51">
        <v>49</v>
      </c>
      <c r="B51">
        <f t="shared" si="4"/>
        <v>4031</v>
      </c>
      <c r="C51" t="str">
        <f t="shared" si="0"/>
        <v>ヘンドラウイルス感染症</v>
      </c>
      <c r="D51" t="str">
        <f t="shared" si="2"/>
        <v>4031ヘンドラウイルス感染症</v>
      </c>
      <c r="E51">
        <v>4031</v>
      </c>
      <c r="F51" t="s">
        <v>73</v>
      </c>
      <c r="G51" t="s">
        <v>296</v>
      </c>
      <c r="H51" t="s">
        <v>150</v>
      </c>
      <c r="I51" s="2" t="s">
        <v>13</v>
      </c>
      <c r="J51" s="13" t="s">
        <v>24</v>
      </c>
      <c r="K51" s="2" t="s">
        <v>13</v>
      </c>
      <c r="L51" s="13" t="s">
        <v>24</v>
      </c>
      <c r="M51" s="2" t="s">
        <v>13</v>
      </c>
      <c r="N51" s="13" t="s">
        <v>24</v>
      </c>
      <c r="O51" t="s">
        <v>18</v>
      </c>
      <c r="P51" t="s">
        <v>18</v>
      </c>
    </row>
    <row r="52" spans="1:16" ht="13.5">
      <c r="A52">
        <v>50</v>
      </c>
      <c r="B52">
        <f t="shared" si="4"/>
        <v>4032</v>
      </c>
      <c r="C52" t="str">
        <f t="shared" si="0"/>
        <v>発しんチフス</v>
      </c>
      <c r="D52" t="str">
        <f t="shared" si="2"/>
        <v>4032発しんチフス</v>
      </c>
      <c r="E52">
        <v>4032</v>
      </c>
      <c r="F52" t="s">
        <v>74</v>
      </c>
      <c r="G52" t="s">
        <v>297</v>
      </c>
      <c r="H52" t="s">
        <v>151</v>
      </c>
      <c r="I52" s="2" t="s">
        <v>13</v>
      </c>
      <c r="J52" s="13" t="s">
        <v>24</v>
      </c>
      <c r="K52" s="2" t="s">
        <v>13</v>
      </c>
      <c r="L52" s="13" t="s">
        <v>24</v>
      </c>
      <c r="M52" s="2" t="s">
        <v>13</v>
      </c>
      <c r="N52" s="13" t="s">
        <v>24</v>
      </c>
      <c r="O52" t="s">
        <v>18</v>
      </c>
      <c r="P52" t="s">
        <v>18</v>
      </c>
    </row>
    <row r="53" spans="1:16" ht="13.5">
      <c r="A53">
        <v>51</v>
      </c>
      <c r="B53">
        <f t="shared" si="4"/>
        <v>4033</v>
      </c>
      <c r="C53" t="str">
        <f t="shared" si="0"/>
        <v>ボツリヌス症</v>
      </c>
      <c r="D53" t="str">
        <f t="shared" si="2"/>
        <v>4033ボツリヌス症</v>
      </c>
      <c r="E53">
        <v>4033</v>
      </c>
      <c r="F53" t="s">
        <v>75</v>
      </c>
      <c r="G53" t="s">
        <v>298</v>
      </c>
      <c r="H53" t="s">
        <v>152</v>
      </c>
      <c r="I53" s="2" t="s">
        <v>13</v>
      </c>
      <c r="J53" s="13" t="s">
        <v>24</v>
      </c>
      <c r="K53" s="2" t="s">
        <v>13</v>
      </c>
      <c r="L53" s="13" t="s">
        <v>24</v>
      </c>
      <c r="M53" s="2" t="s">
        <v>13</v>
      </c>
      <c r="N53" s="13" t="s">
        <v>24</v>
      </c>
      <c r="O53" t="s">
        <v>18</v>
      </c>
      <c r="P53" t="s">
        <v>18</v>
      </c>
    </row>
    <row r="54" spans="1:16" ht="13.5">
      <c r="A54">
        <v>52</v>
      </c>
      <c r="B54">
        <f t="shared" si="4"/>
        <v>4034</v>
      </c>
      <c r="C54" t="str">
        <f t="shared" si="0"/>
        <v>マラリア</v>
      </c>
      <c r="D54" t="str">
        <f t="shared" si="2"/>
        <v>4034マラリア</v>
      </c>
      <c r="E54">
        <v>4034</v>
      </c>
      <c r="F54" t="s">
        <v>76</v>
      </c>
      <c r="G54" t="s">
        <v>299</v>
      </c>
      <c r="H54" t="s">
        <v>153</v>
      </c>
      <c r="I54" s="2" t="s">
        <v>13</v>
      </c>
      <c r="J54" s="13" t="s">
        <v>24</v>
      </c>
      <c r="K54" s="2" t="s">
        <v>13</v>
      </c>
      <c r="L54" s="13" t="s">
        <v>24</v>
      </c>
      <c r="M54" s="2" t="s">
        <v>13</v>
      </c>
      <c r="N54" s="13" t="s">
        <v>24</v>
      </c>
      <c r="O54" t="s">
        <v>18</v>
      </c>
      <c r="P54" t="s">
        <v>18</v>
      </c>
    </row>
    <row r="55" spans="1:16" ht="13.5">
      <c r="A55">
        <v>53</v>
      </c>
      <c r="B55">
        <f t="shared" si="4"/>
        <v>4035</v>
      </c>
      <c r="C55" t="str">
        <f t="shared" si="0"/>
        <v>野兎病</v>
      </c>
      <c r="D55" t="str">
        <f t="shared" si="2"/>
        <v>4035野兎病</v>
      </c>
      <c r="E55">
        <v>4035</v>
      </c>
      <c r="F55" t="s">
        <v>77</v>
      </c>
      <c r="G55" t="s">
        <v>300</v>
      </c>
      <c r="H55" t="s">
        <v>154</v>
      </c>
      <c r="I55" s="2" t="s">
        <v>13</v>
      </c>
      <c r="J55" s="13" t="s">
        <v>24</v>
      </c>
      <c r="K55" s="2" t="s">
        <v>13</v>
      </c>
      <c r="L55" s="13" t="s">
        <v>24</v>
      </c>
      <c r="M55" s="2" t="s">
        <v>13</v>
      </c>
      <c r="N55" s="13" t="s">
        <v>24</v>
      </c>
      <c r="O55" t="s">
        <v>18</v>
      </c>
      <c r="P55" t="s">
        <v>18</v>
      </c>
    </row>
    <row r="56" spans="1:16" ht="13.5">
      <c r="A56">
        <v>54</v>
      </c>
      <c r="B56">
        <f t="shared" si="4"/>
        <v>4036</v>
      </c>
      <c r="C56" t="str">
        <f t="shared" si="0"/>
        <v>ライム病</v>
      </c>
      <c r="D56" t="str">
        <f t="shared" si="2"/>
        <v>4036ライム病</v>
      </c>
      <c r="E56">
        <v>4036</v>
      </c>
      <c r="F56" t="s">
        <v>78</v>
      </c>
      <c r="G56" t="s">
        <v>301</v>
      </c>
      <c r="H56" t="s">
        <v>155</v>
      </c>
      <c r="I56" s="2" t="s">
        <v>13</v>
      </c>
      <c r="J56" s="13" t="s">
        <v>24</v>
      </c>
      <c r="K56" s="2" t="s">
        <v>13</v>
      </c>
      <c r="L56" s="13" t="s">
        <v>24</v>
      </c>
      <c r="M56" s="2" t="s">
        <v>13</v>
      </c>
      <c r="N56" s="13" t="s">
        <v>24</v>
      </c>
      <c r="O56" t="s">
        <v>18</v>
      </c>
      <c r="P56" t="s">
        <v>18</v>
      </c>
    </row>
    <row r="57" spans="1:16" ht="13.5">
      <c r="A57">
        <v>55</v>
      </c>
      <c r="B57">
        <f t="shared" si="4"/>
        <v>4037</v>
      </c>
      <c r="C57" t="str">
        <f t="shared" si="0"/>
        <v>リッサウイルス感染症</v>
      </c>
      <c r="D57" t="str">
        <f t="shared" si="2"/>
        <v>4037リッサウイルス感染症</v>
      </c>
      <c r="E57">
        <v>4037</v>
      </c>
      <c r="F57" t="s">
        <v>79</v>
      </c>
      <c r="G57" t="s">
        <v>302</v>
      </c>
      <c r="H57" t="s">
        <v>156</v>
      </c>
      <c r="I57" s="2" t="s">
        <v>13</v>
      </c>
      <c r="J57" s="13" t="s">
        <v>24</v>
      </c>
      <c r="K57" s="2" t="s">
        <v>13</v>
      </c>
      <c r="L57" s="13" t="s">
        <v>24</v>
      </c>
      <c r="M57" s="2" t="s">
        <v>13</v>
      </c>
      <c r="N57" s="13" t="s">
        <v>24</v>
      </c>
      <c r="O57" t="s">
        <v>18</v>
      </c>
      <c r="P57" t="s">
        <v>18</v>
      </c>
    </row>
    <row r="58" spans="1:16" ht="13.5">
      <c r="A58">
        <v>56</v>
      </c>
      <c r="B58">
        <f t="shared" si="4"/>
        <v>4038</v>
      </c>
      <c r="C58" t="str">
        <f t="shared" si="0"/>
        <v>リフトバレー熱</v>
      </c>
      <c r="D58" t="str">
        <f t="shared" si="2"/>
        <v>4038リフトバレー熱</v>
      </c>
      <c r="E58">
        <v>4038</v>
      </c>
      <c r="F58" t="s">
        <v>80</v>
      </c>
      <c r="G58" t="s">
        <v>303</v>
      </c>
      <c r="H58" t="s">
        <v>157</v>
      </c>
      <c r="I58" s="2" t="s">
        <v>13</v>
      </c>
      <c r="J58" s="13" t="s">
        <v>24</v>
      </c>
      <c r="K58" s="2" t="s">
        <v>13</v>
      </c>
      <c r="L58" s="13" t="s">
        <v>24</v>
      </c>
      <c r="M58" s="2" t="s">
        <v>13</v>
      </c>
      <c r="N58" s="13" t="s">
        <v>24</v>
      </c>
      <c r="O58" t="s">
        <v>18</v>
      </c>
      <c r="P58" t="s">
        <v>18</v>
      </c>
    </row>
    <row r="59" spans="1:16" ht="13.5">
      <c r="A59">
        <v>57</v>
      </c>
      <c r="B59">
        <f t="shared" si="4"/>
        <v>4039</v>
      </c>
      <c r="C59" t="str">
        <f t="shared" si="0"/>
        <v>類鼻疽</v>
      </c>
      <c r="D59" t="str">
        <f t="shared" si="2"/>
        <v>4039類鼻疽</v>
      </c>
      <c r="E59">
        <v>4039</v>
      </c>
      <c r="F59" t="s">
        <v>81</v>
      </c>
      <c r="G59" t="s">
        <v>304</v>
      </c>
      <c r="H59" t="s">
        <v>158</v>
      </c>
      <c r="I59" s="2" t="s">
        <v>13</v>
      </c>
      <c r="J59" s="13" t="s">
        <v>24</v>
      </c>
      <c r="K59" s="2" t="s">
        <v>13</v>
      </c>
      <c r="L59" s="13" t="s">
        <v>24</v>
      </c>
      <c r="M59" s="2" t="s">
        <v>13</v>
      </c>
      <c r="N59" s="13" t="s">
        <v>24</v>
      </c>
      <c r="O59" t="s">
        <v>18</v>
      </c>
      <c r="P59" t="s">
        <v>18</v>
      </c>
    </row>
    <row r="60" spans="1:16" ht="13.5">
      <c r="A60">
        <v>58</v>
      </c>
      <c r="B60">
        <f t="shared" si="4"/>
        <v>4040</v>
      </c>
      <c r="C60" t="str">
        <f t="shared" si="0"/>
        <v>レジオネラ症</v>
      </c>
      <c r="D60" t="str">
        <f t="shared" si="2"/>
        <v>4040レジオネラ症</v>
      </c>
      <c r="E60">
        <v>4040</v>
      </c>
      <c r="F60" t="s">
        <v>82</v>
      </c>
      <c r="G60" t="s">
        <v>305</v>
      </c>
      <c r="H60" t="s">
        <v>159</v>
      </c>
      <c r="I60" s="2" t="s">
        <v>13</v>
      </c>
      <c r="J60" s="13" t="s">
        <v>24</v>
      </c>
      <c r="K60" s="2" t="s">
        <v>13</v>
      </c>
      <c r="L60" s="13" t="s">
        <v>24</v>
      </c>
      <c r="M60" s="2" t="s">
        <v>13</v>
      </c>
      <c r="N60" s="13" t="s">
        <v>24</v>
      </c>
      <c r="O60" t="s">
        <v>18</v>
      </c>
      <c r="P60" t="s">
        <v>18</v>
      </c>
    </row>
    <row r="61" spans="1:16" ht="13.5">
      <c r="A61">
        <v>59</v>
      </c>
      <c r="B61">
        <f t="shared" si="4"/>
        <v>4041</v>
      </c>
      <c r="C61" t="str">
        <f t="shared" si="0"/>
        <v>レプトスピラ症</v>
      </c>
      <c r="D61" t="str">
        <f t="shared" si="2"/>
        <v>4041レプトスピラ症</v>
      </c>
      <c r="E61">
        <v>4041</v>
      </c>
      <c r="F61" t="s">
        <v>83</v>
      </c>
      <c r="G61" t="s">
        <v>306</v>
      </c>
      <c r="H61" t="s">
        <v>160</v>
      </c>
      <c r="I61" s="2" t="s">
        <v>13</v>
      </c>
      <c r="J61" s="13" t="s">
        <v>24</v>
      </c>
      <c r="K61" s="2" t="s">
        <v>13</v>
      </c>
      <c r="L61" s="13" t="s">
        <v>24</v>
      </c>
      <c r="M61" s="2" t="s">
        <v>13</v>
      </c>
      <c r="N61" s="13" t="s">
        <v>24</v>
      </c>
      <c r="O61" t="s">
        <v>18</v>
      </c>
      <c r="P61" t="s">
        <v>18</v>
      </c>
    </row>
    <row r="62" spans="1:16" ht="13.5">
      <c r="A62">
        <v>60</v>
      </c>
      <c r="B62">
        <f t="shared" si="4"/>
        <v>4042</v>
      </c>
      <c r="C62" t="str">
        <f t="shared" si="0"/>
        <v>ロッキー山紅斑熱</v>
      </c>
      <c r="D62" t="str">
        <f t="shared" si="2"/>
        <v>4042ロッキー山紅斑熱</v>
      </c>
      <c r="E62">
        <v>4042</v>
      </c>
      <c r="F62" t="s">
        <v>84</v>
      </c>
      <c r="G62" t="s">
        <v>307</v>
      </c>
      <c r="H62" t="s">
        <v>161</v>
      </c>
      <c r="I62" s="2" t="s">
        <v>13</v>
      </c>
      <c r="J62" s="13" t="s">
        <v>24</v>
      </c>
      <c r="K62" s="2" t="s">
        <v>13</v>
      </c>
      <c r="L62" s="13" t="s">
        <v>24</v>
      </c>
      <c r="M62" s="2" t="s">
        <v>13</v>
      </c>
      <c r="N62" s="13" t="s">
        <v>24</v>
      </c>
      <c r="O62" t="s">
        <v>18</v>
      </c>
      <c r="P62" t="s">
        <v>18</v>
      </c>
    </row>
    <row r="63" spans="1:16" ht="13.5">
      <c r="A63">
        <v>61</v>
      </c>
      <c r="B63">
        <f t="shared" si="4"/>
        <v>5001</v>
      </c>
      <c r="C63" t="str">
        <f t="shared" si="0"/>
        <v>アメーバ赤痢</v>
      </c>
      <c r="D63" t="str">
        <f t="shared" si="2"/>
        <v>5001アメーバ赤痢</v>
      </c>
      <c r="E63">
        <v>5001</v>
      </c>
      <c r="F63" t="s">
        <v>85</v>
      </c>
      <c r="G63" t="s">
        <v>308</v>
      </c>
      <c r="H63" t="s">
        <v>162</v>
      </c>
      <c r="I63" s="2" t="s">
        <v>13</v>
      </c>
      <c r="J63" s="13" t="s">
        <v>24</v>
      </c>
      <c r="K63" s="2" t="s">
        <v>13</v>
      </c>
      <c r="L63" s="13" t="s">
        <v>24</v>
      </c>
      <c r="M63" s="2" t="s">
        <v>13</v>
      </c>
      <c r="N63" s="13" t="s">
        <v>24</v>
      </c>
      <c r="O63" t="s">
        <v>18</v>
      </c>
      <c r="P63" t="s">
        <v>18</v>
      </c>
    </row>
    <row r="64" spans="1:16" ht="13.5">
      <c r="A64">
        <v>62</v>
      </c>
      <c r="B64">
        <f aca="true" t="shared" si="5" ref="B64:C85">INDEX($E$3:$P$85,$A64,B$1)</f>
        <v>5002</v>
      </c>
      <c r="C64" t="str">
        <f t="shared" si="0"/>
        <v>ウイルス性肝炎</v>
      </c>
      <c r="D64" t="str">
        <f t="shared" si="2"/>
        <v>5002ウイルス性肝炎</v>
      </c>
      <c r="E64">
        <v>5002</v>
      </c>
      <c r="F64" t="s">
        <v>86</v>
      </c>
      <c r="G64" t="s">
        <v>309</v>
      </c>
      <c r="H64" t="s">
        <v>163</v>
      </c>
      <c r="I64" s="2" t="s">
        <v>13</v>
      </c>
      <c r="J64" s="13" t="s">
        <v>24</v>
      </c>
      <c r="K64" s="2" t="s">
        <v>13</v>
      </c>
      <c r="L64" s="13" t="s">
        <v>24</v>
      </c>
      <c r="M64" s="2" t="s">
        <v>13</v>
      </c>
      <c r="N64" s="13" t="s">
        <v>24</v>
      </c>
      <c r="O64" t="s">
        <v>18</v>
      </c>
      <c r="P64" t="s">
        <v>18</v>
      </c>
    </row>
    <row r="65" spans="1:16" ht="13.5">
      <c r="A65">
        <v>63</v>
      </c>
      <c r="B65">
        <f t="shared" si="5"/>
        <v>5003</v>
      </c>
      <c r="C65" t="str">
        <f t="shared" si="0"/>
        <v>急性脳炎</v>
      </c>
      <c r="D65" t="str">
        <f t="shared" si="2"/>
        <v>5003急性脳炎</v>
      </c>
      <c r="E65">
        <v>5003</v>
      </c>
      <c r="F65" t="s">
        <v>87</v>
      </c>
      <c r="G65" t="s">
        <v>310</v>
      </c>
      <c r="H65" t="s">
        <v>164</v>
      </c>
      <c r="I65" s="2" t="s">
        <v>13</v>
      </c>
      <c r="J65" s="13" t="s">
        <v>24</v>
      </c>
      <c r="K65" s="2" t="s">
        <v>13</v>
      </c>
      <c r="L65" s="13" t="s">
        <v>24</v>
      </c>
      <c r="M65" s="2" t="s">
        <v>13</v>
      </c>
      <c r="N65" s="13" t="s">
        <v>24</v>
      </c>
      <c r="O65" t="s">
        <v>18</v>
      </c>
      <c r="P65" t="s">
        <v>18</v>
      </c>
    </row>
    <row r="66" spans="1:16" ht="13.5">
      <c r="A66">
        <v>64</v>
      </c>
      <c r="B66">
        <f t="shared" si="5"/>
        <v>5004</v>
      </c>
      <c r="C66" t="str">
        <f t="shared" si="0"/>
        <v>クリプトスポリジウム症</v>
      </c>
      <c r="D66" t="str">
        <f t="shared" si="2"/>
        <v>5004クリプトスポリジウム症</v>
      </c>
      <c r="E66">
        <v>5004</v>
      </c>
      <c r="F66" t="s">
        <v>88</v>
      </c>
      <c r="G66" t="s">
        <v>311</v>
      </c>
      <c r="H66" t="s">
        <v>165</v>
      </c>
      <c r="I66" s="2" t="s">
        <v>13</v>
      </c>
      <c r="J66" s="13" t="s">
        <v>24</v>
      </c>
      <c r="K66" s="2" t="s">
        <v>13</v>
      </c>
      <c r="L66" s="13" t="s">
        <v>24</v>
      </c>
      <c r="M66" s="2" t="s">
        <v>13</v>
      </c>
      <c r="N66" s="13" t="s">
        <v>24</v>
      </c>
      <c r="O66" t="s">
        <v>18</v>
      </c>
      <c r="P66" t="s">
        <v>18</v>
      </c>
    </row>
    <row r="67" spans="1:16" ht="13.5">
      <c r="A67">
        <v>65</v>
      </c>
      <c r="B67">
        <f t="shared" si="5"/>
        <v>5005</v>
      </c>
      <c r="C67" t="str">
        <f t="shared" si="5"/>
        <v>クロイツフェルト・ヤコブ病</v>
      </c>
      <c r="D67" t="str">
        <f t="shared" si="2"/>
        <v>5005クロイツフェルト・ヤコブ病</v>
      </c>
      <c r="E67">
        <v>5005</v>
      </c>
      <c r="F67" t="s">
        <v>89</v>
      </c>
      <c r="G67" t="s">
        <v>312</v>
      </c>
      <c r="H67" t="s">
        <v>166</v>
      </c>
      <c r="I67" s="2" t="s">
        <v>13</v>
      </c>
      <c r="J67" s="13" t="s">
        <v>24</v>
      </c>
      <c r="K67" s="2" t="s">
        <v>13</v>
      </c>
      <c r="L67" s="13" t="s">
        <v>24</v>
      </c>
      <c r="M67" s="2" t="s">
        <v>13</v>
      </c>
      <c r="N67" s="13" t="s">
        <v>24</v>
      </c>
      <c r="O67" t="s">
        <v>18</v>
      </c>
      <c r="P67" t="s">
        <v>18</v>
      </c>
    </row>
    <row r="68" spans="1:16" ht="13.5">
      <c r="A68">
        <v>66</v>
      </c>
      <c r="B68">
        <f t="shared" si="5"/>
        <v>5006</v>
      </c>
      <c r="C68" t="str">
        <f t="shared" si="5"/>
        <v>劇症型溶血性レンサ球菌感染症</v>
      </c>
      <c r="D68" t="str">
        <f aca="true" t="shared" si="6" ref="D68:D85">B68&amp;C68</f>
        <v>5006劇症型溶血性レンサ球菌感染症</v>
      </c>
      <c r="E68">
        <v>5006</v>
      </c>
      <c r="F68" t="s">
        <v>90</v>
      </c>
      <c r="G68" t="s">
        <v>313</v>
      </c>
      <c r="H68" t="s">
        <v>167</v>
      </c>
      <c r="I68" s="2" t="s">
        <v>13</v>
      </c>
      <c r="J68" s="13" t="s">
        <v>24</v>
      </c>
      <c r="K68" s="2" t="s">
        <v>13</v>
      </c>
      <c r="L68" s="13" t="s">
        <v>24</v>
      </c>
      <c r="M68" s="2" t="s">
        <v>13</v>
      </c>
      <c r="N68" s="13" t="s">
        <v>24</v>
      </c>
      <c r="O68" t="s">
        <v>18</v>
      </c>
      <c r="P68" t="s">
        <v>18</v>
      </c>
    </row>
    <row r="69" spans="1:16" ht="13.5">
      <c r="A69">
        <v>67</v>
      </c>
      <c r="B69">
        <f t="shared" si="5"/>
        <v>5007</v>
      </c>
      <c r="C69" t="str">
        <f t="shared" si="5"/>
        <v>後天性免疫不全症候群</v>
      </c>
      <c r="D69" t="str">
        <f t="shared" si="6"/>
        <v>5007後天性免疫不全症候群</v>
      </c>
      <c r="E69">
        <v>5007</v>
      </c>
      <c r="F69" t="s">
        <v>91</v>
      </c>
      <c r="G69" t="s">
        <v>314</v>
      </c>
      <c r="H69" t="s">
        <v>168</v>
      </c>
      <c r="I69" s="2" t="s">
        <v>13</v>
      </c>
      <c r="J69" s="13" t="s">
        <v>24</v>
      </c>
      <c r="K69" s="2" t="s">
        <v>13</v>
      </c>
      <c r="L69" s="13" t="s">
        <v>24</v>
      </c>
      <c r="M69" s="2" t="s">
        <v>13</v>
      </c>
      <c r="N69" s="13" t="s">
        <v>24</v>
      </c>
      <c r="O69" t="s">
        <v>18</v>
      </c>
      <c r="P69" t="s">
        <v>18</v>
      </c>
    </row>
    <row r="70" spans="1:16" ht="13.5">
      <c r="A70">
        <v>68</v>
      </c>
      <c r="B70">
        <f t="shared" si="5"/>
        <v>5008</v>
      </c>
      <c r="C70" t="str">
        <f t="shared" si="5"/>
        <v>ジアルジア症</v>
      </c>
      <c r="D70" t="str">
        <f t="shared" si="6"/>
        <v>5008ジアルジア症</v>
      </c>
      <c r="E70">
        <v>5008</v>
      </c>
      <c r="F70" t="s">
        <v>92</v>
      </c>
      <c r="G70" t="s">
        <v>315</v>
      </c>
      <c r="H70" t="s">
        <v>169</v>
      </c>
      <c r="I70" s="2" t="s">
        <v>13</v>
      </c>
      <c r="J70" s="13" t="s">
        <v>24</v>
      </c>
      <c r="K70" s="2" t="s">
        <v>13</v>
      </c>
      <c r="L70" s="13" t="s">
        <v>24</v>
      </c>
      <c r="M70" s="2" t="s">
        <v>13</v>
      </c>
      <c r="N70" s="13" t="s">
        <v>24</v>
      </c>
      <c r="O70" t="s">
        <v>18</v>
      </c>
      <c r="P70" t="s">
        <v>18</v>
      </c>
    </row>
    <row r="71" spans="1:16" ht="13.5">
      <c r="A71">
        <v>69</v>
      </c>
      <c r="B71">
        <f t="shared" si="5"/>
        <v>5009</v>
      </c>
      <c r="C71" t="str">
        <f t="shared" si="5"/>
        <v>髄膜炎菌性髄膜炎</v>
      </c>
      <c r="D71" t="str">
        <f t="shared" si="6"/>
        <v>5009髄膜炎菌性髄膜炎</v>
      </c>
      <c r="E71">
        <v>5009</v>
      </c>
      <c r="F71" t="s">
        <v>93</v>
      </c>
      <c r="G71" t="s">
        <v>316</v>
      </c>
      <c r="H71" t="s">
        <v>170</v>
      </c>
      <c r="I71" s="2" t="s">
        <v>13</v>
      </c>
      <c r="J71" s="13" t="s">
        <v>24</v>
      </c>
      <c r="K71" s="2" t="s">
        <v>13</v>
      </c>
      <c r="L71" s="13" t="s">
        <v>24</v>
      </c>
      <c r="M71" s="2" t="s">
        <v>13</v>
      </c>
      <c r="N71" s="13" t="s">
        <v>24</v>
      </c>
      <c r="O71" t="s">
        <v>18</v>
      </c>
      <c r="P71" t="s">
        <v>18</v>
      </c>
    </row>
    <row r="72" spans="1:16" ht="13.5">
      <c r="A72">
        <v>70</v>
      </c>
      <c r="B72">
        <f t="shared" si="5"/>
        <v>5010</v>
      </c>
      <c r="C72" t="str">
        <f t="shared" si="5"/>
        <v>先天性風しん症候群</v>
      </c>
      <c r="D72" t="str">
        <f t="shared" si="6"/>
        <v>5010先天性風しん症候群</v>
      </c>
      <c r="E72">
        <v>5010</v>
      </c>
      <c r="F72" t="s">
        <v>94</v>
      </c>
      <c r="G72" t="s">
        <v>317</v>
      </c>
      <c r="H72" t="s">
        <v>171</v>
      </c>
      <c r="I72" s="2" t="s">
        <v>13</v>
      </c>
      <c r="J72" s="13" t="s">
        <v>24</v>
      </c>
      <c r="K72" s="2" t="s">
        <v>13</v>
      </c>
      <c r="L72" s="13" t="s">
        <v>24</v>
      </c>
      <c r="M72" s="2" t="s">
        <v>13</v>
      </c>
      <c r="N72" s="13" t="s">
        <v>24</v>
      </c>
      <c r="O72" t="s">
        <v>18</v>
      </c>
      <c r="P72" t="s">
        <v>18</v>
      </c>
    </row>
    <row r="73" spans="1:16" ht="13.5">
      <c r="A73">
        <v>71</v>
      </c>
      <c r="B73">
        <f t="shared" si="5"/>
        <v>5011</v>
      </c>
      <c r="C73" t="str">
        <f t="shared" si="5"/>
        <v>梅毒</v>
      </c>
      <c r="D73" t="str">
        <f t="shared" si="6"/>
        <v>5011梅毒</v>
      </c>
      <c r="E73">
        <v>5011</v>
      </c>
      <c r="F73" t="s">
        <v>95</v>
      </c>
      <c r="G73" t="s">
        <v>318</v>
      </c>
      <c r="H73" t="s">
        <v>172</v>
      </c>
      <c r="I73" s="2" t="s">
        <v>13</v>
      </c>
      <c r="J73" s="13" t="s">
        <v>24</v>
      </c>
      <c r="K73" s="2" t="s">
        <v>13</v>
      </c>
      <c r="L73" s="13" t="s">
        <v>24</v>
      </c>
      <c r="M73" s="2" t="s">
        <v>13</v>
      </c>
      <c r="N73" s="13" t="s">
        <v>24</v>
      </c>
      <c r="O73" t="s">
        <v>18</v>
      </c>
      <c r="P73" t="s">
        <v>18</v>
      </c>
    </row>
    <row r="74" spans="1:16" ht="13.5">
      <c r="A74">
        <v>72</v>
      </c>
      <c r="B74">
        <f t="shared" si="5"/>
        <v>5012</v>
      </c>
      <c r="C74" t="str">
        <f t="shared" si="5"/>
        <v>破傷風</v>
      </c>
      <c r="D74" t="str">
        <f t="shared" si="6"/>
        <v>5012破傷風</v>
      </c>
      <c r="E74">
        <v>5012</v>
      </c>
      <c r="F74" t="s">
        <v>96</v>
      </c>
      <c r="G74" t="s">
        <v>319</v>
      </c>
      <c r="H74" t="s">
        <v>173</v>
      </c>
      <c r="I74" s="2" t="s">
        <v>13</v>
      </c>
      <c r="J74" s="13" t="s">
        <v>24</v>
      </c>
      <c r="K74" s="2" t="s">
        <v>13</v>
      </c>
      <c r="L74" s="13" t="s">
        <v>24</v>
      </c>
      <c r="M74" s="2" t="s">
        <v>13</v>
      </c>
      <c r="N74" s="13" t="s">
        <v>24</v>
      </c>
      <c r="O74" t="s">
        <v>18</v>
      </c>
      <c r="P74" t="s">
        <v>18</v>
      </c>
    </row>
    <row r="75" spans="1:16" ht="13.5">
      <c r="A75">
        <v>73</v>
      </c>
      <c r="B75">
        <f t="shared" si="5"/>
        <v>5013</v>
      </c>
      <c r="C75" t="str">
        <f t="shared" si="5"/>
        <v>バンコマイシン耐性黄色ブドウ球菌感染症</v>
      </c>
      <c r="D75" t="str">
        <f t="shared" si="6"/>
        <v>5013バンコマイシン耐性黄色ブドウ球菌感染症</v>
      </c>
      <c r="E75">
        <v>5013</v>
      </c>
      <c r="F75" t="s">
        <v>97</v>
      </c>
      <c r="G75" t="s">
        <v>320</v>
      </c>
      <c r="H75" t="s">
        <v>174</v>
      </c>
      <c r="I75" s="2" t="s">
        <v>13</v>
      </c>
      <c r="J75" s="13" t="s">
        <v>24</v>
      </c>
      <c r="K75" s="2" t="s">
        <v>13</v>
      </c>
      <c r="L75" s="13" t="s">
        <v>24</v>
      </c>
      <c r="M75" s="2" t="s">
        <v>13</v>
      </c>
      <c r="N75" s="13" t="s">
        <v>24</v>
      </c>
      <c r="O75" t="s">
        <v>18</v>
      </c>
      <c r="P75" t="s">
        <v>18</v>
      </c>
    </row>
    <row r="76" spans="1:16" ht="13.5">
      <c r="A76">
        <v>74</v>
      </c>
      <c r="B76">
        <f t="shared" si="5"/>
        <v>5014</v>
      </c>
      <c r="C76" t="str">
        <f t="shared" si="5"/>
        <v>バンコマイシン耐性腸球菌感染症</v>
      </c>
      <c r="D76" t="str">
        <f t="shared" si="6"/>
        <v>5014バンコマイシン耐性腸球菌感染症</v>
      </c>
      <c r="E76">
        <v>5014</v>
      </c>
      <c r="F76" t="s">
        <v>98</v>
      </c>
      <c r="G76" t="s">
        <v>321</v>
      </c>
      <c r="H76" t="s">
        <v>175</v>
      </c>
      <c r="I76" s="2" t="s">
        <v>13</v>
      </c>
      <c r="J76" s="13" t="s">
        <v>24</v>
      </c>
      <c r="K76" s="2" t="s">
        <v>13</v>
      </c>
      <c r="L76" s="13" t="s">
        <v>24</v>
      </c>
      <c r="M76" s="2" t="s">
        <v>13</v>
      </c>
      <c r="N76" s="13" t="s">
        <v>24</v>
      </c>
      <c r="O76" t="s">
        <v>18</v>
      </c>
      <c r="P76" t="s">
        <v>18</v>
      </c>
    </row>
    <row r="77" spans="1:16" ht="13.5">
      <c r="A77">
        <v>75</v>
      </c>
      <c r="B77">
        <f t="shared" si="5"/>
        <v>5015</v>
      </c>
      <c r="C77" t="str">
        <f t="shared" si="5"/>
        <v>風しん</v>
      </c>
      <c r="D77" t="str">
        <f t="shared" si="6"/>
        <v>5015風しん</v>
      </c>
      <c r="E77">
        <v>5015</v>
      </c>
      <c r="F77" t="s">
        <v>99</v>
      </c>
      <c r="G77" s="2" t="s">
        <v>13</v>
      </c>
      <c r="H77" s="13" t="s">
        <v>24</v>
      </c>
      <c r="I77" s="2" t="s">
        <v>13</v>
      </c>
      <c r="J77" s="13" t="s">
        <v>24</v>
      </c>
      <c r="K77" s="2" t="s">
        <v>13</v>
      </c>
      <c r="L77" s="13" t="s">
        <v>24</v>
      </c>
      <c r="M77" s="2" t="s">
        <v>13</v>
      </c>
      <c r="N77" s="13" t="s">
        <v>24</v>
      </c>
      <c r="O77" t="s">
        <v>18</v>
      </c>
      <c r="P77" t="s">
        <v>18</v>
      </c>
    </row>
    <row r="78" spans="1:16" ht="13.5">
      <c r="A78">
        <v>76</v>
      </c>
      <c r="B78">
        <f t="shared" si="5"/>
        <v>5016</v>
      </c>
      <c r="C78" t="str">
        <f t="shared" si="5"/>
        <v>麻しん</v>
      </c>
      <c r="D78" t="str">
        <f t="shared" si="6"/>
        <v>5016麻しん</v>
      </c>
      <c r="E78">
        <v>5016</v>
      </c>
      <c r="F78" t="s">
        <v>100</v>
      </c>
      <c r="G78" s="2" t="s">
        <v>13</v>
      </c>
      <c r="H78" s="13" t="s">
        <v>24</v>
      </c>
      <c r="I78" s="2" t="s">
        <v>13</v>
      </c>
      <c r="J78" s="13" t="s">
        <v>24</v>
      </c>
      <c r="K78" s="2" t="s">
        <v>13</v>
      </c>
      <c r="L78" s="13" t="s">
        <v>24</v>
      </c>
      <c r="M78" s="2" t="s">
        <v>13</v>
      </c>
      <c r="N78" s="13" t="s">
        <v>24</v>
      </c>
      <c r="O78" t="s">
        <v>18</v>
      </c>
      <c r="P78" t="s">
        <v>18</v>
      </c>
    </row>
    <row r="79" spans="1:16" ht="13.5">
      <c r="A79">
        <v>77</v>
      </c>
      <c r="B79">
        <f t="shared" si="5"/>
        <v>5017</v>
      </c>
      <c r="C79" t="str">
        <f t="shared" si="5"/>
        <v>感染症</v>
      </c>
      <c r="D79" t="str">
        <f t="shared" si="6"/>
        <v>5017感染症</v>
      </c>
      <c r="E79">
        <v>5017</v>
      </c>
      <c r="F79" t="s">
        <v>101</v>
      </c>
      <c r="G79" s="2" t="s">
        <v>13</v>
      </c>
      <c r="H79" s="13" t="s">
        <v>24</v>
      </c>
      <c r="I79" s="2" t="s">
        <v>13</v>
      </c>
      <c r="J79" s="13" t="s">
        <v>24</v>
      </c>
      <c r="K79" s="2" t="s">
        <v>13</v>
      </c>
      <c r="L79" s="13" t="s">
        <v>24</v>
      </c>
      <c r="M79" s="2" t="s">
        <v>13</v>
      </c>
      <c r="N79" s="13" t="s">
        <v>24</v>
      </c>
      <c r="O79" t="s">
        <v>18</v>
      </c>
      <c r="P79" t="s">
        <v>18</v>
      </c>
    </row>
    <row r="80" spans="1:16" ht="13.5">
      <c r="A80">
        <v>78</v>
      </c>
      <c r="B80" t="str">
        <f t="shared" si="5"/>
        <v>-</v>
      </c>
      <c r="C80" t="str">
        <f t="shared" si="5"/>
        <v>-</v>
      </c>
      <c r="D80" t="str">
        <f t="shared" si="6"/>
        <v>--</v>
      </c>
      <c r="E80" s="2" t="s">
        <v>13</v>
      </c>
      <c r="F80" s="13" t="s">
        <v>24</v>
      </c>
      <c r="G80" s="2" t="s">
        <v>13</v>
      </c>
      <c r="H80" s="13" t="s">
        <v>24</v>
      </c>
      <c r="I80" s="2" t="s">
        <v>13</v>
      </c>
      <c r="J80" s="13" t="s">
        <v>24</v>
      </c>
      <c r="K80" s="2" t="s">
        <v>13</v>
      </c>
      <c r="L80" s="13" t="s">
        <v>24</v>
      </c>
      <c r="M80" s="2" t="s">
        <v>13</v>
      </c>
      <c r="N80" s="13" t="s">
        <v>24</v>
      </c>
      <c r="O80" t="s">
        <v>18</v>
      </c>
      <c r="P80" t="s">
        <v>18</v>
      </c>
    </row>
    <row r="81" spans="1:16" ht="13.5">
      <c r="A81">
        <v>79</v>
      </c>
      <c r="B81" t="str">
        <f t="shared" si="5"/>
        <v>-</v>
      </c>
      <c r="C81" t="str">
        <f t="shared" si="5"/>
        <v>-</v>
      </c>
      <c r="D81" t="str">
        <f t="shared" si="6"/>
        <v>--</v>
      </c>
      <c r="E81" s="2" t="s">
        <v>13</v>
      </c>
      <c r="F81" s="13" t="s">
        <v>24</v>
      </c>
      <c r="G81" s="2" t="s">
        <v>13</v>
      </c>
      <c r="H81" s="13" t="s">
        <v>24</v>
      </c>
      <c r="I81" s="2" t="s">
        <v>13</v>
      </c>
      <c r="J81" s="13" t="s">
        <v>24</v>
      </c>
      <c r="K81" s="2" t="s">
        <v>13</v>
      </c>
      <c r="L81" s="13" t="s">
        <v>24</v>
      </c>
      <c r="M81" s="2" t="s">
        <v>13</v>
      </c>
      <c r="N81" s="13" t="s">
        <v>24</v>
      </c>
      <c r="O81" t="s">
        <v>18</v>
      </c>
      <c r="P81" t="s">
        <v>18</v>
      </c>
    </row>
    <row r="82" spans="1:16" ht="13.5">
      <c r="A82">
        <v>80</v>
      </c>
      <c r="B82" t="str">
        <f t="shared" si="5"/>
        <v>-</v>
      </c>
      <c r="C82" t="str">
        <f t="shared" si="5"/>
        <v>-</v>
      </c>
      <c r="D82" t="str">
        <f t="shared" si="6"/>
        <v>--</v>
      </c>
      <c r="E82" s="2" t="s">
        <v>13</v>
      </c>
      <c r="F82" s="13" t="s">
        <v>24</v>
      </c>
      <c r="G82" s="2" t="s">
        <v>13</v>
      </c>
      <c r="H82" s="13" t="s">
        <v>24</v>
      </c>
      <c r="I82" s="2" t="s">
        <v>13</v>
      </c>
      <c r="J82" s="13" t="s">
        <v>24</v>
      </c>
      <c r="K82" s="2" t="s">
        <v>13</v>
      </c>
      <c r="L82" s="13" t="s">
        <v>24</v>
      </c>
      <c r="M82" s="2" t="s">
        <v>13</v>
      </c>
      <c r="N82" s="13" t="s">
        <v>24</v>
      </c>
      <c r="O82" t="s">
        <v>18</v>
      </c>
      <c r="P82" t="s">
        <v>18</v>
      </c>
    </row>
    <row r="83" spans="1:16" ht="13.5">
      <c r="A83">
        <v>81</v>
      </c>
      <c r="B83" t="str">
        <f t="shared" si="5"/>
        <v>-</v>
      </c>
      <c r="C83" t="str">
        <f t="shared" si="5"/>
        <v>-</v>
      </c>
      <c r="D83" t="str">
        <f t="shared" si="6"/>
        <v>--</v>
      </c>
      <c r="E83" s="2" t="s">
        <v>13</v>
      </c>
      <c r="F83" s="13" t="s">
        <v>24</v>
      </c>
      <c r="G83" s="2" t="s">
        <v>13</v>
      </c>
      <c r="H83" s="13" t="s">
        <v>24</v>
      </c>
      <c r="I83" s="2" t="s">
        <v>13</v>
      </c>
      <c r="J83" s="13" t="s">
        <v>24</v>
      </c>
      <c r="K83" s="2" t="s">
        <v>13</v>
      </c>
      <c r="L83" s="13" t="s">
        <v>24</v>
      </c>
      <c r="M83" s="2" t="s">
        <v>13</v>
      </c>
      <c r="N83" s="13" t="s">
        <v>24</v>
      </c>
      <c r="O83" t="s">
        <v>18</v>
      </c>
      <c r="P83" t="s">
        <v>18</v>
      </c>
    </row>
    <row r="84" spans="1:16" ht="13.5">
      <c r="A84">
        <v>82</v>
      </c>
      <c r="B84" t="str">
        <f t="shared" si="5"/>
        <v>-</v>
      </c>
      <c r="C84" t="str">
        <f t="shared" si="5"/>
        <v>-</v>
      </c>
      <c r="D84" t="str">
        <f t="shared" si="6"/>
        <v>--</v>
      </c>
      <c r="E84" s="2" t="s">
        <v>13</v>
      </c>
      <c r="F84" s="13" t="s">
        <v>24</v>
      </c>
      <c r="G84" s="2" t="s">
        <v>13</v>
      </c>
      <c r="H84" s="13" t="s">
        <v>24</v>
      </c>
      <c r="I84" s="2" t="s">
        <v>13</v>
      </c>
      <c r="J84" s="13" t="s">
        <v>24</v>
      </c>
      <c r="K84" s="2" t="s">
        <v>13</v>
      </c>
      <c r="L84" s="13" t="s">
        <v>24</v>
      </c>
      <c r="M84" s="2" t="s">
        <v>13</v>
      </c>
      <c r="N84" s="13" t="s">
        <v>24</v>
      </c>
      <c r="O84" t="s">
        <v>18</v>
      </c>
      <c r="P84" t="s">
        <v>18</v>
      </c>
    </row>
    <row r="85" spans="1:16" ht="13.5">
      <c r="A85">
        <v>83</v>
      </c>
      <c r="B85">
        <f t="shared" si="5"/>
      </c>
      <c r="C85" t="str">
        <f t="shared" si="5"/>
        <v>&lt;end&gt;</v>
      </c>
      <c r="D85" t="str">
        <f t="shared" si="6"/>
        <v>&lt;end&gt;</v>
      </c>
      <c r="E85" s="9" t="s">
        <v>22</v>
      </c>
      <c r="F85" t="s">
        <v>21</v>
      </c>
      <c r="G85" s="9" t="s">
        <v>22</v>
      </c>
      <c r="H85" t="s">
        <v>21</v>
      </c>
      <c r="I85" s="9" t="s">
        <v>22</v>
      </c>
      <c r="J85" t="s">
        <v>21</v>
      </c>
      <c r="K85" s="9" t="s">
        <v>22</v>
      </c>
      <c r="L85" t="s">
        <v>21</v>
      </c>
      <c r="M85" s="9" t="s">
        <v>22</v>
      </c>
      <c r="N85" s="13" t="s">
        <v>21</v>
      </c>
      <c r="O85" s="9" t="s">
        <v>22</v>
      </c>
      <c r="P85" t="s">
        <v>21</v>
      </c>
    </row>
  </sheetData>
  <sheetProtection/>
  <printOptions/>
  <pageMargins left="0.7" right="0.7" top="0.75" bottom="0.75" header="0.3" footer="0.3"/>
  <pageSetup orientation="portrait" paperSize="9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1:E45"/>
  <sheetViews>
    <sheetView zoomScalePageLayoutView="0" workbookViewId="0" topLeftCell="A1">
      <selection activeCell="D9" sqref="D9"/>
    </sheetView>
  </sheetViews>
  <sheetFormatPr defaultColWidth="9.00390625" defaultRowHeight="13.5"/>
  <cols>
    <col min="1" max="1" width="5.125" style="0" customWidth="1"/>
    <col min="2" max="2" width="2.75390625" style="0" customWidth="1"/>
    <col min="3" max="3" width="5.625" style="0" customWidth="1"/>
    <col min="4" max="4" width="11.125" style="0" customWidth="1"/>
  </cols>
  <sheetData>
    <row r="1" ht="17.25">
      <c r="C1" s="6" t="s">
        <v>218</v>
      </c>
    </row>
    <row r="3" ht="13.5">
      <c r="B3" s="17" t="s">
        <v>220</v>
      </c>
    </row>
    <row r="4" spans="2:3" ht="13.5">
      <c r="B4" s="14" t="s">
        <v>221</v>
      </c>
      <c r="C4" t="s">
        <v>222</v>
      </c>
    </row>
    <row r="5" spans="2:3" ht="13.5">
      <c r="B5" s="14" t="s">
        <v>221</v>
      </c>
      <c r="C5" t="s">
        <v>223</v>
      </c>
    </row>
    <row r="6" spans="2:3" ht="13.5">
      <c r="B6" s="14" t="s">
        <v>221</v>
      </c>
      <c r="C6" t="s">
        <v>224</v>
      </c>
    </row>
    <row r="7" spans="2:3" ht="13.5">
      <c r="B7" s="14" t="s">
        <v>221</v>
      </c>
      <c r="C7" t="s">
        <v>225</v>
      </c>
    </row>
    <row r="8" spans="2:3" ht="13.5">
      <c r="B8" s="14" t="s">
        <v>221</v>
      </c>
      <c r="C8" t="s">
        <v>230</v>
      </c>
    </row>
    <row r="9" spans="2:3" ht="13.5">
      <c r="B9" s="14"/>
      <c r="C9" t="s">
        <v>229</v>
      </c>
    </row>
    <row r="11" ht="13.5">
      <c r="B11" s="17" t="s">
        <v>15</v>
      </c>
    </row>
    <row r="12" spans="2:3" ht="13.5">
      <c r="B12" s="14" t="s">
        <v>221</v>
      </c>
      <c r="C12" t="s">
        <v>226</v>
      </c>
    </row>
    <row r="13" ht="13.5">
      <c r="B13" s="14"/>
    </row>
    <row r="14" ht="13.5">
      <c r="B14" s="17" t="s">
        <v>219</v>
      </c>
    </row>
    <row r="15" spans="2:3" ht="13.5">
      <c r="B15" s="14" t="s">
        <v>221</v>
      </c>
      <c r="C15" t="s">
        <v>228</v>
      </c>
    </row>
    <row r="16" spans="2:3" ht="13.5">
      <c r="B16" s="14" t="s">
        <v>221</v>
      </c>
      <c r="C16" t="s">
        <v>231</v>
      </c>
    </row>
    <row r="17" spans="2:3" ht="13.5">
      <c r="B17" s="14" t="s">
        <v>221</v>
      </c>
      <c r="C17" t="s">
        <v>232</v>
      </c>
    </row>
    <row r="18" spans="2:3" ht="13.5">
      <c r="B18" s="14" t="s">
        <v>233</v>
      </c>
      <c r="C18" t="s">
        <v>246</v>
      </c>
    </row>
    <row r="19" spans="2:3" ht="13.5">
      <c r="B19" s="14"/>
      <c r="C19" t="s">
        <v>239</v>
      </c>
    </row>
    <row r="20" spans="2:4" ht="13.5">
      <c r="B20" s="14"/>
      <c r="D20" s="19" t="str">
        <f>"D:\NESID\"&amp;'疾患リスト'!T22</f>
        <v>D:\NESID\2011</v>
      </c>
    </row>
    <row r="21" ht="13.5">
      <c r="B21" s="14"/>
    </row>
    <row r="22" ht="13.5">
      <c r="B22" s="18" t="s">
        <v>214</v>
      </c>
    </row>
    <row r="23" spans="2:3" ht="13.5">
      <c r="B23" s="14" t="s">
        <v>233</v>
      </c>
      <c r="C23" t="s">
        <v>235</v>
      </c>
    </row>
    <row r="24" spans="2:3" ht="13.5">
      <c r="B24" s="14" t="s">
        <v>233</v>
      </c>
      <c r="C24" t="s">
        <v>236</v>
      </c>
    </row>
    <row r="25" spans="2:3" ht="13.5">
      <c r="B25" s="14" t="s">
        <v>233</v>
      </c>
      <c r="C25" t="s">
        <v>243</v>
      </c>
    </row>
    <row r="26" spans="2:3" ht="13.5">
      <c r="B26" s="14"/>
      <c r="C26" t="s">
        <v>244</v>
      </c>
    </row>
    <row r="28" ht="13.5">
      <c r="B28" s="18" t="s">
        <v>237</v>
      </c>
    </row>
    <row r="29" spans="2:3" ht="13.5">
      <c r="B29" s="14" t="s">
        <v>233</v>
      </c>
      <c r="C29" t="s">
        <v>240</v>
      </c>
    </row>
    <row r="30" ht="13.5">
      <c r="C30" t="s">
        <v>245</v>
      </c>
    </row>
    <row r="31" spans="2:3" ht="13.5">
      <c r="B31" s="14" t="s">
        <v>233</v>
      </c>
      <c r="C31" t="s">
        <v>238</v>
      </c>
    </row>
    <row r="32" ht="13.5">
      <c r="C32" t="s">
        <v>241</v>
      </c>
    </row>
    <row r="33" spans="2:3" ht="13.5">
      <c r="B33" s="14" t="s">
        <v>233</v>
      </c>
      <c r="C33" t="s">
        <v>242</v>
      </c>
    </row>
    <row r="44" spans="3:5" ht="13.5">
      <c r="C44" s="2" t="s">
        <v>323</v>
      </c>
      <c r="D44" s="26">
        <v>40952</v>
      </c>
      <c r="E44" t="s">
        <v>324</v>
      </c>
    </row>
    <row r="45" spans="3:5" ht="13.5">
      <c r="C45" s="2" t="s">
        <v>325</v>
      </c>
      <c r="D45" s="26">
        <v>40959</v>
      </c>
      <c r="E45" t="s">
        <v>326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島根県感染症情報センター</dc:creator>
  <cp:keywords/>
  <dc:description/>
  <cp:lastModifiedBy> </cp:lastModifiedBy>
  <dcterms:created xsi:type="dcterms:W3CDTF">2012-02-09T07:18:49Z</dcterms:created>
  <dcterms:modified xsi:type="dcterms:W3CDTF">2012-02-20T07:03:17Z</dcterms:modified>
  <cp:category/>
  <cp:version/>
  <cp:contentType/>
  <cp:contentStatus/>
</cp:coreProperties>
</file>