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R5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<sst xmlns="http://schemas.openxmlformats.org/spreadsheetml/2006/main" count="50" uniqueCount="44">
  <si>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</si>
  <si>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</si>
  <si>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</si>
  <si>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</si>
  <si>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</si>
  <si>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</si>
  <si>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</si>
  <si>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</si>
  <si>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市計</t>
  </si>
  <si>
    <t>奥出雲町</t>
  </si>
  <si>
    <t>飯南町</t>
  </si>
  <si>
    <t>川本町</t>
  </si>
  <si>
    <t>美郷町</t>
  </si>
  <si>
    <t>津和野町</t>
  </si>
  <si>
    <t>海士町</t>
  </si>
  <si>
    <t>西ノ島町</t>
  </si>
  <si>
    <t>知夫村</t>
  </si>
  <si>
    <t>隠岐の島町</t>
  </si>
  <si>
    <t>町村計</t>
  </si>
  <si>
    <t>県計</t>
  </si>
  <si>
    <t>公債費</t>
  </si>
  <si>
    <t>小計</t>
  </si>
  <si>
    <t>元利償還金分</t>
  </si>
  <si>
    <t>市町村名</t>
  </si>
  <si>
    <t>公債費割合</t>
  </si>
  <si>
    <t>以上</t>
  </si>
  <si>
    <t>（単位：千円）</t>
  </si>
  <si>
    <t>邑南町</t>
  </si>
  <si>
    <t>吉賀町</t>
  </si>
  <si>
    <t>包括算定経費</t>
  </si>
  <si>
    <t>個別算定経費</t>
  </si>
  <si>
    <t>Eが</t>
  </si>
  <si>
    <t>Fが</t>
  </si>
  <si>
    <t>A+B+C</t>
  </si>
  <si>
    <t>C/D</t>
  </si>
  <si>
    <t>(B'+C)/D</t>
  </si>
  <si>
    <t>（含臨財債)A</t>
  </si>
  <si>
    <t>（含臨財債)B</t>
  </si>
  <si>
    <t>B'</t>
  </si>
  <si>
    <t>C</t>
  </si>
  <si>
    <t>D</t>
  </si>
  <si>
    <t>E</t>
  </si>
  <si>
    <t>F</t>
  </si>
  <si>
    <t>令和５年度基準財政需要額中の公債費元利償還金割合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</si>
</sst>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▲ &quot;#,##0\ "/>
    <numFmt numFmtId="177" formatCode="#,##0_ ;[Red]\-#,##0\ "/>
    <numFmt numFmtId="178" formatCode="0.0%"/>
  </numFmts>
  <fonts count="40">
    <font>
      <sz val="11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38" fontId="5" fillId="0" borderId="26" xfId="48" applyFont="1" applyBorder="1" applyAlignment="1">
      <alignment horizontal="distributed" vertical="center"/>
    </xf>
    <xf numFmtId="38" fontId="5" fillId="0" borderId="26" xfId="48" applyFont="1" applyBorder="1" applyAlignment="1">
      <alignment vertical="center"/>
    </xf>
    <xf numFmtId="38" fontId="5" fillId="0" borderId="16" xfId="48" applyFont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28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distributed" vertical="center"/>
    </xf>
    <xf numFmtId="38" fontId="5" fillId="0" borderId="31" xfId="48" applyFont="1" applyFill="1" applyBorder="1" applyAlignment="1">
      <alignment horizontal="distributed"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9" fontId="5" fillId="0" borderId="33" xfId="42" applyFont="1" applyFill="1" applyBorder="1" applyAlignment="1">
      <alignment horizontal="center" vertical="center"/>
    </xf>
    <xf numFmtId="9" fontId="5" fillId="0" borderId="35" xfId="42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38" fontId="5" fillId="0" borderId="36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39" xfId="48" applyFont="1" applyFill="1" applyBorder="1" applyAlignment="1">
      <alignment horizontal="center" vertical="center"/>
    </xf>
    <xf numFmtId="177" fontId="5" fillId="0" borderId="40" xfId="48" applyNumberFormat="1" applyFont="1" applyFill="1" applyBorder="1" applyAlignment="1">
      <alignment vertical="center"/>
    </xf>
    <xf numFmtId="178" fontId="5" fillId="0" borderId="41" xfId="42" applyNumberFormat="1" applyFont="1" applyFill="1" applyBorder="1" applyAlignment="1">
      <alignment vertical="center"/>
    </xf>
    <xf numFmtId="38" fontId="5" fillId="0" borderId="42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177" fontId="5" fillId="0" borderId="44" xfId="48" applyNumberFormat="1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38" fontId="5" fillId="0" borderId="46" xfId="48" applyFont="1" applyFill="1" applyBorder="1" applyAlignment="1">
      <alignment horizontal="center" vertical="center"/>
    </xf>
    <xf numFmtId="38" fontId="5" fillId="0" borderId="47" xfId="48" applyFont="1" applyFill="1" applyBorder="1" applyAlignment="1">
      <alignment horizontal="center" vertical="center"/>
    </xf>
    <xf numFmtId="177" fontId="5" fillId="0" borderId="48" xfId="48" applyNumberFormat="1" applyFont="1" applyFill="1" applyBorder="1" applyAlignment="1">
      <alignment vertical="center"/>
    </xf>
    <xf numFmtId="178" fontId="5" fillId="0" borderId="49" xfId="42" applyNumberFormat="1" applyFont="1" applyFill="1" applyBorder="1" applyAlignment="1">
      <alignment vertical="center"/>
    </xf>
    <xf numFmtId="38" fontId="5" fillId="0" borderId="50" xfId="48" applyFont="1" applyFill="1" applyBorder="1" applyAlignment="1">
      <alignment horizontal="center" vertical="center"/>
    </xf>
    <xf numFmtId="38" fontId="5" fillId="0" borderId="51" xfId="48" applyFont="1" applyFill="1" applyBorder="1" applyAlignment="1">
      <alignment horizontal="center" vertical="center"/>
    </xf>
    <xf numFmtId="177" fontId="5" fillId="0" borderId="25" xfId="48" applyNumberFormat="1" applyFont="1" applyFill="1" applyBorder="1" applyAlignment="1">
      <alignment vertical="center"/>
    </xf>
    <xf numFmtId="177" fontId="5" fillId="0" borderId="52" xfId="48" applyNumberFormat="1" applyFont="1" applyFill="1" applyBorder="1" applyAlignment="1">
      <alignment vertical="center"/>
    </xf>
    <xf numFmtId="177" fontId="5" fillId="0" borderId="53" xfId="48" applyNumberFormat="1" applyFont="1" applyFill="1" applyBorder="1" applyAlignment="1">
      <alignment vertical="center"/>
    </xf>
    <xf numFmtId="177" fontId="5" fillId="0" borderId="54" xfId="48" applyNumberFormat="1" applyFont="1" applyFill="1" applyBorder="1" applyAlignment="1">
      <alignment vertical="center"/>
    </xf>
    <xf numFmtId="178" fontId="5" fillId="0" borderId="55" xfId="42" applyNumberFormat="1" applyFont="1" applyFill="1" applyBorder="1" applyAlignment="1">
      <alignment vertical="center"/>
    </xf>
    <xf numFmtId="38" fontId="5" fillId="0" borderId="53" xfId="48" applyFont="1" applyFill="1" applyBorder="1" applyAlignment="1">
      <alignment horizontal="center" vertical="center"/>
    </xf>
    <xf numFmtId="38" fontId="5" fillId="0" borderId="56" xfId="48" applyFont="1" applyFill="1" applyBorder="1" applyAlignment="1">
      <alignment horizontal="center" vertical="center"/>
    </xf>
    <xf numFmtId="177" fontId="5" fillId="0" borderId="15" xfId="48" applyNumberFormat="1" applyFont="1" applyFill="1" applyBorder="1" applyAlignment="1">
      <alignment vertical="center"/>
    </xf>
    <xf numFmtId="177" fontId="5" fillId="0" borderId="36" xfId="48" applyNumberFormat="1" applyFont="1" applyFill="1" applyBorder="1" applyAlignment="1">
      <alignment vertical="center"/>
    </xf>
    <xf numFmtId="177" fontId="5" fillId="0" borderId="37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178" fontId="5" fillId="0" borderId="38" xfId="42" applyNumberFormat="1" applyFont="1" applyFill="1" applyBorder="1" applyAlignment="1">
      <alignment vertical="center"/>
    </xf>
    <xf numFmtId="177" fontId="5" fillId="28" borderId="18" xfId="48" applyNumberFormat="1" applyFont="1" applyFill="1" applyBorder="1" applyAlignment="1">
      <alignment vertical="center"/>
    </xf>
    <xf numFmtId="177" fontId="5" fillId="28" borderId="57" xfId="48" applyNumberFormat="1" applyFont="1" applyFill="1" applyBorder="1" applyAlignment="1">
      <alignment vertical="center"/>
    </xf>
    <xf numFmtId="177" fontId="5" fillId="28" borderId="58" xfId="48" applyNumberFormat="1" applyFont="1" applyFill="1" applyBorder="1" applyAlignment="1">
      <alignment vertical="center"/>
    </xf>
    <xf numFmtId="177" fontId="5" fillId="28" borderId="21" xfId="48" applyNumberFormat="1" applyFont="1" applyFill="1" applyBorder="1" applyAlignment="1">
      <alignment vertical="center"/>
    </xf>
    <xf numFmtId="177" fontId="5" fillId="28" borderId="59" xfId="48" applyNumberFormat="1" applyFont="1" applyFill="1" applyBorder="1" applyAlignment="1">
      <alignment vertical="center"/>
    </xf>
    <xf numFmtId="177" fontId="5" fillId="28" borderId="46" xfId="48" applyNumberFormat="1" applyFont="1" applyFill="1" applyBorder="1" applyAlignment="1">
      <alignment vertical="center"/>
    </xf>
    <xf numFmtId="177" fontId="5" fillId="28" borderId="60" xfId="48" applyNumberFormat="1" applyFont="1" applyFill="1" applyBorder="1" applyAlignment="1">
      <alignment vertical="center"/>
    </xf>
    <xf numFmtId="177" fontId="5" fillId="28" borderId="61" xfId="48" applyNumberFormat="1" applyFont="1" applyFill="1" applyBorder="1" applyAlignment="1">
      <alignment vertical="center"/>
    </xf>
    <xf numFmtId="177" fontId="5" fillId="28" borderId="62" xfId="48" applyNumberFormat="1" applyFont="1" applyFill="1" applyBorder="1" applyAlignment="1">
      <alignment vertical="center"/>
    </xf>
    <xf numFmtId="38" fontId="4" fillId="0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view="pageBreakPreview" zoomScale="75" zoomScaleNormal="75" zoomScaleSheetLayoutView="75" zoomScalePageLayoutView="0" workbookViewId="0" topLeftCell="A4">
      <selection activeCell="H23" sqref="H23"/>
    </sheetView>
  </sheetViews>
  <sheetFormatPr defaultColWidth="8.796875" defaultRowHeight="14.25"/>
  <cols>
    <col min="1" max="1" width="9" style="1" customWidth="1"/>
    <col min="2" max="2" width="0.8984375" style="1" customWidth="1"/>
    <col min="3" max="3" width="13.09765625" style="1" customWidth="1"/>
    <col min="4" max="4" width="0.8984375" style="1" customWidth="1"/>
    <col min="5" max="5" width="14.59765625" style="1" customWidth="1"/>
    <col min="6" max="6" width="14.8984375" style="1" customWidth="1"/>
    <col min="7" max="9" width="14.59765625" style="1" customWidth="1"/>
    <col min="10" max="10" width="12.59765625" style="1" customWidth="1"/>
    <col min="11" max="12" width="6.59765625" style="2" customWidth="1"/>
    <col min="13" max="13" width="12.59765625" style="1" customWidth="1"/>
    <col min="14" max="15" width="6.59765625" style="2" customWidth="1"/>
    <col min="16" max="16384" width="9" style="1" customWidth="1"/>
  </cols>
  <sheetData>
    <row r="2" spans="2:15" ht="34.5" customHeight="1">
      <c r="B2" s="85" t="s">
        <v>43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34.5" customHeight="1" thickBot="1">
      <c r="O3" s="3" t="s">
        <v>26</v>
      </c>
    </row>
    <row r="4" spans="2:15" ht="34.5" customHeight="1">
      <c r="B4" s="4"/>
      <c r="C4" s="5"/>
      <c r="D4" s="6"/>
      <c r="E4" s="28"/>
      <c r="F4" s="29"/>
      <c r="G4" s="30"/>
      <c r="H4" s="31"/>
      <c r="I4" s="32" t="s">
        <v>21</v>
      </c>
      <c r="J4" s="33" t="s">
        <v>24</v>
      </c>
      <c r="K4" s="34" t="s">
        <v>31</v>
      </c>
      <c r="L4" s="35" t="s">
        <v>31</v>
      </c>
      <c r="M4" s="33" t="s">
        <v>24</v>
      </c>
      <c r="N4" s="34" t="s">
        <v>32</v>
      </c>
      <c r="O4" s="35" t="s">
        <v>32</v>
      </c>
    </row>
    <row r="5" spans="2:15" ht="34.5" customHeight="1">
      <c r="B5" s="7"/>
      <c r="C5" s="8" t="s">
        <v>23</v>
      </c>
      <c r="D5" s="9"/>
      <c r="E5" s="36" t="s">
        <v>29</v>
      </c>
      <c r="F5" s="37" t="s">
        <v>30</v>
      </c>
      <c r="G5" s="38" t="s">
        <v>22</v>
      </c>
      <c r="H5" s="39" t="s">
        <v>20</v>
      </c>
      <c r="I5" s="40" t="s">
        <v>33</v>
      </c>
      <c r="J5" s="41" t="s">
        <v>34</v>
      </c>
      <c r="K5" s="42">
        <v>0.3</v>
      </c>
      <c r="L5" s="43">
        <v>0.2</v>
      </c>
      <c r="M5" s="41" t="s">
        <v>35</v>
      </c>
      <c r="N5" s="42">
        <v>0.3</v>
      </c>
      <c r="O5" s="43">
        <v>0.2</v>
      </c>
    </row>
    <row r="6" spans="2:15" ht="34.5" customHeight="1" thickBot="1">
      <c r="B6" s="10"/>
      <c r="C6" s="11"/>
      <c r="D6" s="12"/>
      <c r="E6" s="44" t="s">
        <v>36</v>
      </c>
      <c r="F6" s="45" t="s">
        <v>37</v>
      </c>
      <c r="G6" s="46" t="s">
        <v>38</v>
      </c>
      <c r="H6" s="47" t="s">
        <v>39</v>
      </c>
      <c r="I6" s="48" t="s">
        <v>40</v>
      </c>
      <c r="J6" s="49" t="s">
        <v>41</v>
      </c>
      <c r="K6" s="50" t="s">
        <v>25</v>
      </c>
      <c r="L6" s="51" t="s">
        <v>25</v>
      </c>
      <c r="M6" s="49" t="s">
        <v>42</v>
      </c>
      <c r="N6" s="50" t="s">
        <v>25</v>
      </c>
      <c r="O6" s="51" t="s">
        <v>25</v>
      </c>
    </row>
    <row r="7" spans="2:15" ht="39.75" customHeight="1">
      <c r="B7" s="13"/>
      <c r="C7" s="14" t="s">
        <v>0</v>
      </c>
      <c r="D7" s="15"/>
      <c r="E7" s="76">
        <v>3689966</v>
      </c>
      <c r="F7" s="77">
        <v>37874757</v>
      </c>
      <c r="G7" s="77">
        <v>2606417</v>
      </c>
      <c r="H7" s="78">
        <v>6646528</v>
      </c>
      <c r="I7" s="52">
        <f>E7+F7+H7</f>
        <v>48211251</v>
      </c>
      <c r="J7" s="53">
        <f>ROUND(H7/I7,3)</f>
        <v>0.138</v>
      </c>
      <c r="K7" s="54" t="str">
        <f>IF(J7&gt;=0.3,"○"," ")</f>
        <v> </v>
      </c>
      <c r="L7" s="55" t="str">
        <f>IF(J7&gt;=0.3," ",IF(J7&gt;=0.2,"○"," "))</f>
        <v> </v>
      </c>
      <c r="M7" s="53">
        <f>ROUND((G7+H7)/I7,3)</f>
        <v>0.192</v>
      </c>
      <c r="N7" s="54" t="str">
        <f>IF(M7&gt;=0.3,"○"," ")</f>
        <v> </v>
      </c>
      <c r="O7" s="55" t="str">
        <f>IF(M7&gt;=0.3," ",IF(M7&gt;=0.2,"○"," "))</f>
        <v> </v>
      </c>
    </row>
    <row r="8" spans="2:15" ht="39.75" customHeight="1">
      <c r="B8" s="16"/>
      <c r="C8" s="17" t="s">
        <v>1</v>
      </c>
      <c r="D8" s="18"/>
      <c r="E8" s="79">
        <v>1570897</v>
      </c>
      <c r="F8" s="80">
        <v>12740707</v>
      </c>
      <c r="G8" s="80">
        <v>296255</v>
      </c>
      <c r="H8" s="81">
        <v>4091149</v>
      </c>
      <c r="I8" s="56">
        <f aca="true" t="shared" si="0" ref="I8:I14">E8+F8+H8</f>
        <v>18402753</v>
      </c>
      <c r="J8" s="57">
        <f aca="true" t="shared" si="1" ref="J8:J28">ROUND(H8/I8,3)</f>
        <v>0.222</v>
      </c>
      <c r="K8" s="58" t="str">
        <f aca="true" t="shared" si="2" ref="K8:K26">IF(J8&gt;=0.3,"○"," ")</f>
        <v> </v>
      </c>
      <c r="L8" s="59" t="str">
        <f aca="true" t="shared" si="3" ref="L8:L26">IF(J8&gt;=0.3," ",IF(J8&gt;=0.2,"○"," "))</f>
        <v>○</v>
      </c>
      <c r="M8" s="57">
        <f aca="true" t="shared" si="4" ref="M8:M28">ROUND((G8+H8)/I8,3)</f>
        <v>0.238</v>
      </c>
      <c r="N8" s="58" t="str">
        <f aca="true" t="shared" si="5" ref="N8:N26">IF(M8&gt;=0.3,"○"," ")</f>
        <v> </v>
      </c>
      <c r="O8" s="59" t="str">
        <f aca="true" t="shared" si="6" ref="O8:O26">IF(M8&gt;=0.3," ",IF(M8&gt;=0.2,"○"," "))</f>
        <v>○</v>
      </c>
    </row>
    <row r="9" spans="2:15" ht="39.75" customHeight="1">
      <c r="B9" s="16"/>
      <c r="C9" s="17" t="s">
        <v>2</v>
      </c>
      <c r="D9" s="18"/>
      <c r="E9" s="79">
        <v>3372434</v>
      </c>
      <c r="F9" s="80">
        <v>31281870</v>
      </c>
      <c r="G9" s="80">
        <v>2243780</v>
      </c>
      <c r="H9" s="81">
        <v>5694966</v>
      </c>
      <c r="I9" s="56">
        <f t="shared" si="0"/>
        <v>40349270</v>
      </c>
      <c r="J9" s="57">
        <f t="shared" si="1"/>
        <v>0.141</v>
      </c>
      <c r="K9" s="58" t="str">
        <f t="shared" si="2"/>
        <v> </v>
      </c>
      <c r="L9" s="59" t="str">
        <f t="shared" si="3"/>
        <v> </v>
      </c>
      <c r="M9" s="57">
        <f t="shared" si="4"/>
        <v>0.197</v>
      </c>
      <c r="N9" s="58" t="str">
        <f t="shared" si="5"/>
        <v> </v>
      </c>
      <c r="O9" s="59" t="str">
        <f t="shared" si="6"/>
        <v> </v>
      </c>
    </row>
    <row r="10" spans="2:15" ht="39.75" customHeight="1">
      <c r="B10" s="16"/>
      <c r="C10" s="17" t="s">
        <v>3</v>
      </c>
      <c r="D10" s="18"/>
      <c r="E10" s="79">
        <v>1444329</v>
      </c>
      <c r="F10" s="80">
        <v>10066769</v>
      </c>
      <c r="G10" s="80">
        <v>124588</v>
      </c>
      <c r="H10" s="81">
        <v>2224217</v>
      </c>
      <c r="I10" s="56">
        <f t="shared" si="0"/>
        <v>13735315</v>
      </c>
      <c r="J10" s="57">
        <f t="shared" si="1"/>
        <v>0.162</v>
      </c>
      <c r="K10" s="58" t="str">
        <f t="shared" si="2"/>
        <v> </v>
      </c>
      <c r="L10" s="59" t="str">
        <f t="shared" si="3"/>
        <v> </v>
      </c>
      <c r="M10" s="57">
        <f t="shared" si="4"/>
        <v>0.171</v>
      </c>
      <c r="N10" s="58" t="str">
        <f t="shared" si="5"/>
        <v> </v>
      </c>
      <c r="O10" s="59" t="str">
        <f t="shared" si="6"/>
        <v> </v>
      </c>
    </row>
    <row r="11" spans="2:15" ht="39.75" customHeight="1">
      <c r="B11" s="16"/>
      <c r="C11" s="17" t="s">
        <v>4</v>
      </c>
      <c r="D11" s="18"/>
      <c r="E11" s="79">
        <v>1086594</v>
      </c>
      <c r="F11" s="80">
        <v>8958944</v>
      </c>
      <c r="G11" s="80">
        <v>149436</v>
      </c>
      <c r="H11" s="81">
        <v>2179392</v>
      </c>
      <c r="I11" s="56">
        <f t="shared" si="0"/>
        <v>12224930</v>
      </c>
      <c r="J11" s="57">
        <f t="shared" si="1"/>
        <v>0.178</v>
      </c>
      <c r="K11" s="58" t="str">
        <f t="shared" si="2"/>
        <v> </v>
      </c>
      <c r="L11" s="59" t="str">
        <f t="shared" si="3"/>
        <v> </v>
      </c>
      <c r="M11" s="57">
        <f t="shared" si="4"/>
        <v>0.19</v>
      </c>
      <c r="N11" s="58" t="str">
        <f t="shared" si="5"/>
        <v> </v>
      </c>
      <c r="O11" s="59" t="str">
        <f t="shared" si="6"/>
        <v> </v>
      </c>
    </row>
    <row r="12" spans="2:15" ht="39.75" customHeight="1">
      <c r="B12" s="16"/>
      <c r="C12" s="17" t="s">
        <v>5</v>
      </c>
      <c r="D12" s="18"/>
      <c r="E12" s="79">
        <v>1157306</v>
      </c>
      <c r="F12" s="80">
        <v>9671484</v>
      </c>
      <c r="G12" s="80">
        <v>658067</v>
      </c>
      <c r="H12" s="81">
        <v>2807566</v>
      </c>
      <c r="I12" s="56">
        <f t="shared" si="0"/>
        <v>13636356</v>
      </c>
      <c r="J12" s="57">
        <f t="shared" si="1"/>
        <v>0.206</v>
      </c>
      <c r="K12" s="58" t="str">
        <f t="shared" si="2"/>
        <v> </v>
      </c>
      <c r="L12" s="59" t="str">
        <f t="shared" si="3"/>
        <v>○</v>
      </c>
      <c r="M12" s="57">
        <f t="shared" si="4"/>
        <v>0.254</v>
      </c>
      <c r="N12" s="58" t="str">
        <f t="shared" si="5"/>
        <v> </v>
      </c>
      <c r="O12" s="59" t="str">
        <f t="shared" si="6"/>
        <v>○</v>
      </c>
    </row>
    <row r="13" spans="2:15" ht="39.75" customHeight="1">
      <c r="B13" s="16"/>
      <c r="C13" s="17" t="s">
        <v>6</v>
      </c>
      <c r="D13" s="18"/>
      <c r="E13" s="79">
        <v>777871</v>
      </c>
      <c r="F13" s="80">
        <v>5825038</v>
      </c>
      <c r="G13" s="80">
        <v>127293</v>
      </c>
      <c r="H13" s="81">
        <v>1639601</v>
      </c>
      <c r="I13" s="56">
        <f t="shared" si="0"/>
        <v>8242510</v>
      </c>
      <c r="J13" s="57">
        <f t="shared" si="1"/>
        <v>0.199</v>
      </c>
      <c r="K13" s="58" t="str">
        <f t="shared" si="2"/>
        <v> </v>
      </c>
      <c r="L13" s="59" t="str">
        <f t="shared" si="3"/>
        <v> </v>
      </c>
      <c r="M13" s="57">
        <f t="shared" si="4"/>
        <v>0.214</v>
      </c>
      <c r="N13" s="58" t="str">
        <f t="shared" si="5"/>
        <v> </v>
      </c>
      <c r="O13" s="59" t="str">
        <f t="shared" si="6"/>
        <v>○</v>
      </c>
    </row>
    <row r="14" spans="2:15" ht="39.75" customHeight="1" thickBot="1">
      <c r="B14" s="19"/>
      <c r="C14" s="20" t="s">
        <v>7</v>
      </c>
      <c r="D14" s="21"/>
      <c r="E14" s="82">
        <v>1201535</v>
      </c>
      <c r="F14" s="83">
        <v>11677643</v>
      </c>
      <c r="G14" s="83">
        <v>660011</v>
      </c>
      <c r="H14" s="84">
        <v>3295549</v>
      </c>
      <c r="I14" s="60">
        <f t="shared" si="0"/>
        <v>16174727</v>
      </c>
      <c r="J14" s="61">
        <f t="shared" si="1"/>
        <v>0.204</v>
      </c>
      <c r="K14" s="62" t="str">
        <f t="shared" si="2"/>
        <v> </v>
      </c>
      <c r="L14" s="63" t="str">
        <f t="shared" si="3"/>
        <v>○</v>
      </c>
      <c r="M14" s="61">
        <f t="shared" si="4"/>
        <v>0.245</v>
      </c>
      <c r="N14" s="62" t="str">
        <f t="shared" si="5"/>
        <v> </v>
      </c>
      <c r="O14" s="63" t="str">
        <f t="shared" si="6"/>
        <v>○</v>
      </c>
    </row>
    <row r="15" spans="2:15" ht="39.75" customHeight="1" thickBot="1">
      <c r="B15" s="22"/>
      <c r="C15" s="23" t="s">
        <v>8</v>
      </c>
      <c r="D15" s="24"/>
      <c r="E15" s="64">
        <f>SUM(E7:E14)</f>
        <v>14300932</v>
      </c>
      <c r="F15" s="65">
        <f>SUM(F7:F14)</f>
        <v>128097212</v>
      </c>
      <c r="G15" s="65">
        <f>SUM(G7:G14)</f>
        <v>6865847</v>
      </c>
      <c r="H15" s="66">
        <f>SUM(H7:H14)</f>
        <v>28578968</v>
      </c>
      <c r="I15" s="67">
        <f>SUM(I7:I14)</f>
        <v>170977112</v>
      </c>
      <c r="J15" s="68">
        <f t="shared" si="1"/>
        <v>0.167</v>
      </c>
      <c r="K15" s="69" t="str">
        <f t="shared" si="2"/>
        <v> </v>
      </c>
      <c r="L15" s="70" t="str">
        <f t="shared" si="3"/>
        <v> </v>
      </c>
      <c r="M15" s="68">
        <f t="shared" si="4"/>
        <v>0.207</v>
      </c>
      <c r="N15" s="69" t="str">
        <f t="shared" si="5"/>
        <v> </v>
      </c>
      <c r="O15" s="70"/>
    </row>
    <row r="16" spans="2:15" ht="39.75" customHeight="1">
      <c r="B16" s="16"/>
      <c r="C16" s="17" t="s">
        <v>9</v>
      </c>
      <c r="D16" s="18"/>
      <c r="E16" s="79">
        <v>671329</v>
      </c>
      <c r="F16" s="80">
        <v>4812520</v>
      </c>
      <c r="G16" s="80">
        <v>291674</v>
      </c>
      <c r="H16" s="81">
        <v>1737453</v>
      </c>
      <c r="I16" s="56">
        <f aca="true" t="shared" si="7" ref="I16:I26">E16+F16+H16</f>
        <v>7221302</v>
      </c>
      <c r="J16" s="57">
        <f t="shared" si="1"/>
        <v>0.241</v>
      </c>
      <c r="K16" s="58" t="str">
        <f t="shared" si="2"/>
        <v> </v>
      </c>
      <c r="L16" s="59" t="str">
        <f t="shared" si="3"/>
        <v>○</v>
      </c>
      <c r="M16" s="57">
        <f t="shared" si="4"/>
        <v>0.281</v>
      </c>
      <c r="N16" s="58" t="str">
        <f t="shared" si="5"/>
        <v> </v>
      </c>
      <c r="O16" s="59" t="str">
        <f t="shared" si="6"/>
        <v>○</v>
      </c>
    </row>
    <row r="17" spans="2:15" ht="39.75" customHeight="1">
      <c r="B17" s="16"/>
      <c r="C17" s="17" t="s">
        <v>10</v>
      </c>
      <c r="D17" s="18"/>
      <c r="E17" s="79">
        <v>441561</v>
      </c>
      <c r="F17" s="80">
        <v>2916656</v>
      </c>
      <c r="G17" s="80">
        <v>97906</v>
      </c>
      <c r="H17" s="81">
        <v>906652</v>
      </c>
      <c r="I17" s="56">
        <f t="shared" si="7"/>
        <v>4264869</v>
      </c>
      <c r="J17" s="57">
        <f t="shared" si="1"/>
        <v>0.213</v>
      </c>
      <c r="K17" s="58" t="str">
        <f t="shared" si="2"/>
        <v> </v>
      </c>
      <c r="L17" s="59" t="str">
        <f t="shared" si="3"/>
        <v>○</v>
      </c>
      <c r="M17" s="57">
        <f t="shared" si="4"/>
        <v>0.236</v>
      </c>
      <c r="N17" s="58" t="str">
        <f t="shared" si="5"/>
        <v> </v>
      </c>
      <c r="O17" s="59" t="str">
        <f t="shared" si="6"/>
        <v>○</v>
      </c>
    </row>
    <row r="18" spans="2:15" ht="39.75" customHeight="1">
      <c r="B18" s="16"/>
      <c r="C18" s="17" t="s">
        <v>11</v>
      </c>
      <c r="D18" s="18"/>
      <c r="E18" s="79">
        <v>303631</v>
      </c>
      <c r="F18" s="80">
        <v>1651593</v>
      </c>
      <c r="G18" s="80">
        <v>30342</v>
      </c>
      <c r="H18" s="81">
        <v>446480</v>
      </c>
      <c r="I18" s="56">
        <f t="shared" si="7"/>
        <v>2401704</v>
      </c>
      <c r="J18" s="57">
        <f t="shared" si="1"/>
        <v>0.186</v>
      </c>
      <c r="K18" s="58" t="str">
        <f t="shared" si="2"/>
        <v> </v>
      </c>
      <c r="L18" s="59" t="str">
        <f t="shared" si="3"/>
        <v> </v>
      </c>
      <c r="M18" s="57">
        <f t="shared" si="4"/>
        <v>0.199</v>
      </c>
      <c r="N18" s="58" t="str">
        <f t="shared" si="5"/>
        <v> </v>
      </c>
      <c r="O18" s="59" t="str">
        <f t="shared" si="6"/>
        <v> </v>
      </c>
    </row>
    <row r="19" spans="2:15" ht="39.75" customHeight="1">
      <c r="B19" s="16"/>
      <c r="C19" s="17" t="s">
        <v>12</v>
      </c>
      <c r="D19" s="18"/>
      <c r="E19" s="79">
        <v>443476</v>
      </c>
      <c r="F19" s="80">
        <v>2514099</v>
      </c>
      <c r="G19" s="80">
        <v>78069</v>
      </c>
      <c r="H19" s="81">
        <v>764359</v>
      </c>
      <c r="I19" s="56">
        <f t="shared" si="7"/>
        <v>3721934</v>
      </c>
      <c r="J19" s="57">
        <f t="shared" si="1"/>
        <v>0.205</v>
      </c>
      <c r="K19" s="58" t="str">
        <f t="shared" si="2"/>
        <v> </v>
      </c>
      <c r="L19" s="59" t="str">
        <f t="shared" si="3"/>
        <v>○</v>
      </c>
      <c r="M19" s="57">
        <f t="shared" si="4"/>
        <v>0.226</v>
      </c>
      <c r="N19" s="58" t="str">
        <f t="shared" si="5"/>
        <v> </v>
      </c>
      <c r="O19" s="59" t="str">
        <f t="shared" si="6"/>
        <v>○</v>
      </c>
    </row>
    <row r="20" spans="2:15" ht="39.75" customHeight="1">
      <c r="B20" s="16"/>
      <c r="C20" s="17" t="s">
        <v>27</v>
      </c>
      <c r="D20" s="18"/>
      <c r="E20" s="79">
        <v>666034</v>
      </c>
      <c r="F20" s="80">
        <v>4842151</v>
      </c>
      <c r="G20" s="80">
        <v>248377</v>
      </c>
      <c r="H20" s="81">
        <v>1232292</v>
      </c>
      <c r="I20" s="56">
        <f t="shared" si="7"/>
        <v>6740477</v>
      </c>
      <c r="J20" s="57">
        <f t="shared" si="1"/>
        <v>0.183</v>
      </c>
      <c r="K20" s="58" t="str">
        <f t="shared" si="2"/>
        <v> </v>
      </c>
      <c r="L20" s="59" t="str">
        <f t="shared" si="3"/>
        <v> </v>
      </c>
      <c r="M20" s="57">
        <f t="shared" si="4"/>
        <v>0.22</v>
      </c>
      <c r="N20" s="58" t="str">
        <f t="shared" si="5"/>
        <v> </v>
      </c>
      <c r="O20" s="59" t="str">
        <f t="shared" si="6"/>
        <v>○</v>
      </c>
    </row>
    <row r="21" spans="2:15" ht="39.75" customHeight="1">
      <c r="B21" s="16"/>
      <c r="C21" s="17" t="s">
        <v>13</v>
      </c>
      <c r="D21" s="18"/>
      <c r="E21" s="79">
        <v>525301</v>
      </c>
      <c r="F21" s="80">
        <v>3229327</v>
      </c>
      <c r="G21" s="80">
        <v>74665</v>
      </c>
      <c r="H21" s="81">
        <v>1057443</v>
      </c>
      <c r="I21" s="56">
        <f t="shared" si="7"/>
        <v>4812071</v>
      </c>
      <c r="J21" s="57">
        <f t="shared" si="1"/>
        <v>0.22</v>
      </c>
      <c r="K21" s="58" t="str">
        <f t="shared" si="2"/>
        <v> </v>
      </c>
      <c r="L21" s="59" t="str">
        <f t="shared" si="3"/>
        <v>○</v>
      </c>
      <c r="M21" s="57">
        <f t="shared" si="4"/>
        <v>0.235</v>
      </c>
      <c r="N21" s="58" t="str">
        <f t="shared" si="5"/>
        <v> </v>
      </c>
      <c r="O21" s="59" t="str">
        <f t="shared" si="6"/>
        <v>○</v>
      </c>
    </row>
    <row r="22" spans="2:15" ht="39.75" customHeight="1">
      <c r="B22" s="16"/>
      <c r="C22" s="17" t="s">
        <v>28</v>
      </c>
      <c r="D22" s="18"/>
      <c r="E22" s="79">
        <v>515237</v>
      </c>
      <c r="F22" s="80">
        <v>2734508</v>
      </c>
      <c r="G22" s="80">
        <v>79279</v>
      </c>
      <c r="H22" s="81">
        <v>738727</v>
      </c>
      <c r="I22" s="56">
        <f t="shared" si="7"/>
        <v>3988472</v>
      </c>
      <c r="J22" s="57">
        <f t="shared" si="1"/>
        <v>0.185</v>
      </c>
      <c r="K22" s="58" t="str">
        <f t="shared" si="2"/>
        <v> </v>
      </c>
      <c r="L22" s="59" t="str">
        <f t="shared" si="3"/>
        <v> </v>
      </c>
      <c r="M22" s="57">
        <f t="shared" si="4"/>
        <v>0.205</v>
      </c>
      <c r="N22" s="58" t="str">
        <f t="shared" si="5"/>
        <v> </v>
      </c>
      <c r="O22" s="59" t="str">
        <f t="shared" si="6"/>
        <v>○</v>
      </c>
    </row>
    <row r="23" spans="2:15" ht="39.75" customHeight="1">
      <c r="B23" s="16"/>
      <c r="C23" s="17" t="s">
        <v>14</v>
      </c>
      <c r="D23" s="18"/>
      <c r="E23" s="79">
        <v>214198</v>
      </c>
      <c r="F23" s="80">
        <v>1614956</v>
      </c>
      <c r="G23" s="80">
        <v>56757</v>
      </c>
      <c r="H23" s="81">
        <v>948920</v>
      </c>
      <c r="I23" s="56">
        <f t="shared" si="7"/>
        <v>2778074</v>
      </c>
      <c r="J23" s="57">
        <f t="shared" si="1"/>
        <v>0.342</v>
      </c>
      <c r="K23" s="58" t="str">
        <f t="shared" si="2"/>
        <v>○</v>
      </c>
      <c r="L23" s="59" t="str">
        <f t="shared" si="3"/>
        <v> </v>
      </c>
      <c r="M23" s="57">
        <f t="shared" si="4"/>
        <v>0.362</v>
      </c>
      <c r="N23" s="58" t="str">
        <f t="shared" si="5"/>
        <v>○</v>
      </c>
      <c r="O23" s="59" t="str">
        <f t="shared" si="6"/>
        <v> </v>
      </c>
    </row>
    <row r="24" spans="2:15" ht="39.75" customHeight="1">
      <c r="B24" s="16"/>
      <c r="C24" s="17" t="s">
        <v>15</v>
      </c>
      <c r="D24" s="18"/>
      <c r="E24" s="79">
        <v>255380</v>
      </c>
      <c r="F24" s="80">
        <v>1845969</v>
      </c>
      <c r="G24" s="80">
        <v>56433</v>
      </c>
      <c r="H24" s="81">
        <v>1078030</v>
      </c>
      <c r="I24" s="56">
        <f>E24+F24+H24</f>
        <v>3179379</v>
      </c>
      <c r="J24" s="57">
        <f t="shared" si="1"/>
        <v>0.339</v>
      </c>
      <c r="K24" s="58" t="str">
        <f t="shared" si="2"/>
        <v>○</v>
      </c>
      <c r="L24" s="59" t="str">
        <f t="shared" si="3"/>
        <v> </v>
      </c>
      <c r="M24" s="57">
        <f t="shared" si="4"/>
        <v>0.357</v>
      </c>
      <c r="N24" s="58" t="str">
        <f t="shared" si="5"/>
        <v>○</v>
      </c>
      <c r="O24" s="59" t="str">
        <f t="shared" si="6"/>
        <v> </v>
      </c>
    </row>
    <row r="25" spans="2:15" ht="39.75" customHeight="1">
      <c r="B25" s="16"/>
      <c r="C25" s="17" t="s">
        <v>16</v>
      </c>
      <c r="D25" s="18"/>
      <c r="E25" s="79">
        <v>105370</v>
      </c>
      <c r="F25" s="80">
        <v>631401</v>
      </c>
      <c r="G25" s="80">
        <v>16897</v>
      </c>
      <c r="H25" s="81">
        <v>318907</v>
      </c>
      <c r="I25" s="56">
        <f t="shared" si="7"/>
        <v>1055678</v>
      </c>
      <c r="J25" s="57">
        <f t="shared" si="1"/>
        <v>0.302</v>
      </c>
      <c r="K25" s="58" t="str">
        <f t="shared" si="2"/>
        <v>○</v>
      </c>
      <c r="L25" s="59" t="str">
        <f t="shared" si="3"/>
        <v> </v>
      </c>
      <c r="M25" s="57">
        <f t="shared" si="4"/>
        <v>0.318</v>
      </c>
      <c r="N25" s="58" t="str">
        <f t="shared" si="5"/>
        <v>○</v>
      </c>
      <c r="O25" s="59" t="str">
        <f t="shared" si="6"/>
        <v> </v>
      </c>
    </row>
    <row r="26" spans="2:15" ht="39.75" customHeight="1" thickBot="1">
      <c r="B26" s="19"/>
      <c r="C26" s="20" t="s">
        <v>17</v>
      </c>
      <c r="D26" s="21"/>
      <c r="E26" s="82">
        <v>604697</v>
      </c>
      <c r="F26" s="83">
        <v>5819729</v>
      </c>
      <c r="G26" s="83">
        <v>140707</v>
      </c>
      <c r="H26" s="84">
        <v>2092838</v>
      </c>
      <c r="I26" s="60">
        <f t="shared" si="7"/>
        <v>8517264</v>
      </c>
      <c r="J26" s="61">
        <f t="shared" si="1"/>
        <v>0.246</v>
      </c>
      <c r="K26" s="62" t="str">
        <f t="shared" si="2"/>
        <v> </v>
      </c>
      <c r="L26" s="63" t="str">
        <f t="shared" si="3"/>
        <v>○</v>
      </c>
      <c r="M26" s="61">
        <f t="shared" si="4"/>
        <v>0.262</v>
      </c>
      <c r="N26" s="62" t="str">
        <f t="shared" si="5"/>
        <v> </v>
      </c>
      <c r="O26" s="63" t="str">
        <f t="shared" si="6"/>
        <v>○</v>
      </c>
    </row>
    <row r="27" spans="2:15" ht="39.75" customHeight="1" thickBot="1">
      <c r="B27" s="22"/>
      <c r="C27" s="25" t="s">
        <v>18</v>
      </c>
      <c r="D27" s="26"/>
      <c r="E27" s="64">
        <f>SUM(E16:E26)</f>
        <v>4746214</v>
      </c>
      <c r="F27" s="65">
        <f>SUM(F16:F26)</f>
        <v>32612909</v>
      </c>
      <c r="G27" s="65">
        <f>SUM(G16:G26)</f>
        <v>1171106</v>
      </c>
      <c r="H27" s="66">
        <f>SUM(H16:H26)</f>
        <v>11322101</v>
      </c>
      <c r="I27" s="67">
        <f>SUM(I16:I26)</f>
        <v>48681224</v>
      </c>
      <c r="J27" s="68">
        <f t="shared" si="1"/>
        <v>0.233</v>
      </c>
      <c r="K27" s="69"/>
      <c r="L27" s="70"/>
      <c r="M27" s="68">
        <f t="shared" si="4"/>
        <v>0.257</v>
      </c>
      <c r="N27" s="69"/>
      <c r="O27" s="70"/>
    </row>
    <row r="28" spans="2:15" ht="39.75" customHeight="1" thickBot="1">
      <c r="B28" s="10"/>
      <c r="C28" s="27" t="s">
        <v>19</v>
      </c>
      <c r="D28" s="11"/>
      <c r="E28" s="71">
        <f>SUM(E15,E27)</f>
        <v>19047146</v>
      </c>
      <c r="F28" s="72">
        <f>SUM(F15,F27)</f>
        <v>160710121</v>
      </c>
      <c r="G28" s="72">
        <f>SUM(G15,G27)</f>
        <v>8036953</v>
      </c>
      <c r="H28" s="73">
        <f>SUM(H15,H27)</f>
        <v>39901069</v>
      </c>
      <c r="I28" s="74">
        <f>SUM(I15,I27)</f>
        <v>219658336</v>
      </c>
      <c r="J28" s="75">
        <f t="shared" si="1"/>
        <v>0.182</v>
      </c>
      <c r="K28" s="50"/>
      <c r="L28" s="51"/>
      <c r="M28" s="75">
        <f t="shared" si="4"/>
        <v>0.218</v>
      </c>
      <c r="N28" s="50"/>
      <c r="O28" s="51"/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　智之</dc:creator>
  <cp:keywords/>
  <dc:description/>
  <cp:lastModifiedBy>河合　春樹</cp:lastModifiedBy>
  <cp:lastPrinted>2024-01-25T01:31:42Z</cp:lastPrinted>
  <dcterms:created xsi:type="dcterms:W3CDTF">2006-04-25T11:36:04Z</dcterms:created>
  <dcterms:modified xsi:type="dcterms:W3CDTF">2024-01-25T01:46:57Z</dcterms:modified>
  <cp:category/>
  <cp:version/>
  <cp:contentType/>
  <cp:contentStatus/>
</cp:coreProperties>
</file>