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5（R4決算）\01_3月公表分\08_HP公表\"/>
    </mc:Choice>
  </mc:AlternateContent>
  <bookViews>
    <workbookView xWindow="0" yWindow="0" windowWidth="22760" windowHeight="9390" tabRatio="86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<sst xmlns="http://schemas.openxmlformats.org/spreadsheetml/2006/main" count="1033" uniqueCount="611">
  <si>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</si>
  <si>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</si>
  <si>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</si>
  <si>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</si>
  <si>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</si>
  <si>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</si>
  <si>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</si>
  <si>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</si>
  <si>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</si>
  <si>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</si>
  <si>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</si>
  <si>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</si>
  <si>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</si>
  <si>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</si>
  <si>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</si>
  <si>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</si>
  <si>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</si>
  <si>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</si>
  <si>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</si>
  <si>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</si>
  <si>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</si>
  <si>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</si>
  <si>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</si>
  <si>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</si>
  <si>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</si>
  <si>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</si>
  <si>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</si>
  <si>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</si>
  <si>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</si>
  <si>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</si>
  <si>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</si>
  <si>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</si>
  <si>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</si>
  <si>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</si>
  <si>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</si>
  <si>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</si>
  <si>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</si>
  <si>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</si>
  <si>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</si>
  <si>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</si>
  <si>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</si>
  <si>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</si>
  <si>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</si>
  <si>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</si>
  <si>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</si>
  <si>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</si>
  <si>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</si>
  <si>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</si>
  <si>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</si>
  <si>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</si>
  <si>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</si>
  <si>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</si>
  <si>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</si>
  <si>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</si>
  <si>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</si>
  <si>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</si>
  <si>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</si>
  <si>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</si>
  <si>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</si>
  <si>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</si>
  <si>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</si>
  <si>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</si>
  <si>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</si>
  <si>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</si>
  <si>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</si>
  <si>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</si>
  <si>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</si>
  <si>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</si>
  <si>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</si>
  <si>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</si>
  <si>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</si>
  <si>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</si>
  <si>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</si>
  <si>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</si>
  <si>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</si>
  <si>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</si>
  <si>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</si>
  <si>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</si>
  <si>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</si>
  <si>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</si>
  <si>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</si>
  <si>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</si>
  <si>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</si>
  <si>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</si>
  <si>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</si>
  <si>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</si>
  <si>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</si>
  <si>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</si>
  <si>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</si>
  <si>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</si>
  <si>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</si>
  <si>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</si>
  <si>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</si>
  <si>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</si>
  <si>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</si>
  <si>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</si>
  <si>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</si>
  <si>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</si>
  <si>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</si>
  <si>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</si>
  <si>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</si>
  <si>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</si>
  <si>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</si>
  <si>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</si>
  <si>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</si>
  <si>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</si>
  <si>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</si>
  <si>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</si>
  <si>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</si>
  <si>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</si>
  <si>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</si>
  <si>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</si>
  <si>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</si>
  <si>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</si>
  <si>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</si>
  <si>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</si>
  <si>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</si>
  <si>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</si>
  <si>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</si>
  <si>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</si>
  <si>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</si>
  <si>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</si>
  <si>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</si>
  <si>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</si>
  <si>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</si>
  <si>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</si>
  <si>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</si>
  <si>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</si>
  <si>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</si>
  <si>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</si>
  <si>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</si>
  <si>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</si>
  <si>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</si>
  <si>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</si>
  <si>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</si>
  <si>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</si>
  <si>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</si>
  <si>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</si>
  <si>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</si>
  <si>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</si>
  <si>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</si>
  <si>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</si>
  <si>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</si>
  <si>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</si>
  <si>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</si>
  <si>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</si>
  <si>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</si>
  <si>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</si>
  <si>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</si>
  <si>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</si>
  <si>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</si>
  <si>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</si>
  <si>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</si>
  <si>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</si>
  <si>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病院事業会計</t>
    <phoneticPr fontId="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</si>
  <si>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</si>
  <si>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</si>
  <si>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</si>
  <si>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</si>
  <si>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</si>
  <si>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</si>
  <si>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</si>
  <si>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</si>
  <si>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</si>
  <si>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</si>
  <si>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</si>
  <si>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</si>
  <si>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</si>
  <si>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</si>
  <si>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</si>
  <si>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</si>
  <si>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</si>
  <si>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</si>
  <si>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</si>
  <si>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</si>
  <si>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</si>
  <si>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</si>
  <si>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</si>
  <si>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</si>
  <si>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</si>
  <si>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</si>
  <si>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</si>
  <si>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</si>
  <si>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</si>
  <si>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</si>
  <si>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</si>
  <si>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</si>
  <si>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</si>
  <si>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</si>
  <si>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</si>
  <si>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</si>
  <si>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</si>
  <si>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</si>
  <si>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</si>
  <si>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</si>
  <si>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</si>
  <si>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</si>
  <si>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</si>
  <si>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</si>
  <si>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</si>
  <si>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</si>
  <si>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</si>
  <si>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</si>
  <si>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</si>
  <si>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</si>
  <si>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</si>
  <si>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</si>
  <si>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</si>
  <si>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</si>
  <si>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</si>
  <si>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</si>
  <si>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</si>
  <si>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</si>
  <si>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</si>
  <si>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</si>
  <si>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</si>
  <si>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</si>
  <si>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</si>
  <si>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島根県安来市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</si>
  <si>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</si>
  <si>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</si>
  <si>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</si>
  <si>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</si>
  <si>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</si>
  <si>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</si>
  <si>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</si>
  <si>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</si>
  <si>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</si>
  <si>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</si>
  <si>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</si>
  <si>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</si>
  <si>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</si>
  <si>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</si>
  <si>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</si>
  <si>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</si>
  <si>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</si>
  <si>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</si>
  <si>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</si>
  <si>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</si>
  <si>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</si>
  <si>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</si>
  <si>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</si>
  <si>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</si>
  <si>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</si>
  <si>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</si>
  <si>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</si>
  <si>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</si>
  <si>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</si>
  <si>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</si>
  <si>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</si>
  <si>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</si>
  <si>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</si>
  <si>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</si>
  <si>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</si>
  <si>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</si>
  <si>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</si>
  <si>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</si>
  <si>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</si>
  <si>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</si>
  <si>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</si>
  <si>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</si>
  <si>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</si>
  <si>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</si>
  <si>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</si>
  <si>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</si>
  <si>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</si>
  <si>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</si>
  <si>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</si>
  <si>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</si>
  <si>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</si>
  <si>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</si>
  <si>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</si>
  <si>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</si>
  <si>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</si>
  <si>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</si>
  <si>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</si>
  <si>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</si>
  <si>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</si>
  <si>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</si>
  <si>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</si>
  <si>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</si>
  <si>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</si>
  <si>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</si>
  <si>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</si>
  <si>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</si>
  <si>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</si>
  <si>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</si>
  <si>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</si>
  <si>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</si>
  <si>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</si>
  <si>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</si>
  <si>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</si>
  <si>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</si>
  <si>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</si>
  <si>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</si>
  <si>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</si>
  <si>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</si>
  <si>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</si>
  <si>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</si>
  <si>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</si>
  <si>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</si>
  <si>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</si>
  <si>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</si>
  <si>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</si>
  <si>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</si>
  <si>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</si>
  <si>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</si>
  <si>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</si>
  <si>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</si>
  <si>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</si>
  <si>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</si>
  <si>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</si>
  <si>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</si>
  <si>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</si>
  <si>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</si>
  <si>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</si>
  <si>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</si>
  <si>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</si>
  <si>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</si>
  <si>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</si>
  <si>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</si>
  <si>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</si>
  <si>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</si>
  <si>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</si>
  <si>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</si>
  <si>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</si>
  <si>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</si>
  <si>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</si>
  <si>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</si>
  <si>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</si>
  <si>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</si>
  <si>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</si>
  <si>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</si>
  <si>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</si>
  <si>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</si>
  <si>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</si>
  <si>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</si>
  <si>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</si>
  <si>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</si>
  <si>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</si>
  <si>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</si>
  <si>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</si>
  <si>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</si>
  <si>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</si>
  <si>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</si>
  <si>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</si>
  <si>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</si>
  <si>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</si>
  <si>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</si>
  <si>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</si>
  <si>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</si>
  <si>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</si>
  <si>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</si>
  <si>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</si>
  <si>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</si>
  <si>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</si>
  <si>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</si>
  <si>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</si>
  <si>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</si>
  <si>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</si>
  <si>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</si>
  <si>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</si>
  <si>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</si>
  <si>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</si>
  <si>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</si>
  <si>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</si>
  <si>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</si>
  <si>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</si>
  <si>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</si>
  <si>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</si>
  <si>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</si>
  <si>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</si>
  <si>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島根県安来市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</si>
  <si>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</si>
  <si>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</si>
  <si>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</si>
  <si>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</si>
  <si>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</si>
  <si>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</si>
  <si>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</si>
  <si>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</si>
  <si>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</si>
  <si>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</si>
  <si>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</si>
  <si>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</si>
  <si>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</si>
  <si>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</si>
  <si>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</si>
  <si>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</si>
  <si>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</si>
  <si>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</si>
  <si>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</si>
  <si>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</si>
  <si>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</si>
  <si>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</si>
  <si>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</si>
  <si>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</si>
  <si>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</si>
  <si>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</si>
  <si>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</si>
  <si>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</si>
  <si>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</si>
  <si>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</si>
  <si>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</si>
  <si>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</si>
  <si>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</si>
  <si>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</si>
  <si>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</si>
  <si>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</si>
  <si>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</si>
  <si>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病院事業会計</t>
    <phoneticPr fontId="5"/>
  </si>
  <si>
    <t>法適用企業</t>
    <phoneticPr fontId="5"/>
  </si>
  <si>
    <t>水道事業会計</t>
    <phoneticPr fontId="5"/>
  </si>
  <si>
    <t>法適用企業</t>
    <phoneticPr fontId="5"/>
  </si>
  <si>
    <t>下水道事業会計</t>
    <phoneticPr fontId="5"/>
  </si>
  <si>
    <t>法適用企業</t>
    <phoneticPr fontId="5"/>
  </si>
  <si>
    <t>生活排水処理事業特別会計</t>
    <phoneticPr fontId="5"/>
  </si>
  <si>
    <t>法非適用企業</t>
    <phoneticPr fontId="5"/>
  </si>
  <si>
    <t>電気事業特別会計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</si>
  <si>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</si>
  <si>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</si>
  <si>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</si>
  <si>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</si>
  <si>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</si>
  <si>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</si>
  <si>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</si>
  <si>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</si>
  <si>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</si>
  <si>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</si>
  <si>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</si>
  <si>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</si>
  <si>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</si>
  <si>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</si>
  <si>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</si>
  <si>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</si>
  <si>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</si>
  <si>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</si>
  <si>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</si>
  <si>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</si>
  <si>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</si>
  <si>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</si>
  <si>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</si>
  <si>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</si>
  <si>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</si>
  <si>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</si>
  <si>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</si>
  <si>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</si>
  <si>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</si>
  <si>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</si>
  <si>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</si>
  <si>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</si>
  <si>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</si>
  <si>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</si>
  <si>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</si>
  <si>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</si>
  <si>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</si>
  <si>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</si>
  <si>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</si>
  <si>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</si>
  <si>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</si>
  <si>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</si>
  <si>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</si>
  <si>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</si>
  <si>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</si>
  <si>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</si>
  <si>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</si>
  <si>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</si>
  <si>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</si>
  <si>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</si>
  <si>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</si>
  <si>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</si>
  <si>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</si>
  <si>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</si>
  <si>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</si>
  <si>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</si>
  <si>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</si>
  <si>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</si>
  <si>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</si>
  <si>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</si>
  <si>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</si>
  <si>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</si>
  <si>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</si>
  <si>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</si>
  <si>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</si>
  <si>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</si>
  <si>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</si>
  <si>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</si>
  <si>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</si>
  <si>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</si>
  <si>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</si>
  <si>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</si>
  <si>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</si>
  <si>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</si>
  <si>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</si>
  <si>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</si>
  <si>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</si>
  <si>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</si>
  <si>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</si>
  <si>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</si>
  <si>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</si>
  <si>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</si>
  <si>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</si>
  <si>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</si>
  <si>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</si>
  <si>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</si>
  <si>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</si>
  <si>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</si>
  <si>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</si>
  <si>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</si>
  <si>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</si>
  <si>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</si>
  <si>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</si>
  <si>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</si>
  <si>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</si>
  <si>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</si>
  <si>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</si>
  <si>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</si>
  <si>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</si>
  <si>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</si>
  <si>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</si>
  <si>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</si>
  <si>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</si>
  <si>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</si>
  <si>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</si>
  <si>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</si>
  <si>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</si>
  <si>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</si>
  <si>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</si>
  <si>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</si>
  <si>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</si>
  <si>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</si>
  <si>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</si>
  <si>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</si>
  <si>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</si>
  <si>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</si>
  <si>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</si>
  <si>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</si>
  <si>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</si>
  <si>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</si>
  <si>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</si>
  <si>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</si>
  <si>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</si>
  <si>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</si>
  <si>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</si>
  <si>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</si>
  <si>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</si>
  <si>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</si>
  <si>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</si>
  <si>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</si>
  <si>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</si>
  <si>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</si>
  <si>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</si>
  <si>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</si>
  <si>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</si>
  <si>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</si>
  <si>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</si>
  <si>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</si>
  <si>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</si>
  <si>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</si>
  <si>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</si>
  <si>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</si>
  <si>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</si>
  <si>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</si>
  <si>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</si>
  <si>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</si>
  <si>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</si>
  <si>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</si>
  <si>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</si>
  <si>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</si>
  <si>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</si>
  <si>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</si>
  <si>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</si>
  <si>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</si>
  <si>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</si>
  <si>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</si>
  <si>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</si>
  <si>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</si>
  <si>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</si>
  <si>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</si>
  <si>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2.58</t>
  </si>
  <si>
    <t>▲ 2.60</t>
  </si>
  <si>
    <t>病院事業会計</t>
  </si>
  <si>
    <t>▲ 2.77</t>
  </si>
  <si>
    <t>▲ 1.31</t>
  </si>
  <si>
    <t>▲ 1.72</t>
  </si>
  <si>
    <t>▲ 1.07</t>
  </si>
  <si>
    <t>水道事業会計</t>
  </si>
  <si>
    <t>一般会計</t>
  </si>
  <si>
    <t>介護保険事業特別会計</t>
  </si>
  <si>
    <t>下水道事業会計</t>
  </si>
  <si>
    <t>国民健康保険事業特別会計</t>
  </si>
  <si>
    <t>後期高齢者医療事業特別会計</t>
  </si>
  <si>
    <t>電気事業特別会計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</si>
  <si>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</si>
  <si>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</si>
  <si>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</si>
  <si>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</si>
  <si>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</si>
  <si>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</si>
  <si>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</si>
  <si>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</si>
  <si>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公園緑地整備基金</t>
  </si>
  <si>
    <t>ドジョウ掬いのまちやすぎ応援基金</t>
  </si>
  <si>
    <t>地域振興基金</t>
  </si>
  <si>
    <t>市有財産整備基金</t>
  </si>
  <si>
    <t>庁舎等整備基金</t>
  </si>
  <si>
    <t>安来ふるさと公社</t>
    <rPh sb="0" eb="2">
      <t>ヤスギ</t>
    </rPh>
    <rPh sb="6" eb="8">
      <t>コウシャ</t>
    </rPh>
    <phoneticPr fontId="2"/>
  </si>
  <si>
    <t>安来市土地開発公社</t>
    <rPh sb="0" eb="3">
      <t>ヤスギシ</t>
    </rPh>
    <rPh sb="3" eb="5">
      <t>トチ</t>
    </rPh>
    <rPh sb="5" eb="7">
      <t>カイハツ</t>
    </rPh>
    <rPh sb="7" eb="9">
      <t>コウシャ</t>
    </rPh>
    <phoneticPr fontId="2"/>
  </si>
  <si>
    <t>やすぎ千軒</t>
    <rPh sb="3" eb="5">
      <t>センケン</t>
    </rPh>
    <phoneticPr fontId="2"/>
  </si>
  <si>
    <t>夢ランドしらさぎ振興事業団</t>
  </si>
  <si>
    <t>加納美術振興財団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</si>
</sst>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3089-4C85-A4B2-B0FA0629C7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94900</c:v>
                </c:pt>
                <c:pt idx="1">
                  <c:v>67554</c:v>
                </c:pt>
                <c:pt idx="2">
                  <c:v>57486</c:v>
                </c:pt>
                <c:pt idx="3">
                  <c:v>65246</c:v>
                </c:pt>
                <c:pt idx="4">
                  <c:v>75660</c:v>
                </c:pt>
              </c:numCache>
            </c:numRef>
          </c:val>
          <c:smooth val="0"/>
          <c:extLst>
            <c:ext xmlns:c16="http://schemas.microsoft.com/office/drawing/2014/chart" uri="{C3380CC4-5D6E-409C-BE32-E72D297353CC}">
              <c16:uniqueId val="{00000001-3089-4C85-A4B2-B0FA0629C7E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1.77</c:v>
                </c:pt>
                <c:pt idx="1">
                  <c:v>2.85</c:v>
                </c:pt>
                <c:pt idx="2">
                  <c:v>2.62</c:v>
                </c:pt>
                <c:pt idx="3">
                  <c:v>6.01</c:v>
                </c:pt>
                <c:pt idx="4">
                  <c:v>4.96</c:v>
                </c:pt>
              </c:numCache>
            </c:numRef>
          </c:val>
          <c:extLst>
            <c:ext xmlns:c16="http://schemas.microsoft.com/office/drawing/2014/chart" uri="{C3380CC4-5D6E-409C-BE32-E72D297353CC}">
              <c16:uniqueId val="{00000000-5EB9-4B1A-B971-299F0EE6F4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9.86</c:v>
                </c:pt>
                <c:pt idx="1">
                  <c:v>6.17</c:v>
                </c:pt>
                <c:pt idx="2">
                  <c:v>3.86</c:v>
                </c:pt>
                <c:pt idx="3">
                  <c:v>4.75</c:v>
                </c:pt>
                <c:pt idx="4">
                  <c:v>6.95</c:v>
                </c:pt>
              </c:numCache>
            </c:numRef>
          </c:val>
          <c:extLst>
            <c:ext xmlns:c16="http://schemas.microsoft.com/office/drawing/2014/chart" uri="{C3380CC4-5D6E-409C-BE32-E72D297353CC}">
              <c16:uniqueId val="{00000001-5EB9-4B1A-B971-299F0EE6F4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-2.58</c:v>
                </c:pt>
                <c:pt idx="1">
                  <c:v>-2.6</c:v>
                </c:pt>
                <c:pt idx="2">
                  <c:v>2.29</c:v>
                </c:pt>
                <c:pt idx="3">
                  <c:v>6.12</c:v>
                </c:pt>
                <c:pt idx="4">
                  <c:v>2.37</c:v>
                </c:pt>
              </c:numCache>
            </c:numRef>
          </c:val>
          <c:smooth val="0"/>
          <c:extLst>
            <c:ext xmlns:c16="http://schemas.microsoft.com/office/drawing/2014/chart" uri="{C3380CC4-5D6E-409C-BE32-E72D297353CC}">
              <c16:uniqueId val="{00000002-5EB9-4B1A-B971-299F0EE6F4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0.27</c:v>
                </c:pt>
                <c:pt idx="4">
                  <c:v>#N/A</c:v>
                </c:pt>
                <c:pt idx="5">
                  <c:v>0</c:v>
                </c:pt>
                <c:pt idx="6">
                  <c:v>#N/A</c:v>
                </c:pt>
                <c:pt idx="7">
                  <c:v>0</c:v>
                </c:pt>
                <c:pt idx="8">
                  <c:v>#N/A</c:v>
                </c:pt>
                <c:pt idx="9">
                  <c:v>0.01</c:v>
                </c:pt>
              </c:numCache>
            </c:numRef>
          </c:val>
          <c:extLst>
            <c:ext xmlns:c16="http://schemas.microsoft.com/office/drawing/2014/chart" uri="{C3380CC4-5D6E-409C-BE32-E72D297353CC}">
              <c16:uniqueId val="{00000000-4D9C-4F6E-8A0A-6A6DADE8DF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9C-4F6E-8A0A-6A6DADE8DF6F}"/>
            </c:ext>
          </c:extLst>
        </c:ser>
        <c:ser>
          <c:idx val="2"/>
          <c:order val="2"/>
          <c:tx>
            <c:strRef>
              <c:f>データシート!$A$29</c:f>
              <c:strCache>
                <c:ptCount val="1"/>
                <c:pt idx="0">
                  <c:v>電気事業特別会計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0.04</c:v>
                </c:pt>
                <c:pt idx="4">
                  <c:v>#N/A</c:v>
                </c:pt>
                <c:pt idx="5">
                  <c:v>0.05</c:v>
                </c:pt>
                <c:pt idx="6">
                  <c:v>#N/A</c:v>
                </c:pt>
                <c:pt idx="7">
                  <c:v>0.02</c:v>
                </c:pt>
                <c:pt idx="8">
                  <c:v>#N/A</c:v>
                </c:pt>
                <c:pt idx="9">
                  <c:v>0.03</c:v>
                </c:pt>
              </c:numCache>
            </c:numRef>
          </c:val>
          <c:extLst>
            <c:ext xmlns:c16="http://schemas.microsoft.com/office/drawing/2014/chart" uri="{C3380CC4-5D6E-409C-BE32-E72D297353CC}">
              <c16:uniqueId val="{00000002-4D9C-4F6E-8A0A-6A6DADE8DF6F}"/>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0.06</c:v>
                </c:pt>
                <c:pt idx="4">
                  <c:v>#N/A</c:v>
                </c:pt>
                <c:pt idx="5">
                  <c:v>7.0000000000000007E-2</c:v>
                </c:pt>
                <c:pt idx="6">
                  <c:v>#N/A</c:v>
                </c:pt>
                <c:pt idx="7">
                  <c:v>0.08</c:v>
                </c:pt>
                <c:pt idx="8">
                  <c:v>#N/A</c:v>
                </c:pt>
                <c:pt idx="9">
                  <c:v>0.09</c:v>
                </c:pt>
              </c:numCache>
            </c:numRef>
          </c:val>
          <c:extLst>
            <c:ext xmlns:c16="http://schemas.microsoft.com/office/drawing/2014/chart" uri="{C3380CC4-5D6E-409C-BE32-E72D297353CC}">
              <c16:uniqueId val="{00000003-4D9C-4F6E-8A0A-6A6DADE8DF6F}"/>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c:v>
                </c:pt>
                <c:pt idx="2">
                  <c:v>#N/A</c:v>
                </c:pt>
                <c:pt idx="3">
                  <c:v>0.2</c:v>
                </c:pt>
                <c:pt idx="4">
                  <c:v>#N/A</c:v>
                </c:pt>
                <c:pt idx="5">
                  <c:v>0.39</c:v>
                </c:pt>
                <c:pt idx="6">
                  <c:v>#N/A</c:v>
                </c:pt>
                <c:pt idx="7">
                  <c:v>0.38</c:v>
                </c:pt>
                <c:pt idx="8">
                  <c:v>#N/A</c:v>
                </c:pt>
                <c:pt idx="9">
                  <c:v>0.35</c:v>
                </c:pt>
              </c:numCache>
            </c:numRef>
          </c:val>
          <c:extLst>
            <c:ext xmlns:c16="http://schemas.microsoft.com/office/drawing/2014/chart" uri="{C3380CC4-5D6E-409C-BE32-E72D297353CC}">
              <c16:uniqueId val="{00000004-4D9C-4F6E-8A0A-6A6DADE8DF6F}"/>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0.81</c:v>
                </c:pt>
                <c:pt idx="6">
                  <c:v>#N/A</c:v>
                </c:pt>
                <c:pt idx="7">
                  <c:v>1.65</c:v>
                </c:pt>
                <c:pt idx="8">
                  <c:v>#N/A</c:v>
                </c:pt>
                <c:pt idx="9">
                  <c:v>2.1</c:v>
                </c:pt>
              </c:numCache>
            </c:numRef>
          </c:val>
          <c:extLst>
            <c:ext xmlns:c16="http://schemas.microsoft.com/office/drawing/2014/chart" uri="{C3380CC4-5D6E-409C-BE32-E72D297353CC}">
              <c16:uniqueId val="{00000005-4D9C-4F6E-8A0A-6A6DADE8DF6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1.74</c:v>
                </c:pt>
                <c:pt idx="2">
                  <c:v>#N/A</c:v>
                </c:pt>
                <c:pt idx="3">
                  <c:v>2.37</c:v>
                </c:pt>
                <c:pt idx="4">
                  <c:v>#N/A</c:v>
                </c:pt>
                <c:pt idx="5">
                  <c:v>1.69</c:v>
                </c:pt>
                <c:pt idx="6">
                  <c:v>#N/A</c:v>
                </c:pt>
                <c:pt idx="7">
                  <c:v>1.36</c:v>
                </c:pt>
                <c:pt idx="8">
                  <c:v>#N/A</c:v>
                </c:pt>
                <c:pt idx="9">
                  <c:v>2.36</c:v>
                </c:pt>
              </c:numCache>
            </c:numRef>
          </c:val>
          <c:extLst>
            <c:ext xmlns:c16="http://schemas.microsoft.com/office/drawing/2014/chart" uri="{C3380CC4-5D6E-409C-BE32-E72D297353CC}">
              <c16:uniqueId val="{00000006-4D9C-4F6E-8A0A-6A6DADE8DF6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1.76</c:v>
                </c:pt>
                <c:pt idx="2">
                  <c:v>#N/A</c:v>
                </c:pt>
                <c:pt idx="3">
                  <c:v>2.85</c:v>
                </c:pt>
                <c:pt idx="4">
                  <c:v>#N/A</c:v>
                </c:pt>
                <c:pt idx="5">
                  <c:v>2.61</c:v>
                </c:pt>
                <c:pt idx="6">
                  <c:v>#N/A</c:v>
                </c:pt>
                <c:pt idx="7">
                  <c:v>6</c:v>
                </c:pt>
                <c:pt idx="8">
                  <c:v>#N/A</c:v>
                </c:pt>
                <c:pt idx="9">
                  <c:v>4.95</c:v>
                </c:pt>
              </c:numCache>
            </c:numRef>
          </c:val>
          <c:extLst>
            <c:ext xmlns:c16="http://schemas.microsoft.com/office/drawing/2014/chart" uri="{C3380CC4-5D6E-409C-BE32-E72D297353CC}">
              <c16:uniqueId val="{00000007-4D9C-4F6E-8A0A-6A6DADE8DF6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6.68</c:v>
                </c:pt>
                <c:pt idx="2">
                  <c:v>#N/A</c:v>
                </c:pt>
                <c:pt idx="3">
                  <c:v>7.81</c:v>
                </c:pt>
                <c:pt idx="4">
                  <c:v>#N/A</c:v>
                </c:pt>
                <c:pt idx="5">
                  <c:v>7.79</c:v>
                </c:pt>
                <c:pt idx="6">
                  <c:v>#N/A</c:v>
                </c:pt>
                <c:pt idx="7">
                  <c:v>8.02</c:v>
                </c:pt>
                <c:pt idx="8">
                  <c:v>#N/A</c:v>
                </c:pt>
                <c:pt idx="9">
                  <c:v>7.37</c:v>
                </c:pt>
              </c:numCache>
            </c:numRef>
          </c:val>
          <c:extLst>
            <c:ext xmlns:c16="http://schemas.microsoft.com/office/drawing/2014/chart" uri="{C3380CC4-5D6E-409C-BE32-E72D297353CC}">
              <c16:uniqueId val="{00000008-4D9C-4F6E-8A0A-6A6DADE8DF6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2.77</c:v>
                </c:pt>
                <c:pt idx="1">
                  <c:v>#N/A</c:v>
                </c:pt>
                <c:pt idx="2">
                  <c:v>2.6</c:v>
                </c:pt>
                <c:pt idx="3">
                  <c:v>#N/A</c:v>
                </c:pt>
                <c:pt idx="4">
                  <c:v>1.31</c:v>
                </c:pt>
                <c:pt idx="5">
                  <c:v>#N/A</c:v>
                </c:pt>
                <c:pt idx="6">
                  <c:v>1.72</c:v>
                </c:pt>
                <c:pt idx="7">
                  <c:v>#N/A</c:v>
                </c:pt>
                <c:pt idx="8">
                  <c:v>1.07</c:v>
                </c:pt>
                <c:pt idx="9">
                  <c:v>#N/A</c:v>
                </c:pt>
              </c:numCache>
            </c:numRef>
          </c:val>
          <c:extLst>
            <c:ext xmlns:c16="http://schemas.microsoft.com/office/drawing/2014/chart" uri="{C3380CC4-5D6E-409C-BE32-E72D297353CC}">
              <c16:uniqueId val="{00000009-4D9C-4F6E-8A0A-6A6DADE8DF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3367</c:v>
                </c:pt>
                <c:pt idx="5">
                  <c:v>3474</c:v>
                </c:pt>
                <c:pt idx="8">
                  <c:v>3785</c:v>
                </c:pt>
                <c:pt idx="11">
                  <c:v>3735</c:v>
                </c:pt>
                <c:pt idx="14">
                  <c:v>3750</c:v>
                </c:pt>
              </c:numCache>
            </c:numRef>
          </c:val>
          <c:extLst>
            <c:ext xmlns:c16="http://schemas.microsoft.com/office/drawing/2014/chart" uri="{C3380CC4-5D6E-409C-BE32-E72D297353CC}">
              <c16:uniqueId val="{00000000-2F96-423D-AFF8-9A1FE45B88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4</c:v>
                </c:pt>
                <c:pt idx="3">
                  <c:v>3</c:v>
                </c:pt>
                <c:pt idx="6">
                  <c:v>1</c:v>
                </c:pt>
                <c:pt idx="9">
                  <c:v>1</c:v>
                </c:pt>
                <c:pt idx="12">
                  <c:v>0</c:v>
                </c:pt>
              </c:numCache>
            </c:numRef>
          </c:val>
          <c:extLst>
            <c:ext xmlns:c16="http://schemas.microsoft.com/office/drawing/2014/chart" uri="{C3380CC4-5D6E-409C-BE32-E72D297353CC}">
              <c16:uniqueId val="{00000001-2F96-423D-AFF8-9A1FE45B88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40</c:v>
                </c:pt>
                <c:pt idx="3">
                  <c:v>37</c:v>
                </c:pt>
                <c:pt idx="6">
                  <c:v>31</c:v>
                </c:pt>
                <c:pt idx="9">
                  <c:v>26</c:v>
                </c:pt>
                <c:pt idx="12">
                  <c:v>22</c:v>
                </c:pt>
              </c:numCache>
            </c:numRef>
          </c:val>
          <c:extLst>
            <c:ext xmlns:c16="http://schemas.microsoft.com/office/drawing/2014/chart" uri="{C3380CC4-5D6E-409C-BE32-E72D297353CC}">
              <c16:uniqueId val="{00000002-2F96-423D-AFF8-9A1FE45B88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96-423D-AFF8-9A1FE45B88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1362</c:v>
                </c:pt>
                <c:pt idx="3">
                  <c:v>1392</c:v>
                </c:pt>
                <c:pt idx="6">
                  <c:v>1370</c:v>
                </c:pt>
                <c:pt idx="9">
                  <c:v>1317</c:v>
                </c:pt>
                <c:pt idx="12">
                  <c:v>1223</c:v>
                </c:pt>
              </c:numCache>
            </c:numRef>
          </c:val>
          <c:extLst>
            <c:ext xmlns:c16="http://schemas.microsoft.com/office/drawing/2014/chart" uri="{C3380CC4-5D6E-409C-BE32-E72D297353CC}">
              <c16:uniqueId val="{00000004-2F96-423D-AFF8-9A1FE45B88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96-423D-AFF8-9A1FE45B88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96-423D-AFF8-9A1FE45B88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3682</c:v>
                </c:pt>
                <c:pt idx="3">
                  <c:v>3743</c:v>
                </c:pt>
                <c:pt idx="6">
                  <c:v>4115</c:v>
                </c:pt>
                <c:pt idx="9">
                  <c:v>3925</c:v>
                </c:pt>
                <c:pt idx="12">
                  <c:v>3911</c:v>
                </c:pt>
              </c:numCache>
            </c:numRef>
          </c:val>
          <c:extLst>
            <c:ext xmlns:c16="http://schemas.microsoft.com/office/drawing/2014/chart" uri="{C3380CC4-5D6E-409C-BE32-E72D297353CC}">
              <c16:uniqueId val="{00000007-2F96-423D-AFF8-9A1FE45B88A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1721</c:v>
                </c:pt>
                <c:pt idx="2">
                  <c:v>#N/A</c:v>
                </c:pt>
                <c:pt idx="3">
                  <c:v>#N/A</c:v>
                </c:pt>
                <c:pt idx="4">
                  <c:v>1701</c:v>
                </c:pt>
                <c:pt idx="5">
                  <c:v>#N/A</c:v>
                </c:pt>
                <c:pt idx="6">
                  <c:v>#N/A</c:v>
                </c:pt>
                <c:pt idx="7">
                  <c:v>1732</c:v>
                </c:pt>
                <c:pt idx="8">
                  <c:v>#N/A</c:v>
                </c:pt>
                <c:pt idx="9">
                  <c:v>#N/A</c:v>
                </c:pt>
                <c:pt idx="10">
                  <c:v>1534</c:v>
                </c:pt>
                <c:pt idx="11">
                  <c:v>#N/A</c:v>
                </c:pt>
                <c:pt idx="12">
                  <c:v>#N/A</c:v>
                </c:pt>
                <c:pt idx="13">
                  <c:v>1406</c:v>
                </c:pt>
                <c:pt idx="14">
                  <c:v>#N/A</c:v>
                </c:pt>
              </c:numCache>
            </c:numRef>
          </c:val>
          <c:smooth val="0"/>
          <c:extLst>
            <c:ext xmlns:c16="http://schemas.microsoft.com/office/drawing/2014/chart" uri="{C3380CC4-5D6E-409C-BE32-E72D297353CC}">
              <c16:uniqueId val="{00000008-2F96-423D-AFF8-9A1FE45B88A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39496</c:v>
                </c:pt>
                <c:pt idx="5">
                  <c:v>38214</c:v>
                </c:pt>
                <c:pt idx="8">
                  <c:v>35921</c:v>
                </c:pt>
                <c:pt idx="11">
                  <c:v>34155</c:v>
                </c:pt>
                <c:pt idx="14">
                  <c:v>32023</c:v>
                </c:pt>
              </c:numCache>
            </c:numRef>
          </c:val>
          <c:extLst>
            <c:ext xmlns:c16="http://schemas.microsoft.com/office/drawing/2014/chart" uri="{C3380CC4-5D6E-409C-BE32-E72D297353CC}">
              <c16:uniqueId val="{00000000-63A1-4A68-BECC-72C09E1110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499</c:v>
                </c:pt>
                <c:pt idx="5">
                  <c:v>403</c:v>
                </c:pt>
                <c:pt idx="8">
                  <c:v>355</c:v>
                </c:pt>
                <c:pt idx="11">
                  <c:v>330</c:v>
                </c:pt>
                <c:pt idx="14">
                  <c:v>333</c:v>
                </c:pt>
              </c:numCache>
            </c:numRef>
          </c:val>
          <c:extLst>
            <c:ext xmlns:c16="http://schemas.microsoft.com/office/drawing/2014/chart" uri="{C3380CC4-5D6E-409C-BE32-E72D297353CC}">
              <c16:uniqueId val="{00000001-63A1-4A68-BECC-72C09E1110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6822</c:v>
                </c:pt>
                <c:pt idx="5">
                  <c:v>6106</c:v>
                </c:pt>
                <c:pt idx="8">
                  <c:v>4901</c:v>
                </c:pt>
                <c:pt idx="11">
                  <c:v>5625</c:v>
                </c:pt>
                <c:pt idx="14">
                  <c:v>5830</c:v>
                </c:pt>
              </c:numCache>
            </c:numRef>
          </c:val>
          <c:extLst>
            <c:ext xmlns:c16="http://schemas.microsoft.com/office/drawing/2014/chart" uri="{C3380CC4-5D6E-409C-BE32-E72D297353CC}">
              <c16:uniqueId val="{00000002-63A1-4A68-BECC-72C09E1110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A1-4A68-BECC-72C09E1110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A1-4A68-BECC-72C09E1110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112</c:v>
                </c:pt>
                <c:pt idx="3">
                  <c:v>21</c:v>
                </c:pt>
                <c:pt idx="6">
                  <c:v>0</c:v>
                </c:pt>
                <c:pt idx="9">
                  <c:v>0</c:v>
                </c:pt>
                <c:pt idx="12">
                  <c:v>0</c:v>
                </c:pt>
              </c:numCache>
            </c:numRef>
          </c:val>
          <c:extLst>
            <c:ext xmlns:c16="http://schemas.microsoft.com/office/drawing/2014/chart" uri="{C3380CC4-5D6E-409C-BE32-E72D297353CC}">
              <c16:uniqueId val="{00000005-63A1-4A68-BECC-72C09E1110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4407</c:v>
                </c:pt>
                <c:pt idx="3">
                  <c:v>4334</c:v>
                </c:pt>
                <c:pt idx="6">
                  <c:v>4400</c:v>
                </c:pt>
                <c:pt idx="9">
                  <c:v>4756</c:v>
                </c:pt>
                <c:pt idx="12">
                  <c:v>4633</c:v>
                </c:pt>
              </c:numCache>
            </c:numRef>
          </c:val>
          <c:extLst>
            <c:ext xmlns:c16="http://schemas.microsoft.com/office/drawing/2014/chart" uri="{C3380CC4-5D6E-409C-BE32-E72D297353CC}">
              <c16:uniqueId val="{00000006-63A1-4A68-BECC-72C09E1110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3A1-4A68-BECC-72C09E1110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17943</c:v>
                </c:pt>
                <c:pt idx="3">
                  <c:v>17084</c:v>
                </c:pt>
                <c:pt idx="6">
                  <c:v>15953</c:v>
                </c:pt>
                <c:pt idx="9">
                  <c:v>15580</c:v>
                </c:pt>
                <c:pt idx="12">
                  <c:v>14756</c:v>
                </c:pt>
              </c:numCache>
            </c:numRef>
          </c:val>
          <c:extLst>
            <c:ext xmlns:c16="http://schemas.microsoft.com/office/drawing/2014/chart" uri="{C3380CC4-5D6E-409C-BE32-E72D297353CC}">
              <c16:uniqueId val="{00000008-63A1-4A68-BECC-72C09E1110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215</c:v>
                </c:pt>
                <c:pt idx="3">
                  <c:v>175</c:v>
                </c:pt>
                <c:pt idx="6">
                  <c:v>144</c:v>
                </c:pt>
                <c:pt idx="9">
                  <c:v>121</c:v>
                </c:pt>
                <c:pt idx="12">
                  <c:v>100</c:v>
                </c:pt>
              </c:numCache>
            </c:numRef>
          </c:val>
          <c:extLst>
            <c:ext xmlns:c16="http://schemas.microsoft.com/office/drawing/2014/chart" uri="{C3380CC4-5D6E-409C-BE32-E72D297353CC}">
              <c16:uniqueId val="{00000009-63A1-4A68-BECC-72C09E1110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38275</c:v>
                </c:pt>
                <c:pt idx="3">
                  <c:v>36771</c:v>
                </c:pt>
                <c:pt idx="6">
                  <c:v>34030</c:v>
                </c:pt>
                <c:pt idx="9">
                  <c:v>32068</c:v>
                </c:pt>
                <c:pt idx="12">
                  <c:v>29620</c:v>
                </c:pt>
              </c:numCache>
            </c:numRef>
          </c:val>
          <c:extLst>
            <c:ext xmlns:c16="http://schemas.microsoft.com/office/drawing/2014/chart" uri="{C3380CC4-5D6E-409C-BE32-E72D297353CC}">
              <c16:uniqueId val="{0000000A-63A1-4A68-BECC-72C09E1110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14135</c:v>
                </c:pt>
                <c:pt idx="2">
                  <c:v>#N/A</c:v>
                </c:pt>
                <c:pt idx="3">
                  <c:v>#N/A</c:v>
                </c:pt>
                <c:pt idx="4">
                  <c:v>13663</c:v>
                </c:pt>
                <c:pt idx="5">
                  <c:v>#N/A</c:v>
                </c:pt>
                <c:pt idx="6">
                  <c:v>#N/A</c:v>
                </c:pt>
                <c:pt idx="7">
                  <c:v>13351</c:v>
                </c:pt>
                <c:pt idx="8">
                  <c:v>#N/A</c:v>
                </c:pt>
                <c:pt idx="9">
                  <c:v>#N/A</c:v>
                </c:pt>
                <c:pt idx="10">
                  <c:v>12416</c:v>
                </c:pt>
                <c:pt idx="11">
                  <c:v>#N/A</c:v>
                </c:pt>
                <c:pt idx="12">
                  <c:v>#N/A</c:v>
                </c:pt>
                <c:pt idx="13">
                  <c:v>10924</c:v>
                </c:pt>
                <c:pt idx="14">
                  <c:v>#N/A</c:v>
                </c:pt>
              </c:numCache>
            </c:numRef>
          </c:val>
          <c:smooth val="0"/>
          <c:extLst>
            <c:ext xmlns:c16="http://schemas.microsoft.com/office/drawing/2014/chart" uri="{C3380CC4-5D6E-409C-BE32-E72D297353CC}">
              <c16:uniqueId val="{0000000B-63A1-4A68-BECC-72C09E1110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579</c:v>
                </c:pt>
                <c:pt idx="1">
                  <c:v>729</c:v>
                </c:pt>
                <c:pt idx="2">
                  <c:v>1029</c:v>
                </c:pt>
              </c:numCache>
            </c:numRef>
          </c:val>
          <c:extLst>
            <c:ext xmlns:c16="http://schemas.microsoft.com/office/drawing/2014/chart" uri="{C3380CC4-5D6E-409C-BE32-E72D297353CC}">
              <c16:uniqueId val="{00000000-5EFE-48D5-88C4-ED6A04B937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177</c:v>
                </c:pt>
                <c:pt idx="1">
                  <c:v>177</c:v>
                </c:pt>
                <c:pt idx="2">
                  <c:v>177</c:v>
                </c:pt>
              </c:numCache>
            </c:numRef>
          </c:val>
          <c:extLst>
            <c:ext xmlns:c16="http://schemas.microsoft.com/office/drawing/2014/chart" uri="{C3380CC4-5D6E-409C-BE32-E72D297353CC}">
              <c16:uniqueId val="{00000001-5EFE-48D5-88C4-ED6A04B937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4653</c:v>
                </c:pt>
                <c:pt idx="1">
                  <c:v>4317</c:v>
                </c:pt>
                <c:pt idx="2">
                  <c:v>3998</c:v>
                </c:pt>
              </c:numCache>
            </c:numRef>
          </c:val>
          <c:extLst>
            <c:ext xmlns:c16="http://schemas.microsoft.com/office/drawing/2014/chart" uri="{C3380CC4-5D6E-409C-BE32-E72D297353CC}">
              <c16:uniqueId val="{00000002-5EFE-48D5-88C4-ED6A04B937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公債費について、元金は大型建設事業の償還が始まる一方、令和２年度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から４年度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に行った繰上償還の効果により減少した。また、分母の一部となる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臨時財政対策債発行可能額も減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分子の減少額が大きくなったため、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単年度の実質公債費比率は減となり、３か年平均の比率も減少した。公債費は、ゆるやかに減少する見込である。引き続き事業費の圧縮を行い、計画的な地方債発行に努めるとともに、繰上償還等により公債費の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満期一括償還地方債は借用していない。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大型建設事業が終了し、地方債の現在高が減少したことにより、比率は減少した。今後も、地方債現在高は減少していく見込であるものの、基金取崩し額の増や、充当可能特定歳入の減により、充当可能財源の減少が見込まれ、結果として比率は上昇していく見込みである。引き続き、事業費の圧縮に努め、計画的な地方債発行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島根県安来市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各種事業の実施に伴い、特目基金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百万円の取り崩しを行った。財政調整基金は取崩しを行わず、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百万円積戻しを行った。また、ドジョウ掬いのまちやすぎ応援基金においては、ふるさと寄附により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百万円、原子力防災安全等対策基金においては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百万円の新規積立を行った。結果として、基金残高は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建設事業が終了し、今後は自治体ＤＸの推進をはじめ、定住・少子化対策に重点をおいた政策、施策の展開が想定される。財源を確保するため、中期財政計画に基づき、財政調整基金をはじめとした基金の確保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公園緑地整備基金：公園緑地の整備及び維持管理の資金に充当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地域振興基金：人材育成、国際交流、文化振興、まちづくり等、安来市の地域振興を図る事業の資金に充当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ドジョウ掬いのまちやすぎ応援基金：ふるさとの自然環境及び景観の保全又は活用に関する事業、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子どもの健全育成又はふるさと教育の推進に関する事業、地域医療又は福祉の充実に関する事業の資金に充当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市有財産整備基金：市有財産の整備、維持管理及び処分の資金に充当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庁舎等整備基金：庁舎、学校施設及び福祉会館の整備、修繕及び処分の資金に充当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公園緑地整備基金・・・公園整備及び維持管理のため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地域振興基金・・・地域振興のための支援事業等のため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ドジョウ掬いのまちやすぎ応援基金・・・ふるさと寄附の増により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百万円を新規積立、企業立地促進奨励金等のため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市有財産整備基金・・・福祉施設修繕工事等のため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庁舎等整備基金・・・イントラサーバ更新等のため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を財源とする大型建設事業が終了した。今後も地方創生に重点をおいた政策、施策の展開を進め、その財源を確保するため、地域振興基金等の取崩しをしていく見込みである。ただし、ここ数年は財政調整基金の取崩しによる財政運営をしているため、早期に財政構造改革を進め、基金の取崩に頼らない財政運営に努めながら、一定の財政調整基金の残高を確保できるよう中期財政計画に基づき、検討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百万円は取崩したものの、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百万円の積立てを行い、結果として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建設事業が終了し、今後は自治体ＤＸの推進をはじめ、定住・少子化対策に重点をおいた政策、施策の展開が想定される。財源を確保するため、中期財政計画に基づき、財政調整基金をはじめとした基金の確保を検討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令和２年度に単年度の財政負担の軽減、公債費負担の平準化を図るため、減債基金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百万円を取崩し、繰上償還を行った。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令和３年度、４年度は取崩しは行っていない。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ここ数年、基金の取崩しによる財政運営を行っており、財政構造の改革が喫緊の課題である。毎年度、前年度決算剰余金や歳入の状況により、繰上償還を計画し必要があれば取崩しも検討する。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36,391
36,166
420.93
27,377,253
26,567,505
734,080
14,800,637
29,620,197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財政力指数は類似団体平均値と同様に、ほぼ横ばいである。今後とも市税の収納率向上のほか地域の産業振興や人口対策など地方創生事業に取り組み、自主財源の確保に努める。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048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048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048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048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514850" y="6122670"/>
          <a:ext cx="0" cy="1306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4584700" y="740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425950" y="742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4584700" y="587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425950" y="6122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121920</xdr:rowOff>
    </xdr:from>
    <xdr:to>
      <xdr:col>23</xdr:col>
      <xdr:colOff>133350</xdr:colOff>
      <xdr:row>42</xdr:row>
      <xdr:rowOff>146050</xdr:rowOff>
    </xdr:to>
    <xdr:cxnSp macro="">
      <xdr:nvCxnSpPr>
        <xdr:cNvPr id="67" name="直線コネクタ 66"/>
        <xdr:cNvCxnSpPr/>
      </xdr:nvCxnSpPr>
      <xdr:spPr>
        <a:xfrm>
          <a:off x="3752850" y="7056120"/>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4584700" y="6808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464050" y="695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73660</xdr:rowOff>
    </xdr:from>
    <xdr:to>
      <xdr:col>19</xdr:col>
      <xdr:colOff>133350</xdr:colOff>
      <xdr:row>42</xdr:row>
      <xdr:rowOff>121920</xdr:rowOff>
    </xdr:to>
    <xdr:cxnSp macro="">
      <xdr:nvCxnSpPr>
        <xdr:cNvPr id="70" name="直線コネクタ 69"/>
        <xdr:cNvCxnSpPr/>
      </xdr:nvCxnSpPr>
      <xdr:spPr>
        <a:xfrm>
          <a:off x="2940050" y="7007860"/>
          <a:ext cx="812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3702050" y="695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40995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73660</xdr:rowOff>
    </xdr:to>
    <xdr:cxnSp macro="">
      <xdr:nvCxnSpPr>
        <xdr:cNvPr id="73" name="直線コネクタ 72"/>
        <xdr:cNvCxnSpPr/>
      </xdr:nvCxnSpPr>
      <xdr:spPr>
        <a:xfrm>
          <a:off x="2127250" y="700786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2889250" y="6915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59715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73660</xdr:rowOff>
    </xdr:to>
    <xdr:cxnSp macro="">
      <xdr:nvCxnSpPr>
        <xdr:cNvPr id="76" name="直線コネクタ 75"/>
        <xdr:cNvCxnSpPr/>
      </xdr:nvCxnSpPr>
      <xdr:spPr>
        <a:xfrm>
          <a:off x="1333500" y="700786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095500" y="6915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78435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282700" y="69329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971550" y="671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6" name="楕円 85"/>
        <xdr:cNvSpPr/>
      </xdr:nvSpPr>
      <xdr:spPr>
        <a:xfrm>
          <a:off x="4464050" y="7029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7" name="財政力該当値テキスト"/>
        <xdr:cNvSpPr txBox="1"/>
      </xdr:nvSpPr>
      <xdr:spPr>
        <a:xfrm>
          <a:off x="4584700" y="700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71120</xdr:rowOff>
    </xdr:from>
    <xdr:to>
      <xdr:col>19</xdr:col>
      <xdr:colOff>184150</xdr:colOff>
      <xdr:row>43</xdr:row>
      <xdr:rowOff>1270</xdr:rowOff>
    </xdr:to>
    <xdr:sp macro="" textlink="">
      <xdr:nvSpPr>
        <xdr:cNvPr id="88" name="楕円 87"/>
        <xdr:cNvSpPr/>
      </xdr:nvSpPr>
      <xdr:spPr>
        <a:xfrm>
          <a:off x="3702050" y="7005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157497</xdr:rowOff>
    </xdr:from>
    <xdr:ext cx="736600" cy="259045"/>
    <xdr:sp macro="" textlink="">
      <xdr:nvSpPr>
        <xdr:cNvPr id="89" name="テキスト ボックス 88"/>
        <xdr:cNvSpPr txBox="1"/>
      </xdr:nvSpPr>
      <xdr:spPr>
        <a:xfrm>
          <a:off x="3409950" y="7091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0" name="楕円 89"/>
        <xdr:cNvSpPr/>
      </xdr:nvSpPr>
      <xdr:spPr>
        <a:xfrm>
          <a:off x="288925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109237</xdr:rowOff>
    </xdr:from>
    <xdr:ext cx="762000" cy="259045"/>
    <xdr:sp macro="" textlink="">
      <xdr:nvSpPr>
        <xdr:cNvPr id="91" name="テキスト ボックス 90"/>
        <xdr:cNvSpPr txBox="1"/>
      </xdr:nvSpPr>
      <xdr:spPr>
        <a:xfrm>
          <a:off x="259715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2" name="楕円 91"/>
        <xdr:cNvSpPr/>
      </xdr:nvSpPr>
      <xdr:spPr>
        <a:xfrm>
          <a:off x="2095500" y="69570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109237</xdr:rowOff>
    </xdr:from>
    <xdr:ext cx="762000" cy="259045"/>
    <xdr:sp macro="" textlink="">
      <xdr:nvSpPr>
        <xdr:cNvPr id="93" name="テキスト ボックス 92"/>
        <xdr:cNvSpPr txBox="1"/>
      </xdr:nvSpPr>
      <xdr:spPr>
        <a:xfrm>
          <a:off x="178435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4" name="楕円 93"/>
        <xdr:cNvSpPr/>
      </xdr:nvSpPr>
      <xdr:spPr>
        <a:xfrm>
          <a:off x="1282700" y="69570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109237</xdr:rowOff>
    </xdr:from>
    <xdr:ext cx="762000" cy="259045"/>
    <xdr:sp macro="" textlink="">
      <xdr:nvSpPr>
        <xdr:cNvPr id="95" name="テキスト ボックス 94"/>
        <xdr:cNvSpPr txBox="1"/>
      </xdr:nvSpPr>
      <xdr:spPr>
        <a:xfrm>
          <a:off x="97155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分母である経常一般財源収入は、地方特例交付金の減により全体で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ポイント減となった。分子である歳出経常一般財源は、繰出金などが増加した一方、人件費、物件費、維持補修費、補助費等、公債費の減少が増を上回ったことにより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ポイント減となった。結果、比率は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の減となった。今後は、大型建設事業に伴い発行した起債による公債費やその維持管理費の増に加え、会計年度任用職員制度による人件費の増、施設の長寿命化に備える経費の増が見込まれるため、より一層の内部経費の縮減を図りながら、行財政改革に取り組み経常収支比率の上昇を最小限に抑える努力を行う。</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048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048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048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048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048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048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514850" y="9654540"/>
          <a:ext cx="0" cy="1359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45847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425950" y="110136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4584700" y="941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425950" y="96545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145143</xdr:rowOff>
    </xdr:from>
    <xdr:to>
      <xdr:col>23</xdr:col>
      <xdr:colOff>133350</xdr:colOff>
      <xdr:row>59</xdr:row>
      <xdr:rowOff>165826</xdr:rowOff>
    </xdr:to>
    <xdr:cxnSp macro="">
      <xdr:nvCxnSpPr>
        <xdr:cNvPr id="132" name="直線コネクタ 131"/>
        <xdr:cNvCxnSpPr/>
      </xdr:nvCxnSpPr>
      <xdr:spPr>
        <a:xfrm flipV="1">
          <a:off x="3752850" y="9886043"/>
          <a:ext cx="762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4584700" y="99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464050" y="99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165826</xdr:rowOff>
    </xdr:from>
    <xdr:to>
      <xdr:col>19</xdr:col>
      <xdr:colOff>133350</xdr:colOff>
      <xdr:row>60</xdr:row>
      <xdr:rowOff>87449</xdr:rowOff>
    </xdr:to>
    <xdr:cxnSp macro="">
      <xdr:nvCxnSpPr>
        <xdr:cNvPr id="135" name="直線コネクタ 134"/>
        <xdr:cNvCxnSpPr/>
      </xdr:nvCxnSpPr>
      <xdr:spPr>
        <a:xfrm flipV="1">
          <a:off x="2940050" y="9906726"/>
          <a:ext cx="812800" cy="8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3702050" y="980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xdr:cNvSpPr txBox="1"/>
      </xdr:nvSpPr>
      <xdr:spPr>
        <a:xfrm>
          <a:off x="3409950" y="957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87449</xdr:rowOff>
    </xdr:from>
    <xdr:to>
      <xdr:col>15</xdr:col>
      <xdr:colOff>82550</xdr:colOff>
      <xdr:row>60</xdr:row>
      <xdr:rowOff>156391</xdr:rowOff>
    </xdr:to>
    <xdr:cxnSp macro="">
      <xdr:nvCxnSpPr>
        <xdr:cNvPr id="138" name="直線コネクタ 137"/>
        <xdr:cNvCxnSpPr/>
      </xdr:nvCxnSpPr>
      <xdr:spPr>
        <a:xfrm flipV="1">
          <a:off x="2127250" y="9993449"/>
          <a:ext cx="8128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2889250" y="99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597150" y="971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149497</xdr:rowOff>
    </xdr:from>
    <xdr:to>
      <xdr:col>11</xdr:col>
      <xdr:colOff>31750</xdr:colOff>
      <xdr:row>60</xdr:row>
      <xdr:rowOff>156391</xdr:rowOff>
    </xdr:to>
    <xdr:cxnSp macro="">
      <xdr:nvCxnSpPr>
        <xdr:cNvPr id="141" name="直線コネクタ 140"/>
        <xdr:cNvCxnSpPr/>
      </xdr:nvCxnSpPr>
      <xdr:spPr>
        <a:xfrm>
          <a:off x="1333500" y="10055497"/>
          <a:ext cx="79375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095500" y="99736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784350" y="974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282700" y="99495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97155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94343</xdr:rowOff>
    </xdr:from>
    <xdr:to>
      <xdr:col>23</xdr:col>
      <xdr:colOff>184150</xdr:colOff>
      <xdr:row>60</xdr:row>
      <xdr:rowOff>24493</xdr:rowOff>
    </xdr:to>
    <xdr:sp macro="" textlink="">
      <xdr:nvSpPr>
        <xdr:cNvPr id="151" name="楕円 150"/>
        <xdr:cNvSpPr/>
      </xdr:nvSpPr>
      <xdr:spPr>
        <a:xfrm>
          <a:off x="4464050" y="98352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110870</xdr:rowOff>
    </xdr:from>
    <xdr:ext cx="762000" cy="259045"/>
    <xdr:sp macro="" textlink="">
      <xdr:nvSpPr>
        <xdr:cNvPr id="152" name="財政構造の弾力性該当値テキスト"/>
        <xdr:cNvSpPr txBox="1"/>
      </xdr:nvSpPr>
      <xdr:spPr>
        <a:xfrm>
          <a:off x="4584700" y="968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115026</xdr:rowOff>
    </xdr:from>
    <xdr:to>
      <xdr:col>19</xdr:col>
      <xdr:colOff>184150</xdr:colOff>
      <xdr:row>60</xdr:row>
      <xdr:rowOff>45176</xdr:rowOff>
    </xdr:to>
    <xdr:sp macro="" textlink="">
      <xdr:nvSpPr>
        <xdr:cNvPr id="153" name="楕円 152"/>
        <xdr:cNvSpPr/>
      </xdr:nvSpPr>
      <xdr:spPr>
        <a:xfrm>
          <a:off x="3702050" y="98559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29953</xdr:rowOff>
    </xdr:from>
    <xdr:ext cx="736600" cy="259045"/>
    <xdr:sp macro="" textlink="">
      <xdr:nvSpPr>
        <xdr:cNvPr id="154" name="テキスト ボックス 153"/>
        <xdr:cNvSpPr txBox="1"/>
      </xdr:nvSpPr>
      <xdr:spPr>
        <a:xfrm>
          <a:off x="3409950" y="993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36649</xdr:rowOff>
    </xdr:from>
    <xdr:to>
      <xdr:col>15</xdr:col>
      <xdr:colOff>133350</xdr:colOff>
      <xdr:row>60</xdr:row>
      <xdr:rowOff>138249</xdr:rowOff>
    </xdr:to>
    <xdr:sp macro="" textlink="">
      <xdr:nvSpPr>
        <xdr:cNvPr id="155" name="楕円 154"/>
        <xdr:cNvSpPr/>
      </xdr:nvSpPr>
      <xdr:spPr>
        <a:xfrm>
          <a:off x="2889250" y="994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123026</xdr:rowOff>
    </xdr:from>
    <xdr:ext cx="762000" cy="259045"/>
    <xdr:sp macro="" textlink="">
      <xdr:nvSpPr>
        <xdr:cNvPr id="156" name="テキスト ボックス 155"/>
        <xdr:cNvSpPr txBox="1"/>
      </xdr:nvSpPr>
      <xdr:spPr>
        <a:xfrm>
          <a:off x="2597150" y="1002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105591</xdr:rowOff>
    </xdr:from>
    <xdr:to>
      <xdr:col>11</xdr:col>
      <xdr:colOff>82550</xdr:colOff>
      <xdr:row>61</xdr:row>
      <xdr:rowOff>35741</xdr:rowOff>
    </xdr:to>
    <xdr:sp macro="" textlink="">
      <xdr:nvSpPr>
        <xdr:cNvPr id="157" name="楕円 156"/>
        <xdr:cNvSpPr/>
      </xdr:nvSpPr>
      <xdr:spPr>
        <a:xfrm>
          <a:off x="2095500" y="100115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20518</xdr:rowOff>
    </xdr:from>
    <xdr:ext cx="762000" cy="259045"/>
    <xdr:sp macro="" textlink="">
      <xdr:nvSpPr>
        <xdr:cNvPr id="158" name="テキスト ボックス 157"/>
        <xdr:cNvSpPr txBox="1"/>
      </xdr:nvSpPr>
      <xdr:spPr>
        <a:xfrm>
          <a:off x="1784350" y="1009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98697</xdr:rowOff>
    </xdr:from>
    <xdr:to>
      <xdr:col>7</xdr:col>
      <xdr:colOff>31750</xdr:colOff>
      <xdr:row>61</xdr:row>
      <xdr:rowOff>28847</xdr:rowOff>
    </xdr:to>
    <xdr:sp macro="" textlink="">
      <xdr:nvSpPr>
        <xdr:cNvPr id="159" name="楕円 158"/>
        <xdr:cNvSpPr/>
      </xdr:nvSpPr>
      <xdr:spPr>
        <a:xfrm>
          <a:off x="1282700" y="100046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13624</xdr:rowOff>
    </xdr:from>
    <xdr:ext cx="762000" cy="259045"/>
    <xdr:sp macro="" textlink="">
      <xdr:nvSpPr>
        <xdr:cNvPr id="160" name="テキスト ボックス 159"/>
        <xdr:cNvSpPr txBox="1"/>
      </xdr:nvSpPr>
      <xdr:spPr>
        <a:xfrm>
          <a:off x="971550" y="1008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人口</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当たりの人件費・物件費等決算額が、類似団体と比較して大きく上回っている。人件費について、特に公立の認定こども園・保育所が多いこと、市域が広いため消防署に分署を配置していることなどが職員数の多さにつながっている。また、物件費についても、施設数が多いことからその維持管理費が大きな負担となっている。さらに、人口が年々減少していることも数値の悪化を招いている。今後も直営施設の民間への譲渡や、公設民営、指定管理などによる民間への委託、任用制度の活用など、人件費・物件費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514850" y="13434019"/>
          <a:ext cx="0" cy="1228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4584700" y="1463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425950" y="146629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4584700" y="1319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425950" y="134340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81201</xdr:rowOff>
    </xdr:from>
    <xdr:to>
      <xdr:col>23</xdr:col>
      <xdr:colOff>133350</xdr:colOff>
      <xdr:row>82</xdr:row>
      <xdr:rowOff>97909</xdr:rowOff>
    </xdr:to>
    <xdr:cxnSp macro="">
      <xdr:nvCxnSpPr>
        <xdr:cNvPr id="196" name="直線コネクタ 195"/>
        <xdr:cNvCxnSpPr/>
      </xdr:nvCxnSpPr>
      <xdr:spPr>
        <a:xfrm>
          <a:off x="3752850" y="13619401"/>
          <a:ext cx="7620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4584700" y="13390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464050" y="1353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65101</xdr:rowOff>
    </xdr:from>
    <xdr:to>
      <xdr:col>19</xdr:col>
      <xdr:colOff>133350</xdr:colOff>
      <xdr:row>82</xdr:row>
      <xdr:rowOff>81201</xdr:rowOff>
    </xdr:to>
    <xdr:cxnSp macro="">
      <xdr:nvCxnSpPr>
        <xdr:cNvPr id="199" name="直線コネクタ 198"/>
        <xdr:cNvCxnSpPr/>
      </xdr:nvCxnSpPr>
      <xdr:spPr>
        <a:xfrm>
          <a:off x="2940050" y="13603301"/>
          <a:ext cx="8128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3702050" y="13534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409950" y="13309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42007</xdr:rowOff>
    </xdr:from>
    <xdr:to>
      <xdr:col>15</xdr:col>
      <xdr:colOff>82550</xdr:colOff>
      <xdr:row>82</xdr:row>
      <xdr:rowOff>65101</xdr:rowOff>
    </xdr:to>
    <xdr:cxnSp macro="">
      <xdr:nvCxnSpPr>
        <xdr:cNvPr id="202" name="直線コネクタ 201"/>
        <xdr:cNvCxnSpPr/>
      </xdr:nvCxnSpPr>
      <xdr:spPr>
        <a:xfrm>
          <a:off x="2127250" y="13580207"/>
          <a:ext cx="812800" cy="2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2889250" y="13514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597150" y="1328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33431</xdr:rowOff>
    </xdr:from>
    <xdr:to>
      <xdr:col>11</xdr:col>
      <xdr:colOff>31750</xdr:colOff>
      <xdr:row>82</xdr:row>
      <xdr:rowOff>42007</xdr:rowOff>
    </xdr:to>
    <xdr:cxnSp macro="">
      <xdr:nvCxnSpPr>
        <xdr:cNvPr id="205" name="直線コネクタ 204"/>
        <xdr:cNvCxnSpPr/>
      </xdr:nvCxnSpPr>
      <xdr:spPr>
        <a:xfrm>
          <a:off x="1333500" y="13571631"/>
          <a:ext cx="793750" cy="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095500" y="134861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784350" y="1326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282700" y="134752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971550" y="1325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47109</xdr:rowOff>
    </xdr:from>
    <xdr:to>
      <xdr:col>23</xdr:col>
      <xdr:colOff>184150</xdr:colOff>
      <xdr:row>82</xdr:row>
      <xdr:rowOff>148709</xdr:rowOff>
    </xdr:to>
    <xdr:sp macro="" textlink="">
      <xdr:nvSpPr>
        <xdr:cNvPr id="215" name="楕円 214"/>
        <xdr:cNvSpPr/>
      </xdr:nvSpPr>
      <xdr:spPr>
        <a:xfrm>
          <a:off x="4464050" y="1358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19186</xdr:rowOff>
    </xdr:from>
    <xdr:ext cx="762000" cy="259045"/>
    <xdr:sp macro="" textlink="">
      <xdr:nvSpPr>
        <xdr:cNvPr id="216" name="人件費・物件費等の状況該当値テキスト"/>
        <xdr:cNvSpPr txBox="1"/>
      </xdr:nvSpPr>
      <xdr:spPr>
        <a:xfrm>
          <a:off x="4584700" y="1355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30401</xdr:rowOff>
    </xdr:from>
    <xdr:to>
      <xdr:col>19</xdr:col>
      <xdr:colOff>184150</xdr:colOff>
      <xdr:row>82</xdr:row>
      <xdr:rowOff>132001</xdr:rowOff>
    </xdr:to>
    <xdr:sp macro="" textlink="">
      <xdr:nvSpPr>
        <xdr:cNvPr id="217" name="楕円 216"/>
        <xdr:cNvSpPr/>
      </xdr:nvSpPr>
      <xdr:spPr>
        <a:xfrm>
          <a:off x="3702050" y="1356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116778</xdr:rowOff>
    </xdr:from>
    <xdr:ext cx="736600" cy="259045"/>
    <xdr:sp macro="" textlink="">
      <xdr:nvSpPr>
        <xdr:cNvPr id="218" name="テキスト ボックス 217"/>
        <xdr:cNvSpPr txBox="1"/>
      </xdr:nvSpPr>
      <xdr:spPr>
        <a:xfrm>
          <a:off x="3409950" y="136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14301</xdr:rowOff>
    </xdr:from>
    <xdr:to>
      <xdr:col>15</xdr:col>
      <xdr:colOff>133350</xdr:colOff>
      <xdr:row>82</xdr:row>
      <xdr:rowOff>115901</xdr:rowOff>
    </xdr:to>
    <xdr:sp macro="" textlink="">
      <xdr:nvSpPr>
        <xdr:cNvPr id="219" name="楕円 218"/>
        <xdr:cNvSpPr/>
      </xdr:nvSpPr>
      <xdr:spPr>
        <a:xfrm>
          <a:off x="2889250" y="135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100678</xdr:rowOff>
    </xdr:from>
    <xdr:ext cx="762000" cy="259045"/>
    <xdr:sp macro="" textlink="">
      <xdr:nvSpPr>
        <xdr:cNvPr id="220" name="テキスト ボックス 219"/>
        <xdr:cNvSpPr txBox="1"/>
      </xdr:nvSpPr>
      <xdr:spPr>
        <a:xfrm>
          <a:off x="2597150" y="136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162657</xdr:rowOff>
    </xdr:from>
    <xdr:to>
      <xdr:col>11</xdr:col>
      <xdr:colOff>82550</xdr:colOff>
      <xdr:row>82</xdr:row>
      <xdr:rowOff>92807</xdr:rowOff>
    </xdr:to>
    <xdr:sp macro="" textlink="">
      <xdr:nvSpPr>
        <xdr:cNvPr id="221" name="楕円 220"/>
        <xdr:cNvSpPr/>
      </xdr:nvSpPr>
      <xdr:spPr>
        <a:xfrm>
          <a:off x="2095500" y="135357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77584</xdr:rowOff>
    </xdr:from>
    <xdr:ext cx="762000" cy="259045"/>
    <xdr:sp macro="" textlink="">
      <xdr:nvSpPr>
        <xdr:cNvPr id="222" name="テキスト ボックス 221"/>
        <xdr:cNvSpPr txBox="1"/>
      </xdr:nvSpPr>
      <xdr:spPr>
        <a:xfrm>
          <a:off x="1784350" y="1361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154081</xdr:rowOff>
    </xdr:from>
    <xdr:to>
      <xdr:col>7</xdr:col>
      <xdr:colOff>31750</xdr:colOff>
      <xdr:row>82</xdr:row>
      <xdr:rowOff>84231</xdr:rowOff>
    </xdr:to>
    <xdr:sp macro="" textlink="">
      <xdr:nvSpPr>
        <xdr:cNvPr id="223" name="楕円 222"/>
        <xdr:cNvSpPr/>
      </xdr:nvSpPr>
      <xdr:spPr>
        <a:xfrm>
          <a:off x="1282700" y="135271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69008</xdr:rowOff>
    </xdr:from>
    <xdr:ext cx="762000" cy="259045"/>
    <xdr:sp macro="" textlink="">
      <xdr:nvSpPr>
        <xdr:cNvPr id="224" name="テキスト ボックス 223"/>
        <xdr:cNvSpPr txBox="1"/>
      </xdr:nvSpPr>
      <xdr:spPr>
        <a:xfrm>
          <a:off x="971550" y="1360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従前どおり国人勧に準拠した給料表を用い、前年度比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ポイント増という結果になった。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職種区分間人事異動によるマイナス要因を経験年数階層の影響といったプラス要因が上回る結果となったと類推する。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引き続き、直営施設の民間への譲渡や、公設民営、指定管理などによる民間への委託、任期付職員制度・会計年度任用職員制度の活用等により、人件費総額の抑制に努める。 </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5474950" y="13212234"/>
          <a:ext cx="0" cy="16319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5563850" y="1481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5405100" y="148441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5563850" y="129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5405100" y="132122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144639</xdr:rowOff>
    </xdr:from>
    <xdr:to>
      <xdr:col>81</xdr:col>
      <xdr:colOff>44450</xdr:colOff>
      <xdr:row>87</xdr:row>
      <xdr:rowOff>158045</xdr:rowOff>
    </xdr:to>
    <xdr:cxnSp macro="">
      <xdr:nvCxnSpPr>
        <xdr:cNvPr id="258" name="直線コネクタ 257"/>
        <xdr:cNvCxnSpPr/>
      </xdr:nvCxnSpPr>
      <xdr:spPr>
        <a:xfrm>
          <a:off x="14712950" y="14508339"/>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5563850" y="1404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5430500" y="1419577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144639</xdr:rowOff>
    </xdr:from>
    <xdr:to>
      <xdr:col>77</xdr:col>
      <xdr:colOff>44450</xdr:colOff>
      <xdr:row>88</xdr:row>
      <xdr:rowOff>67028</xdr:rowOff>
    </xdr:to>
    <xdr:cxnSp macro="">
      <xdr:nvCxnSpPr>
        <xdr:cNvPr id="261" name="直線コネクタ 260"/>
        <xdr:cNvCxnSpPr/>
      </xdr:nvCxnSpPr>
      <xdr:spPr>
        <a:xfrm flipV="1">
          <a:off x="13906500" y="14508339"/>
          <a:ext cx="806450" cy="8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4668500" y="1420918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4370050" y="13990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53622</xdr:rowOff>
    </xdr:from>
    <xdr:to>
      <xdr:col>72</xdr:col>
      <xdr:colOff>203200</xdr:colOff>
      <xdr:row>88</xdr:row>
      <xdr:rowOff>67028</xdr:rowOff>
    </xdr:to>
    <xdr:cxnSp macro="">
      <xdr:nvCxnSpPr>
        <xdr:cNvPr id="264" name="直線コネクタ 263"/>
        <xdr:cNvCxnSpPr/>
      </xdr:nvCxnSpPr>
      <xdr:spPr>
        <a:xfrm>
          <a:off x="13106400" y="14582422"/>
          <a:ext cx="8001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3868400" y="142359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xdr:cNvSpPr txBox="1"/>
      </xdr:nvSpPr>
      <xdr:spPr>
        <a:xfrm>
          <a:off x="13557250" y="1401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26811</xdr:rowOff>
    </xdr:from>
    <xdr:to>
      <xdr:col>68</xdr:col>
      <xdr:colOff>152400</xdr:colOff>
      <xdr:row>88</xdr:row>
      <xdr:rowOff>53622</xdr:rowOff>
    </xdr:to>
    <xdr:cxnSp macro="">
      <xdr:nvCxnSpPr>
        <xdr:cNvPr id="267" name="直線コネクタ 266"/>
        <xdr:cNvCxnSpPr/>
      </xdr:nvCxnSpPr>
      <xdr:spPr>
        <a:xfrm>
          <a:off x="12293600" y="14555611"/>
          <a:ext cx="8128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3055600" y="1422258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xdr:cNvSpPr txBox="1"/>
      </xdr:nvSpPr>
      <xdr:spPr>
        <a:xfrm>
          <a:off x="12763500" y="1400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2242800" y="1423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xdr:cNvSpPr txBox="1"/>
      </xdr:nvSpPr>
      <xdr:spPr>
        <a:xfrm>
          <a:off x="11950700" y="1401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7" name="楕円 276"/>
        <xdr:cNvSpPr/>
      </xdr:nvSpPr>
      <xdr:spPr>
        <a:xfrm>
          <a:off x="15430500" y="144709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79322</xdr:rowOff>
    </xdr:from>
    <xdr:ext cx="762000" cy="259045"/>
    <xdr:sp macro="" textlink="">
      <xdr:nvSpPr>
        <xdr:cNvPr id="278" name="給与水準   （国との比較）該当値テキスト"/>
        <xdr:cNvSpPr txBox="1"/>
      </xdr:nvSpPr>
      <xdr:spPr>
        <a:xfrm>
          <a:off x="15563850" y="1444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9" name="楕円 278"/>
        <xdr:cNvSpPr/>
      </xdr:nvSpPr>
      <xdr:spPr>
        <a:xfrm>
          <a:off x="14668500" y="144575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80" name="テキスト ボックス 279"/>
        <xdr:cNvSpPr txBox="1"/>
      </xdr:nvSpPr>
      <xdr:spPr>
        <a:xfrm>
          <a:off x="1437005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16228</xdr:rowOff>
    </xdr:from>
    <xdr:to>
      <xdr:col>73</xdr:col>
      <xdr:colOff>44450</xdr:colOff>
      <xdr:row>88</xdr:row>
      <xdr:rowOff>117828</xdr:rowOff>
    </xdr:to>
    <xdr:sp macro="" textlink="">
      <xdr:nvSpPr>
        <xdr:cNvPr id="281" name="楕円 280"/>
        <xdr:cNvSpPr/>
      </xdr:nvSpPr>
      <xdr:spPr>
        <a:xfrm>
          <a:off x="13868400" y="145450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102605</xdr:rowOff>
    </xdr:from>
    <xdr:ext cx="762000" cy="259045"/>
    <xdr:sp macro="" textlink="">
      <xdr:nvSpPr>
        <xdr:cNvPr id="282" name="テキスト ボックス 281"/>
        <xdr:cNvSpPr txBox="1"/>
      </xdr:nvSpPr>
      <xdr:spPr>
        <a:xfrm>
          <a:off x="1355725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2822</xdr:rowOff>
    </xdr:from>
    <xdr:to>
      <xdr:col>68</xdr:col>
      <xdr:colOff>203200</xdr:colOff>
      <xdr:row>88</xdr:row>
      <xdr:rowOff>104422</xdr:rowOff>
    </xdr:to>
    <xdr:sp macro="" textlink="">
      <xdr:nvSpPr>
        <xdr:cNvPr id="283" name="楕円 282"/>
        <xdr:cNvSpPr/>
      </xdr:nvSpPr>
      <xdr:spPr>
        <a:xfrm>
          <a:off x="13055600" y="14531622"/>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89199</xdr:rowOff>
    </xdr:from>
    <xdr:ext cx="762000" cy="259045"/>
    <xdr:sp macro="" textlink="">
      <xdr:nvSpPr>
        <xdr:cNvPr id="284" name="テキスト ボックス 283"/>
        <xdr:cNvSpPr txBox="1"/>
      </xdr:nvSpPr>
      <xdr:spPr>
        <a:xfrm>
          <a:off x="12763500" y="1461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85" name="楕円 284"/>
        <xdr:cNvSpPr/>
      </xdr:nvSpPr>
      <xdr:spPr>
        <a:xfrm>
          <a:off x="12242800" y="14511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62388</xdr:rowOff>
    </xdr:from>
    <xdr:ext cx="762000" cy="259045"/>
    <xdr:sp macro="" textlink="">
      <xdr:nvSpPr>
        <xdr:cNvPr id="286" name="テキスト ボックス 285"/>
        <xdr:cNvSpPr txBox="1"/>
      </xdr:nvSpPr>
      <xdr:spPr>
        <a:xfrm>
          <a:off x="119507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安来市定員管理計画」をやや上回るペースで職員数は減少しているが、地理的要因により保育所・認定こども園・消防署分署等の施設数が多いため、保育士や調理師、消防職員数が多いことことなどから、類似団体内平均を上回る結果となっている。今後も引き続き、定員管理計画に基づき、直営施設の民間への譲渡や、公設民営、指定管理などによる民間への委託、任期付職員制度・会計年度任用職員制度の活用などにより、適正な定員管理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5474950" y="9603982"/>
          <a:ext cx="0" cy="1519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5563850" y="1109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5405100" y="111233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5563850" y="936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5405100" y="96039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57090</xdr:rowOff>
    </xdr:from>
    <xdr:to>
      <xdr:col>81</xdr:col>
      <xdr:colOff>44450</xdr:colOff>
      <xdr:row>62</xdr:row>
      <xdr:rowOff>62835</xdr:rowOff>
    </xdr:to>
    <xdr:cxnSp macro="">
      <xdr:nvCxnSpPr>
        <xdr:cNvPr id="323" name="直線コネクタ 322"/>
        <xdr:cNvCxnSpPr/>
      </xdr:nvCxnSpPr>
      <xdr:spPr>
        <a:xfrm>
          <a:off x="14712950" y="10293290"/>
          <a:ext cx="762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5563850" y="9891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5430500" y="10040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32959</xdr:rowOff>
    </xdr:from>
    <xdr:to>
      <xdr:col>77</xdr:col>
      <xdr:colOff>44450</xdr:colOff>
      <xdr:row>62</xdr:row>
      <xdr:rowOff>57090</xdr:rowOff>
    </xdr:to>
    <xdr:cxnSp macro="">
      <xdr:nvCxnSpPr>
        <xdr:cNvPr id="326" name="直線コネクタ 325"/>
        <xdr:cNvCxnSpPr/>
      </xdr:nvCxnSpPr>
      <xdr:spPr>
        <a:xfrm>
          <a:off x="13906500" y="10269159"/>
          <a:ext cx="80645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4668500" y="100299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4370050" y="980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19171</xdr:rowOff>
    </xdr:from>
    <xdr:to>
      <xdr:col>72</xdr:col>
      <xdr:colOff>203200</xdr:colOff>
      <xdr:row>62</xdr:row>
      <xdr:rowOff>32959</xdr:rowOff>
    </xdr:to>
    <xdr:cxnSp macro="">
      <xdr:nvCxnSpPr>
        <xdr:cNvPr id="329" name="直線コネクタ 328"/>
        <xdr:cNvCxnSpPr/>
      </xdr:nvCxnSpPr>
      <xdr:spPr>
        <a:xfrm>
          <a:off x="13106400" y="10255371"/>
          <a:ext cx="8001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3868400" y="99909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3557250" y="976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19171</xdr:rowOff>
    </xdr:from>
    <xdr:to>
      <xdr:col>68</xdr:col>
      <xdr:colOff>152400</xdr:colOff>
      <xdr:row>62</xdr:row>
      <xdr:rowOff>32959</xdr:rowOff>
    </xdr:to>
    <xdr:cxnSp macro="">
      <xdr:nvCxnSpPr>
        <xdr:cNvPr id="332" name="直線コネクタ 331"/>
        <xdr:cNvCxnSpPr/>
      </xdr:nvCxnSpPr>
      <xdr:spPr>
        <a:xfrm flipV="1">
          <a:off x="12293600" y="10255371"/>
          <a:ext cx="8128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3055600" y="998171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2763500" y="975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2242800" y="996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1950700" y="974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12035</xdr:rowOff>
    </xdr:from>
    <xdr:to>
      <xdr:col>81</xdr:col>
      <xdr:colOff>95250</xdr:colOff>
      <xdr:row>62</xdr:row>
      <xdr:rowOff>113635</xdr:rowOff>
    </xdr:to>
    <xdr:sp macro="" textlink="">
      <xdr:nvSpPr>
        <xdr:cNvPr id="342" name="楕円 341"/>
        <xdr:cNvSpPr/>
      </xdr:nvSpPr>
      <xdr:spPr>
        <a:xfrm>
          <a:off x="15430500" y="102482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155562</xdr:rowOff>
    </xdr:from>
    <xdr:ext cx="762000" cy="259045"/>
    <xdr:sp macro="" textlink="">
      <xdr:nvSpPr>
        <xdr:cNvPr id="343" name="定員管理の状況該当値テキスト"/>
        <xdr:cNvSpPr txBox="1"/>
      </xdr:nvSpPr>
      <xdr:spPr>
        <a:xfrm>
          <a:off x="15563850" y="102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6290</xdr:rowOff>
    </xdr:from>
    <xdr:to>
      <xdr:col>77</xdr:col>
      <xdr:colOff>95250</xdr:colOff>
      <xdr:row>62</xdr:row>
      <xdr:rowOff>107890</xdr:rowOff>
    </xdr:to>
    <xdr:sp macro="" textlink="">
      <xdr:nvSpPr>
        <xdr:cNvPr id="344" name="楕円 343"/>
        <xdr:cNvSpPr/>
      </xdr:nvSpPr>
      <xdr:spPr>
        <a:xfrm>
          <a:off x="14668500" y="102424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92667</xdr:rowOff>
    </xdr:from>
    <xdr:ext cx="736600" cy="259045"/>
    <xdr:sp macro="" textlink="">
      <xdr:nvSpPr>
        <xdr:cNvPr id="345" name="テキスト ボックス 344"/>
        <xdr:cNvSpPr txBox="1"/>
      </xdr:nvSpPr>
      <xdr:spPr>
        <a:xfrm>
          <a:off x="14370050" y="1032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153609</xdr:rowOff>
    </xdr:from>
    <xdr:to>
      <xdr:col>73</xdr:col>
      <xdr:colOff>44450</xdr:colOff>
      <xdr:row>62</xdr:row>
      <xdr:rowOff>83759</xdr:rowOff>
    </xdr:to>
    <xdr:sp macro="" textlink="">
      <xdr:nvSpPr>
        <xdr:cNvPr id="346" name="楕円 345"/>
        <xdr:cNvSpPr/>
      </xdr:nvSpPr>
      <xdr:spPr>
        <a:xfrm>
          <a:off x="13868400" y="102247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68536</xdr:rowOff>
    </xdr:from>
    <xdr:ext cx="762000" cy="259045"/>
    <xdr:sp macro="" textlink="">
      <xdr:nvSpPr>
        <xdr:cNvPr id="347" name="テキスト ボックス 346"/>
        <xdr:cNvSpPr txBox="1"/>
      </xdr:nvSpPr>
      <xdr:spPr>
        <a:xfrm>
          <a:off x="13557250" y="1030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139821</xdr:rowOff>
    </xdr:from>
    <xdr:to>
      <xdr:col>68</xdr:col>
      <xdr:colOff>203200</xdr:colOff>
      <xdr:row>62</xdr:row>
      <xdr:rowOff>69971</xdr:rowOff>
    </xdr:to>
    <xdr:sp macro="" textlink="">
      <xdr:nvSpPr>
        <xdr:cNvPr id="348" name="楕円 347"/>
        <xdr:cNvSpPr/>
      </xdr:nvSpPr>
      <xdr:spPr>
        <a:xfrm>
          <a:off x="13055600" y="10210921"/>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54748</xdr:rowOff>
    </xdr:from>
    <xdr:ext cx="762000" cy="259045"/>
    <xdr:sp macro="" textlink="">
      <xdr:nvSpPr>
        <xdr:cNvPr id="349" name="テキスト ボックス 348"/>
        <xdr:cNvSpPr txBox="1"/>
      </xdr:nvSpPr>
      <xdr:spPr>
        <a:xfrm>
          <a:off x="12763500" y="102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153609</xdr:rowOff>
    </xdr:from>
    <xdr:to>
      <xdr:col>64</xdr:col>
      <xdr:colOff>152400</xdr:colOff>
      <xdr:row>62</xdr:row>
      <xdr:rowOff>83759</xdr:rowOff>
    </xdr:to>
    <xdr:sp macro="" textlink="">
      <xdr:nvSpPr>
        <xdr:cNvPr id="350" name="楕円 349"/>
        <xdr:cNvSpPr/>
      </xdr:nvSpPr>
      <xdr:spPr>
        <a:xfrm>
          <a:off x="12242800" y="102247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68536</xdr:rowOff>
    </xdr:from>
    <xdr:ext cx="762000" cy="259045"/>
    <xdr:sp macro="" textlink="">
      <xdr:nvSpPr>
        <xdr:cNvPr id="351" name="テキスト ボックス 350"/>
        <xdr:cNvSpPr txBox="1"/>
      </xdr:nvSpPr>
      <xdr:spPr>
        <a:xfrm>
          <a:off x="11950700" y="1030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公債費については、単年度比率で分子については繰上償還により、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ポイントの減、分母については、普通交付税の増、臨時財政対策債発行可能額の減などにより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ポイントの減となった。単年度比率で分母・分子が共に減少となったが、分子の方が減少率が大きく比率は減少した。令和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年度に大型事業の償還額がピークとなるが、繰上償還の効果もあり、その後は横ばいの見込み。引き続き事業費の圧縮を行い、計画的な地方債発行に努めるととに、繰上償還等により公債費の抑制を図る。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5474950" y="5859886"/>
          <a:ext cx="0" cy="1403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5563850" y="723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5405100" y="72629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5563850" y="561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5405100" y="5859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112501</xdr:rowOff>
    </xdr:from>
    <xdr:to>
      <xdr:col>81</xdr:col>
      <xdr:colOff>44450</xdr:colOff>
      <xdr:row>37</xdr:row>
      <xdr:rowOff>132609</xdr:rowOff>
    </xdr:to>
    <xdr:cxnSp macro="">
      <xdr:nvCxnSpPr>
        <xdr:cNvPr id="385" name="直線コネクタ 384"/>
        <xdr:cNvCxnSpPr/>
      </xdr:nvCxnSpPr>
      <xdr:spPr>
        <a:xfrm flipV="1">
          <a:off x="14712950" y="6221201"/>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5563850" y="59316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5430500" y="60802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132609</xdr:rowOff>
    </xdr:from>
    <xdr:to>
      <xdr:col>77</xdr:col>
      <xdr:colOff>44450</xdr:colOff>
      <xdr:row>37</xdr:row>
      <xdr:rowOff>148696</xdr:rowOff>
    </xdr:to>
    <xdr:cxnSp macro="">
      <xdr:nvCxnSpPr>
        <xdr:cNvPr id="388" name="直線コネクタ 387"/>
        <xdr:cNvCxnSpPr/>
      </xdr:nvCxnSpPr>
      <xdr:spPr>
        <a:xfrm flipV="1">
          <a:off x="13906500" y="6241309"/>
          <a:ext cx="80645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4668500" y="60802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4370050" y="5855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148696</xdr:rowOff>
    </xdr:from>
    <xdr:to>
      <xdr:col>72</xdr:col>
      <xdr:colOff>203200</xdr:colOff>
      <xdr:row>37</xdr:row>
      <xdr:rowOff>154728</xdr:rowOff>
    </xdr:to>
    <xdr:cxnSp macro="">
      <xdr:nvCxnSpPr>
        <xdr:cNvPr id="391" name="直線コネクタ 390"/>
        <xdr:cNvCxnSpPr/>
      </xdr:nvCxnSpPr>
      <xdr:spPr>
        <a:xfrm flipV="1">
          <a:off x="13106400" y="6257396"/>
          <a:ext cx="8001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3868400" y="60862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3557250" y="586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154728</xdr:rowOff>
    </xdr:from>
    <xdr:to>
      <xdr:col>68</xdr:col>
      <xdr:colOff>152400</xdr:colOff>
      <xdr:row>37</xdr:row>
      <xdr:rowOff>160761</xdr:rowOff>
    </xdr:to>
    <xdr:cxnSp macro="">
      <xdr:nvCxnSpPr>
        <xdr:cNvPr id="394" name="直線コネクタ 393"/>
        <xdr:cNvCxnSpPr/>
      </xdr:nvCxnSpPr>
      <xdr:spPr>
        <a:xfrm flipV="1">
          <a:off x="12293600" y="6263428"/>
          <a:ext cx="8128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3055600" y="609229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2763500" y="58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2242800" y="60943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1950700" y="58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61701</xdr:rowOff>
    </xdr:from>
    <xdr:to>
      <xdr:col>81</xdr:col>
      <xdr:colOff>95250</xdr:colOff>
      <xdr:row>37</xdr:row>
      <xdr:rowOff>163301</xdr:rowOff>
    </xdr:to>
    <xdr:sp macro="" textlink="">
      <xdr:nvSpPr>
        <xdr:cNvPr id="404" name="楕円 403"/>
        <xdr:cNvSpPr/>
      </xdr:nvSpPr>
      <xdr:spPr>
        <a:xfrm>
          <a:off x="15430500" y="617040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33778</xdr:rowOff>
    </xdr:from>
    <xdr:ext cx="762000" cy="259045"/>
    <xdr:sp macro="" textlink="">
      <xdr:nvSpPr>
        <xdr:cNvPr id="405" name="公債費負担の状況該当値テキスト"/>
        <xdr:cNvSpPr txBox="1"/>
      </xdr:nvSpPr>
      <xdr:spPr>
        <a:xfrm>
          <a:off x="15563850" y="614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81809</xdr:rowOff>
    </xdr:from>
    <xdr:to>
      <xdr:col>77</xdr:col>
      <xdr:colOff>95250</xdr:colOff>
      <xdr:row>38</xdr:row>
      <xdr:rowOff>11959</xdr:rowOff>
    </xdr:to>
    <xdr:sp macro="" textlink="">
      <xdr:nvSpPr>
        <xdr:cNvPr id="406" name="楕円 405"/>
        <xdr:cNvSpPr/>
      </xdr:nvSpPr>
      <xdr:spPr>
        <a:xfrm>
          <a:off x="14668500" y="619050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168186</xdr:rowOff>
    </xdr:from>
    <xdr:ext cx="736600" cy="259045"/>
    <xdr:sp macro="" textlink="">
      <xdr:nvSpPr>
        <xdr:cNvPr id="407" name="テキスト ボックス 406"/>
        <xdr:cNvSpPr txBox="1"/>
      </xdr:nvSpPr>
      <xdr:spPr>
        <a:xfrm>
          <a:off x="14370050" y="627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97896</xdr:rowOff>
    </xdr:from>
    <xdr:to>
      <xdr:col>73</xdr:col>
      <xdr:colOff>44450</xdr:colOff>
      <xdr:row>38</xdr:row>
      <xdr:rowOff>28046</xdr:rowOff>
    </xdr:to>
    <xdr:sp macro="" textlink="">
      <xdr:nvSpPr>
        <xdr:cNvPr id="408" name="楕円 407"/>
        <xdr:cNvSpPr/>
      </xdr:nvSpPr>
      <xdr:spPr>
        <a:xfrm>
          <a:off x="13868400" y="62065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12823</xdr:rowOff>
    </xdr:from>
    <xdr:ext cx="762000" cy="259045"/>
    <xdr:sp macro="" textlink="">
      <xdr:nvSpPr>
        <xdr:cNvPr id="409" name="テキスト ボックス 408"/>
        <xdr:cNvSpPr txBox="1"/>
      </xdr:nvSpPr>
      <xdr:spPr>
        <a:xfrm>
          <a:off x="13557250" y="628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103928</xdr:rowOff>
    </xdr:from>
    <xdr:to>
      <xdr:col>68</xdr:col>
      <xdr:colOff>203200</xdr:colOff>
      <xdr:row>38</xdr:row>
      <xdr:rowOff>34079</xdr:rowOff>
    </xdr:to>
    <xdr:sp macro="" textlink="">
      <xdr:nvSpPr>
        <xdr:cNvPr id="410" name="楕円 409"/>
        <xdr:cNvSpPr/>
      </xdr:nvSpPr>
      <xdr:spPr>
        <a:xfrm>
          <a:off x="13055600" y="6212628"/>
          <a:ext cx="889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18856</xdr:rowOff>
    </xdr:from>
    <xdr:ext cx="762000" cy="259045"/>
    <xdr:sp macro="" textlink="">
      <xdr:nvSpPr>
        <xdr:cNvPr id="411" name="テキスト ボックス 410"/>
        <xdr:cNvSpPr txBox="1"/>
      </xdr:nvSpPr>
      <xdr:spPr>
        <a:xfrm>
          <a:off x="12763500" y="629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109961</xdr:rowOff>
    </xdr:from>
    <xdr:to>
      <xdr:col>64</xdr:col>
      <xdr:colOff>152400</xdr:colOff>
      <xdr:row>38</xdr:row>
      <xdr:rowOff>40111</xdr:rowOff>
    </xdr:to>
    <xdr:sp macro="" textlink="">
      <xdr:nvSpPr>
        <xdr:cNvPr id="412" name="楕円 411"/>
        <xdr:cNvSpPr/>
      </xdr:nvSpPr>
      <xdr:spPr>
        <a:xfrm>
          <a:off x="12242800" y="62186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24888</xdr:rowOff>
    </xdr:from>
    <xdr:ext cx="762000" cy="259045"/>
    <xdr:sp macro="" textlink="">
      <xdr:nvSpPr>
        <xdr:cNvPr id="413" name="テキスト ボックス 412"/>
        <xdr:cNvSpPr txBox="1"/>
      </xdr:nvSpPr>
      <xdr:spPr>
        <a:xfrm>
          <a:off x="11950700" y="629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繰上償還の実施により地方債現在高が減少し、分子が減少した一方、臨時財政対策債発行可能額の減により分母も減となり最終的に比率は下がった。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今後地方債現在高は減少していくが、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年度以降も基金の取り崩しを予定しているため基金残高は減少していく見込みであり、充当可能財源が減少し、比率は上がる見込みである。引き続き事業費の圧縮を図り、計画的な地方債発行に努める。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1664950" y="3638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097915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1664950" y="2476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097915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5474950" y="2476500"/>
          <a:ext cx="0" cy="1286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5563850" y="373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5405100" y="37634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556385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5405100" y="2476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76835</xdr:rowOff>
    </xdr:from>
    <xdr:to>
      <xdr:col>81</xdr:col>
      <xdr:colOff>44450</xdr:colOff>
      <xdr:row>18</xdr:row>
      <xdr:rowOff>126302</xdr:rowOff>
    </xdr:to>
    <xdr:cxnSp macro="">
      <xdr:nvCxnSpPr>
        <xdr:cNvPr id="443" name="直線コネクタ 442"/>
        <xdr:cNvCxnSpPr/>
      </xdr:nvCxnSpPr>
      <xdr:spPr>
        <a:xfrm flipV="1">
          <a:off x="14712950" y="3048635"/>
          <a:ext cx="762000" cy="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5563850" y="237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5430500" y="25204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126302</xdr:rowOff>
    </xdr:from>
    <xdr:to>
      <xdr:col>77</xdr:col>
      <xdr:colOff>44450</xdr:colOff>
      <xdr:row>19</xdr:row>
      <xdr:rowOff>28448</xdr:rowOff>
    </xdr:to>
    <xdr:cxnSp macro="">
      <xdr:nvCxnSpPr>
        <xdr:cNvPr id="446" name="直線コネクタ 445"/>
        <xdr:cNvCxnSpPr/>
      </xdr:nvCxnSpPr>
      <xdr:spPr>
        <a:xfrm flipV="1">
          <a:off x="13906500" y="3098102"/>
          <a:ext cx="806450" cy="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4668500" y="25777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4370050" y="2352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28448</xdr:rowOff>
    </xdr:from>
    <xdr:to>
      <xdr:col>72</xdr:col>
      <xdr:colOff>203200</xdr:colOff>
      <xdr:row>19</xdr:row>
      <xdr:rowOff>73089</xdr:rowOff>
    </xdr:to>
    <xdr:cxnSp macro="">
      <xdr:nvCxnSpPr>
        <xdr:cNvPr id="449" name="直線コネクタ 448"/>
        <xdr:cNvCxnSpPr/>
      </xdr:nvCxnSpPr>
      <xdr:spPr>
        <a:xfrm flipV="1">
          <a:off x="13106400" y="3165348"/>
          <a:ext cx="8001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3868400" y="26696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3557250" y="24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73089</xdr:rowOff>
    </xdr:from>
    <xdr:to>
      <xdr:col>68</xdr:col>
      <xdr:colOff>152400</xdr:colOff>
      <xdr:row>19</xdr:row>
      <xdr:rowOff>91186</xdr:rowOff>
    </xdr:to>
    <xdr:cxnSp macro="">
      <xdr:nvCxnSpPr>
        <xdr:cNvPr id="452" name="直線コネクタ 451"/>
        <xdr:cNvCxnSpPr/>
      </xdr:nvCxnSpPr>
      <xdr:spPr>
        <a:xfrm flipV="1">
          <a:off x="12293600" y="3209989"/>
          <a:ext cx="8128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3055600" y="271554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2763500" y="249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2242800" y="27089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1950700" y="248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26035</xdr:rowOff>
    </xdr:from>
    <xdr:to>
      <xdr:col>81</xdr:col>
      <xdr:colOff>95250</xdr:colOff>
      <xdr:row>18</xdr:row>
      <xdr:rowOff>127635</xdr:rowOff>
    </xdr:to>
    <xdr:sp macro="" textlink="">
      <xdr:nvSpPr>
        <xdr:cNvPr id="462" name="楕円 461"/>
        <xdr:cNvSpPr/>
      </xdr:nvSpPr>
      <xdr:spPr>
        <a:xfrm>
          <a:off x="15430500" y="29978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169562</xdr:rowOff>
    </xdr:from>
    <xdr:ext cx="762000" cy="259045"/>
    <xdr:sp macro="" textlink="">
      <xdr:nvSpPr>
        <xdr:cNvPr id="463" name="将来負担の状況該当値テキスト"/>
        <xdr:cNvSpPr txBox="1"/>
      </xdr:nvSpPr>
      <xdr:spPr>
        <a:xfrm>
          <a:off x="15563850" y="296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75502</xdr:rowOff>
    </xdr:from>
    <xdr:to>
      <xdr:col>77</xdr:col>
      <xdr:colOff>95250</xdr:colOff>
      <xdr:row>19</xdr:row>
      <xdr:rowOff>5652</xdr:rowOff>
    </xdr:to>
    <xdr:sp macro="" textlink="">
      <xdr:nvSpPr>
        <xdr:cNvPr id="464" name="楕円 463"/>
        <xdr:cNvSpPr/>
      </xdr:nvSpPr>
      <xdr:spPr>
        <a:xfrm>
          <a:off x="14668500" y="304730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161879</xdr:rowOff>
    </xdr:from>
    <xdr:ext cx="736600" cy="259045"/>
    <xdr:sp macro="" textlink="">
      <xdr:nvSpPr>
        <xdr:cNvPr id="465" name="テキスト ボックス 464"/>
        <xdr:cNvSpPr txBox="1"/>
      </xdr:nvSpPr>
      <xdr:spPr>
        <a:xfrm>
          <a:off x="14370050" y="3133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149098</xdr:rowOff>
    </xdr:from>
    <xdr:to>
      <xdr:col>73</xdr:col>
      <xdr:colOff>44450</xdr:colOff>
      <xdr:row>19</xdr:row>
      <xdr:rowOff>79248</xdr:rowOff>
    </xdr:to>
    <xdr:sp macro="" textlink="">
      <xdr:nvSpPr>
        <xdr:cNvPr id="466" name="楕円 465"/>
        <xdr:cNvSpPr/>
      </xdr:nvSpPr>
      <xdr:spPr>
        <a:xfrm>
          <a:off x="13868400" y="31208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64025</xdr:rowOff>
    </xdr:from>
    <xdr:ext cx="762000" cy="259045"/>
    <xdr:sp macro="" textlink="">
      <xdr:nvSpPr>
        <xdr:cNvPr id="467" name="テキスト ボックス 466"/>
        <xdr:cNvSpPr txBox="1"/>
      </xdr:nvSpPr>
      <xdr:spPr>
        <a:xfrm>
          <a:off x="13557250" y="320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22289</xdr:rowOff>
    </xdr:from>
    <xdr:to>
      <xdr:col>68</xdr:col>
      <xdr:colOff>203200</xdr:colOff>
      <xdr:row>19</xdr:row>
      <xdr:rowOff>123889</xdr:rowOff>
    </xdr:to>
    <xdr:sp macro="" textlink="">
      <xdr:nvSpPr>
        <xdr:cNvPr id="468" name="楕円 467"/>
        <xdr:cNvSpPr/>
      </xdr:nvSpPr>
      <xdr:spPr>
        <a:xfrm>
          <a:off x="13055600" y="3159189"/>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108666</xdr:rowOff>
    </xdr:from>
    <xdr:ext cx="762000" cy="259045"/>
    <xdr:sp macro="" textlink="">
      <xdr:nvSpPr>
        <xdr:cNvPr id="469" name="テキスト ボックス 468"/>
        <xdr:cNvSpPr txBox="1"/>
      </xdr:nvSpPr>
      <xdr:spPr>
        <a:xfrm>
          <a:off x="12763500" y="324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40386</xdr:rowOff>
    </xdr:from>
    <xdr:to>
      <xdr:col>64</xdr:col>
      <xdr:colOff>152400</xdr:colOff>
      <xdr:row>19</xdr:row>
      <xdr:rowOff>141986</xdr:rowOff>
    </xdr:to>
    <xdr:sp macro="" textlink="">
      <xdr:nvSpPr>
        <xdr:cNvPr id="470" name="楕円 469"/>
        <xdr:cNvSpPr/>
      </xdr:nvSpPr>
      <xdr:spPr>
        <a:xfrm>
          <a:off x="12242800" y="317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126763</xdr:rowOff>
    </xdr:from>
    <xdr:ext cx="762000" cy="259045"/>
    <xdr:sp macro="" textlink="">
      <xdr:nvSpPr>
        <xdr:cNvPr id="471" name="テキスト ボックス 470"/>
        <xdr:cNvSpPr txBox="1"/>
      </xdr:nvSpPr>
      <xdr:spPr>
        <a:xfrm>
          <a:off x="11950700" y="326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36,391
36,166
420.93
27,377,253
26,567,505
734,080
14,800,637
29,620,197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については、類似団体平均を上回っている。これは職員数の多さが人件費全体を押し上げているためである。地理的要因から、認定こども園・保育所・消防署分署等施設数が多く、そのため消防職員や保育士を多く抱えている。それらにより類似団体の平均を大きく上回る結果となっている。今後は、直営施設の民間への譲渡や、公設民営、指定管理などによる民間への委託、再任用制度の活用等により、人件費総額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27940</xdr:rowOff>
    </xdr:to>
    <xdr:cxnSp macro="">
      <xdr:nvCxnSpPr>
        <xdr:cNvPr id="66" name="直線コネクタ 65"/>
        <xdr:cNvCxnSpPr/>
      </xdr:nvCxnSpPr>
      <xdr:spPr>
        <a:xfrm flipV="1">
          <a:off x="3987800" y="6535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43180</xdr:rowOff>
    </xdr:to>
    <xdr:cxnSp macro="">
      <xdr:nvCxnSpPr>
        <xdr:cNvPr id="69" name="直線コネクタ 68"/>
        <xdr:cNvCxnSpPr/>
      </xdr:nvCxnSpPr>
      <xdr:spPr>
        <a:xfrm flipV="1">
          <a:off x="3098800" y="6543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43180</xdr:rowOff>
    </xdr:from>
    <xdr:to>
      <xdr:col>15</xdr:col>
      <xdr:colOff>98425</xdr:colOff>
      <xdr:row>38</xdr:row>
      <xdr:rowOff>111760</xdr:rowOff>
    </xdr:to>
    <xdr:cxnSp macro="">
      <xdr:nvCxnSpPr>
        <xdr:cNvPr id="72" name="直線コネクタ 71"/>
        <xdr:cNvCxnSpPr/>
      </xdr:nvCxnSpPr>
      <xdr:spPr>
        <a:xfrm flipV="1">
          <a:off x="2209800" y="6558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111760</xdr:rowOff>
    </xdr:from>
    <xdr:to>
      <xdr:col>11</xdr:col>
      <xdr:colOff>9525</xdr:colOff>
      <xdr:row>38</xdr:row>
      <xdr:rowOff>149860</xdr:rowOff>
    </xdr:to>
    <xdr:cxnSp macro="">
      <xdr:nvCxnSpPr>
        <xdr:cNvPr id="75" name="直線コネクタ 74"/>
        <xdr:cNvCxnSpPr/>
      </xdr:nvCxnSpPr>
      <xdr:spPr>
        <a:xfrm flipV="1">
          <a:off x="1320800" y="6626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60960</xdr:rowOff>
    </xdr:from>
    <xdr:to>
      <xdr:col>11</xdr:col>
      <xdr:colOff>60325</xdr:colOff>
      <xdr:row>38</xdr:row>
      <xdr:rowOff>162560</xdr:rowOff>
    </xdr:to>
    <xdr:sp macro="" textlink="">
      <xdr:nvSpPr>
        <xdr:cNvPr id="91" name="楕円 90"/>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147337</xdr:rowOff>
    </xdr:from>
    <xdr:ext cx="762000" cy="259045"/>
    <xdr:sp macro="" textlink="">
      <xdr:nvSpPr>
        <xdr:cNvPr id="92" name="テキスト ボックス 91"/>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93" name="楕円 92"/>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13987</xdr:rowOff>
    </xdr:from>
    <xdr:ext cx="762000" cy="259045"/>
    <xdr:sp macro="" textlink="">
      <xdr:nvSpPr>
        <xdr:cNvPr id="94" name="テキスト ボックス 93"/>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物件費については、新型コロナウイルスによる各種費用の増、ごみ処理対策に掛かる費用の増などにより昨年度比で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ポイントの増加となった。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公共施設等の維持管理に係る経費について、大きな負担となっており、公共施設等総合管理計画の推進により、適正規模への見直しを図っていく。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91621</xdr:rowOff>
    </xdr:from>
    <xdr:to>
      <xdr:col>82</xdr:col>
      <xdr:colOff>107950</xdr:colOff>
      <xdr:row>17</xdr:row>
      <xdr:rowOff>102507</xdr:rowOff>
    </xdr:to>
    <xdr:cxnSp macro="">
      <xdr:nvCxnSpPr>
        <xdr:cNvPr id="129" name="直線コネクタ 128"/>
        <xdr:cNvCxnSpPr/>
      </xdr:nvCxnSpPr>
      <xdr:spPr>
        <a:xfrm>
          <a:off x="15671800" y="30062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17</xdr:row>
      <xdr:rowOff>91621</xdr:rowOff>
    </xdr:to>
    <xdr:cxnSp macro="">
      <xdr:nvCxnSpPr>
        <xdr:cNvPr id="132" name="直線コネクタ 131"/>
        <xdr:cNvCxnSpPr/>
      </xdr:nvCxnSpPr>
      <xdr:spPr>
        <a:xfrm>
          <a:off x="14782800" y="28865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18</xdr:row>
      <xdr:rowOff>18143</xdr:rowOff>
    </xdr:to>
    <xdr:cxnSp macro="">
      <xdr:nvCxnSpPr>
        <xdr:cNvPr id="135" name="直線コネクタ 134"/>
        <xdr:cNvCxnSpPr/>
      </xdr:nvCxnSpPr>
      <xdr:spPr>
        <a:xfrm flipV="1">
          <a:off x="13893800" y="2886529"/>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18143</xdr:rowOff>
    </xdr:from>
    <xdr:to>
      <xdr:col>69</xdr:col>
      <xdr:colOff>92075</xdr:colOff>
      <xdr:row>18</xdr:row>
      <xdr:rowOff>29029</xdr:rowOff>
    </xdr:to>
    <xdr:cxnSp macro="">
      <xdr:nvCxnSpPr>
        <xdr:cNvPr id="138" name="直線コネクタ 137"/>
        <xdr:cNvCxnSpPr/>
      </xdr:nvCxnSpPr>
      <xdr:spPr>
        <a:xfrm flipV="1">
          <a:off x="13004800" y="3104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48" name="楕円 147"/>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23784</xdr:rowOff>
    </xdr:from>
    <xdr:ext cx="762000" cy="259045"/>
    <xdr:sp macro="" textlink="">
      <xdr:nvSpPr>
        <xdr:cNvPr id="149" name="物件費該当値テキスト"/>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40821</xdr:rowOff>
    </xdr:from>
    <xdr:to>
      <xdr:col>78</xdr:col>
      <xdr:colOff>120650</xdr:colOff>
      <xdr:row>17</xdr:row>
      <xdr:rowOff>142421</xdr:rowOff>
    </xdr:to>
    <xdr:sp macro="" textlink="">
      <xdr:nvSpPr>
        <xdr:cNvPr id="150" name="楕円 149"/>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127198</xdr:rowOff>
    </xdr:from>
    <xdr:ext cx="736600" cy="259045"/>
    <xdr:sp macro="" textlink="">
      <xdr:nvSpPr>
        <xdr:cNvPr id="151" name="テキスト ボックス 150"/>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2" name="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53" name="テキスト ボックス 152"/>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4" name="楕円 153"/>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5" name="テキスト ボックス 154"/>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56" name="楕円 155"/>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57" name="テキスト ボックス 156"/>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扶助費については、児童手当等の減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を生活保護費、自立支援給付費の増が上回ったこと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により昨年度比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となった。少子化や経済状況により影響されるが、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、各扶助費受給者の資格審査等の適正化に努める。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152400</xdr:rowOff>
    </xdr:from>
    <xdr:to>
      <xdr:col>24</xdr:col>
      <xdr:colOff>25400</xdr:colOff>
      <xdr:row>55</xdr:row>
      <xdr:rowOff>6350</xdr:rowOff>
    </xdr:to>
    <xdr:cxnSp macro="">
      <xdr:nvCxnSpPr>
        <xdr:cNvPr id="190" name="直線コネクタ 189"/>
        <xdr:cNvCxnSpPr/>
      </xdr:nvCxnSpPr>
      <xdr:spPr>
        <a:xfrm>
          <a:off x="3987800" y="9410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152400</xdr:rowOff>
    </xdr:from>
    <xdr:to>
      <xdr:col>19</xdr:col>
      <xdr:colOff>187325</xdr:colOff>
      <xdr:row>55</xdr:row>
      <xdr:rowOff>6350</xdr:rowOff>
    </xdr:to>
    <xdr:cxnSp macro="">
      <xdr:nvCxnSpPr>
        <xdr:cNvPr id="193" name="直線コネクタ 192"/>
        <xdr:cNvCxnSpPr/>
      </xdr:nvCxnSpPr>
      <xdr:spPr>
        <a:xfrm flipV="1">
          <a:off x="3098800" y="9410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107950</xdr:rowOff>
    </xdr:to>
    <xdr:cxnSp macro="">
      <xdr:nvCxnSpPr>
        <xdr:cNvPr id="196" name="直線コネクタ 195"/>
        <xdr:cNvCxnSpPr/>
      </xdr:nvCxnSpPr>
      <xdr:spPr>
        <a:xfrm flipV="1">
          <a:off x="2209800" y="9436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0</xdr:rowOff>
    </xdr:to>
    <xdr:cxnSp macro="">
      <xdr:nvCxnSpPr>
        <xdr:cNvPr id="199" name="直線コネクタ 198"/>
        <xdr:cNvCxnSpPr/>
      </xdr:nvCxnSpPr>
      <xdr:spPr>
        <a:xfrm flipV="1">
          <a:off x="1320800" y="9537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127000</xdr:rowOff>
    </xdr:from>
    <xdr:to>
      <xdr:col>24</xdr:col>
      <xdr:colOff>76200</xdr:colOff>
      <xdr:row>55</xdr:row>
      <xdr:rowOff>57150</xdr:rowOff>
    </xdr:to>
    <xdr:sp macro="" textlink="">
      <xdr:nvSpPr>
        <xdr:cNvPr id="209" name="楕円 208"/>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143527</xdr:rowOff>
    </xdr:from>
    <xdr:ext cx="762000" cy="259045"/>
    <xdr:sp macro="" textlink="">
      <xdr:nvSpPr>
        <xdr:cNvPr id="210" name="扶助費該当値テキスト"/>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101600</xdr:rowOff>
    </xdr:from>
    <xdr:to>
      <xdr:col>20</xdr:col>
      <xdr:colOff>38100</xdr:colOff>
      <xdr:row>55</xdr:row>
      <xdr:rowOff>31750</xdr:rowOff>
    </xdr:to>
    <xdr:sp macro="" textlink="">
      <xdr:nvSpPr>
        <xdr:cNvPr id="211" name="楕円 210"/>
        <xdr:cNvSpPr/>
      </xdr:nvSpPr>
      <xdr:spPr>
        <a:xfrm>
          <a:off x="3937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41927</xdr:rowOff>
    </xdr:from>
    <xdr:ext cx="736600" cy="259045"/>
    <xdr:sp macro="" textlink="">
      <xdr:nvSpPr>
        <xdr:cNvPr id="212" name="テキスト ボックス 211"/>
        <xdr:cNvSpPr txBox="1"/>
      </xdr:nvSpPr>
      <xdr:spPr>
        <a:xfrm>
          <a:off x="3606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127000</xdr:rowOff>
    </xdr:from>
    <xdr:to>
      <xdr:col>15</xdr:col>
      <xdr:colOff>149225</xdr:colOff>
      <xdr:row>55</xdr:row>
      <xdr:rowOff>57150</xdr:rowOff>
    </xdr:to>
    <xdr:sp macro="" textlink="">
      <xdr:nvSpPr>
        <xdr:cNvPr id="213" name="楕円 212"/>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214" name="テキスト ボックス 213"/>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5" name="楕円 214"/>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6" name="テキスト ボックス 215"/>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7" name="楕円 216"/>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8" name="テキスト ボックス 217"/>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その他に係る経常収支比率については、昨年度比で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した。施設の老朽化による修繕が多くなっており、公共施設の見直しによる維持管理費の抑制を通じ、将来の負担軽減を図る。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55</xdr:row>
      <xdr:rowOff>107950</xdr:rowOff>
    </xdr:to>
    <xdr:cxnSp macro="">
      <xdr:nvCxnSpPr>
        <xdr:cNvPr id="251" name="直線コネクタ 250"/>
        <xdr:cNvCxnSpPr/>
      </xdr:nvCxnSpPr>
      <xdr:spPr>
        <a:xfrm>
          <a:off x="15671800" y="9469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107950</xdr:rowOff>
    </xdr:to>
    <xdr:cxnSp macro="">
      <xdr:nvCxnSpPr>
        <xdr:cNvPr id="254" name="直線コネクタ 253"/>
        <xdr:cNvCxnSpPr/>
      </xdr:nvCxnSpPr>
      <xdr:spPr>
        <a:xfrm flipV="1">
          <a:off x="14782800" y="9469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57</xdr:row>
      <xdr:rowOff>39370</xdr:rowOff>
    </xdr:to>
    <xdr:cxnSp macro="">
      <xdr:nvCxnSpPr>
        <xdr:cNvPr id="257" name="直線コネクタ 256"/>
        <xdr:cNvCxnSpPr/>
      </xdr:nvCxnSpPr>
      <xdr:spPr>
        <a:xfrm flipV="1">
          <a:off x="13893800" y="95377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39370</xdr:rowOff>
    </xdr:from>
    <xdr:to>
      <xdr:col>69</xdr:col>
      <xdr:colOff>92075</xdr:colOff>
      <xdr:row>57</xdr:row>
      <xdr:rowOff>39370</xdr:rowOff>
    </xdr:to>
    <xdr:cxnSp macro="">
      <xdr:nvCxnSpPr>
        <xdr:cNvPr id="260" name="直線コネクタ 259"/>
        <xdr:cNvCxnSpPr/>
      </xdr:nvCxnSpPr>
      <xdr:spPr>
        <a:xfrm>
          <a:off x="13004800" y="981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0" name="楕円 269"/>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1"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72" name="楕円 271"/>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73" name="テキスト ボックス 272"/>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4" name="楕円 273"/>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5" name="テキスト ボックス 274"/>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6" name="楕円 275"/>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77" name="テキスト ボックス 276"/>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78" name="楕円 277"/>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79" name="テキスト ボックス 278"/>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補助費等については、昨年度比で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ポイントの減少となった。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今後は、地方創生や地域振興、農業振興に関する支援を継続しつつ、終期を定めるなど、見直しや事業の統合、規模や内容の適正化に努める。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170434</xdr:rowOff>
    </xdr:to>
    <xdr:cxnSp macro="">
      <xdr:nvCxnSpPr>
        <xdr:cNvPr id="309" name="直線コネクタ 308"/>
        <xdr:cNvCxnSpPr/>
      </xdr:nvCxnSpPr>
      <xdr:spPr>
        <a:xfrm flipV="1">
          <a:off x="15671800" y="607517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21844</xdr:rowOff>
    </xdr:to>
    <xdr:cxnSp macro="">
      <xdr:nvCxnSpPr>
        <xdr:cNvPr id="312" name="直線コネクタ 311"/>
        <xdr:cNvCxnSpPr/>
      </xdr:nvCxnSpPr>
      <xdr:spPr>
        <a:xfrm flipV="1">
          <a:off x="14782800" y="61711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10414</xdr:rowOff>
    </xdr:from>
    <xdr:to>
      <xdr:col>73</xdr:col>
      <xdr:colOff>180975</xdr:colOff>
      <xdr:row>36</xdr:row>
      <xdr:rowOff>21844</xdr:rowOff>
    </xdr:to>
    <xdr:cxnSp macro="">
      <xdr:nvCxnSpPr>
        <xdr:cNvPr id="315" name="直線コネクタ 314"/>
        <xdr:cNvCxnSpPr/>
      </xdr:nvCxnSpPr>
      <xdr:spPr>
        <a:xfrm>
          <a:off x="13893800" y="601116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35</xdr:row>
      <xdr:rowOff>10414</xdr:rowOff>
    </xdr:to>
    <xdr:cxnSp macro="">
      <xdr:nvCxnSpPr>
        <xdr:cNvPr id="318" name="直線コネクタ 317"/>
        <xdr:cNvCxnSpPr/>
      </xdr:nvCxnSpPr>
      <xdr:spPr>
        <a:xfrm>
          <a:off x="13004800" y="59745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8" name="楕円 327"/>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29"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119634</xdr:rowOff>
    </xdr:from>
    <xdr:to>
      <xdr:col>78</xdr:col>
      <xdr:colOff>120650</xdr:colOff>
      <xdr:row>36</xdr:row>
      <xdr:rowOff>49784</xdr:rowOff>
    </xdr:to>
    <xdr:sp macro="" textlink="">
      <xdr:nvSpPr>
        <xdr:cNvPr id="330" name="楕円 329"/>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59961</xdr:rowOff>
    </xdr:from>
    <xdr:ext cx="736600" cy="259045"/>
    <xdr:sp macro="" textlink="">
      <xdr:nvSpPr>
        <xdr:cNvPr id="331" name="テキスト ボックス 330"/>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2" name="楕円 331"/>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3" name="テキスト ボックス 332"/>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131064</xdr:rowOff>
    </xdr:from>
    <xdr:to>
      <xdr:col>69</xdr:col>
      <xdr:colOff>142875</xdr:colOff>
      <xdr:row>35</xdr:row>
      <xdr:rowOff>61214</xdr:rowOff>
    </xdr:to>
    <xdr:sp macro="" textlink="">
      <xdr:nvSpPr>
        <xdr:cNvPr id="334" name="楕円 333"/>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71391</xdr:rowOff>
    </xdr:from>
    <xdr:ext cx="762000" cy="259045"/>
    <xdr:sp macro="" textlink="">
      <xdr:nvSpPr>
        <xdr:cNvPr id="335" name="テキスト ボックス 334"/>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6" name="楕円 335"/>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7" name="テキスト ボックス 336"/>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公債費については、令和２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に行った繰上償還（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百万円）により、令和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年度の償還元金が減少した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ものの、分母である経常一般財源の減がそれを上回ったため、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となった。引き続き事業費の圧縮を行い、計画的な地方債の発行と繰上償還等により公債費の抑制を図る。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113665</xdr:rowOff>
    </xdr:from>
    <xdr:to>
      <xdr:col>24</xdr:col>
      <xdr:colOff>25400</xdr:colOff>
      <xdr:row>75</xdr:row>
      <xdr:rowOff>121285</xdr:rowOff>
    </xdr:to>
    <xdr:cxnSp macro="">
      <xdr:nvCxnSpPr>
        <xdr:cNvPr id="369" name="直線コネクタ 368"/>
        <xdr:cNvCxnSpPr/>
      </xdr:nvCxnSpPr>
      <xdr:spPr>
        <a:xfrm>
          <a:off x="3987800" y="129724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113665</xdr:rowOff>
    </xdr:from>
    <xdr:to>
      <xdr:col>19</xdr:col>
      <xdr:colOff>187325</xdr:colOff>
      <xdr:row>75</xdr:row>
      <xdr:rowOff>151764</xdr:rowOff>
    </xdr:to>
    <xdr:cxnSp macro="">
      <xdr:nvCxnSpPr>
        <xdr:cNvPr id="372" name="直線コネクタ 371"/>
        <xdr:cNvCxnSpPr/>
      </xdr:nvCxnSpPr>
      <xdr:spPr>
        <a:xfrm flipV="1">
          <a:off x="3098800" y="12972415"/>
          <a:ext cx="8890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127000</xdr:rowOff>
    </xdr:from>
    <xdr:to>
      <xdr:col>15</xdr:col>
      <xdr:colOff>98425</xdr:colOff>
      <xdr:row>75</xdr:row>
      <xdr:rowOff>151764</xdr:rowOff>
    </xdr:to>
    <xdr:cxnSp macro="">
      <xdr:nvCxnSpPr>
        <xdr:cNvPr id="375" name="直線コネクタ 374"/>
        <xdr:cNvCxnSpPr/>
      </xdr:nvCxnSpPr>
      <xdr:spPr>
        <a:xfrm>
          <a:off x="2209800" y="1298575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117475</xdr:rowOff>
    </xdr:from>
    <xdr:to>
      <xdr:col>11</xdr:col>
      <xdr:colOff>9525</xdr:colOff>
      <xdr:row>75</xdr:row>
      <xdr:rowOff>127000</xdr:rowOff>
    </xdr:to>
    <xdr:cxnSp macro="">
      <xdr:nvCxnSpPr>
        <xdr:cNvPr id="378" name="直線コネクタ 377"/>
        <xdr:cNvCxnSpPr/>
      </xdr:nvCxnSpPr>
      <xdr:spPr>
        <a:xfrm>
          <a:off x="1320800" y="12976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70485</xdr:rowOff>
    </xdr:from>
    <xdr:to>
      <xdr:col>24</xdr:col>
      <xdr:colOff>76200</xdr:colOff>
      <xdr:row>76</xdr:row>
      <xdr:rowOff>636</xdr:rowOff>
    </xdr:to>
    <xdr:sp macro="" textlink="">
      <xdr:nvSpPr>
        <xdr:cNvPr id="388" name="楕円 387"/>
        <xdr:cNvSpPr/>
      </xdr:nvSpPr>
      <xdr:spPr>
        <a:xfrm>
          <a:off x="47752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42562</xdr:rowOff>
    </xdr:from>
    <xdr:ext cx="762000" cy="259045"/>
    <xdr:sp macro="" textlink="">
      <xdr:nvSpPr>
        <xdr:cNvPr id="389" name="公債費該当値テキスト"/>
        <xdr:cNvSpPr txBox="1"/>
      </xdr:nvSpPr>
      <xdr:spPr>
        <a:xfrm>
          <a:off x="49149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62865</xdr:rowOff>
    </xdr:from>
    <xdr:to>
      <xdr:col>20</xdr:col>
      <xdr:colOff>38100</xdr:colOff>
      <xdr:row>75</xdr:row>
      <xdr:rowOff>164464</xdr:rowOff>
    </xdr:to>
    <xdr:sp macro="" textlink="">
      <xdr:nvSpPr>
        <xdr:cNvPr id="390" name="楕円 389"/>
        <xdr:cNvSpPr/>
      </xdr:nvSpPr>
      <xdr:spPr>
        <a:xfrm>
          <a:off x="3937000" y="12921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149241</xdr:rowOff>
    </xdr:from>
    <xdr:ext cx="736600" cy="259045"/>
    <xdr:sp macro="" textlink="">
      <xdr:nvSpPr>
        <xdr:cNvPr id="391" name="テキスト ボックス 390"/>
        <xdr:cNvSpPr txBox="1"/>
      </xdr:nvSpPr>
      <xdr:spPr>
        <a:xfrm>
          <a:off x="3606800" y="13007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100965</xdr:rowOff>
    </xdr:from>
    <xdr:to>
      <xdr:col>15</xdr:col>
      <xdr:colOff>149225</xdr:colOff>
      <xdr:row>76</xdr:row>
      <xdr:rowOff>31114</xdr:rowOff>
    </xdr:to>
    <xdr:sp macro="" textlink="">
      <xdr:nvSpPr>
        <xdr:cNvPr id="392" name="楕円 391"/>
        <xdr:cNvSpPr/>
      </xdr:nvSpPr>
      <xdr:spPr>
        <a:xfrm>
          <a:off x="3048000" y="12959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15891</xdr:rowOff>
    </xdr:from>
    <xdr:ext cx="762000" cy="259045"/>
    <xdr:sp macro="" textlink="">
      <xdr:nvSpPr>
        <xdr:cNvPr id="393" name="テキスト ボックス 392"/>
        <xdr:cNvSpPr txBox="1"/>
      </xdr:nvSpPr>
      <xdr:spPr>
        <a:xfrm>
          <a:off x="2717800" y="1304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76200</xdr:rowOff>
    </xdr:from>
    <xdr:to>
      <xdr:col>11</xdr:col>
      <xdr:colOff>60325</xdr:colOff>
      <xdr:row>76</xdr:row>
      <xdr:rowOff>6350</xdr:rowOff>
    </xdr:to>
    <xdr:sp macro="" textlink="">
      <xdr:nvSpPr>
        <xdr:cNvPr id="394" name="楕円 393"/>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162577</xdr:rowOff>
    </xdr:from>
    <xdr:ext cx="762000" cy="259045"/>
    <xdr:sp macro="" textlink="">
      <xdr:nvSpPr>
        <xdr:cNvPr id="395" name="テキスト ボックス 394"/>
        <xdr:cNvSpPr txBox="1"/>
      </xdr:nvSpPr>
      <xdr:spPr>
        <a:xfrm>
          <a:off x="1828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66675</xdr:rowOff>
    </xdr:from>
    <xdr:to>
      <xdr:col>6</xdr:col>
      <xdr:colOff>171450</xdr:colOff>
      <xdr:row>75</xdr:row>
      <xdr:rowOff>168275</xdr:rowOff>
    </xdr:to>
    <xdr:sp macro="" textlink="">
      <xdr:nvSpPr>
        <xdr:cNvPr id="396" name="楕円 395"/>
        <xdr:cNvSpPr/>
      </xdr:nvSpPr>
      <xdr:spPr>
        <a:xfrm>
          <a:off x="1270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153052</xdr:rowOff>
    </xdr:from>
    <xdr:ext cx="762000" cy="259045"/>
    <xdr:sp macro="" textlink="">
      <xdr:nvSpPr>
        <xdr:cNvPr id="397" name="テキスト ボックス 396"/>
        <xdr:cNvSpPr txBox="1"/>
      </xdr:nvSpPr>
      <xdr:spPr>
        <a:xfrm>
          <a:off x="939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公債費以外に係る経常収支比率については、昨年度比で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ポイント減少した。これは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た影響が大きい。今後も、独立採算の原則に立ち、行財政改革を推進し経常経費の圧縮に努めながら、施設整備事業計画の見直し、使用料の定期的な見直し、維持管理費の抑制を通じ、普通会計の負担軽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117856</xdr:rowOff>
    </xdr:from>
    <xdr:to>
      <xdr:col>82</xdr:col>
      <xdr:colOff>107950</xdr:colOff>
      <xdr:row>74</xdr:row>
      <xdr:rowOff>163576</xdr:rowOff>
    </xdr:to>
    <xdr:cxnSp macro="">
      <xdr:nvCxnSpPr>
        <xdr:cNvPr id="428" name="直線コネクタ 427"/>
        <xdr:cNvCxnSpPr/>
      </xdr:nvCxnSpPr>
      <xdr:spPr>
        <a:xfrm flipV="1">
          <a:off x="15671800" y="128051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75</xdr:row>
      <xdr:rowOff>24130</xdr:rowOff>
    </xdr:to>
    <xdr:cxnSp macro="">
      <xdr:nvCxnSpPr>
        <xdr:cNvPr id="431" name="直線コネクタ 430"/>
        <xdr:cNvCxnSpPr/>
      </xdr:nvCxnSpPr>
      <xdr:spPr>
        <a:xfrm flipV="1">
          <a:off x="14782800" y="128508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24130</xdr:rowOff>
    </xdr:from>
    <xdr:to>
      <xdr:col>73</xdr:col>
      <xdr:colOff>180975</xdr:colOff>
      <xdr:row>76</xdr:row>
      <xdr:rowOff>3556</xdr:rowOff>
    </xdr:to>
    <xdr:cxnSp macro="">
      <xdr:nvCxnSpPr>
        <xdr:cNvPr id="434" name="直線コネクタ 433"/>
        <xdr:cNvCxnSpPr/>
      </xdr:nvCxnSpPr>
      <xdr:spPr>
        <a:xfrm flipV="1">
          <a:off x="13893800" y="1288288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76</xdr:row>
      <xdr:rowOff>17272</xdr:rowOff>
    </xdr:to>
    <xdr:cxnSp macro="">
      <xdr:nvCxnSpPr>
        <xdr:cNvPr id="437" name="直線コネクタ 436"/>
        <xdr:cNvCxnSpPr/>
      </xdr:nvCxnSpPr>
      <xdr:spPr>
        <a:xfrm flipV="1">
          <a:off x="13004800" y="13033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67056</xdr:rowOff>
    </xdr:from>
    <xdr:to>
      <xdr:col>82</xdr:col>
      <xdr:colOff>158750</xdr:colOff>
      <xdr:row>74</xdr:row>
      <xdr:rowOff>168656</xdr:rowOff>
    </xdr:to>
    <xdr:sp macro="" textlink="">
      <xdr:nvSpPr>
        <xdr:cNvPr id="447" name="楕円 446"/>
        <xdr:cNvSpPr/>
      </xdr:nvSpPr>
      <xdr:spPr>
        <a:xfrm>
          <a:off x="164592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83583</xdr:rowOff>
    </xdr:from>
    <xdr:ext cx="762000" cy="259045"/>
    <xdr:sp macro="" textlink="">
      <xdr:nvSpPr>
        <xdr:cNvPr id="448" name="公債費以外該当値テキスト"/>
        <xdr:cNvSpPr txBox="1"/>
      </xdr:nvSpPr>
      <xdr:spPr>
        <a:xfrm>
          <a:off x="16598900" y="1259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112776</xdr:rowOff>
    </xdr:from>
    <xdr:to>
      <xdr:col>78</xdr:col>
      <xdr:colOff>120650</xdr:colOff>
      <xdr:row>75</xdr:row>
      <xdr:rowOff>42926</xdr:rowOff>
    </xdr:to>
    <xdr:sp macro="" textlink="">
      <xdr:nvSpPr>
        <xdr:cNvPr id="449" name="楕円 448"/>
        <xdr:cNvSpPr/>
      </xdr:nvSpPr>
      <xdr:spPr>
        <a:xfrm>
          <a:off x="15621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53103</xdr:rowOff>
    </xdr:from>
    <xdr:ext cx="736600" cy="259045"/>
    <xdr:sp macro="" textlink="">
      <xdr:nvSpPr>
        <xdr:cNvPr id="450" name="テキスト ボックス 449"/>
        <xdr:cNvSpPr txBox="1"/>
      </xdr:nvSpPr>
      <xdr:spPr>
        <a:xfrm>
          <a:off x="15290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144780</xdr:rowOff>
    </xdr:from>
    <xdr:to>
      <xdr:col>74</xdr:col>
      <xdr:colOff>31750</xdr:colOff>
      <xdr:row>75</xdr:row>
      <xdr:rowOff>74930</xdr:rowOff>
    </xdr:to>
    <xdr:sp macro="" textlink="">
      <xdr:nvSpPr>
        <xdr:cNvPr id="451" name="楕円 450"/>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85107</xdr:rowOff>
    </xdr:from>
    <xdr:ext cx="762000" cy="259045"/>
    <xdr:sp macro="" textlink="">
      <xdr:nvSpPr>
        <xdr:cNvPr id="452" name="テキスト ボックス 451"/>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53" name="楕円 452"/>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54" name="テキスト ボックス 453"/>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55" name="楕円 454"/>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56" name="テキスト ボックス 455"/>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20995</xdr:rowOff>
    </xdr:from>
    <xdr:to>
      <xdr:col>29</xdr:col>
      <xdr:colOff>127000</xdr:colOff>
      <xdr:row>16</xdr:row>
      <xdr:rowOff>27341</xdr:rowOff>
    </xdr:to>
    <xdr:cxnSp macro="">
      <xdr:nvCxnSpPr>
        <xdr:cNvPr id="52" name="直線コネクタ 51"/>
        <xdr:cNvCxnSpPr/>
      </xdr:nvCxnSpPr>
      <xdr:spPr bwMode="auto">
        <a:xfrm flipV="1">
          <a:off x="5003800" y="2811820"/>
          <a:ext cx="647700" cy="6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27341</xdr:rowOff>
    </xdr:from>
    <xdr:to>
      <xdr:col>26</xdr:col>
      <xdr:colOff>50800</xdr:colOff>
      <xdr:row>16</xdr:row>
      <xdr:rowOff>69632</xdr:rowOff>
    </xdr:to>
    <xdr:cxnSp macro="">
      <xdr:nvCxnSpPr>
        <xdr:cNvPr id="55" name="直線コネクタ 54"/>
        <xdr:cNvCxnSpPr/>
      </xdr:nvCxnSpPr>
      <xdr:spPr bwMode="auto">
        <a:xfrm flipV="1">
          <a:off x="4305300" y="2818166"/>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69632</xdr:rowOff>
    </xdr:from>
    <xdr:to>
      <xdr:col>22</xdr:col>
      <xdr:colOff>114300</xdr:colOff>
      <xdr:row>16</xdr:row>
      <xdr:rowOff>106905</xdr:rowOff>
    </xdr:to>
    <xdr:cxnSp macro="">
      <xdr:nvCxnSpPr>
        <xdr:cNvPr id="58" name="直線コネクタ 57"/>
        <xdr:cNvCxnSpPr/>
      </xdr:nvCxnSpPr>
      <xdr:spPr bwMode="auto">
        <a:xfrm flipV="1">
          <a:off x="3606800" y="2860457"/>
          <a:ext cx="698500" cy="37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106905</xdr:rowOff>
    </xdr:from>
    <xdr:to>
      <xdr:col>18</xdr:col>
      <xdr:colOff>177800</xdr:colOff>
      <xdr:row>16</xdr:row>
      <xdr:rowOff>133858</xdr:rowOff>
    </xdr:to>
    <xdr:cxnSp macro="">
      <xdr:nvCxnSpPr>
        <xdr:cNvPr id="61" name="直線コネクタ 60"/>
        <xdr:cNvCxnSpPr/>
      </xdr:nvCxnSpPr>
      <xdr:spPr bwMode="auto">
        <a:xfrm flipV="1">
          <a:off x="2908300" y="2897730"/>
          <a:ext cx="698500" cy="26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141645</xdr:rowOff>
    </xdr:from>
    <xdr:to>
      <xdr:col>29</xdr:col>
      <xdr:colOff>177800</xdr:colOff>
      <xdr:row>16</xdr:row>
      <xdr:rowOff>71795</xdr:rowOff>
    </xdr:to>
    <xdr:sp macro="" textlink="">
      <xdr:nvSpPr>
        <xdr:cNvPr id="71" name="楕円 70"/>
        <xdr:cNvSpPr/>
      </xdr:nvSpPr>
      <xdr:spPr bwMode="auto">
        <a:xfrm>
          <a:off x="5600700" y="2761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158172</xdr:rowOff>
    </xdr:from>
    <xdr:ext cx="762000" cy="259045"/>
    <xdr:sp macro="" textlink="">
      <xdr:nvSpPr>
        <xdr:cNvPr id="72" name="人口1人当たり決算額の推移該当値テキスト130"/>
        <xdr:cNvSpPr txBox="1"/>
      </xdr:nvSpPr>
      <xdr:spPr>
        <a:xfrm>
          <a:off x="5740400" y="260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147991</xdr:rowOff>
    </xdr:from>
    <xdr:to>
      <xdr:col>26</xdr:col>
      <xdr:colOff>101600</xdr:colOff>
      <xdr:row>16</xdr:row>
      <xdr:rowOff>78141</xdr:rowOff>
    </xdr:to>
    <xdr:sp macro="" textlink="">
      <xdr:nvSpPr>
        <xdr:cNvPr id="73" name="楕円 72"/>
        <xdr:cNvSpPr/>
      </xdr:nvSpPr>
      <xdr:spPr bwMode="auto">
        <a:xfrm>
          <a:off x="4953000" y="2767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88318</xdr:rowOff>
    </xdr:from>
    <xdr:ext cx="736600" cy="259045"/>
    <xdr:sp macro="" textlink="">
      <xdr:nvSpPr>
        <xdr:cNvPr id="74" name="テキスト ボックス 73"/>
        <xdr:cNvSpPr txBox="1"/>
      </xdr:nvSpPr>
      <xdr:spPr>
        <a:xfrm>
          <a:off x="4622800" y="253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18832</xdr:rowOff>
    </xdr:from>
    <xdr:to>
      <xdr:col>22</xdr:col>
      <xdr:colOff>165100</xdr:colOff>
      <xdr:row>16</xdr:row>
      <xdr:rowOff>120432</xdr:rowOff>
    </xdr:to>
    <xdr:sp macro="" textlink="">
      <xdr:nvSpPr>
        <xdr:cNvPr id="75" name="楕円 74"/>
        <xdr:cNvSpPr/>
      </xdr:nvSpPr>
      <xdr:spPr bwMode="auto">
        <a:xfrm>
          <a:off x="4254500" y="280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130609</xdr:rowOff>
    </xdr:from>
    <xdr:ext cx="762000" cy="259045"/>
    <xdr:sp macro="" textlink="">
      <xdr:nvSpPr>
        <xdr:cNvPr id="76" name="テキスト ボックス 75"/>
        <xdr:cNvSpPr txBox="1"/>
      </xdr:nvSpPr>
      <xdr:spPr>
        <a:xfrm>
          <a:off x="3924300" y="25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56105</xdr:rowOff>
    </xdr:from>
    <xdr:to>
      <xdr:col>19</xdr:col>
      <xdr:colOff>38100</xdr:colOff>
      <xdr:row>16</xdr:row>
      <xdr:rowOff>157705</xdr:rowOff>
    </xdr:to>
    <xdr:sp macro="" textlink="">
      <xdr:nvSpPr>
        <xdr:cNvPr id="77" name="楕円 76"/>
        <xdr:cNvSpPr/>
      </xdr:nvSpPr>
      <xdr:spPr bwMode="auto">
        <a:xfrm>
          <a:off x="3556000" y="2846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167882</xdr:rowOff>
    </xdr:from>
    <xdr:ext cx="762000" cy="259045"/>
    <xdr:sp macro="" textlink="">
      <xdr:nvSpPr>
        <xdr:cNvPr id="78" name="テキスト ボックス 77"/>
        <xdr:cNvSpPr txBox="1"/>
      </xdr:nvSpPr>
      <xdr:spPr>
        <a:xfrm>
          <a:off x="3225800" y="261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83058</xdr:rowOff>
    </xdr:from>
    <xdr:to>
      <xdr:col>15</xdr:col>
      <xdr:colOff>101600</xdr:colOff>
      <xdr:row>17</xdr:row>
      <xdr:rowOff>13208</xdr:rowOff>
    </xdr:to>
    <xdr:sp macro="" textlink="">
      <xdr:nvSpPr>
        <xdr:cNvPr id="79" name="楕円 78"/>
        <xdr:cNvSpPr/>
      </xdr:nvSpPr>
      <xdr:spPr bwMode="auto">
        <a:xfrm>
          <a:off x="2857500" y="2873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23385</xdr:rowOff>
    </xdr:from>
    <xdr:ext cx="762000" cy="259045"/>
    <xdr:sp macro="" textlink="">
      <xdr:nvSpPr>
        <xdr:cNvPr id="80" name="テキスト ボックス 79"/>
        <xdr:cNvSpPr txBox="1"/>
      </xdr:nvSpPr>
      <xdr:spPr>
        <a:xfrm>
          <a:off x="2527300" y="264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274367</xdr:rowOff>
    </xdr:from>
    <xdr:to>
      <xdr:col>29</xdr:col>
      <xdr:colOff>127000</xdr:colOff>
      <xdr:row>37</xdr:row>
      <xdr:rowOff>284501</xdr:rowOff>
    </xdr:to>
    <xdr:cxnSp macro="">
      <xdr:nvCxnSpPr>
        <xdr:cNvPr id="114" name="直線コネクタ 113"/>
        <xdr:cNvCxnSpPr/>
      </xdr:nvCxnSpPr>
      <xdr:spPr bwMode="auto">
        <a:xfrm>
          <a:off x="5003800" y="7399067"/>
          <a:ext cx="647700" cy="10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269279</xdr:rowOff>
    </xdr:from>
    <xdr:ext cx="762000" cy="259045"/>
    <xdr:sp macro="" textlink="">
      <xdr:nvSpPr>
        <xdr:cNvPr id="115" name="人口1人当たり決算額の推移平均値テキスト445"/>
        <xdr:cNvSpPr txBox="1"/>
      </xdr:nvSpPr>
      <xdr:spPr>
        <a:xfrm>
          <a:off x="5740400" y="73939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257043</xdr:rowOff>
    </xdr:from>
    <xdr:to>
      <xdr:col>26</xdr:col>
      <xdr:colOff>50800</xdr:colOff>
      <xdr:row>37</xdr:row>
      <xdr:rowOff>274367</xdr:rowOff>
    </xdr:to>
    <xdr:cxnSp macro="">
      <xdr:nvCxnSpPr>
        <xdr:cNvPr id="117" name="直線コネクタ 116"/>
        <xdr:cNvCxnSpPr/>
      </xdr:nvCxnSpPr>
      <xdr:spPr bwMode="auto">
        <a:xfrm>
          <a:off x="4305300" y="7381743"/>
          <a:ext cx="698500" cy="17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257043</xdr:rowOff>
    </xdr:from>
    <xdr:to>
      <xdr:col>22</xdr:col>
      <xdr:colOff>114300</xdr:colOff>
      <xdr:row>37</xdr:row>
      <xdr:rowOff>262799</xdr:rowOff>
    </xdr:to>
    <xdr:cxnSp macro="">
      <xdr:nvCxnSpPr>
        <xdr:cNvPr id="120" name="直線コネクタ 119"/>
        <xdr:cNvCxnSpPr/>
      </xdr:nvCxnSpPr>
      <xdr:spPr bwMode="auto">
        <a:xfrm flipV="1">
          <a:off x="3606800" y="7381743"/>
          <a:ext cx="698500" cy="5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262799</xdr:rowOff>
    </xdr:from>
    <xdr:to>
      <xdr:col>18</xdr:col>
      <xdr:colOff>177800</xdr:colOff>
      <xdr:row>37</xdr:row>
      <xdr:rowOff>263650</xdr:rowOff>
    </xdr:to>
    <xdr:cxnSp macro="">
      <xdr:nvCxnSpPr>
        <xdr:cNvPr id="123" name="直線コネクタ 122"/>
        <xdr:cNvCxnSpPr/>
      </xdr:nvCxnSpPr>
      <xdr:spPr bwMode="auto">
        <a:xfrm flipV="1">
          <a:off x="2908300" y="7387499"/>
          <a:ext cx="698500" cy="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233701</xdr:rowOff>
    </xdr:from>
    <xdr:to>
      <xdr:col>29</xdr:col>
      <xdr:colOff>177800</xdr:colOff>
      <xdr:row>37</xdr:row>
      <xdr:rowOff>335301</xdr:rowOff>
    </xdr:to>
    <xdr:sp macro="" textlink="">
      <xdr:nvSpPr>
        <xdr:cNvPr id="133" name="楕円 132"/>
        <xdr:cNvSpPr/>
      </xdr:nvSpPr>
      <xdr:spPr bwMode="auto">
        <a:xfrm>
          <a:off x="5600700" y="7358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78778</xdr:rowOff>
    </xdr:from>
    <xdr:ext cx="762000" cy="259045"/>
    <xdr:sp macro="" textlink="">
      <xdr:nvSpPr>
        <xdr:cNvPr id="134" name="人口1人当たり決算額の推移該当値テキスト445"/>
        <xdr:cNvSpPr txBox="1"/>
      </xdr:nvSpPr>
      <xdr:spPr>
        <a:xfrm>
          <a:off x="5740400" y="720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223567</xdr:rowOff>
    </xdr:from>
    <xdr:to>
      <xdr:col>26</xdr:col>
      <xdr:colOff>101600</xdr:colOff>
      <xdr:row>37</xdr:row>
      <xdr:rowOff>325167</xdr:rowOff>
    </xdr:to>
    <xdr:sp macro="" textlink="">
      <xdr:nvSpPr>
        <xdr:cNvPr id="135" name="楕円 134"/>
        <xdr:cNvSpPr/>
      </xdr:nvSpPr>
      <xdr:spPr bwMode="auto">
        <a:xfrm>
          <a:off x="4953000" y="734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163894</xdr:rowOff>
    </xdr:from>
    <xdr:ext cx="736600" cy="259045"/>
    <xdr:sp macro="" textlink="">
      <xdr:nvSpPr>
        <xdr:cNvPr id="136" name="テキスト ボックス 135"/>
        <xdr:cNvSpPr txBox="1"/>
      </xdr:nvSpPr>
      <xdr:spPr>
        <a:xfrm>
          <a:off x="4622800" y="7117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206243</xdr:rowOff>
    </xdr:from>
    <xdr:to>
      <xdr:col>22</xdr:col>
      <xdr:colOff>165100</xdr:colOff>
      <xdr:row>37</xdr:row>
      <xdr:rowOff>307843</xdr:rowOff>
    </xdr:to>
    <xdr:sp macro="" textlink="">
      <xdr:nvSpPr>
        <xdr:cNvPr id="137" name="楕円 136"/>
        <xdr:cNvSpPr/>
      </xdr:nvSpPr>
      <xdr:spPr bwMode="auto">
        <a:xfrm>
          <a:off x="4254500" y="7330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146570</xdr:rowOff>
    </xdr:from>
    <xdr:ext cx="762000" cy="259045"/>
    <xdr:sp macro="" textlink="">
      <xdr:nvSpPr>
        <xdr:cNvPr id="138" name="テキスト ボックス 137"/>
        <xdr:cNvSpPr txBox="1"/>
      </xdr:nvSpPr>
      <xdr:spPr>
        <a:xfrm>
          <a:off x="3924300" y="709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211999</xdr:rowOff>
    </xdr:from>
    <xdr:to>
      <xdr:col>19</xdr:col>
      <xdr:colOff>38100</xdr:colOff>
      <xdr:row>37</xdr:row>
      <xdr:rowOff>313599</xdr:rowOff>
    </xdr:to>
    <xdr:sp macro="" textlink="">
      <xdr:nvSpPr>
        <xdr:cNvPr id="139" name="楕円 138"/>
        <xdr:cNvSpPr/>
      </xdr:nvSpPr>
      <xdr:spPr bwMode="auto">
        <a:xfrm>
          <a:off x="3556000" y="7336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152326</xdr:rowOff>
    </xdr:from>
    <xdr:ext cx="762000" cy="259045"/>
    <xdr:sp macro="" textlink="">
      <xdr:nvSpPr>
        <xdr:cNvPr id="140" name="テキスト ボックス 139"/>
        <xdr:cNvSpPr txBox="1"/>
      </xdr:nvSpPr>
      <xdr:spPr>
        <a:xfrm>
          <a:off x="3225800" y="7105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212850</xdr:rowOff>
    </xdr:from>
    <xdr:to>
      <xdr:col>15</xdr:col>
      <xdr:colOff>101600</xdr:colOff>
      <xdr:row>37</xdr:row>
      <xdr:rowOff>314450</xdr:rowOff>
    </xdr:to>
    <xdr:sp macro="" textlink="">
      <xdr:nvSpPr>
        <xdr:cNvPr id="141" name="楕円 140"/>
        <xdr:cNvSpPr/>
      </xdr:nvSpPr>
      <xdr:spPr bwMode="auto">
        <a:xfrm>
          <a:off x="2857500" y="7337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153177</xdr:rowOff>
    </xdr:from>
    <xdr:ext cx="762000" cy="259045"/>
    <xdr:sp macro="" textlink="">
      <xdr:nvSpPr>
        <xdr:cNvPr id="142" name="テキスト ボックス 141"/>
        <xdr:cNvSpPr txBox="1"/>
      </xdr:nvSpPr>
      <xdr:spPr>
        <a:xfrm>
          <a:off x="2527300" y="710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36,391
36,166
420.93
27,377,253
26,567,505
734,080
14,800,637
29,620,197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59804</xdr:rowOff>
    </xdr:from>
    <xdr:to>
      <xdr:col>24</xdr:col>
      <xdr:colOff>63500</xdr:colOff>
      <xdr:row>34</xdr:row>
      <xdr:rowOff>84811</xdr:rowOff>
    </xdr:to>
    <xdr:cxnSp macro="">
      <xdr:nvCxnSpPr>
        <xdr:cNvPr id="61" name="直線コネクタ 60"/>
        <xdr:cNvCxnSpPr/>
      </xdr:nvCxnSpPr>
      <xdr:spPr>
        <a:xfrm>
          <a:off x="3797300" y="5889104"/>
          <a:ext cx="838200" cy="2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59804</xdr:rowOff>
    </xdr:from>
    <xdr:to>
      <xdr:col>19</xdr:col>
      <xdr:colOff>177800</xdr:colOff>
      <xdr:row>34</xdr:row>
      <xdr:rowOff>116662</xdr:rowOff>
    </xdr:to>
    <xdr:cxnSp macro="">
      <xdr:nvCxnSpPr>
        <xdr:cNvPr id="64" name="直線コネクタ 63"/>
        <xdr:cNvCxnSpPr/>
      </xdr:nvCxnSpPr>
      <xdr:spPr>
        <a:xfrm flipV="1">
          <a:off x="2908300" y="5889104"/>
          <a:ext cx="889000" cy="5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116662</xdr:rowOff>
    </xdr:from>
    <xdr:to>
      <xdr:col>15</xdr:col>
      <xdr:colOff>50800</xdr:colOff>
      <xdr:row>35</xdr:row>
      <xdr:rowOff>57557</xdr:rowOff>
    </xdr:to>
    <xdr:cxnSp macro="">
      <xdr:nvCxnSpPr>
        <xdr:cNvPr id="67" name="直線コネクタ 66"/>
        <xdr:cNvCxnSpPr/>
      </xdr:nvCxnSpPr>
      <xdr:spPr>
        <a:xfrm flipV="1">
          <a:off x="2019300" y="5945962"/>
          <a:ext cx="889000" cy="1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57557</xdr:rowOff>
    </xdr:from>
    <xdr:to>
      <xdr:col>10</xdr:col>
      <xdr:colOff>114300</xdr:colOff>
      <xdr:row>35</xdr:row>
      <xdr:rowOff>78384</xdr:rowOff>
    </xdr:to>
    <xdr:cxnSp macro="">
      <xdr:nvCxnSpPr>
        <xdr:cNvPr id="70" name="直線コネクタ 69"/>
        <xdr:cNvCxnSpPr/>
      </xdr:nvCxnSpPr>
      <xdr:spPr>
        <a:xfrm flipV="1">
          <a:off x="1130300" y="6058307"/>
          <a:ext cx="889000" cy="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34011</xdr:rowOff>
    </xdr:from>
    <xdr:to>
      <xdr:col>24</xdr:col>
      <xdr:colOff>114300</xdr:colOff>
      <xdr:row>34</xdr:row>
      <xdr:rowOff>135611</xdr:rowOff>
    </xdr:to>
    <xdr:sp macro="" textlink="">
      <xdr:nvSpPr>
        <xdr:cNvPr id="80" name="楕円 79"/>
        <xdr:cNvSpPr/>
      </xdr:nvSpPr>
      <xdr:spPr>
        <a:xfrm>
          <a:off x="4584700" y="58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56888</xdr:rowOff>
    </xdr:from>
    <xdr:ext cx="599010" cy="259045"/>
    <xdr:sp macro="" textlink="">
      <xdr:nvSpPr>
        <xdr:cNvPr id="81" name="人件費該当値テキスト"/>
        <xdr:cNvSpPr txBox="1"/>
      </xdr:nvSpPr>
      <xdr:spPr>
        <a:xfrm>
          <a:off x="4686300" y="571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9004</xdr:rowOff>
    </xdr:from>
    <xdr:to>
      <xdr:col>20</xdr:col>
      <xdr:colOff>38100</xdr:colOff>
      <xdr:row>34</xdr:row>
      <xdr:rowOff>110604</xdr:rowOff>
    </xdr:to>
    <xdr:sp macro="" textlink="">
      <xdr:nvSpPr>
        <xdr:cNvPr id="82" name="楕円 81"/>
        <xdr:cNvSpPr/>
      </xdr:nvSpPr>
      <xdr:spPr>
        <a:xfrm>
          <a:off x="3746500" y="583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127131</xdr:rowOff>
    </xdr:from>
    <xdr:ext cx="599010" cy="259045"/>
    <xdr:sp macro="" textlink="">
      <xdr:nvSpPr>
        <xdr:cNvPr id="83" name="テキスト ボックス 82"/>
        <xdr:cNvSpPr txBox="1"/>
      </xdr:nvSpPr>
      <xdr:spPr>
        <a:xfrm>
          <a:off x="3497795" y="561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65862</xdr:rowOff>
    </xdr:from>
    <xdr:to>
      <xdr:col>15</xdr:col>
      <xdr:colOff>101600</xdr:colOff>
      <xdr:row>34</xdr:row>
      <xdr:rowOff>167462</xdr:rowOff>
    </xdr:to>
    <xdr:sp macro="" textlink="">
      <xdr:nvSpPr>
        <xdr:cNvPr id="84" name="楕円 83"/>
        <xdr:cNvSpPr/>
      </xdr:nvSpPr>
      <xdr:spPr>
        <a:xfrm>
          <a:off x="2857500" y="58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12539</xdr:rowOff>
    </xdr:from>
    <xdr:ext cx="599010" cy="259045"/>
    <xdr:sp macro="" textlink="">
      <xdr:nvSpPr>
        <xdr:cNvPr id="85" name="テキスト ボックス 84"/>
        <xdr:cNvSpPr txBox="1"/>
      </xdr:nvSpPr>
      <xdr:spPr>
        <a:xfrm>
          <a:off x="2608795" y="567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6757</xdr:rowOff>
    </xdr:from>
    <xdr:to>
      <xdr:col>10</xdr:col>
      <xdr:colOff>165100</xdr:colOff>
      <xdr:row>35</xdr:row>
      <xdr:rowOff>108357</xdr:rowOff>
    </xdr:to>
    <xdr:sp macro="" textlink="">
      <xdr:nvSpPr>
        <xdr:cNvPr id="86" name="楕円 85"/>
        <xdr:cNvSpPr/>
      </xdr:nvSpPr>
      <xdr:spPr>
        <a:xfrm>
          <a:off x="1968500" y="60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124884</xdr:rowOff>
    </xdr:from>
    <xdr:ext cx="599010" cy="259045"/>
    <xdr:sp macro="" textlink="">
      <xdr:nvSpPr>
        <xdr:cNvPr id="87" name="テキスト ボックス 86"/>
        <xdr:cNvSpPr txBox="1"/>
      </xdr:nvSpPr>
      <xdr:spPr>
        <a:xfrm>
          <a:off x="1719795" y="578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27584</xdr:rowOff>
    </xdr:from>
    <xdr:to>
      <xdr:col>6</xdr:col>
      <xdr:colOff>38100</xdr:colOff>
      <xdr:row>35</xdr:row>
      <xdr:rowOff>129184</xdr:rowOff>
    </xdr:to>
    <xdr:sp macro="" textlink="">
      <xdr:nvSpPr>
        <xdr:cNvPr id="88" name="楕円 87"/>
        <xdr:cNvSpPr/>
      </xdr:nvSpPr>
      <xdr:spPr>
        <a:xfrm>
          <a:off x="1079500" y="602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145711</xdr:rowOff>
    </xdr:from>
    <xdr:ext cx="599010" cy="259045"/>
    <xdr:sp macro="" textlink="">
      <xdr:nvSpPr>
        <xdr:cNvPr id="89" name="テキスト ボックス 88"/>
        <xdr:cNvSpPr txBox="1"/>
      </xdr:nvSpPr>
      <xdr:spPr>
        <a:xfrm>
          <a:off x="830795" y="58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4028</xdr:rowOff>
    </xdr:from>
    <xdr:to>
      <xdr:col>24</xdr:col>
      <xdr:colOff>63500</xdr:colOff>
      <xdr:row>58</xdr:row>
      <xdr:rowOff>19114</xdr:rowOff>
    </xdr:to>
    <xdr:cxnSp macro="">
      <xdr:nvCxnSpPr>
        <xdr:cNvPr id="118" name="直線コネクタ 117"/>
        <xdr:cNvCxnSpPr/>
      </xdr:nvCxnSpPr>
      <xdr:spPr>
        <a:xfrm flipV="1">
          <a:off x="3797300" y="9948128"/>
          <a:ext cx="838200" cy="1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19114</xdr:rowOff>
    </xdr:from>
    <xdr:to>
      <xdr:col>19</xdr:col>
      <xdr:colOff>177800</xdr:colOff>
      <xdr:row>58</xdr:row>
      <xdr:rowOff>33218</xdr:rowOff>
    </xdr:to>
    <xdr:cxnSp macro="">
      <xdr:nvCxnSpPr>
        <xdr:cNvPr id="121" name="直線コネクタ 120"/>
        <xdr:cNvCxnSpPr/>
      </xdr:nvCxnSpPr>
      <xdr:spPr>
        <a:xfrm flipV="1">
          <a:off x="2908300" y="9963214"/>
          <a:ext cx="8890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25200</xdr:rowOff>
    </xdr:from>
    <xdr:to>
      <xdr:col>15</xdr:col>
      <xdr:colOff>50800</xdr:colOff>
      <xdr:row>58</xdr:row>
      <xdr:rowOff>33218</xdr:rowOff>
    </xdr:to>
    <xdr:cxnSp macro="">
      <xdr:nvCxnSpPr>
        <xdr:cNvPr id="124" name="直線コネクタ 123"/>
        <xdr:cNvCxnSpPr/>
      </xdr:nvCxnSpPr>
      <xdr:spPr>
        <a:xfrm>
          <a:off x="2019300" y="9969300"/>
          <a:ext cx="8890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25200</xdr:rowOff>
    </xdr:from>
    <xdr:to>
      <xdr:col>10</xdr:col>
      <xdr:colOff>114300</xdr:colOff>
      <xdr:row>58</xdr:row>
      <xdr:rowOff>32441</xdr:rowOff>
    </xdr:to>
    <xdr:cxnSp macro="">
      <xdr:nvCxnSpPr>
        <xdr:cNvPr id="127" name="直線コネクタ 126"/>
        <xdr:cNvCxnSpPr/>
      </xdr:nvCxnSpPr>
      <xdr:spPr>
        <a:xfrm flipV="1">
          <a:off x="1130300" y="9969300"/>
          <a:ext cx="889000" cy="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124678</xdr:rowOff>
    </xdr:from>
    <xdr:to>
      <xdr:col>24</xdr:col>
      <xdr:colOff>114300</xdr:colOff>
      <xdr:row>58</xdr:row>
      <xdr:rowOff>54828</xdr:rowOff>
    </xdr:to>
    <xdr:sp macro="" textlink="">
      <xdr:nvSpPr>
        <xdr:cNvPr id="137" name="楕円 136"/>
        <xdr:cNvSpPr/>
      </xdr:nvSpPr>
      <xdr:spPr>
        <a:xfrm>
          <a:off x="4584700" y="9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84055</xdr:rowOff>
    </xdr:from>
    <xdr:ext cx="599010" cy="259045"/>
    <xdr:sp macro="" textlink="">
      <xdr:nvSpPr>
        <xdr:cNvPr id="138" name="物件費該当値テキスト"/>
        <xdr:cNvSpPr txBox="1"/>
      </xdr:nvSpPr>
      <xdr:spPr>
        <a:xfrm>
          <a:off x="4686300" y="968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139764</xdr:rowOff>
    </xdr:from>
    <xdr:to>
      <xdr:col>20</xdr:col>
      <xdr:colOff>38100</xdr:colOff>
      <xdr:row>58</xdr:row>
      <xdr:rowOff>69914</xdr:rowOff>
    </xdr:to>
    <xdr:sp macro="" textlink="">
      <xdr:nvSpPr>
        <xdr:cNvPr id="139" name="楕円 138"/>
        <xdr:cNvSpPr/>
      </xdr:nvSpPr>
      <xdr:spPr>
        <a:xfrm>
          <a:off x="3746500" y="99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86441</xdr:rowOff>
    </xdr:from>
    <xdr:ext cx="599010" cy="259045"/>
    <xdr:sp macro="" textlink="">
      <xdr:nvSpPr>
        <xdr:cNvPr id="140" name="テキスト ボックス 139"/>
        <xdr:cNvSpPr txBox="1"/>
      </xdr:nvSpPr>
      <xdr:spPr>
        <a:xfrm>
          <a:off x="3497795" y="968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153868</xdr:rowOff>
    </xdr:from>
    <xdr:to>
      <xdr:col>15</xdr:col>
      <xdr:colOff>101600</xdr:colOff>
      <xdr:row>58</xdr:row>
      <xdr:rowOff>84018</xdr:rowOff>
    </xdr:to>
    <xdr:sp macro="" textlink="">
      <xdr:nvSpPr>
        <xdr:cNvPr id="141" name="楕円 140"/>
        <xdr:cNvSpPr/>
      </xdr:nvSpPr>
      <xdr:spPr>
        <a:xfrm>
          <a:off x="2857500" y="992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100545</xdr:rowOff>
    </xdr:from>
    <xdr:ext cx="534377" cy="259045"/>
    <xdr:sp macro="" textlink="">
      <xdr:nvSpPr>
        <xdr:cNvPr id="142" name="テキスト ボックス 141"/>
        <xdr:cNvSpPr txBox="1"/>
      </xdr:nvSpPr>
      <xdr:spPr>
        <a:xfrm>
          <a:off x="2641111" y="970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145850</xdr:rowOff>
    </xdr:from>
    <xdr:to>
      <xdr:col>10</xdr:col>
      <xdr:colOff>165100</xdr:colOff>
      <xdr:row>58</xdr:row>
      <xdr:rowOff>76000</xdr:rowOff>
    </xdr:to>
    <xdr:sp macro="" textlink="">
      <xdr:nvSpPr>
        <xdr:cNvPr id="143" name="楕円 142"/>
        <xdr:cNvSpPr/>
      </xdr:nvSpPr>
      <xdr:spPr>
        <a:xfrm>
          <a:off x="1968500" y="991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92527</xdr:rowOff>
    </xdr:from>
    <xdr:ext cx="599010" cy="259045"/>
    <xdr:sp macro="" textlink="">
      <xdr:nvSpPr>
        <xdr:cNvPr id="144" name="テキスト ボックス 143"/>
        <xdr:cNvSpPr txBox="1"/>
      </xdr:nvSpPr>
      <xdr:spPr>
        <a:xfrm>
          <a:off x="1719795" y="969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153091</xdr:rowOff>
    </xdr:from>
    <xdr:to>
      <xdr:col>6</xdr:col>
      <xdr:colOff>38100</xdr:colOff>
      <xdr:row>58</xdr:row>
      <xdr:rowOff>83241</xdr:rowOff>
    </xdr:to>
    <xdr:sp macro="" textlink="">
      <xdr:nvSpPr>
        <xdr:cNvPr id="145" name="楕円 144"/>
        <xdr:cNvSpPr/>
      </xdr:nvSpPr>
      <xdr:spPr>
        <a:xfrm>
          <a:off x="1079500" y="992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99768</xdr:rowOff>
    </xdr:from>
    <xdr:ext cx="534377" cy="259045"/>
    <xdr:sp macro="" textlink="">
      <xdr:nvSpPr>
        <xdr:cNvPr id="146" name="テキスト ボックス 145"/>
        <xdr:cNvSpPr txBox="1"/>
      </xdr:nvSpPr>
      <xdr:spPr>
        <a:xfrm>
          <a:off x="863111" y="970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128727</xdr:rowOff>
    </xdr:from>
    <xdr:to>
      <xdr:col>24</xdr:col>
      <xdr:colOff>63500</xdr:colOff>
      <xdr:row>78</xdr:row>
      <xdr:rowOff>167458</xdr:rowOff>
    </xdr:to>
    <xdr:cxnSp macro="">
      <xdr:nvCxnSpPr>
        <xdr:cNvPr id="177" name="直線コネクタ 176"/>
        <xdr:cNvCxnSpPr/>
      </xdr:nvCxnSpPr>
      <xdr:spPr>
        <a:xfrm flipV="1">
          <a:off x="3797300" y="13501827"/>
          <a:ext cx="838200" cy="3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139750</xdr:rowOff>
    </xdr:from>
    <xdr:to>
      <xdr:col>19</xdr:col>
      <xdr:colOff>177800</xdr:colOff>
      <xdr:row>78</xdr:row>
      <xdr:rowOff>167458</xdr:rowOff>
    </xdr:to>
    <xdr:cxnSp macro="">
      <xdr:nvCxnSpPr>
        <xdr:cNvPr id="180" name="直線コネクタ 179"/>
        <xdr:cNvCxnSpPr/>
      </xdr:nvCxnSpPr>
      <xdr:spPr>
        <a:xfrm>
          <a:off x="2908300" y="13512850"/>
          <a:ext cx="889000" cy="2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139750</xdr:rowOff>
    </xdr:from>
    <xdr:to>
      <xdr:col>15</xdr:col>
      <xdr:colOff>50800</xdr:colOff>
      <xdr:row>79</xdr:row>
      <xdr:rowOff>37630</xdr:rowOff>
    </xdr:to>
    <xdr:cxnSp macro="">
      <xdr:nvCxnSpPr>
        <xdr:cNvPr id="183" name="直線コネクタ 182"/>
        <xdr:cNvCxnSpPr/>
      </xdr:nvCxnSpPr>
      <xdr:spPr>
        <a:xfrm flipV="1">
          <a:off x="2019300" y="13512850"/>
          <a:ext cx="889000" cy="6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37320</xdr:rowOff>
    </xdr:from>
    <xdr:to>
      <xdr:col>10</xdr:col>
      <xdr:colOff>114300</xdr:colOff>
      <xdr:row>79</xdr:row>
      <xdr:rowOff>37630</xdr:rowOff>
    </xdr:to>
    <xdr:cxnSp macro="">
      <xdr:nvCxnSpPr>
        <xdr:cNvPr id="186" name="直線コネクタ 185"/>
        <xdr:cNvCxnSpPr/>
      </xdr:nvCxnSpPr>
      <xdr:spPr>
        <a:xfrm>
          <a:off x="1130300" y="13581870"/>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77927</xdr:rowOff>
    </xdr:from>
    <xdr:to>
      <xdr:col>24</xdr:col>
      <xdr:colOff>114300</xdr:colOff>
      <xdr:row>79</xdr:row>
      <xdr:rowOff>8077</xdr:rowOff>
    </xdr:to>
    <xdr:sp macro="" textlink="">
      <xdr:nvSpPr>
        <xdr:cNvPr id="196" name="楕円 195"/>
        <xdr:cNvSpPr/>
      </xdr:nvSpPr>
      <xdr:spPr>
        <a:xfrm>
          <a:off x="45847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56354</xdr:rowOff>
    </xdr:from>
    <xdr:ext cx="469744" cy="259045"/>
    <xdr:sp macro="" textlink="">
      <xdr:nvSpPr>
        <xdr:cNvPr id="197" name="維持補修費該当値テキスト"/>
        <xdr:cNvSpPr txBox="1"/>
      </xdr:nvSpPr>
      <xdr:spPr>
        <a:xfrm>
          <a:off x="4686300" y="1342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116658</xdr:rowOff>
    </xdr:from>
    <xdr:to>
      <xdr:col>20</xdr:col>
      <xdr:colOff>38100</xdr:colOff>
      <xdr:row>79</xdr:row>
      <xdr:rowOff>46808</xdr:rowOff>
    </xdr:to>
    <xdr:sp macro="" textlink="">
      <xdr:nvSpPr>
        <xdr:cNvPr id="198" name="楕円 197"/>
        <xdr:cNvSpPr/>
      </xdr:nvSpPr>
      <xdr:spPr>
        <a:xfrm>
          <a:off x="3746500" y="134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37935</xdr:rowOff>
    </xdr:from>
    <xdr:ext cx="469744" cy="259045"/>
    <xdr:sp macro="" textlink="">
      <xdr:nvSpPr>
        <xdr:cNvPr id="199" name="テキスト ボックス 198"/>
        <xdr:cNvSpPr txBox="1"/>
      </xdr:nvSpPr>
      <xdr:spPr>
        <a:xfrm>
          <a:off x="3562428" y="1358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88950</xdr:rowOff>
    </xdr:from>
    <xdr:to>
      <xdr:col>15</xdr:col>
      <xdr:colOff>101600</xdr:colOff>
      <xdr:row>79</xdr:row>
      <xdr:rowOff>19100</xdr:rowOff>
    </xdr:to>
    <xdr:sp macro="" textlink="">
      <xdr:nvSpPr>
        <xdr:cNvPr id="200" name="楕円 199"/>
        <xdr:cNvSpPr/>
      </xdr:nvSpPr>
      <xdr:spPr>
        <a:xfrm>
          <a:off x="2857500" y="134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10227</xdr:rowOff>
    </xdr:from>
    <xdr:ext cx="469744" cy="259045"/>
    <xdr:sp macro="" textlink="">
      <xdr:nvSpPr>
        <xdr:cNvPr id="201" name="テキスト ボックス 200"/>
        <xdr:cNvSpPr txBox="1"/>
      </xdr:nvSpPr>
      <xdr:spPr>
        <a:xfrm>
          <a:off x="2673428" y="135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158280</xdr:rowOff>
    </xdr:from>
    <xdr:to>
      <xdr:col>10</xdr:col>
      <xdr:colOff>165100</xdr:colOff>
      <xdr:row>79</xdr:row>
      <xdr:rowOff>88430</xdr:rowOff>
    </xdr:to>
    <xdr:sp macro="" textlink="">
      <xdr:nvSpPr>
        <xdr:cNvPr id="202" name="楕円 201"/>
        <xdr:cNvSpPr/>
      </xdr:nvSpPr>
      <xdr:spPr>
        <a:xfrm>
          <a:off x="1968500" y="1353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79557</xdr:rowOff>
    </xdr:from>
    <xdr:ext cx="469744" cy="259045"/>
    <xdr:sp macro="" textlink="">
      <xdr:nvSpPr>
        <xdr:cNvPr id="203" name="テキスト ボックス 202"/>
        <xdr:cNvSpPr txBox="1"/>
      </xdr:nvSpPr>
      <xdr:spPr>
        <a:xfrm>
          <a:off x="1784428" y="1362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157970</xdr:rowOff>
    </xdr:from>
    <xdr:to>
      <xdr:col>6</xdr:col>
      <xdr:colOff>38100</xdr:colOff>
      <xdr:row>79</xdr:row>
      <xdr:rowOff>88120</xdr:rowOff>
    </xdr:to>
    <xdr:sp macro="" textlink="">
      <xdr:nvSpPr>
        <xdr:cNvPr id="204" name="楕円 203"/>
        <xdr:cNvSpPr/>
      </xdr:nvSpPr>
      <xdr:spPr>
        <a:xfrm>
          <a:off x="1079500" y="135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79247</xdr:rowOff>
    </xdr:from>
    <xdr:ext cx="469744" cy="259045"/>
    <xdr:sp macro="" textlink="">
      <xdr:nvSpPr>
        <xdr:cNvPr id="205" name="テキスト ボックス 204"/>
        <xdr:cNvSpPr txBox="1"/>
      </xdr:nvSpPr>
      <xdr:spPr>
        <a:xfrm>
          <a:off x="895428" y="136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160100</xdr:rowOff>
    </xdr:from>
    <xdr:to>
      <xdr:col>24</xdr:col>
      <xdr:colOff>63500</xdr:colOff>
      <xdr:row>96</xdr:row>
      <xdr:rowOff>128031</xdr:rowOff>
    </xdr:to>
    <xdr:cxnSp macro="">
      <xdr:nvCxnSpPr>
        <xdr:cNvPr id="237" name="直線コネクタ 236"/>
        <xdr:cNvCxnSpPr/>
      </xdr:nvCxnSpPr>
      <xdr:spPr>
        <a:xfrm>
          <a:off x="3797300" y="16447850"/>
          <a:ext cx="838200" cy="13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160100</xdr:rowOff>
    </xdr:from>
    <xdr:to>
      <xdr:col>19</xdr:col>
      <xdr:colOff>177800</xdr:colOff>
      <xdr:row>97</xdr:row>
      <xdr:rowOff>40444</xdr:rowOff>
    </xdr:to>
    <xdr:cxnSp macro="">
      <xdr:nvCxnSpPr>
        <xdr:cNvPr id="240" name="直線コネクタ 239"/>
        <xdr:cNvCxnSpPr/>
      </xdr:nvCxnSpPr>
      <xdr:spPr>
        <a:xfrm flipV="1">
          <a:off x="2908300" y="16447850"/>
          <a:ext cx="889000" cy="22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40444</xdr:rowOff>
    </xdr:from>
    <xdr:to>
      <xdr:col>15</xdr:col>
      <xdr:colOff>50800</xdr:colOff>
      <xdr:row>97</xdr:row>
      <xdr:rowOff>77716</xdr:rowOff>
    </xdr:to>
    <xdr:cxnSp macro="">
      <xdr:nvCxnSpPr>
        <xdr:cNvPr id="243" name="直線コネクタ 242"/>
        <xdr:cNvCxnSpPr/>
      </xdr:nvCxnSpPr>
      <xdr:spPr>
        <a:xfrm flipV="1">
          <a:off x="2019300" y="16671094"/>
          <a:ext cx="889000" cy="3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77716</xdr:rowOff>
    </xdr:from>
    <xdr:to>
      <xdr:col>10</xdr:col>
      <xdr:colOff>114300</xdr:colOff>
      <xdr:row>97</xdr:row>
      <xdr:rowOff>106531</xdr:rowOff>
    </xdr:to>
    <xdr:cxnSp macro="">
      <xdr:nvCxnSpPr>
        <xdr:cNvPr id="246" name="直線コネクタ 245"/>
        <xdr:cNvCxnSpPr/>
      </xdr:nvCxnSpPr>
      <xdr:spPr>
        <a:xfrm flipV="1">
          <a:off x="1130300" y="16708366"/>
          <a:ext cx="889000" cy="2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77231</xdr:rowOff>
    </xdr:from>
    <xdr:to>
      <xdr:col>24</xdr:col>
      <xdr:colOff>114300</xdr:colOff>
      <xdr:row>97</xdr:row>
      <xdr:rowOff>7381</xdr:rowOff>
    </xdr:to>
    <xdr:sp macro="" textlink="">
      <xdr:nvSpPr>
        <xdr:cNvPr id="256" name="楕円 255"/>
        <xdr:cNvSpPr/>
      </xdr:nvSpPr>
      <xdr:spPr>
        <a:xfrm>
          <a:off x="4584700" y="1653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55658</xdr:rowOff>
    </xdr:from>
    <xdr:ext cx="599010" cy="259045"/>
    <xdr:sp macro="" textlink="">
      <xdr:nvSpPr>
        <xdr:cNvPr id="257" name="扶助費該当値テキスト"/>
        <xdr:cNvSpPr txBox="1"/>
      </xdr:nvSpPr>
      <xdr:spPr>
        <a:xfrm>
          <a:off x="4686300" y="1651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109300</xdr:rowOff>
    </xdr:from>
    <xdr:to>
      <xdr:col>20</xdr:col>
      <xdr:colOff>38100</xdr:colOff>
      <xdr:row>96</xdr:row>
      <xdr:rowOff>39450</xdr:rowOff>
    </xdr:to>
    <xdr:sp macro="" textlink="">
      <xdr:nvSpPr>
        <xdr:cNvPr id="258" name="楕円 257"/>
        <xdr:cNvSpPr/>
      </xdr:nvSpPr>
      <xdr:spPr>
        <a:xfrm>
          <a:off x="3746500" y="1639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30577</xdr:rowOff>
    </xdr:from>
    <xdr:ext cx="599010" cy="259045"/>
    <xdr:sp macro="" textlink="">
      <xdr:nvSpPr>
        <xdr:cNvPr id="259" name="テキスト ボックス 258"/>
        <xdr:cNvSpPr txBox="1"/>
      </xdr:nvSpPr>
      <xdr:spPr>
        <a:xfrm>
          <a:off x="3497795" y="1648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161094</xdr:rowOff>
    </xdr:from>
    <xdr:to>
      <xdr:col>15</xdr:col>
      <xdr:colOff>101600</xdr:colOff>
      <xdr:row>97</xdr:row>
      <xdr:rowOff>91244</xdr:rowOff>
    </xdr:to>
    <xdr:sp macro="" textlink="">
      <xdr:nvSpPr>
        <xdr:cNvPr id="260" name="楕円 259"/>
        <xdr:cNvSpPr/>
      </xdr:nvSpPr>
      <xdr:spPr>
        <a:xfrm>
          <a:off x="2857500" y="166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82371</xdr:rowOff>
    </xdr:from>
    <xdr:ext cx="534377" cy="259045"/>
    <xdr:sp macro="" textlink="">
      <xdr:nvSpPr>
        <xdr:cNvPr id="261" name="テキスト ボックス 260"/>
        <xdr:cNvSpPr txBox="1"/>
      </xdr:nvSpPr>
      <xdr:spPr>
        <a:xfrm>
          <a:off x="2641111" y="167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26916</xdr:rowOff>
    </xdr:from>
    <xdr:to>
      <xdr:col>10</xdr:col>
      <xdr:colOff>165100</xdr:colOff>
      <xdr:row>97</xdr:row>
      <xdr:rowOff>128516</xdr:rowOff>
    </xdr:to>
    <xdr:sp macro="" textlink="">
      <xdr:nvSpPr>
        <xdr:cNvPr id="262" name="楕円 261"/>
        <xdr:cNvSpPr/>
      </xdr:nvSpPr>
      <xdr:spPr>
        <a:xfrm>
          <a:off x="1968500" y="1665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119643</xdr:rowOff>
    </xdr:from>
    <xdr:ext cx="534377" cy="259045"/>
    <xdr:sp macro="" textlink="">
      <xdr:nvSpPr>
        <xdr:cNvPr id="263" name="テキスト ボックス 262"/>
        <xdr:cNvSpPr txBox="1"/>
      </xdr:nvSpPr>
      <xdr:spPr>
        <a:xfrm>
          <a:off x="1752111" y="1675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55731</xdr:rowOff>
    </xdr:from>
    <xdr:to>
      <xdr:col>6</xdr:col>
      <xdr:colOff>38100</xdr:colOff>
      <xdr:row>97</xdr:row>
      <xdr:rowOff>157331</xdr:rowOff>
    </xdr:to>
    <xdr:sp macro="" textlink="">
      <xdr:nvSpPr>
        <xdr:cNvPr id="264" name="楕円 263"/>
        <xdr:cNvSpPr/>
      </xdr:nvSpPr>
      <xdr:spPr>
        <a:xfrm>
          <a:off x="1079500" y="1668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148458</xdr:rowOff>
    </xdr:from>
    <xdr:ext cx="534377" cy="259045"/>
    <xdr:sp macro="" textlink="">
      <xdr:nvSpPr>
        <xdr:cNvPr id="265" name="テキスト ボックス 264"/>
        <xdr:cNvSpPr txBox="1"/>
      </xdr:nvSpPr>
      <xdr:spPr>
        <a:xfrm>
          <a:off x="863111" y="167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138910</xdr:rowOff>
    </xdr:from>
    <xdr:to>
      <xdr:col>55</xdr:col>
      <xdr:colOff>0</xdr:colOff>
      <xdr:row>37</xdr:row>
      <xdr:rowOff>147969</xdr:rowOff>
    </xdr:to>
    <xdr:cxnSp macro="">
      <xdr:nvCxnSpPr>
        <xdr:cNvPr id="296" name="直線コネクタ 295"/>
        <xdr:cNvCxnSpPr/>
      </xdr:nvCxnSpPr>
      <xdr:spPr>
        <a:xfrm>
          <a:off x="9639300" y="6482560"/>
          <a:ext cx="838200" cy="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158817</xdr:rowOff>
    </xdr:from>
    <xdr:to>
      <xdr:col>50</xdr:col>
      <xdr:colOff>114300</xdr:colOff>
      <xdr:row>37</xdr:row>
      <xdr:rowOff>138910</xdr:rowOff>
    </xdr:to>
    <xdr:cxnSp macro="">
      <xdr:nvCxnSpPr>
        <xdr:cNvPr id="299" name="直線コネクタ 298"/>
        <xdr:cNvCxnSpPr/>
      </xdr:nvCxnSpPr>
      <xdr:spPr>
        <a:xfrm>
          <a:off x="8750300" y="6159567"/>
          <a:ext cx="889000" cy="32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158817</xdr:rowOff>
    </xdr:from>
    <xdr:to>
      <xdr:col>45</xdr:col>
      <xdr:colOff>177800</xdr:colOff>
      <xdr:row>38</xdr:row>
      <xdr:rowOff>63357</xdr:rowOff>
    </xdr:to>
    <xdr:cxnSp macro="">
      <xdr:nvCxnSpPr>
        <xdr:cNvPr id="302" name="直線コネクタ 301"/>
        <xdr:cNvCxnSpPr/>
      </xdr:nvCxnSpPr>
      <xdr:spPr>
        <a:xfrm flipV="1">
          <a:off x="7861300" y="6159567"/>
          <a:ext cx="889000" cy="41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63357</xdr:rowOff>
    </xdr:from>
    <xdr:to>
      <xdr:col>41</xdr:col>
      <xdr:colOff>50800</xdr:colOff>
      <xdr:row>38</xdr:row>
      <xdr:rowOff>79856</xdr:rowOff>
    </xdr:to>
    <xdr:cxnSp macro="">
      <xdr:nvCxnSpPr>
        <xdr:cNvPr id="305" name="直線コネクタ 304"/>
        <xdr:cNvCxnSpPr/>
      </xdr:nvCxnSpPr>
      <xdr:spPr>
        <a:xfrm flipV="1">
          <a:off x="6972300" y="6578457"/>
          <a:ext cx="889000" cy="1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97169</xdr:rowOff>
    </xdr:from>
    <xdr:to>
      <xdr:col>55</xdr:col>
      <xdr:colOff>50800</xdr:colOff>
      <xdr:row>38</xdr:row>
      <xdr:rowOff>27319</xdr:rowOff>
    </xdr:to>
    <xdr:sp macro="" textlink="">
      <xdr:nvSpPr>
        <xdr:cNvPr id="315" name="楕円 314"/>
        <xdr:cNvSpPr/>
      </xdr:nvSpPr>
      <xdr:spPr>
        <a:xfrm>
          <a:off x="10426700" y="64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75596</xdr:rowOff>
    </xdr:from>
    <xdr:ext cx="534377" cy="259045"/>
    <xdr:sp macro="" textlink="">
      <xdr:nvSpPr>
        <xdr:cNvPr id="316" name="補助費等該当値テキスト"/>
        <xdr:cNvSpPr txBox="1"/>
      </xdr:nvSpPr>
      <xdr:spPr>
        <a:xfrm>
          <a:off x="10528300" y="64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88110</xdr:rowOff>
    </xdr:from>
    <xdr:to>
      <xdr:col>50</xdr:col>
      <xdr:colOff>165100</xdr:colOff>
      <xdr:row>38</xdr:row>
      <xdr:rowOff>18259</xdr:rowOff>
    </xdr:to>
    <xdr:sp macro="" textlink="">
      <xdr:nvSpPr>
        <xdr:cNvPr id="317" name="楕円 316"/>
        <xdr:cNvSpPr/>
      </xdr:nvSpPr>
      <xdr:spPr>
        <a:xfrm>
          <a:off x="9588500" y="64317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9386</xdr:rowOff>
    </xdr:from>
    <xdr:ext cx="534377" cy="259045"/>
    <xdr:sp macro="" textlink="">
      <xdr:nvSpPr>
        <xdr:cNvPr id="318" name="テキスト ボックス 317"/>
        <xdr:cNvSpPr txBox="1"/>
      </xdr:nvSpPr>
      <xdr:spPr>
        <a:xfrm>
          <a:off x="9372111" y="652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108017</xdr:rowOff>
    </xdr:from>
    <xdr:to>
      <xdr:col>46</xdr:col>
      <xdr:colOff>38100</xdr:colOff>
      <xdr:row>36</xdr:row>
      <xdr:rowOff>38167</xdr:rowOff>
    </xdr:to>
    <xdr:sp macro="" textlink="">
      <xdr:nvSpPr>
        <xdr:cNvPr id="319" name="楕円 318"/>
        <xdr:cNvSpPr/>
      </xdr:nvSpPr>
      <xdr:spPr>
        <a:xfrm>
          <a:off x="8699500" y="610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29294</xdr:rowOff>
    </xdr:from>
    <xdr:ext cx="599010" cy="259045"/>
    <xdr:sp macro="" textlink="">
      <xdr:nvSpPr>
        <xdr:cNvPr id="320" name="テキスト ボックス 319"/>
        <xdr:cNvSpPr txBox="1"/>
      </xdr:nvSpPr>
      <xdr:spPr>
        <a:xfrm>
          <a:off x="8450795" y="620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12557</xdr:rowOff>
    </xdr:from>
    <xdr:to>
      <xdr:col>41</xdr:col>
      <xdr:colOff>101600</xdr:colOff>
      <xdr:row>38</xdr:row>
      <xdr:rowOff>114157</xdr:rowOff>
    </xdr:to>
    <xdr:sp macro="" textlink="">
      <xdr:nvSpPr>
        <xdr:cNvPr id="321" name="楕円 320"/>
        <xdr:cNvSpPr/>
      </xdr:nvSpPr>
      <xdr:spPr>
        <a:xfrm>
          <a:off x="7810500" y="652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105284</xdr:rowOff>
    </xdr:from>
    <xdr:ext cx="534377" cy="259045"/>
    <xdr:sp macro="" textlink="">
      <xdr:nvSpPr>
        <xdr:cNvPr id="322" name="テキスト ボックス 321"/>
        <xdr:cNvSpPr txBox="1"/>
      </xdr:nvSpPr>
      <xdr:spPr>
        <a:xfrm>
          <a:off x="7594111" y="662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29056</xdr:rowOff>
    </xdr:from>
    <xdr:to>
      <xdr:col>36</xdr:col>
      <xdr:colOff>165100</xdr:colOff>
      <xdr:row>38</xdr:row>
      <xdr:rowOff>130656</xdr:rowOff>
    </xdr:to>
    <xdr:sp macro="" textlink="">
      <xdr:nvSpPr>
        <xdr:cNvPr id="323" name="楕円 322"/>
        <xdr:cNvSpPr/>
      </xdr:nvSpPr>
      <xdr:spPr>
        <a:xfrm>
          <a:off x="6921500" y="654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121783</xdr:rowOff>
    </xdr:from>
    <xdr:ext cx="534377" cy="259045"/>
    <xdr:sp macro="" textlink="">
      <xdr:nvSpPr>
        <xdr:cNvPr id="324" name="テキスト ボックス 323"/>
        <xdr:cNvSpPr txBox="1"/>
      </xdr:nvSpPr>
      <xdr:spPr>
        <a:xfrm>
          <a:off x="6705111" y="663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23244</xdr:rowOff>
    </xdr:from>
    <xdr:to>
      <xdr:col>55</xdr:col>
      <xdr:colOff>0</xdr:colOff>
      <xdr:row>58</xdr:row>
      <xdr:rowOff>57254</xdr:rowOff>
    </xdr:to>
    <xdr:cxnSp macro="">
      <xdr:nvCxnSpPr>
        <xdr:cNvPr id="355" name="直線コネクタ 354"/>
        <xdr:cNvCxnSpPr/>
      </xdr:nvCxnSpPr>
      <xdr:spPr>
        <a:xfrm flipV="1">
          <a:off x="9639300" y="9967344"/>
          <a:ext cx="838200" cy="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57254</xdr:rowOff>
    </xdr:from>
    <xdr:to>
      <xdr:col>50</xdr:col>
      <xdr:colOff>114300</xdr:colOff>
      <xdr:row>58</xdr:row>
      <xdr:rowOff>82596</xdr:rowOff>
    </xdr:to>
    <xdr:cxnSp macro="">
      <xdr:nvCxnSpPr>
        <xdr:cNvPr id="358" name="直線コネクタ 357"/>
        <xdr:cNvCxnSpPr/>
      </xdr:nvCxnSpPr>
      <xdr:spPr>
        <a:xfrm flipV="1">
          <a:off x="8750300" y="10001354"/>
          <a:ext cx="889000" cy="2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49716</xdr:rowOff>
    </xdr:from>
    <xdr:to>
      <xdr:col>45</xdr:col>
      <xdr:colOff>177800</xdr:colOff>
      <xdr:row>58</xdr:row>
      <xdr:rowOff>82596</xdr:rowOff>
    </xdr:to>
    <xdr:cxnSp macro="">
      <xdr:nvCxnSpPr>
        <xdr:cNvPr id="361" name="直線コネクタ 360"/>
        <xdr:cNvCxnSpPr/>
      </xdr:nvCxnSpPr>
      <xdr:spPr>
        <a:xfrm>
          <a:off x="7861300" y="9993816"/>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131862</xdr:rowOff>
    </xdr:from>
    <xdr:to>
      <xdr:col>41</xdr:col>
      <xdr:colOff>50800</xdr:colOff>
      <xdr:row>58</xdr:row>
      <xdr:rowOff>49716</xdr:rowOff>
    </xdr:to>
    <xdr:cxnSp macro="">
      <xdr:nvCxnSpPr>
        <xdr:cNvPr id="364" name="直線コネクタ 363"/>
        <xdr:cNvCxnSpPr/>
      </xdr:nvCxnSpPr>
      <xdr:spPr>
        <a:xfrm>
          <a:off x="6972300" y="9904512"/>
          <a:ext cx="889000" cy="8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143894</xdr:rowOff>
    </xdr:from>
    <xdr:to>
      <xdr:col>55</xdr:col>
      <xdr:colOff>50800</xdr:colOff>
      <xdr:row>58</xdr:row>
      <xdr:rowOff>74044</xdr:rowOff>
    </xdr:to>
    <xdr:sp macro="" textlink="">
      <xdr:nvSpPr>
        <xdr:cNvPr id="374" name="楕円 373"/>
        <xdr:cNvSpPr/>
      </xdr:nvSpPr>
      <xdr:spPr>
        <a:xfrm>
          <a:off x="10426700" y="991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122321</xdr:rowOff>
    </xdr:from>
    <xdr:ext cx="534377" cy="259045"/>
    <xdr:sp macro="" textlink="">
      <xdr:nvSpPr>
        <xdr:cNvPr id="375" name="普通建設事業費該当値テキスト"/>
        <xdr:cNvSpPr txBox="1"/>
      </xdr:nvSpPr>
      <xdr:spPr>
        <a:xfrm>
          <a:off x="10528300" y="989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6454</xdr:rowOff>
    </xdr:from>
    <xdr:to>
      <xdr:col>50</xdr:col>
      <xdr:colOff>165100</xdr:colOff>
      <xdr:row>58</xdr:row>
      <xdr:rowOff>108054</xdr:rowOff>
    </xdr:to>
    <xdr:sp macro="" textlink="">
      <xdr:nvSpPr>
        <xdr:cNvPr id="376" name="楕円 375"/>
        <xdr:cNvSpPr/>
      </xdr:nvSpPr>
      <xdr:spPr>
        <a:xfrm>
          <a:off x="9588500" y="995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99181</xdr:rowOff>
    </xdr:from>
    <xdr:ext cx="534377" cy="259045"/>
    <xdr:sp macro="" textlink="">
      <xdr:nvSpPr>
        <xdr:cNvPr id="377" name="テキスト ボックス 376"/>
        <xdr:cNvSpPr txBox="1"/>
      </xdr:nvSpPr>
      <xdr:spPr>
        <a:xfrm>
          <a:off x="9372111" y="1004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31796</xdr:rowOff>
    </xdr:from>
    <xdr:to>
      <xdr:col>46</xdr:col>
      <xdr:colOff>38100</xdr:colOff>
      <xdr:row>58</xdr:row>
      <xdr:rowOff>133396</xdr:rowOff>
    </xdr:to>
    <xdr:sp macro="" textlink="">
      <xdr:nvSpPr>
        <xdr:cNvPr id="378" name="楕円 377"/>
        <xdr:cNvSpPr/>
      </xdr:nvSpPr>
      <xdr:spPr>
        <a:xfrm>
          <a:off x="8699500" y="997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124523</xdr:rowOff>
    </xdr:from>
    <xdr:ext cx="534377" cy="259045"/>
    <xdr:sp macro="" textlink="">
      <xdr:nvSpPr>
        <xdr:cNvPr id="379" name="テキスト ボックス 378"/>
        <xdr:cNvSpPr txBox="1"/>
      </xdr:nvSpPr>
      <xdr:spPr>
        <a:xfrm>
          <a:off x="8483111" y="1006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170366</xdr:rowOff>
    </xdr:from>
    <xdr:to>
      <xdr:col>41</xdr:col>
      <xdr:colOff>101600</xdr:colOff>
      <xdr:row>58</xdr:row>
      <xdr:rowOff>100516</xdr:rowOff>
    </xdr:to>
    <xdr:sp macro="" textlink="">
      <xdr:nvSpPr>
        <xdr:cNvPr id="380" name="楕円 379"/>
        <xdr:cNvSpPr/>
      </xdr:nvSpPr>
      <xdr:spPr>
        <a:xfrm>
          <a:off x="7810500" y="994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91643</xdr:rowOff>
    </xdr:from>
    <xdr:ext cx="534377" cy="259045"/>
    <xdr:sp macro="" textlink="">
      <xdr:nvSpPr>
        <xdr:cNvPr id="381" name="テキスト ボックス 380"/>
        <xdr:cNvSpPr txBox="1"/>
      </xdr:nvSpPr>
      <xdr:spPr>
        <a:xfrm>
          <a:off x="7594111" y="1003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81062</xdr:rowOff>
    </xdr:from>
    <xdr:to>
      <xdr:col>36</xdr:col>
      <xdr:colOff>165100</xdr:colOff>
      <xdr:row>58</xdr:row>
      <xdr:rowOff>11212</xdr:rowOff>
    </xdr:to>
    <xdr:sp macro="" textlink="">
      <xdr:nvSpPr>
        <xdr:cNvPr id="382" name="楕円 381"/>
        <xdr:cNvSpPr/>
      </xdr:nvSpPr>
      <xdr:spPr>
        <a:xfrm>
          <a:off x="6921500" y="985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27739</xdr:rowOff>
    </xdr:from>
    <xdr:ext cx="534377" cy="259045"/>
    <xdr:sp macro="" textlink="">
      <xdr:nvSpPr>
        <xdr:cNvPr id="383" name="テキスト ボックス 382"/>
        <xdr:cNvSpPr txBox="1"/>
      </xdr:nvSpPr>
      <xdr:spPr>
        <a:xfrm>
          <a:off x="6705111" y="962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169532</xdr:rowOff>
    </xdr:from>
    <xdr:to>
      <xdr:col>55</xdr:col>
      <xdr:colOff>0</xdr:colOff>
      <xdr:row>79</xdr:row>
      <xdr:rowOff>12319</xdr:rowOff>
    </xdr:to>
    <xdr:cxnSp macro="">
      <xdr:nvCxnSpPr>
        <xdr:cNvPr id="412" name="直線コネクタ 411"/>
        <xdr:cNvCxnSpPr/>
      </xdr:nvCxnSpPr>
      <xdr:spPr>
        <a:xfrm>
          <a:off x="9639300" y="13542632"/>
          <a:ext cx="8382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148349</xdr:rowOff>
    </xdr:from>
    <xdr:to>
      <xdr:col>50</xdr:col>
      <xdr:colOff>114300</xdr:colOff>
      <xdr:row>78</xdr:row>
      <xdr:rowOff>169532</xdr:rowOff>
    </xdr:to>
    <xdr:cxnSp macro="">
      <xdr:nvCxnSpPr>
        <xdr:cNvPr id="415" name="直線コネクタ 414"/>
        <xdr:cNvCxnSpPr/>
      </xdr:nvCxnSpPr>
      <xdr:spPr>
        <a:xfrm>
          <a:off x="8750300" y="13521449"/>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113106</xdr:rowOff>
    </xdr:from>
    <xdr:to>
      <xdr:col>45</xdr:col>
      <xdr:colOff>177800</xdr:colOff>
      <xdr:row>78</xdr:row>
      <xdr:rowOff>148349</xdr:rowOff>
    </xdr:to>
    <xdr:cxnSp macro="">
      <xdr:nvCxnSpPr>
        <xdr:cNvPr id="418" name="直線コネクタ 417"/>
        <xdr:cNvCxnSpPr/>
      </xdr:nvCxnSpPr>
      <xdr:spPr>
        <a:xfrm>
          <a:off x="7861300" y="13486206"/>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125095</xdr:rowOff>
    </xdr:from>
    <xdr:to>
      <xdr:col>41</xdr:col>
      <xdr:colOff>50800</xdr:colOff>
      <xdr:row>78</xdr:row>
      <xdr:rowOff>113106</xdr:rowOff>
    </xdr:to>
    <xdr:cxnSp macro="">
      <xdr:nvCxnSpPr>
        <xdr:cNvPr id="421" name="直線コネクタ 420"/>
        <xdr:cNvCxnSpPr/>
      </xdr:nvCxnSpPr>
      <xdr:spPr>
        <a:xfrm>
          <a:off x="6972300" y="13155295"/>
          <a:ext cx="889000" cy="33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132969</xdr:rowOff>
    </xdr:from>
    <xdr:to>
      <xdr:col>55</xdr:col>
      <xdr:colOff>50800</xdr:colOff>
      <xdr:row>79</xdr:row>
      <xdr:rowOff>63119</xdr:rowOff>
    </xdr:to>
    <xdr:sp macro="" textlink="">
      <xdr:nvSpPr>
        <xdr:cNvPr id="431" name="楕円 430"/>
        <xdr:cNvSpPr/>
      </xdr:nvSpPr>
      <xdr:spPr>
        <a:xfrm>
          <a:off x="10426700" y="1350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47896</xdr:rowOff>
    </xdr:from>
    <xdr:ext cx="469744" cy="259045"/>
    <xdr:sp macro="" textlink="">
      <xdr:nvSpPr>
        <xdr:cNvPr id="432" name="普通建設事業費 （ うち新規整備　）該当値テキスト"/>
        <xdr:cNvSpPr txBox="1"/>
      </xdr:nvSpPr>
      <xdr:spPr>
        <a:xfrm>
          <a:off x="10528300" y="1342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118732</xdr:rowOff>
    </xdr:from>
    <xdr:to>
      <xdr:col>50</xdr:col>
      <xdr:colOff>165100</xdr:colOff>
      <xdr:row>79</xdr:row>
      <xdr:rowOff>48882</xdr:rowOff>
    </xdr:to>
    <xdr:sp macro="" textlink="">
      <xdr:nvSpPr>
        <xdr:cNvPr id="433" name="楕円 432"/>
        <xdr:cNvSpPr/>
      </xdr:nvSpPr>
      <xdr:spPr>
        <a:xfrm>
          <a:off x="9588500" y="1349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40009</xdr:rowOff>
    </xdr:from>
    <xdr:ext cx="469744" cy="259045"/>
    <xdr:sp macro="" textlink="">
      <xdr:nvSpPr>
        <xdr:cNvPr id="434" name="テキスト ボックス 433"/>
        <xdr:cNvSpPr txBox="1"/>
      </xdr:nvSpPr>
      <xdr:spPr>
        <a:xfrm>
          <a:off x="9404428" y="1358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97549</xdr:rowOff>
    </xdr:from>
    <xdr:to>
      <xdr:col>46</xdr:col>
      <xdr:colOff>38100</xdr:colOff>
      <xdr:row>79</xdr:row>
      <xdr:rowOff>27699</xdr:rowOff>
    </xdr:to>
    <xdr:sp macro="" textlink="">
      <xdr:nvSpPr>
        <xdr:cNvPr id="435" name="楕円 434"/>
        <xdr:cNvSpPr/>
      </xdr:nvSpPr>
      <xdr:spPr>
        <a:xfrm>
          <a:off x="8699500" y="134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18826</xdr:rowOff>
    </xdr:from>
    <xdr:ext cx="469744" cy="259045"/>
    <xdr:sp macro="" textlink="">
      <xdr:nvSpPr>
        <xdr:cNvPr id="436" name="テキスト ボックス 435"/>
        <xdr:cNvSpPr txBox="1"/>
      </xdr:nvSpPr>
      <xdr:spPr>
        <a:xfrm>
          <a:off x="8515428" y="1356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62306</xdr:rowOff>
    </xdr:from>
    <xdr:to>
      <xdr:col>41</xdr:col>
      <xdr:colOff>101600</xdr:colOff>
      <xdr:row>78</xdr:row>
      <xdr:rowOff>163906</xdr:rowOff>
    </xdr:to>
    <xdr:sp macro="" textlink="">
      <xdr:nvSpPr>
        <xdr:cNvPr id="437" name="楕円 436"/>
        <xdr:cNvSpPr/>
      </xdr:nvSpPr>
      <xdr:spPr>
        <a:xfrm>
          <a:off x="7810500" y="134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155033</xdr:rowOff>
    </xdr:from>
    <xdr:ext cx="469744" cy="259045"/>
    <xdr:sp macro="" textlink="">
      <xdr:nvSpPr>
        <xdr:cNvPr id="438" name="テキスト ボックス 437"/>
        <xdr:cNvSpPr txBox="1"/>
      </xdr:nvSpPr>
      <xdr:spPr>
        <a:xfrm>
          <a:off x="7626428" y="1352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74295</xdr:rowOff>
    </xdr:from>
    <xdr:to>
      <xdr:col>36</xdr:col>
      <xdr:colOff>165100</xdr:colOff>
      <xdr:row>77</xdr:row>
      <xdr:rowOff>4445</xdr:rowOff>
    </xdr:to>
    <xdr:sp macro="" textlink="">
      <xdr:nvSpPr>
        <xdr:cNvPr id="439" name="楕円 438"/>
        <xdr:cNvSpPr/>
      </xdr:nvSpPr>
      <xdr:spPr>
        <a:xfrm>
          <a:off x="6921500" y="131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20972</xdr:rowOff>
    </xdr:from>
    <xdr:ext cx="534377" cy="259045"/>
    <xdr:sp macro="" textlink="">
      <xdr:nvSpPr>
        <xdr:cNvPr id="440" name="テキスト ボックス 439"/>
        <xdr:cNvSpPr txBox="1"/>
      </xdr:nvSpPr>
      <xdr:spPr>
        <a:xfrm>
          <a:off x="6705111" y="128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111142</xdr:rowOff>
    </xdr:from>
    <xdr:to>
      <xdr:col>55</xdr:col>
      <xdr:colOff>0</xdr:colOff>
      <xdr:row>98</xdr:row>
      <xdr:rowOff>123532</xdr:rowOff>
    </xdr:to>
    <xdr:cxnSp macro="">
      <xdr:nvCxnSpPr>
        <xdr:cNvPr id="471" name="直線コネクタ 470"/>
        <xdr:cNvCxnSpPr/>
      </xdr:nvCxnSpPr>
      <xdr:spPr>
        <a:xfrm flipV="1">
          <a:off x="9639300" y="16913242"/>
          <a:ext cx="8382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123532</xdr:rowOff>
    </xdr:from>
    <xdr:to>
      <xdr:col>50</xdr:col>
      <xdr:colOff>114300</xdr:colOff>
      <xdr:row>98</xdr:row>
      <xdr:rowOff>162292</xdr:rowOff>
    </xdr:to>
    <xdr:cxnSp macro="">
      <xdr:nvCxnSpPr>
        <xdr:cNvPr id="474" name="直線コネクタ 473"/>
        <xdr:cNvCxnSpPr/>
      </xdr:nvCxnSpPr>
      <xdr:spPr>
        <a:xfrm flipV="1">
          <a:off x="8750300" y="16925632"/>
          <a:ext cx="889000" cy="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133086</xdr:rowOff>
    </xdr:from>
    <xdr:to>
      <xdr:col>45</xdr:col>
      <xdr:colOff>177800</xdr:colOff>
      <xdr:row>98</xdr:row>
      <xdr:rowOff>162292</xdr:rowOff>
    </xdr:to>
    <xdr:cxnSp macro="">
      <xdr:nvCxnSpPr>
        <xdr:cNvPr id="477" name="直線コネクタ 476"/>
        <xdr:cNvCxnSpPr/>
      </xdr:nvCxnSpPr>
      <xdr:spPr>
        <a:xfrm>
          <a:off x="7861300" y="16935186"/>
          <a:ext cx="889000" cy="2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133086</xdr:rowOff>
    </xdr:from>
    <xdr:to>
      <xdr:col>41</xdr:col>
      <xdr:colOff>50800</xdr:colOff>
      <xdr:row>98</xdr:row>
      <xdr:rowOff>159837</xdr:rowOff>
    </xdr:to>
    <xdr:cxnSp macro="">
      <xdr:nvCxnSpPr>
        <xdr:cNvPr id="480" name="直線コネクタ 479"/>
        <xdr:cNvCxnSpPr/>
      </xdr:nvCxnSpPr>
      <xdr:spPr>
        <a:xfrm flipV="1">
          <a:off x="6972300" y="16935186"/>
          <a:ext cx="889000" cy="2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60342</xdr:rowOff>
    </xdr:from>
    <xdr:to>
      <xdr:col>55</xdr:col>
      <xdr:colOff>50800</xdr:colOff>
      <xdr:row>98</xdr:row>
      <xdr:rowOff>161942</xdr:rowOff>
    </xdr:to>
    <xdr:sp macro="" textlink="">
      <xdr:nvSpPr>
        <xdr:cNvPr id="490" name="楕円 489"/>
        <xdr:cNvSpPr/>
      </xdr:nvSpPr>
      <xdr:spPr>
        <a:xfrm>
          <a:off x="10426700" y="1686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26542</xdr:rowOff>
    </xdr:from>
    <xdr:ext cx="534377" cy="259045"/>
    <xdr:sp macro="" textlink="">
      <xdr:nvSpPr>
        <xdr:cNvPr id="491" name="普通建設事業費 （ うち更新整備　）該当値テキスト"/>
        <xdr:cNvSpPr txBox="1"/>
      </xdr:nvSpPr>
      <xdr:spPr>
        <a:xfrm>
          <a:off x="10528300" y="168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72732</xdr:rowOff>
    </xdr:from>
    <xdr:to>
      <xdr:col>50</xdr:col>
      <xdr:colOff>165100</xdr:colOff>
      <xdr:row>99</xdr:row>
      <xdr:rowOff>2882</xdr:rowOff>
    </xdr:to>
    <xdr:sp macro="" textlink="">
      <xdr:nvSpPr>
        <xdr:cNvPr id="492" name="楕円 491"/>
        <xdr:cNvSpPr/>
      </xdr:nvSpPr>
      <xdr:spPr>
        <a:xfrm>
          <a:off x="9588500" y="1687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165459</xdr:rowOff>
    </xdr:from>
    <xdr:ext cx="534377" cy="259045"/>
    <xdr:sp macro="" textlink="">
      <xdr:nvSpPr>
        <xdr:cNvPr id="493" name="テキスト ボックス 492"/>
        <xdr:cNvSpPr txBox="1"/>
      </xdr:nvSpPr>
      <xdr:spPr>
        <a:xfrm>
          <a:off x="9372111" y="1696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111492</xdr:rowOff>
    </xdr:from>
    <xdr:to>
      <xdr:col>46</xdr:col>
      <xdr:colOff>38100</xdr:colOff>
      <xdr:row>99</xdr:row>
      <xdr:rowOff>41642</xdr:rowOff>
    </xdr:to>
    <xdr:sp macro="" textlink="">
      <xdr:nvSpPr>
        <xdr:cNvPr id="494" name="楕円 493"/>
        <xdr:cNvSpPr/>
      </xdr:nvSpPr>
      <xdr:spPr>
        <a:xfrm>
          <a:off x="8699500" y="1691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32769</xdr:rowOff>
    </xdr:from>
    <xdr:ext cx="534377" cy="259045"/>
    <xdr:sp macro="" textlink="">
      <xdr:nvSpPr>
        <xdr:cNvPr id="495" name="テキスト ボックス 494"/>
        <xdr:cNvSpPr txBox="1"/>
      </xdr:nvSpPr>
      <xdr:spPr>
        <a:xfrm>
          <a:off x="8483111" y="1700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82286</xdr:rowOff>
    </xdr:from>
    <xdr:to>
      <xdr:col>41</xdr:col>
      <xdr:colOff>101600</xdr:colOff>
      <xdr:row>99</xdr:row>
      <xdr:rowOff>12436</xdr:rowOff>
    </xdr:to>
    <xdr:sp macro="" textlink="">
      <xdr:nvSpPr>
        <xdr:cNvPr id="496" name="楕円 495"/>
        <xdr:cNvSpPr/>
      </xdr:nvSpPr>
      <xdr:spPr>
        <a:xfrm>
          <a:off x="7810500" y="168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3563</xdr:rowOff>
    </xdr:from>
    <xdr:ext cx="534377" cy="259045"/>
    <xdr:sp macro="" textlink="">
      <xdr:nvSpPr>
        <xdr:cNvPr id="497" name="テキスト ボックス 496"/>
        <xdr:cNvSpPr txBox="1"/>
      </xdr:nvSpPr>
      <xdr:spPr>
        <a:xfrm>
          <a:off x="7594111" y="169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109037</xdr:rowOff>
    </xdr:from>
    <xdr:to>
      <xdr:col>36</xdr:col>
      <xdr:colOff>165100</xdr:colOff>
      <xdr:row>99</xdr:row>
      <xdr:rowOff>39187</xdr:rowOff>
    </xdr:to>
    <xdr:sp macro="" textlink="">
      <xdr:nvSpPr>
        <xdr:cNvPr id="498" name="楕円 497"/>
        <xdr:cNvSpPr/>
      </xdr:nvSpPr>
      <xdr:spPr>
        <a:xfrm>
          <a:off x="6921500" y="1691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30314</xdr:rowOff>
    </xdr:from>
    <xdr:ext cx="534377" cy="259045"/>
    <xdr:sp macro="" textlink="">
      <xdr:nvSpPr>
        <xdr:cNvPr id="499" name="テキスト ボックス 498"/>
        <xdr:cNvSpPr txBox="1"/>
      </xdr:nvSpPr>
      <xdr:spPr>
        <a:xfrm>
          <a:off x="6705111" y="1700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59886</xdr:rowOff>
    </xdr:from>
    <xdr:to>
      <xdr:col>85</xdr:col>
      <xdr:colOff>127000</xdr:colOff>
      <xdr:row>38</xdr:row>
      <xdr:rowOff>71300</xdr:rowOff>
    </xdr:to>
    <xdr:cxnSp macro="">
      <xdr:nvCxnSpPr>
        <xdr:cNvPr id="530" name="直線コネクタ 529"/>
        <xdr:cNvCxnSpPr/>
      </xdr:nvCxnSpPr>
      <xdr:spPr>
        <a:xfrm flipV="1">
          <a:off x="15481300" y="6574986"/>
          <a:ext cx="838200" cy="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71300</xdr:rowOff>
    </xdr:from>
    <xdr:to>
      <xdr:col>81</xdr:col>
      <xdr:colOff>50800</xdr:colOff>
      <xdr:row>39</xdr:row>
      <xdr:rowOff>53011</xdr:rowOff>
    </xdr:to>
    <xdr:cxnSp macro="">
      <xdr:nvCxnSpPr>
        <xdr:cNvPr id="533" name="直線コネクタ 532"/>
        <xdr:cNvCxnSpPr/>
      </xdr:nvCxnSpPr>
      <xdr:spPr>
        <a:xfrm flipV="1">
          <a:off x="14592300" y="6586400"/>
          <a:ext cx="8890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34854</xdr:rowOff>
    </xdr:from>
    <xdr:to>
      <xdr:col>76</xdr:col>
      <xdr:colOff>114300</xdr:colOff>
      <xdr:row>39</xdr:row>
      <xdr:rowOff>53011</xdr:rowOff>
    </xdr:to>
    <xdr:cxnSp macro="">
      <xdr:nvCxnSpPr>
        <xdr:cNvPr id="536" name="直線コネクタ 535"/>
        <xdr:cNvCxnSpPr/>
      </xdr:nvCxnSpPr>
      <xdr:spPr>
        <a:xfrm>
          <a:off x="13703300" y="6721404"/>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2197</xdr:rowOff>
    </xdr:from>
    <xdr:to>
      <xdr:col>71</xdr:col>
      <xdr:colOff>177800</xdr:colOff>
      <xdr:row>39</xdr:row>
      <xdr:rowOff>34854</xdr:rowOff>
    </xdr:to>
    <xdr:cxnSp macro="">
      <xdr:nvCxnSpPr>
        <xdr:cNvPr id="539" name="直線コネクタ 538"/>
        <xdr:cNvCxnSpPr/>
      </xdr:nvCxnSpPr>
      <xdr:spPr>
        <a:xfrm>
          <a:off x="12814300" y="66887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9086</xdr:rowOff>
    </xdr:from>
    <xdr:to>
      <xdr:col>85</xdr:col>
      <xdr:colOff>177800</xdr:colOff>
      <xdr:row>38</xdr:row>
      <xdr:rowOff>110686</xdr:rowOff>
    </xdr:to>
    <xdr:sp macro="" textlink="">
      <xdr:nvSpPr>
        <xdr:cNvPr id="549" name="楕円 548"/>
        <xdr:cNvSpPr/>
      </xdr:nvSpPr>
      <xdr:spPr>
        <a:xfrm>
          <a:off x="16268700" y="65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31963</xdr:rowOff>
    </xdr:from>
    <xdr:ext cx="534377" cy="259045"/>
    <xdr:sp macro="" textlink="">
      <xdr:nvSpPr>
        <xdr:cNvPr id="550" name="災害復旧事業費該当値テキスト"/>
        <xdr:cNvSpPr txBox="1"/>
      </xdr:nvSpPr>
      <xdr:spPr>
        <a:xfrm>
          <a:off x="16370300" y="63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20500</xdr:rowOff>
    </xdr:from>
    <xdr:to>
      <xdr:col>81</xdr:col>
      <xdr:colOff>101600</xdr:colOff>
      <xdr:row>38</xdr:row>
      <xdr:rowOff>122100</xdr:rowOff>
    </xdr:to>
    <xdr:sp macro="" textlink="">
      <xdr:nvSpPr>
        <xdr:cNvPr id="551" name="楕円 550"/>
        <xdr:cNvSpPr/>
      </xdr:nvSpPr>
      <xdr:spPr>
        <a:xfrm>
          <a:off x="15430500" y="65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138627</xdr:rowOff>
    </xdr:from>
    <xdr:ext cx="534377" cy="259045"/>
    <xdr:sp macro="" textlink="">
      <xdr:nvSpPr>
        <xdr:cNvPr id="552" name="テキスト ボックス 551"/>
        <xdr:cNvSpPr txBox="1"/>
      </xdr:nvSpPr>
      <xdr:spPr>
        <a:xfrm>
          <a:off x="15214111" y="63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2211</xdr:rowOff>
    </xdr:from>
    <xdr:to>
      <xdr:col>76</xdr:col>
      <xdr:colOff>165100</xdr:colOff>
      <xdr:row>39</xdr:row>
      <xdr:rowOff>103811</xdr:rowOff>
    </xdr:to>
    <xdr:sp macro="" textlink="">
      <xdr:nvSpPr>
        <xdr:cNvPr id="553" name="楕円 552"/>
        <xdr:cNvSpPr/>
      </xdr:nvSpPr>
      <xdr:spPr>
        <a:xfrm>
          <a:off x="14541500" y="668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94938</xdr:rowOff>
    </xdr:from>
    <xdr:ext cx="469744" cy="259045"/>
    <xdr:sp macro="" textlink="">
      <xdr:nvSpPr>
        <xdr:cNvPr id="554" name="テキスト ボックス 553"/>
        <xdr:cNvSpPr txBox="1"/>
      </xdr:nvSpPr>
      <xdr:spPr>
        <a:xfrm>
          <a:off x="14357428" y="67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155504</xdr:rowOff>
    </xdr:from>
    <xdr:to>
      <xdr:col>72</xdr:col>
      <xdr:colOff>38100</xdr:colOff>
      <xdr:row>39</xdr:row>
      <xdr:rowOff>85654</xdr:rowOff>
    </xdr:to>
    <xdr:sp macro="" textlink="">
      <xdr:nvSpPr>
        <xdr:cNvPr id="555" name="楕円 554"/>
        <xdr:cNvSpPr/>
      </xdr:nvSpPr>
      <xdr:spPr>
        <a:xfrm>
          <a:off x="13652500" y="66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76781</xdr:rowOff>
    </xdr:from>
    <xdr:ext cx="469744" cy="259045"/>
    <xdr:sp macro="" textlink="">
      <xdr:nvSpPr>
        <xdr:cNvPr id="556" name="テキスト ボックス 555"/>
        <xdr:cNvSpPr txBox="1"/>
      </xdr:nvSpPr>
      <xdr:spPr>
        <a:xfrm>
          <a:off x="13468428" y="676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122847</xdr:rowOff>
    </xdr:from>
    <xdr:to>
      <xdr:col>67</xdr:col>
      <xdr:colOff>101600</xdr:colOff>
      <xdr:row>39</xdr:row>
      <xdr:rowOff>52997</xdr:rowOff>
    </xdr:to>
    <xdr:sp macro="" textlink="">
      <xdr:nvSpPr>
        <xdr:cNvPr id="557" name="楕円 556"/>
        <xdr:cNvSpPr/>
      </xdr:nvSpPr>
      <xdr:spPr>
        <a:xfrm>
          <a:off x="12763500" y="66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44124</xdr:rowOff>
    </xdr:from>
    <xdr:ext cx="469744" cy="259045"/>
    <xdr:sp macro="" textlink="">
      <xdr:nvSpPr>
        <xdr:cNvPr id="558" name="テキスト ボックス 557"/>
        <xdr:cNvSpPr txBox="1"/>
      </xdr:nvSpPr>
      <xdr:spPr>
        <a:xfrm>
          <a:off x="12579428" y="67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69428</xdr:rowOff>
    </xdr:from>
    <xdr:to>
      <xdr:col>85</xdr:col>
      <xdr:colOff>127000</xdr:colOff>
      <xdr:row>77</xdr:row>
      <xdr:rowOff>73631</xdr:rowOff>
    </xdr:to>
    <xdr:cxnSp macro="">
      <xdr:nvCxnSpPr>
        <xdr:cNvPr id="640" name="直線コネクタ 639"/>
        <xdr:cNvCxnSpPr/>
      </xdr:nvCxnSpPr>
      <xdr:spPr>
        <a:xfrm flipV="1">
          <a:off x="15481300" y="13271078"/>
          <a:ext cx="8382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28732</xdr:rowOff>
    </xdr:from>
    <xdr:to>
      <xdr:col>81</xdr:col>
      <xdr:colOff>50800</xdr:colOff>
      <xdr:row>77</xdr:row>
      <xdr:rowOff>73631</xdr:rowOff>
    </xdr:to>
    <xdr:cxnSp macro="">
      <xdr:nvCxnSpPr>
        <xdr:cNvPr id="643" name="直線コネクタ 642"/>
        <xdr:cNvCxnSpPr/>
      </xdr:nvCxnSpPr>
      <xdr:spPr>
        <a:xfrm>
          <a:off x="14592300" y="13230382"/>
          <a:ext cx="889000" cy="4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28732</xdr:rowOff>
    </xdr:from>
    <xdr:to>
      <xdr:col>76</xdr:col>
      <xdr:colOff>114300</xdr:colOff>
      <xdr:row>77</xdr:row>
      <xdr:rowOff>122732</xdr:rowOff>
    </xdr:to>
    <xdr:cxnSp macro="">
      <xdr:nvCxnSpPr>
        <xdr:cNvPr id="646" name="直線コネクタ 645"/>
        <xdr:cNvCxnSpPr/>
      </xdr:nvCxnSpPr>
      <xdr:spPr>
        <a:xfrm flipV="1">
          <a:off x="13703300" y="13230382"/>
          <a:ext cx="889000" cy="9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122732</xdr:rowOff>
    </xdr:from>
    <xdr:to>
      <xdr:col>71</xdr:col>
      <xdr:colOff>177800</xdr:colOff>
      <xdr:row>77</xdr:row>
      <xdr:rowOff>132885</xdr:rowOff>
    </xdr:to>
    <xdr:cxnSp macro="">
      <xdr:nvCxnSpPr>
        <xdr:cNvPr id="649" name="直線コネクタ 648"/>
        <xdr:cNvCxnSpPr/>
      </xdr:nvCxnSpPr>
      <xdr:spPr>
        <a:xfrm flipV="1">
          <a:off x="12814300" y="13324382"/>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18628</xdr:rowOff>
    </xdr:from>
    <xdr:to>
      <xdr:col>85</xdr:col>
      <xdr:colOff>177800</xdr:colOff>
      <xdr:row>77</xdr:row>
      <xdr:rowOff>120228</xdr:rowOff>
    </xdr:to>
    <xdr:sp macro="" textlink="">
      <xdr:nvSpPr>
        <xdr:cNvPr id="659" name="楕円 658"/>
        <xdr:cNvSpPr/>
      </xdr:nvSpPr>
      <xdr:spPr>
        <a:xfrm>
          <a:off x="16268700" y="13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41505</xdr:rowOff>
    </xdr:from>
    <xdr:ext cx="599010" cy="259045"/>
    <xdr:sp macro="" textlink="">
      <xdr:nvSpPr>
        <xdr:cNvPr id="660" name="公債費該当値テキスト"/>
        <xdr:cNvSpPr txBox="1"/>
      </xdr:nvSpPr>
      <xdr:spPr>
        <a:xfrm>
          <a:off x="16370300" y="1307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22831</xdr:rowOff>
    </xdr:from>
    <xdr:to>
      <xdr:col>81</xdr:col>
      <xdr:colOff>101600</xdr:colOff>
      <xdr:row>77</xdr:row>
      <xdr:rowOff>124431</xdr:rowOff>
    </xdr:to>
    <xdr:sp macro="" textlink="">
      <xdr:nvSpPr>
        <xdr:cNvPr id="661" name="楕円 660"/>
        <xdr:cNvSpPr/>
      </xdr:nvSpPr>
      <xdr:spPr>
        <a:xfrm>
          <a:off x="15430500" y="1322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140958</xdr:rowOff>
    </xdr:from>
    <xdr:ext cx="599010" cy="259045"/>
    <xdr:sp macro="" textlink="">
      <xdr:nvSpPr>
        <xdr:cNvPr id="662" name="テキスト ボックス 661"/>
        <xdr:cNvSpPr txBox="1"/>
      </xdr:nvSpPr>
      <xdr:spPr>
        <a:xfrm>
          <a:off x="15181795" y="1299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149382</xdr:rowOff>
    </xdr:from>
    <xdr:to>
      <xdr:col>76</xdr:col>
      <xdr:colOff>165100</xdr:colOff>
      <xdr:row>77</xdr:row>
      <xdr:rowOff>79532</xdr:rowOff>
    </xdr:to>
    <xdr:sp macro="" textlink="">
      <xdr:nvSpPr>
        <xdr:cNvPr id="663" name="楕円 662"/>
        <xdr:cNvSpPr/>
      </xdr:nvSpPr>
      <xdr:spPr>
        <a:xfrm>
          <a:off x="14541500" y="131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96058</xdr:rowOff>
    </xdr:from>
    <xdr:ext cx="599010" cy="259045"/>
    <xdr:sp macro="" textlink="">
      <xdr:nvSpPr>
        <xdr:cNvPr id="664" name="テキスト ボックス 663"/>
        <xdr:cNvSpPr txBox="1"/>
      </xdr:nvSpPr>
      <xdr:spPr>
        <a:xfrm>
          <a:off x="14292795" y="129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71932</xdr:rowOff>
    </xdr:from>
    <xdr:to>
      <xdr:col>72</xdr:col>
      <xdr:colOff>38100</xdr:colOff>
      <xdr:row>78</xdr:row>
      <xdr:rowOff>2082</xdr:rowOff>
    </xdr:to>
    <xdr:sp macro="" textlink="">
      <xdr:nvSpPr>
        <xdr:cNvPr id="665" name="楕円 664"/>
        <xdr:cNvSpPr/>
      </xdr:nvSpPr>
      <xdr:spPr>
        <a:xfrm>
          <a:off x="13652500" y="132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18609</xdr:rowOff>
    </xdr:from>
    <xdr:ext cx="534377" cy="259045"/>
    <xdr:sp macro="" textlink="">
      <xdr:nvSpPr>
        <xdr:cNvPr id="666" name="テキスト ボックス 665"/>
        <xdr:cNvSpPr txBox="1"/>
      </xdr:nvSpPr>
      <xdr:spPr>
        <a:xfrm>
          <a:off x="13436111" y="1304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82085</xdr:rowOff>
    </xdr:from>
    <xdr:to>
      <xdr:col>67</xdr:col>
      <xdr:colOff>101600</xdr:colOff>
      <xdr:row>78</xdr:row>
      <xdr:rowOff>12235</xdr:rowOff>
    </xdr:to>
    <xdr:sp macro="" textlink="">
      <xdr:nvSpPr>
        <xdr:cNvPr id="667" name="楕円 666"/>
        <xdr:cNvSpPr/>
      </xdr:nvSpPr>
      <xdr:spPr>
        <a:xfrm>
          <a:off x="12763500" y="132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28762</xdr:rowOff>
    </xdr:from>
    <xdr:ext cx="534377" cy="259045"/>
    <xdr:sp macro="" textlink="">
      <xdr:nvSpPr>
        <xdr:cNvPr id="668" name="テキスト ボックス 667"/>
        <xdr:cNvSpPr txBox="1"/>
      </xdr:nvSpPr>
      <xdr:spPr>
        <a:xfrm>
          <a:off x="12547111" y="1305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165546</xdr:rowOff>
    </xdr:from>
    <xdr:to>
      <xdr:col>85</xdr:col>
      <xdr:colOff>127000</xdr:colOff>
      <xdr:row>98</xdr:row>
      <xdr:rowOff>169452</xdr:rowOff>
    </xdr:to>
    <xdr:cxnSp macro="">
      <xdr:nvCxnSpPr>
        <xdr:cNvPr id="697" name="直線コネクタ 696"/>
        <xdr:cNvCxnSpPr/>
      </xdr:nvCxnSpPr>
      <xdr:spPr>
        <a:xfrm>
          <a:off x="15481300" y="16967646"/>
          <a:ext cx="838200" cy="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165546</xdr:rowOff>
    </xdr:from>
    <xdr:to>
      <xdr:col>81</xdr:col>
      <xdr:colOff>50800</xdr:colOff>
      <xdr:row>99</xdr:row>
      <xdr:rowOff>10666</xdr:rowOff>
    </xdr:to>
    <xdr:cxnSp macro="">
      <xdr:nvCxnSpPr>
        <xdr:cNvPr id="700" name="直線コネクタ 699"/>
        <xdr:cNvCxnSpPr/>
      </xdr:nvCxnSpPr>
      <xdr:spPr>
        <a:xfrm flipV="1">
          <a:off x="14592300" y="16967646"/>
          <a:ext cx="889000" cy="1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10666</xdr:rowOff>
    </xdr:from>
    <xdr:to>
      <xdr:col>76</xdr:col>
      <xdr:colOff>114300</xdr:colOff>
      <xdr:row>99</xdr:row>
      <xdr:rowOff>13875</xdr:rowOff>
    </xdr:to>
    <xdr:cxnSp macro="">
      <xdr:nvCxnSpPr>
        <xdr:cNvPr id="703" name="直線コネクタ 702"/>
        <xdr:cNvCxnSpPr/>
      </xdr:nvCxnSpPr>
      <xdr:spPr>
        <a:xfrm flipV="1">
          <a:off x="13703300" y="16984216"/>
          <a:ext cx="889000" cy="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13009</xdr:rowOff>
    </xdr:from>
    <xdr:to>
      <xdr:col>71</xdr:col>
      <xdr:colOff>177800</xdr:colOff>
      <xdr:row>99</xdr:row>
      <xdr:rowOff>13875</xdr:rowOff>
    </xdr:to>
    <xdr:cxnSp macro="">
      <xdr:nvCxnSpPr>
        <xdr:cNvPr id="706" name="直線コネクタ 705"/>
        <xdr:cNvCxnSpPr/>
      </xdr:nvCxnSpPr>
      <xdr:spPr>
        <a:xfrm>
          <a:off x="12814300" y="16986559"/>
          <a:ext cx="8890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118652</xdr:rowOff>
    </xdr:from>
    <xdr:to>
      <xdr:col>85</xdr:col>
      <xdr:colOff>177800</xdr:colOff>
      <xdr:row>99</xdr:row>
      <xdr:rowOff>48802</xdr:rowOff>
    </xdr:to>
    <xdr:sp macro="" textlink="">
      <xdr:nvSpPr>
        <xdr:cNvPr id="716" name="楕円 715"/>
        <xdr:cNvSpPr/>
      </xdr:nvSpPr>
      <xdr:spPr>
        <a:xfrm>
          <a:off x="16268700" y="1692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7" name="積立金該当値テキスト"/>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114746</xdr:rowOff>
    </xdr:from>
    <xdr:to>
      <xdr:col>81</xdr:col>
      <xdr:colOff>101600</xdr:colOff>
      <xdr:row>99</xdr:row>
      <xdr:rowOff>44896</xdr:rowOff>
    </xdr:to>
    <xdr:sp macro="" textlink="">
      <xdr:nvSpPr>
        <xdr:cNvPr id="718" name="楕円 717"/>
        <xdr:cNvSpPr/>
      </xdr:nvSpPr>
      <xdr:spPr>
        <a:xfrm>
          <a:off x="15430500" y="169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36023</xdr:rowOff>
    </xdr:from>
    <xdr:ext cx="534377" cy="259045"/>
    <xdr:sp macro="" textlink="">
      <xdr:nvSpPr>
        <xdr:cNvPr id="719" name="テキスト ボックス 718"/>
        <xdr:cNvSpPr txBox="1"/>
      </xdr:nvSpPr>
      <xdr:spPr>
        <a:xfrm>
          <a:off x="15214111" y="170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131316</xdr:rowOff>
    </xdr:from>
    <xdr:to>
      <xdr:col>76</xdr:col>
      <xdr:colOff>165100</xdr:colOff>
      <xdr:row>99</xdr:row>
      <xdr:rowOff>61466</xdr:rowOff>
    </xdr:to>
    <xdr:sp macro="" textlink="">
      <xdr:nvSpPr>
        <xdr:cNvPr id="720" name="楕円 719"/>
        <xdr:cNvSpPr/>
      </xdr:nvSpPr>
      <xdr:spPr>
        <a:xfrm>
          <a:off x="14541500" y="1693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52593</xdr:rowOff>
    </xdr:from>
    <xdr:ext cx="534377" cy="259045"/>
    <xdr:sp macro="" textlink="">
      <xdr:nvSpPr>
        <xdr:cNvPr id="721" name="テキスト ボックス 720"/>
        <xdr:cNvSpPr txBox="1"/>
      </xdr:nvSpPr>
      <xdr:spPr>
        <a:xfrm>
          <a:off x="14325111" y="1702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134525</xdr:rowOff>
    </xdr:from>
    <xdr:to>
      <xdr:col>72</xdr:col>
      <xdr:colOff>38100</xdr:colOff>
      <xdr:row>99</xdr:row>
      <xdr:rowOff>64675</xdr:rowOff>
    </xdr:to>
    <xdr:sp macro="" textlink="">
      <xdr:nvSpPr>
        <xdr:cNvPr id="722" name="楕円 721"/>
        <xdr:cNvSpPr/>
      </xdr:nvSpPr>
      <xdr:spPr>
        <a:xfrm>
          <a:off x="13652500" y="169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55802</xdr:rowOff>
    </xdr:from>
    <xdr:ext cx="534377" cy="259045"/>
    <xdr:sp macro="" textlink="">
      <xdr:nvSpPr>
        <xdr:cNvPr id="723" name="テキスト ボックス 722"/>
        <xdr:cNvSpPr txBox="1"/>
      </xdr:nvSpPr>
      <xdr:spPr>
        <a:xfrm>
          <a:off x="13436111" y="1702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133659</xdr:rowOff>
    </xdr:from>
    <xdr:to>
      <xdr:col>67</xdr:col>
      <xdr:colOff>101600</xdr:colOff>
      <xdr:row>99</xdr:row>
      <xdr:rowOff>63809</xdr:rowOff>
    </xdr:to>
    <xdr:sp macro="" textlink="">
      <xdr:nvSpPr>
        <xdr:cNvPr id="724" name="楕円 723"/>
        <xdr:cNvSpPr/>
      </xdr:nvSpPr>
      <xdr:spPr>
        <a:xfrm>
          <a:off x="12763500" y="1693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54936</xdr:rowOff>
    </xdr:from>
    <xdr:ext cx="534377" cy="259045"/>
    <xdr:sp macro="" textlink="">
      <xdr:nvSpPr>
        <xdr:cNvPr id="725" name="テキスト ボックス 724"/>
        <xdr:cNvSpPr txBox="1"/>
      </xdr:nvSpPr>
      <xdr:spPr>
        <a:xfrm>
          <a:off x="12547111" y="1702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28555</xdr:rowOff>
    </xdr:from>
    <xdr:to>
      <xdr:col>116</xdr:col>
      <xdr:colOff>63500</xdr:colOff>
      <xdr:row>58</xdr:row>
      <xdr:rowOff>30886</xdr:rowOff>
    </xdr:to>
    <xdr:cxnSp macro="">
      <xdr:nvCxnSpPr>
        <xdr:cNvPr id="811" name="直線コネクタ 810"/>
        <xdr:cNvCxnSpPr/>
      </xdr:nvCxnSpPr>
      <xdr:spPr>
        <a:xfrm flipV="1">
          <a:off x="21323300" y="9972655"/>
          <a:ext cx="8382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30886</xdr:rowOff>
    </xdr:from>
    <xdr:to>
      <xdr:col>111</xdr:col>
      <xdr:colOff>177800</xdr:colOff>
      <xdr:row>58</xdr:row>
      <xdr:rowOff>32235</xdr:rowOff>
    </xdr:to>
    <xdr:cxnSp macro="">
      <xdr:nvCxnSpPr>
        <xdr:cNvPr id="814" name="直線コネクタ 813"/>
        <xdr:cNvCxnSpPr/>
      </xdr:nvCxnSpPr>
      <xdr:spPr>
        <a:xfrm flipV="1">
          <a:off x="20434300" y="9974986"/>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160731</xdr:rowOff>
    </xdr:from>
    <xdr:to>
      <xdr:col>107</xdr:col>
      <xdr:colOff>50800</xdr:colOff>
      <xdr:row>58</xdr:row>
      <xdr:rowOff>32235</xdr:rowOff>
    </xdr:to>
    <xdr:cxnSp macro="">
      <xdr:nvCxnSpPr>
        <xdr:cNvPr id="817" name="直線コネクタ 816"/>
        <xdr:cNvCxnSpPr/>
      </xdr:nvCxnSpPr>
      <xdr:spPr>
        <a:xfrm>
          <a:off x="19545300" y="9933381"/>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160731</xdr:rowOff>
    </xdr:from>
    <xdr:to>
      <xdr:col>102</xdr:col>
      <xdr:colOff>114300</xdr:colOff>
      <xdr:row>57</xdr:row>
      <xdr:rowOff>162468</xdr:rowOff>
    </xdr:to>
    <xdr:cxnSp macro="">
      <xdr:nvCxnSpPr>
        <xdr:cNvPr id="820" name="直線コネクタ 819"/>
        <xdr:cNvCxnSpPr/>
      </xdr:nvCxnSpPr>
      <xdr:spPr>
        <a:xfrm flipV="1">
          <a:off x="18656300" y="9933381"/>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149205</xdr:rowOff>
    </xdr:from>
    <xdr:to>
      <xdr:col>116</xdr:col>
      <xdr:colOff>114300</xdr:colOff>
      <xdr:row>58</xdr:row>
      <xdr:rowOff>79355</xdr:rowOff>
    </xdr:to>
    <xdr:sp macro="" textlink="">
      <xdr:nvSpPr>
        <xdr:cNvPr id="830" name="楕円 829"/>
        <xdr:cNvSpPr/>
      </xdr:nvSpPr>
      <xdr:spPr>
        <a:xfrm>
          <a:off x="22110700" y="99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103469</xdr:rowOff>
    </xdr:from>
    <xdr:ext cx="469744" cy="259045"/>
    <xdr:sp macro="" textlink="">
      <xdr:nvSpPr>
        <xdr:cNvPr id="831" name="貸付金該当値テキスト"/>
        <xdr:cNvSpPr txBox="1"/>
      </xdr:nvSpPr>
      <xdr:spPr>
        <a:xfrm>
          <a:off x="22212300" y="98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151536</xdr:rowOff>
    </xdr:from>
    <xdr:to>
      <xdr:col>112</xdr:col>
      <xdr:colOff>38100</xdr:colOff>
      <xdr:row>58</xdr:row>
      <xdr:rowOff>81686</xdr:rowOff>
    </xdr:to>
    <xdr:sp macro="" textlink="">
      <xdr:nvSpPr>
        <xdr:cNvPr id="832" name="楕円 831"/>
        <xdr:cNvSpPr/>
      </xdr:nvSpPr>
      <xdr:spPr>
        <a:xfrm>
          <a:off x="21272500" y="99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72813</xdr:rowOff>
    </xdr:from>
    <xdr:ext cx="469744" cy="259045"/>
    <xdr:sp macro="" textlink="">
      <xdr:nvSpPr>
        <xdr:cNvPr id="833" name="テキスト ボックス 832"/>
        <xdr:cNvSpPr txBox="1"/>
      </xdr:nvSpPr>
      <xdr:spPr>
        <a:xfrm>
          <a:off x="21088428" y="1001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152885</xdr:rowOff>
    </xdr:from>
    <xdr:to>
      <xdr:col>107</xdr:col>
      <xdr:colOff>101600</xdr:colOff>
      <xdr:row>58</xdr:row>
      <xdr:rowOff>83035</xdr:rowOff>
    </xdr:to>
    <xdr:sp macro="" textlink="">
      <xdr:nvSpPr>
        <xdr:cNvPr id="834" name="楕円 833"/>
        <xdr:cNvSpPr/>
      </xdr:nvSpPr>
      <xdr:spPr>
        <a:xfrm>
          <a:off x="20383500" y="992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74162</xdr:rowOff>
    </xdr:from>
    <xdr:ext cx="469744" cy="259045"/>
    <xdr:sp macro="" textlink="">
      <xdr:nvSpPr>
        <xdr:cNvPr id="835" name="テキスト ボックス 834"/>
        <xdr:cNvSpPr txBox="1"/>
      </xdr:nvSpPr>
      <xdr:spPr>
        <a:xfrm>
          <a:off x="20199428" y="1001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109931</xdr:rowOff>
    </xdr:from>
    <xdr:to>
      <xdr:col>102</xdr:col>
      <xdr:colOff>165100</xdr:colOff>
      <xdr:row>58</xdr:row>
      <xdr:rowOff>40081</xdr:rowOff>
    </xdr:to>
    <xdr:sp macro="" textlink="">
      <xdr:nvSpPr>
        <xdr:cNvPr id="836" name="楕円 835"/>
        <xdr:cNvSpPr/>
      </xdr:nvSpPr>
      <xdr:spPr>
        <a:xfrm>
          <a:off x="19494500" y="98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56608</xdr:rowOff>
    </xdr:from>
    <xdr:ext cx="469744" cy="259045"/>
    <xdr:sp macro="" textlink="">
      <xdr:nvSpPr>
        <xdr:cNvPr id="837" name="テキスト ボックス 836"/>
        <xdr:cNvSpPr txBox="1"/>
      </xdr:nvSpPr>
      <xdr:spPr>
        <a:xfrm>
          <a:off x="19310428" y="965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111668</xdr:rowOff>
    </xdr:from>
    <xdr:to>
      <xdr:col>98</xdr:col>
      <xdr:colOff>38100</xdr:colOff>
      <xdr:row>58</xdr:row>
      <xdr:rowOff>41818</xdr:rowOff>
    </xdr:to>
    <xdr:sp macro="" textlink="">
      <xdr:nvSpPr>
        <xdr:cNvPr id="838" name="楕円 837"/>
        <xdr:cNvSpPr/>
      </xdr:nvSpPr>
      <xdr:spPr>
        <a:xfrm>
          <a:off x="18605500" y="988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58345</xdr:rowOff>
    </xdr:from>
    <xdr:ext cx="469744" cy="259045"/>
    <xdr:sp macro="" textlink="">
      <xdr:nvSpPr>
        <xdr:cNvPr id="839" name="テキスト ボックス 838"/>
        <xdr:cNvSpPr txBox="1"/>
      </xdr:nvSpPr>
      <xdr:spPr>
        <a:xfrm>
          <a:off x="18421428" y="965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139814</xdr:rowOff>
    </xdr:from>
    <xdr:to>
      <xdr:col>116</xdr:col>
      <xdr:colOff>63500</xdr:colOff>
      <xdr:row>76</xdr:row>
      <xdr:rowOff>12550</xdr:rowOff>
    </xdr:to>
    <xdr:cxnSp macro="">
      <xdr:nvCxnSpPr>
        <xdr:cNvPr id="871" name="直線コネクタ 870"/>
        <xdr:cNvCxnSpPr/>
      </xdr:nvCxnSpPr>
      <xdr:spPr>
        <a:xfrm flipV="1">
          <a:off x="21323300" y="12998564"/>
          <a:ext cx="838200" cy="4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146624</xdr:rowOff>
    </xdr:from>
    <xdr:to>
      <xdr:col>111</xdr:col>
      <xdr:colOff>177800</xdr:colOff>
      <xdr:row>76</xdr:row>
      <xdr:rowOff>12550</xdr:rowOff>
    </xdr:to>
    <xdr:cxnSp macro="">
      <xdr:nvCxnSpPr>
        <xdr:cNvPr id="874" name="直線コネクタ 873"/>
        <xdr:cNvCxnSpPr/>
      </xdr:nvCxnSpPr>
      <xdr:spPr>
        <a:xfrm>
          <a:off x="20434300" y="13005374"/>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60213</xdr:rowOff>
    </xdr:from>
    <xdr:to>
      <xdr:col>107</xdr:col>
      <xdr:colOff>50800</xdr:colOff>
      <xdr:row>75</xdr:row>
      <xdr:rowOff>146624</xdr:rowOff>
    </xdr:to>
    <xdr:cxnSp macro="">
      <xdr:nvCxnSpPr>
        <xdr:cNvPr id="877" name="直線コネクタ 876"/>
        <xdr:cNvCxnSpPr/>
      </xdr:nvCxnSpPr>
      <xdr:spPr>
        <a:xfrm>
          <a:off x="19545300" y="12747513"/>
          <a:ext cx="889000" cy="25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60213</xdr:rowOff>
    </xdr:from>
    <xdr:to>
      <xdr:col>102</xdr:col>
      <xdr:colOff>114300</xdr:colOff>
      <xdr:row>74</xdr:row>
      <xdr:rowOff>109492</xdr:rowOff>
    </xdr:to>
    <xdr:cxnSp macro="">
      <xdr:nvCxnSpPr>
        <xdr:cNvPr id="880" name="直線コネクタ 879"/>
        <xdr:cNvCxnSpPr/>
      </xdr:nvCxnSpPr>
      <xdr:spPr>
        <a:xfrm flipV="1">
          <a:off x="18656300" y="12747513"/>
          <a:ext cx="889000" cy="4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89014</xdr:rowOff>
    </xdr:from>
    <xdr:to>
      <xdr:col>116</xdr:col>
      <xdr:colOff>114300</xdr:colOff>
      <xdr:row>76</xdr:row>
      <xdr:rowOff>19165</xdr:rowOff>
    </xdr:to>
    <xdr:sp macro="" textlink="">
      <xdr:nvSpPr>
        <xdr:cNvPr id="890" name="楕円 889"/>
        <xdr:cNvSpPr/>
      </xdr:nvSpPr>
      <xdr:spPr>
        <a:xfrm>
          <a:off x="22110700" y="129477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111891</xdr:rowOff>
    </xdr:from>
    <xdr:ext cx="534377" cy="259045"/>
    <xdr:sp macro="" textlink="">
      <xdr:nvSpPr>
        <xdr:cNvPr id="891" name="繰出金該当値テキスト"/>
        <xdr:cNvSpPr txBox="1"/>
      </xdr:nvSpPr>
      <xdr:spPr>
        <a:xfrm>
          <a:off x="22212300" y="1279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133200</xdr:rowOff>
    </xdr:from>
    <xdr:to>
      <xdr:col>112</xdr:col>
      <xdr:colOff>38100</xdr:colOff>
      <xdr:row>76</xdr:row>
      <xdr:rowOff>63350</xdr:rowOff>
    </xdr:to>
    <xdr:sp macro="" textlink="">
      <xdr:nvSpPr>
        <xdr:cNvPr id="892" name="楕円 891"/>
        <xdr:cNvSpPr/>
      </xdr:nvSpPr>
      <xdr:spPr>
        <a:xfrm>
          <a:off x="21272500" y="1299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79877</xdr:rowOff>
    </xdr:from>
    <xdr:ext cx="534377" cy="259045"/>
    <xdr:sp macro="" textlink="">
      <xdr:nvSpPr>
        <xdr:cNvPr id="893" name="テキスト ボックス 892"/>
        <xdr:cNvSpPr txBox="1"/>
      </xdr:nvSpPr>
      <xdr:spPr>
        <a:xfrm>
          <a:off x="21056111" y="1276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95824</xdr:rowOff>
    </xdr:from>
    <xdr:to>
      <xdr:col>107</xdr:col>
      <xdr:colOff>101600</xdr:colOff>
      <xdr:row>76</xdr:row>
      <xdr:rowOff>25974</xdr:rowOff>
    </xdr:to>
    <xdr:sp macro="" textlink="">
      <xdr:nvSpPr>
        <xdr:cNvPr id="894" name="楕円 893"/>
        <xdr:cNvSpPr/>
      </xdr:nvSpPr>
      <xdr:spPr>
        <a:xfrm>
          <a:off x="20383500" y="129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42501</xdr:rowOff>
    </xdr:from>
    <xdr:ext cx="534377" cy="259045"/>
    <xdr:sp macro="" textlink="">
      <xdr:nvSpPr>
        <xdr:cNvPr id="895" name="テキスト ボックス 894"/>
        <xdr:cNvSpPr txBox="1"/>
      </xdr:nvSpPr>
      <xdr:spPr>
        <a:xfrm>
          <a:off x="20167111" y="127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9413</xdr:rowOff>
    </xdr:from>
    <xdr:to>
      <xdr:col>102</xdr:col>
      <xdr:colOff>165100</xdr:colOff>
      <xdr:row>74</xdr:row>
      <xdr:rowOff>111013</xdr:rowOff>
    </xdr:to>
    <xdr:sp macro="" textlink="">
      <xdr:nvSpPr>
        <xdr:cNvPr id="896" name="楕円 895"/>
        <xdr:cNvSpPr/>
      </xdr:nvSpPr>
      <xdr:spPr>
        <a:xfrm>
          <a:off x="19494500" y="126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127540</xdr:rowOff>
    </xdr:from>
    <xdr:ext cx="534377" cy="259045"/>
    <xdr:sp macro="" textlink="">
      <xdr:nvSpPr>
        <xdr:cNvPr id="897" name="テキスト ボックス 896"/>
        <xdr:cNvSpPr txBox="1"/>
      </xdr:nvSpPr>
      <xdr:spPr>
        <a:xfrm>
          <a:off x="19278111" y="1247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58692</xdr:rowOff>
    </xdr:from>
    <xdr:to>
      <xdr:col>98</xdr:col>
      <xdr:colOff>38100</xdr:colOff>
      <xdr:row>74</xdr:row>
      <xdr:rowOff>160292</xdr:rowOff>
    </xdr:to>
    <xdr:sp macro="" textlink="">
      <xdr:nvSpPr>
        <xdr:cNvPr id="898" name="楕円 897"/>
        <xdr:cNvSpPr/>
      </xdr:nvSpPr>
      <xdr:spPr>
        <a:xfrm>
          <a:off x="18605500" y="127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5369</xdr:rowOff>
    </xdr:from>
    <xdr:ext cx="534377" cy="259045"/>
    <xdr:sp macro="" textlink="">
      <xdr:nvSpPr>
        <xdr:cNvPr id="899" name="テキスト ボックス 898"/>
        <xdr:cNvSpPr txBox="1"/>
      </xdr:nvSpPr>
      <xdr:spPr>
        <a:xfrm>
          <a:off x="18389111" y="125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昨年度と比較して減となったものは、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扶助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などがあげられる。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退職手当組合特別負担金の減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子育て世帯・住民税非課税世帯等臨時給付金の減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企業立地雇用促進奨励金、ふるさと寄附謝礼などの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ものである。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一方、増となったものは、物件費、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維持補修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費、普通建設事業費があげられる。物件費については、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給食配送業務委託料、ﾏｲﾅﾝﾊﾞｰｶｰﾄﾞ利活用推進事業費の増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維持補修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除雪経費の増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によるもの、普通建設事業費費については、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安来港飯島線道路改良事業費、常備消防施設費の増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このほかは、人口が年々減少していることも数値に影響を与えている。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36,391
36,166
420.93
27,377,253
26,567,505
734,080
14,800,637
29,620,197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20638</xdr:rowOff>
    </xdr:from>
    <xdr:to>
      <xdr:col>24</xdr:col>
      <xdr:colOff>63500</xdr:colOff>
      <xdr:row>36</xdr:row>
      <xdr:rowOff>39688</xdr:rowOff>
    </xdr:to>
    <xdr:cxnSp macro="">
      <xdr:nvCxnSpPr>
        <xdr:cNvPr id="61" name="直線コネクタ 60"/>
        <xdr:cNvCxnSpPr/>
      </xdr:nvCxnSpPr>
      <xdr:spPr>
        <a:xfrm flipV="1">
          <a:off x="3797300" y="6192838"/>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21971</xdr:rowOff>
    </xdr:from>
    <xdr:to>
      <xdr:col>19</xdr:col>
      <xdr:colOff>177800</xdr:colOff>
      <xdr:row>36</xdr:row>
      <xdr:rowOff>39688</xdr:rowOff>
    </xdr:to>
    <xdr:cxnSp macro="">
      <xdr:nvCxnSpPr>
        <xdr:cNvPr id="64" name="直線コネクタ 63"/>
        <xdr:cNvCxnSpPr/>
      </xdr:nvCxnSpPr>
      <xdr:spPr>
        <a:xfrm>
          <a:off x="2908300" y="6194171"/>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144082</xdr:rowOff>
    </xdr:from>
    <xdr:to>
      <xdr:col>15</xdr:col>
      <xdr:colOff>50800</xdr:colOff>
      <xdr:row>36</xdr:row>
      <xdr:rowOff>21971</xdr:rowOff>
    </xdr:to>
    <xdr:cxnSp macro="">
      <xdr:nvCxnSpPr>
        <xdr:cNvPr id="67" name="直線コネクタ 66"/>
        <xdr:cNvCxnSpPr/>
      </xdr:nvCxnSpPr>
      <xdr:spPr>
        <a:xfrm>
          <a:off x="2019300" y="6144832"/>
          <a:ext cx="8890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137414</xdr:rowOff>
    </xdr:from>
    <xdr:to>
      <xdr:col>10</xdr:col>
      <xdr:colOff>114300</xdr:colOff>
      <xdr:row>35</xdr:row>
      <xdr:rowOff>144082</xdr:rowOff>
    </xdr:to>
    <xdr:cxnSp macro="">
      <xdr:nvCxnSpPr>
        <xdr:cNvPr id="70" name="直線コネクタ 69"/>
        <xdr:cNvCxnSpPr/>
      </xdr:nvCxnSpPr>
      <xdr:spPr>
        <a:xfrm>
          <a:off x="1130300" y="6138164"/>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141288</xdr:rowOff>
    </xdr:from>
    <xdr:to>
      <xdr:col>24</xdr:col>
      <xdr:colOff>114300</xdr:colOff>
      <xdr:row>36</xdr:row>
      <xdr:rowOff>71438</xdr:rowOff>
    </xdr:to>
    <xdr:sp macro="" textlink="">
      <xdr:nvSpPr>
        <xdr:cNvPr id="80" name="楕円 79"/>
        <xdr:cNvSpPr/>
      </xdr:nvSpPr>
      <xdr:spPr>
        <a:xfrm>
          <a:off x="4584700" y="614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119715</xdr:rowOff>
    </xdr:from>
    <xdr:ext cx="469744" cy="259045"/>
    <xdr:sp macro="" textlink="">
      <xdr:nvSpPr>
        <xdr:cNvPr id="81" name="議会費該当値テキスト"/>
        <xdr:cNvSpPr txBox="1"/>
      </xdr:nvSpPr>
      <xdr:spPr>
        <a:xfrm>
          <a:off x="4686300" y="612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160338</xdr:rowOff>
    </xdr:from>
    <xdr:to>
      <xdr:col>20</xdr:col>
      <xdr:colOff>38100</xdr:colOff>
      <xdr:row>36</xdr:row>
      <xdr:rowOff>90488</xdr:rowOff>
    </xdr:to>
    <xdr:sp macro="" textlink="">
      <xdr:nvSpPr>
        <xdr:cNvPr id="82" name="楕円 81"/>
        <xdr:cNvSpPr/>
      </xdr:nvSpPr>
      <xdr:spPr>
        <a:xfrm>
          <a:off x="3746500" y="6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81615</xdr:rowOff>
    </xdr:from>
    <xdr:ext cx="469744" cy="259045"/>
    <xdr:sp macro="" textlink="">
      <xdr:nvSpPr>
        <xdr:cNvPr id="83" name="テキスト ボックス 82"/>
        <xdr:cNvSpPr txBox="1"/>
      </xdr:nvSpPr>
      <xdr:spPr>
        <a:xfrm>
          <a:off x="3562428" y="625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142621</xdr:rowOff>
    </xdr:from>
    <xdr:to>
      <xdr:col>15</xdr:col>
      <xdr:colOff>101600</xdr:colOff>
      <xdr:row>36</xdr:row>
      <xdr:rowOff>72771</xdr:rowOff>
    </xdr:to>
    <xdr:sp macro="" textlink="">
      <xdr:nvSpPr>
        <xdr:cNvPr id="84" name="楕円 83"/>
        <xdr:cNvSpPr/>
      </xdr:nvSpPr>
      <xdr:spPr>
        <a:xfrm>
          <a:off x="2857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63898</xdr:rowOff>
    </xdr:from>
    <xdr:ext cx="469744" cy="259045"/>
    <xdr:sp macro="" textlink="">
      <xdr:nvSpPr>
        <xdr:cNvPr id="85" name="テキスト ボックス 84"/>
        <xdr:cNvSpPr txBox="1"/>
      </xdr:nvSpPr>
      <xdr:spPr>
        <a:xfrm>
          <a:off x="2673428" y="623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93282</xdr:rowOff>
    </xdr:from>
    <xdr:to>
      <xdr:col>10</xdr:col>
      <xdr:colOff>165100</xdr:colOff>
      <xdr:row>36</xdr:row>
      <xdr:rowOff>23432</xdr:rowOff>
    </xdr:to>
    <xdr:sp macro="" textlink="">
      <xdr:nvSpPr>
        <xdr:cNvPr id="86" name="楕円 85"/>
        <xdr:cNvSpPr/>
      </xdr:nvSpPr>
      <xdr:spPr>
        <a:xfrm>
          <a:off x="1968500" y="609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14559</xdr:rowOff>
    </xdr:from>
    <xdr:ext cx="469744" cy="259045"/>
    <xdr:sp macro="" textlink="">
      <xdr:nvSpPr>
        <xdr:cNvPr id="87" name="テキスト ボックス 86"/>
        <xdr:cNvSpPr txBox="1"/>
      </xdr:nvSpPr>
      <xdr:spPr>
        <a:xfrm>
          <a:off x="1784428" y="618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88" name="楕円 87"/>
        <xdr:cNvSpPr/>
      </xdr:nvSpPr>
      <xdr:spPr>
        <a:xfrm>
          <a:off x="1079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89" name="テキスト ボックス 88"/>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163200</xdr:rowOff>
    </xdr:from>
    <xdr:to>
      <xdr:col>24</xdr:col>
      <xdr:colOff>63500</xdr:colOff>
      <xdr:row>58</xdr:row>
      <xdr:rowOff>168018</xdr:rowOff>
    </xdr:to>
    <xdr:cxnSp macro="">
      <xdr:nvCxnSpPr>
        <xdr:cNvPr id="120" name="直線コネクタ 119"/>
        <xdr:cNvCxnSpPr/>
      </xdr:nvCxnSpPr>
      <xdr:spPr>
        <a:xfrm flipV="1">
          <a:off x="3797300" y="10107300"/>
          <a:ext cx="838200" cy="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70648</xdr:rowOff>
    </xdr:from>
    <xdr:to>
      <xdr:col>19</xdr:col>
      <xdr:colOff>177800</xdr:colOff>
      <xdr:row>58</xdr:row>
      <xdr:rowOff>168018</xdr:rowOff>
    </xdr:to>
    <xdr:cxnSp macro="">
      <xdr:nvCxnSpPr>
        <xdr:cNvPr id="123" name="直線コネクタ 122"/>
        <xdr:cNvCxnSpPr/>
      </xdr:nvCxnSpPr>
      <xdr:spPr>
        <a:xfrm>
          <a:off x="2908300" y="10014748"/>
          <a:ext cx="889000" cy="9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70648</xdr:rowOff>
    </xdr:from>
    <xdr:to>
      <xdr:col>15</xdr:col>
      <xdr:colOff>50800</xdr:colOff>
      <xdr:row>59</xdr:row>
      <xdr:rowOff>8081</xdr:rowOff>
    </xdr:to>
    <xdr:cxnSp macro="">
      <xdr:nvCxnSpPr>
        <xdr:cNvPr id="126" name="直線コネクタ 125"/>
        <xdr:cNvCxnSpPr/>
      </xdr:nvCxnSpPr>
      <xdr:spPr>
        <a:xfrm flipV="1">
          <a:off x="2019300" y="10014748"/>
          <a:ext cx="889000" cy="10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165031</xdr:rowOff>
    </xdr:from>
    <xdr:to>
      <xdr:col>10</xdr:col>
      <xdr:colOff>114300</xdr:colOff>
      <xdr:row>59</xdr:row>
      <xdr:rowOff>8081</xdr:rowOff>
    </xdr:to>
    <xdr:cxnSp macro="">
      <xdr:nvCxnSpPr>
        <xdr:cNvPr id="129" name="直線コネクタ 128"/>
        <xdr:cNvCxnSpPr/>
      </xdr:nvCxnSpPr>
      <xdr:spPr>
        <a:xfrm>
          <a:off x="1130300" y="10109131"/>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112400</xdr:rowOff>
    </xdr:from>
    <xdr:to>
      <xdr:col>24</xdr:col>
      <xdr:colOff>114300</xdr:colOff>
      <xdr:row>59</xdr:row>
      <xdr:rowOff>42550</xdr:rowOff>
    </xdr:to>
    <xdr:sp macro="" textlink="">
      <xdr:nvSpPr>
        <xdr:cNvPr id="139" name="楕円 138"/>
        <xdr:cNvSpPr/>
      </xdr:nvSpPr>
      <xdr:spPr>
        <a:xfrm>
          <a:off x="4584700" y="1005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34377" cy="259045"/>
    <xdr:sp macro="" textlink="">
      <xdr:nvSpPr>
        <xdr:cNvPr id="140" name="総務費該当値テキスト"/>
        <xdr:cNvSpPr txBox="1"/>
      </xdr:nvSpPr>
      <xdr:spPr>
        <a:xfrm>
          <a:off x="4686300" y="999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117218</xdr:rowOff>
    </xdr:from>
    <xdr:to>
      <xdr:col>20</xdr:col>
      <xdr:colOff>38100</xdr:colOff>
      <xdr:row>59</xdr:row>
      <xdr:rowOff>47368</xdr:rowOff>
    </xdr:to>
    <xdr:sp macro="" textlink="">
      <xdr:nvSpPr>
        <xdr:cNvPr id="141" name="楕円 140"/>
        <xdr:cNvSpPr/>
      </xdr:nvSpPr>
      <xdr:spPr>
        <a:xfrm>
          <a:off x="3746500" y="1006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38495</xdr:rowOff>
    </xdr:from>
    <xdr:ext cx="534377" cy="259045"/>
    <xdr:sp macro="" textlink="">
      <xdr:nvSpPr>
        <xdr:cNvPr id="142" name="テキスト ボックス 141"/>
        <xdr:cNvSpPr txBox="1"/>
      </xdr:nvSpPr>
      <xdr:spPr>
        <a:xfrm>
          <a:off x="3530111" y="101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19848</xdr:rowOff>
    </xdr:from>
    <xdr:to>
      <xdr:col>15</xdr:col>
      <xdr:colOff>101600</xdr:colOff>
      <xdr:row>58</xdr:row>
      <xdr:rowOff>121448</xdr:rowOff>
    </xdr:to>
    <xdr:sp macro="" textlink="">
      <xdr:nvSpPr>
        <xdr:cNvPr id="143" name="楕円 142"/>
        <xdr:cNvSpPr/>
      </xdr:nvSpPr>
      <xdr:spPr>
        <a:xfrm>
          <a:off x="2857500" y="996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112575</xdr:rowOff>
    </xdr:from>
    <xdr:ext cx="599010" cy="259045"/>
    <xdr:sp macro="" textlink="">
      <xdr:nvSpPr>
        <xdr:cNvPr id="144" name="テキスト ボックス 143"/>
        <xdr:cNvSpPr txBox="1"/>
      </xdr:nvSpPr>
      <xdr:spPr>
        <a:xfrm>
          <a:off x="2608795" y="1005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128731</xdr:rowOff>
    </xdr:from>
    <xdr:to>
      <xdr:col>10</xdr:col>
      <xdr:colOff>165100</xdr:colOff>
      <xdr:row>59</xdr:row>
      <xdr:rowOff>58881</xdr:rowOff>
    </xdr:to>
    <xdr:sp macro="" textlink="">
      <xdr:nvSpPr>
        <xdr:cNvPr id="145" name="楕円 144"/>
        <xdr:cNvSpPr/>
      </xdr:nvSpPr>
      <xdr:spPr>
        <a:xfrm>
          <a:off x="1968500" y="1007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50008</xdr:rowOff>
    </xdr:from>
    <xdr:ext cx="534377" cy="259045"/>
    <xdr:sp macro="" textlink="">
      <xdr:nvSpPr>
        <xdr:cNvPr id="146" name="テキスト ボックス 145"/>
        <xdr:cNvSpPr txBox="1"/>
      </xdr:nvSpPr>
      <xdr:spPr>
        <a:xfrm>
          <a:off x="1752111" y="1016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114231</xdr:rowOff>
    </xdr:from>
    <xdr:to>
      <xdr:col>6</xdr:col>
      <xdr:colOff>38100</xdr:colOff>
      <xdr:row>59</xdr:row>
      <xdr:rowOff>44381</xdr:rowOff>
    </xdr:to>
    <xdr:sp macro="" textlink="">
      <xdr:nvSpPr>
        <xdr:cNvPr id="147" name="楕円 146"/>
        <xdr:cNvSpPr/>
      </xdr:nvSpPr>
      <xdr:spPr>
        <a:xfrm>
          <a:off x="1079500" y="1005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60908</xdr:rowOff>
    </xdr:from>
    <xdr:ext cx="534377" cy="259045"/>
    <xdr:sp macro="" textlink="">
      <xdr:nvSpPr>
        <xdr:cNvPr id="148" name="テキスト ボックス 147"/>
        <xdr:cNvSpPr txBox="1"/>
      </xdr:nvSpPr>
      <xdr:spPr>
        <a:xfrm>
          <a:off x="863111" y="983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162505</xdr:rowOff>
    </xdr:from>
    <xdr:to>
      <xdr:col>24</xdr:col>
      <xdr:colOff>63500</xdr:colOff>
      <xdr:row>76</xdr:row>
      <xdr:rowOff>16219</xdr:rowOff>
    </xdr:to>
    <xdr:cxnSp macro="">
      <xdr:nvCxnSpPr>
        <xdr:cNvPr id="176" name="直線コネクタ 175"/>
        <xdr:cNvCxnSpPr/>
      </xdr:nvCxnSpPr>
      <xdr:spPr>
        <a:xfrm>
          <a:off x="3797300" y="13021255"/>
          <a:ext cx="838200" cy="2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162505</xdr:rowOff>
    </xdr:from>
    <xdr:to>
      <xdr:col>19</xdr:col>
      <xdr:colOff>177800</xdr:colOff>
      <xdr:row>76</xdr:row>
      <xdr:rowOff>75309</xdr:rowOff>
    </xdr:to>
    <xdr:cxnSp macro="">
      <xdr:nvCxnSpPr>
        <xdr:cNvPr id="179" name="直線コネクタ 178"/>
        <xdr:cNvCxnSpPr/>
      </xdr:nvCxnSpPr>
      <xdr:spPr>
        <a:xfrm flipV="1">
          <a:off x="2908300" y="13021255"/>
          <a:ext cx="889000" cy="8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75309</xdr:rowOff>
    </xdr:from>
    <xdr:to>
      <xdr:col>15</xdr:col>
      <xdr:colOff>50800</xdr:colOff>
      <xdr:row>76</xdr:row>
      <xdr:rowOff>125546</xdr:rowOff>
    </xdr:to>
    <xdr:cxnSp macro="">
      <xdr:nvCxnSpPr>
        <xdr:cNvPr id="182" name="直線コネクタ 181"/>
        <xdr:cNvCxnSpPr/>
      </xdr:nvCxnSpPr>
      <xdr:spPr>
        <a:xfrm flipV="1">
          <a:off x="2019300" y="13105509"/>
          <a:ext cx="889000" cy="5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115308</xdr:rowOff>
    </xdr:from>
    <xdr:to>
      <xdr:col>10</xdr:col>
      <xdr:colOff>114300</xdr:colOff>
      <xdr:row>76</xdr:row>
      <xdr:rowOff>125546</xdr:rowOff>
    </xdr:to>
    <xdr:cxnSp macro="">
      <xdr:nvCxnSpPr>
        <xdr:cNvPr id="185" name="直線コネクタ 184"/>
        <xdr:cNvCxnSpPr/>
      </xdr:nvCxnSpPr>
      <xdr:spPr>
        <a:xfrm>
          <a:off x="1130300" y="13145508"/>
          <a:ext cx="889000" cy="1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136869</xdr:rowOff>
    </xdr:from>
    <xdr:to>
      <xdr:col>24</xdr:col>
      <xdr:colOff>114300</xdr:colOff>
      <xdr:row>76</xdr:row>
      <xdr:rowOff>67019</xdr:rowOff>
    </xdr:to>
    <xdr:sp macro="" textlink="">
      <xdr:nvSpPr>
        <xdr:cNvPr id="195" name="楕円 194"/>
        <xdr:cNvSpPr/>
      </xdr:nvSpPr>
      <xdr:spPr>
        <a:xfrm>
          <a:off x="4584700" y="1299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115296</xdr:rowOff>
    </xdr:from>
    <xdr:ext cx="599010" cy="259045"/>
    <xdr:sp macro="" textlink="">
      <xdr:nvSpPr>
        <xdr:cNvPr id="196" name="民生費該当値テキスト"/>
        <xdr:cNvSpPr txBox="1"/>
      </xdr:nvSpPr>
      <xdr:spPr>
        <a:xfrm>
          <a:off x="4686300" y="1297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111705</xdr:rowOff>
    </xdr:from>
    <xdr:to>
      <xdr:col>20</xdr:col>
      <xdr:colOff>38100</xdr:colOff>
      <xdr:row>76</xdr:row>
      <xdr:rowOff>41855</xdr:rowOff>
    </xdr:to>
    <xdr:sp macro="" textlink="">
      <xdr:nvSpPr>
        <xdr:cNvPr id="197" name="楕円 196"/>
        <xdr:cNvSpPr/>
      </xdr:nvSpPr>
      <xdr:spPr>
        <a:xfrm>
          <a:off x="3746500" y="129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32982</xdr:rowOff>
    </xdr:from>
    <xdr:ext cx="599010" cy="259045"/>
    <xdr:sp macro="" textlink="">
      <xdr:nvSpPr>
        <xdr:cNvPr id="198" name="テキスト ボックス 197"/>
        <xdr:cNvSpPr txBox="1"/>
      </xdr:nvSpPr>
      <xdr:spPr>
        <a:xfrm>
          <a:off x="3497795" y="1306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24509</xdr:rowOff>
    </xdr:from>
    <xdr:to>
      <xdr:col>15</xdr:col>
      <xdr:colOff>101600</xdr:colOff>
      <xdr:row>76</xdr:row>
      <xdr:rowOff>126109</xdr:rowOff>
    </xdr:to>
    <xdr:sp macro="" textlink="">
      <xdr:nvSpPr>
        <xdr:cNvPr id="199" name="楕円 198"/>
        <xdr:cNvSpPr/>
      </xdr:nvSpPr>
      <xdr:spPr>
        <a:xfrm>
          <a:off x="2857500" y="1305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142635</xdr:rowOff>
    </xdr:from>
    <xdr:ext cx="599010" cy="259045"/>
    <xdr:sp macro="" textlink="">
      <xdr:nvSpPr>
        <xdr:cNvPr id="200" name="テキスト ボックス 199"/>
        <xdr:cNvSpPr txBox="1"/>
      </xdr:nvSpPr>
      <xdr:spPr>
        <a:xfrm>
          <a:off x="2608795" y="1282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74746</xdr:rowOff>
    </xdr:from>
    <xdr:to>
      <xdr:col>10</xdr:col>
      <xdr:colOff>165100</xdr:colOff>
      <xdr:row>77</xdr:row>
      <xdr:rowOff>4896</xdr:rowOff>
    </xdr:to>
    <xdr:sp macro="" textlink="">
      <xdr:nvSpPr>
        <xdr:cNvPr id="201" name="楕円 200"/>
        <xdr:cNvSpPr/>
      </xdr:nvSpPr>
      <xdr:spPr>
        <a:xfrm>
          <a:off x="1968500" y="131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167473</xdr:rowOff>
    </xdr:from>
    <xdr:ext cx="599010" cy="259045"/>
    <xdr:sp macro="" textlink="">
      <xdr:nvSpPr>
        <xdr:cNvPr id="202" name="テキスト ボックス 201"/>
        <xdr:cNvSpPr txBox="1"/>
      </xdr:nvSpPr>
      <xdr:spPr>
        <a:xfrm>
          <a:off x="1719795" y="1319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64508</xdr:rowOff>
    </xdr:from>
    <xdr:to>
      <xdr:col>6</xdr:col>
      <xdr:colOff>38100</xdr:colOff>
      <xdr:row>76</xdr:row>
      <xdr:rowOff>166108</xdr:rowOff>
    </xdr:to>
    <xdr:sp macro="" textlink="">
      <xdr:nvSpPr>
        <xdr:cNvPr id="203" name="楕円 202"/>
        <xdr:cNvSpPr/>
      </xdr:nvSpPr>
      <xdr:spPr>
        <a:xfrm>
          <a:off x="1079500" y="130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157235</xdr:rowOff>
    </xdr:from>
    <xdr:ext cx="599010" cy="259045"/>
    <xdr:sp macro="" textlink="">
      <xdr:nvSpPr>
        <xdr:cNvPr id="204" name="テキスト ボックス 203"/>
        <xdr:cNvSpPr txBox="1"/>
      </xdr:nvSpPr>
      <xdr:spPr>
        <a:xfrm>
          <a:off x="830795" y="1318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53992</xdr:rowOff>
    </xdr:from>
    <xdr:to>
      <xdr:col>24</xdr:col>
      <xdr:colOff>63500</xdr:colOff>
      <xdr:row>98</xdr:row>
      <xdr:rowOff>65725</xdr:rowOff>
    </xdr:to>
    <xdr:cxnSp macro="">
      <xdr:nvCxnSpPr>
        <xdr:cNvPr id="235" name="直線コネクタ 234"/>
        <xdr:cNvCxnSpPr/>
      </xdr:nvCxnSpPr>
      <xdr:spPr>
        <a:xfrm flipV="1">
          <a:off x="3797300" y="16856092"/>
          <a:ext cx="838200" cy="1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65725</xdr:rowOff>
    </xdr:from>
    <xdr:to>
      <xdr:col>19</xdr:col>
      <xdr:colOff>177800</xdr:colOff>
      <xdr:row>98</xdr:row>
      <xdr:rowOff>86322</xdr:rowOff>
    </xdr:to>
    <xdr:cxnSp macro="">
      <xdr:nvCxnSpPr>
        <xdr:cNvPr id="238" name="直線コネクタ 237"/>
        <xdr:cNvCxnSpPr/>
      </xdr:nvCxnSpPr>
      <xdr:spPr>
        <a:xfrm flipV="1">
          <a:off x="2908300" y="16867825"/>
          <a:ext cx="889000" cy="2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86322</xdr:rowOff>
    </xdr:from>
    <xdr:to>
      <xdr:col>15</xdr:col>
      <xdr:colOff>50800</xdr:colOff>
      <xdr:row>98</xdr:row>
      <xdr:rowOff>91528</xdr:rowOff>
    </xdr:to>
    <xdr:cxnSp macro="">
      <xdr:nvCxnSpPr>
        <xdr:cNvPr id="241" name="直線コネクタ 240"/>
        <xdr:cNvCxnSpPr/>
      </xdr:nvCxnSpPr>
      <xdr:spPr>
        <a:xfrm flipV="1">
          <a:off x="2019300" y="16888422"/>
          <a:ext cx="889000" cy="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80142</xdr:rowOff>
    </xdr:from>
    <xdr:to>
      <xdr:col>10</xdr:col>
      <xdr:colOff>114300</xdr:colOff>
      <xdr:row>98</xdr:row>
      <xdr:rowOff>91528</xdr:rowOff>
    </xdr:to>
    <xdr:cxnSp macro="">
      <xdr:nvCxnSpPr>
        <xdr:cNvPr id="244" name="直線コネクタ 243"/>
        <xdr:cNvCxnSpPr/>
      </xdr:nvCxnSpPr>
      <xdr:spPr>
        <a:xfrm>
          <a:off x="1130300" y="16882242"/>
          <a:ext cx="889000" cy="1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3192</xdr:rowOff>
    </xdr:from>
    <xdr:to>
      <xdr:col>24</xdr:col>
      <xdr:colOff>114300</xdr:colOff>
      <xdr:row>98</xdr:row>
      <xdr:rowOff>104792</xdr:rowOff>
    </xdr:to>
    <xdr:sp macro="" textlink="">
      <xdr:nvSpPr>
        <xdr:cNvPr id="254" name="楕円 253"/>
        <xdr:cNvSpPr/>
      </xdr:nvSpPr>
      <xdr:spPr>
        <a:xfrm>
          <a:off x="4584700" y="1680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134019</xdr:rowOff>
    </xdr:from>
    <xdr:ext cx="534377" cy="259045"/>
    <xdr:sp macro="" textlink="">
      <xdr:nvSpPr>
        <xdr:cNvPr id="255" name="衛生費該当値テキスト"/>
        <xdr:cNvSpPr txBox="1"/>
      </xdr:nvSpPr>
      <xdr:spPr>
        <a:xfrm>
          <a:off x="4686300" y="1659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14925</xdr:rowOff>
    </xdr:from>
    <xdr:to>
      <xdr:col>20</xdr:col>
      <xdr:colOff>38100</xdr:colOff>
      <xdr:row>98</xdr:row>
      <xdr:rowOff>116525</xdr:rowOff>
    </xdr:to>
    <xdr:sp macro="" textlink="">
      <xdr:nvSpPr>
        <xdr:cNvPr id="256" name="楕円 255"/>
        <xdr:cNvSpPr/>
      </xdr:nvSpPr>
      <xdr:spPr>
        <a:xfrm>
          <a:off x="3746500" y="1681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107652</xdr:rowOff>
    </xdr:from>
    <xdr:ext cx="534377" cy="259045"/>
    <xdr:sp macro="" textlink="">
      <xdr:nvSpPr>
        <xdr:cNvPr id="257" name="テキスト ボックス 256"/>
        <xdr:cNvSpPr txBox="1"/>
      </xdr:nvSpPr>
      <xdr:spPr>
        <a:xfrm>
          <a:off x="3530111" y="169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35522</xdr:rowOff>
    </xdr:from>
    <xdr:to>
      <xdr:col>15</xdr:col>
      <xdr:colOff>101600</xdr:colOff>
      <xdr:row>98</xdr:row>
      <xdr:rowOff>137122</xdr:rowOff>
    </xdr:to>
    <xdr:sp macro="" textlink="">
      <xdr:nvSpPr>
        <xdr:cNvPr id="258" name="楕円 257"/>
        <xdr:cNvSpPr/>
      </xdr:nvSpPr>
      <xdr:spPr>
        <a:xfrm>
          <a:off x="2857500" y="1683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128249</xdr:rowOff>
    </xdr:from>
    <xdr:ext cx="534377" cy="259045"/>
    <xdr:sp macro="" textlink="">
      <xdr:nvSpPr>
        <xdr:cNvPr id="259" name="テキスト ボックス 258"/>
        <xdr:cNvSpPr txBox="1"/>
      </xdr:nvSpPr>
      <xdr:spPr>
        <a:xfrm>
          <a:off x="2641111" y="1693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40728</xdr:rowOff>
    </xdr:from>
    <xdr:to>
      <xdr:col>10</xdr:col>
      <xdr:colOff>165100</xdr:colOff>
      <xdr:row>98</xdr:row>
      <xdr:rowOff>142328</xdr:rowOff>
    </xdr:to>
    <xdr:sp macro="" textlink="">
      <xdr:nvSpPr>
        <xdr:cNvPr id="260" name="楕円 259"/>
        <xdr:cNvSpPr/>
      </xdr:nvSpPr>
      <xdr:spPr>
        <a:xfrm>
          <a:off x="1968500" y="1684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133455</xdr:rowOff>
    </xdr:from>
    <xdr:ext cx="534377" cy="259045"/>
    <xdr:sp macro="" textlink="">
      <xdr:nvSpPr>
        <xdr:cNvPr id="261" name="テキスト ボックス 260"/>
        <xdr:cNvSpPr txBox="1"/>
      </xdr:nvSpPr>
      <xdr:spPr>
        <a:xfrm>
          <a:off x="1752111" y="1693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29342</xdr:rowOff>
    </xdr:from>
    <xdr:to>
      <xdr:col>6</xdr:col>
      <xdr:colOff>38100</xdr:colOff>
      <xdr:row>98</xdr:row>
      <xdr:rowOff>130942</xdr:rowOff>
    </xdr:to>
    <xdr:sp macro="" textlink="">
      <xdr:nvSpPr>
        <xdr:cNvPr id="262" name="楕円 261"/>
        <xdr:cNvSpPr/>
      </xdr:nvSpPr>
      <xdr:spPr>
        <a:xfrm>
          <a:off x="1079500" y="1683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147469</xdr:rowOff>
    </xdr:from>
    <xdr:ext cx="534377" cy="259045"/>
    <xdr:sp macro="" textlink="">
      <xdr:nvSpPr>
        <xdr:cNvPr id="263" name="テキスト ボックス 262"/>
        <xdr:cNvSpPr txBox="1"/>
      </xdr:nvSpPr>
      <xdr:spPr>
        <a:xfrm>
          <a:off x="863111" y="166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66548</xdr:rowOff>
    </xdr:from>
    <xdr:to>
      <xdr:col>55</xdr:col>
      <xdr:colOff>0</xdr:colOff>
      <xdr:row>31</xdr:row>
      <xdr:rowOff>70467</xdr:rowOff>
    </xdr:to>
    <xdr:cxnSp macro="">
      <xdr:nvCxnSpPr>
        <xdr:cNvPr id="294" name="直線コネクタ 293"/>
        <xdr:cNvCxnSpPr/>
      </xdr:nvCxnSpPr>
      <xdr:spPr>
        <a:xfrm flipV="1">
          <a:off x="9639300" y="5381498"/>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70467</xdr:rowOff>
    </xdr:from>
    <xdr:to>
      <xdr:col>50</xdr:col>
      <xdr:colOff>114300</xdr:colOff>
      <xdr:row>31</xdr:row>
      <xdr:rowOff>91694</xdr:rowOff>
    </xdr:to>
    <xdr:cxnSp macro="">
      <xdr:nvCxnSpPr>
        <xdr:cNvPr id="297" name="直線コネクタ 296"/>
        <xdr:cNvCxnSpPr/>
      </xdr:nvCxnSpPr>
      <xdr:spPr>
        <a:xfrm flipV="1">
          <a:off x="8750300" y="538541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91694</xdr:rowOff>
    </xdr:from>
    <xdr:to>
      <xdr:col>45</xdr:col>
      <xdr:colOff>177800</xdr:colOff>
      <xdr:row>31</xdr:row>
      <xdr:rowOff>92021</xdr:rowOff>
    </xdr:to>
    <xdr:cxnSp macro="">
      <xdr:nvCxnSpPr>
        <xdr:cNvPr id="300" name="直線コネクタ 299"/>
        <xdr:cNvCxnSpPr/>
      </xdr:nvCxnSpPr>
      <xdr:spPr>
        <a:xfrm flipV="1">
          <a:off x="7861300" y="540664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92021</xdr:rowOff>
    </xdr:from>
    <xdr:to>
      <xdr:col>41</xdr:col>
      <xdr:colOff>50800</xdr:colOff>
      <xdr:row>31</xdr:row>
      <xdr:rowOff>101818</xdr:rowOff>
    </xdr:to>
    <xdr:cxnSp macro="">
      <xdr:nvCxnSpPr>
        <xdr:cNvPr id="303" name="直線コネクタ 302"/>
        <xdr:cNvCxnSpPr/>
      </xdr:nvCxnSpPr>
      <xdr:spPr>
        <a:xfrm flipV="1">
          <a:off x="6972300" y="540697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15748</xdr:rowOff>
    </xdr:from>
    <xdr:to>
      <xdr:col>55</xdr:col>
      <xdr:colOff>50800</xdr:colOff>
      <xdr:row>31</xdr:row>
      <xdr:rowOff>117348</xdr:rowOff>
    </xdr:to>
    <xdr:sp macro="" textlink="">
      <xdr:nvSpPr>
        <xdr:cNvPr id="313" name="楕円 312"/>
        <xdr:cNvSpPr/>
      </xdr:nvSpPr>
      <xdr:spPr>
        <a:xfrm>
          <a:off x="10426700" y="53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38625</xdr:rowOff>
    </xdr:from>
    <xdr:ext cx="469744" cy="259045"/>
    <xdr:sp macro="" textlink="">
      <xdr:nvSpPr>
        <xdr:cNvPr id="314" name="労働費該当値テキスト"/>
        <xdr:cNvSpPr txBox="1"/>
      </xdr:nvSpPr>
      <xdr:spPr>
        <a:xfrm>
          <a:off x="10528300" y="518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19667</xdr:rowOff>
    </xdr:from>
    <xdr:to>
      <xdr:col>50</xdr:col>
      <xdr:colOff>165100</xdr:colOff>
      <xdr:row>31</xdr:row>
      <xdr:rowOff>121267</xdr:rowOff>
    </xdr:to>
    <xdr:sp macro="" textlink="">
      <xdr:nvSpPr>
        <xdr:cNvPr id="315" name="楕円 314"/>
        <xdr:cNvSpPr/>
      </xdr:nvSpPr>
      <xdr:spPr>
        <a:xfrm>
          <a:off x="9588500" y="53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137794</xdr:rowOff>
    </xdr:from>
    <xdr:ext cx="469744" cy="259045"/>
    <xdr:sp macro="" textlink="">
      <xdr:nvSpPr>
        <xdr:cNvPr id="316" name="テキスト ボックス 315"/>
        <xdr:cNvSpPr txBox="1"/>
      </xdr:nvSpPr>
      <xdr:spPr>
        <a:xfrm>
          <a:off x="9404428" y="510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40894</xdr:rowOff>
    </xdr:from>
    <xdr:to>
      <xdr:col>46</xdr:col>
      <xdr:colOff>38100</xdr:colOff>
      <xdr:row>31</xdr:row>
      <xdr:rowOff>142494</xdr:rowOff>
    </xdr:to>
    <xdr:sp macro="" textlink="">
      <xdr:nvSpPr>
        <xdr:cNvPr id="317" name="楕円 316"/>
        <xdr:cNvSpPr/>
      </xdr:nvSpPr>
      <xdr:spPr>
        <a:xfrm>
          <a:off x="8699500" y="53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159021</xdr:rowOff>
    </xdr:from>
    <xdr:ext cx="469744" cy="259045"/>
    <xdr:sp macro="" textlink="">
      <xdr:nvSpPr>
        <xdr:cNvPr id="318" name="テキスト ボックス 317"/>
        <xdr:cNvSpPr txBox="1"/>
      </xdr:nvSpPr>
      <xdr:spPr>
        <a:xfrm>
          <a:off x="8515428" y="513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41221</xdr:rowOff>
    </xdr:from>
    <xdr:to>
      <xdr:col>41</xdr:col>
      <xdr:colOff>101600</xdr:colOff>
      <xdr:row>31</xdr:row>
      <xdr:rowOff>142821</xdr:rowOff>
    </xdr:to>
    <xdr:sp macro="" textlink="">
      <xdr:nvSpPr>
        <xdr:cNvPr id="319" name="楕円 318"/>
        <xdr:cNvSpPr/>
      </xdr:nvSpPr>
      <xdr:spPr>
        <a:xfrm>
          <a:off x="7810500" y="53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159348</xdr:rowOff>
    </xdr:from>
    <xdr:ext cx="469744" cy="259045"/>
    <xdr:sp macro="" textlink="">
      <xdr:nvSpPr>
        <xdr:cNvPr id="320" name="テキスト ボックス 319"/>
        <xdr:cNvSpPr txBox="1"/>
      </xdr:nvSpPr>
      <xdr:spPr>
        <a:xfrm>
          <a:off x="7626428" y="51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51018</xdr:rowOff>
    </xdr:from>
    <xdr:to>
      <xdr:col>36</xdr:col>
      <xdr:colOff>165100</xdr:colOff>
      <xdr:row>31</xdr:row>
      <xdr:rowOff>152618</xdr:rowOff>
    </xdr:to>
    <xdr:sp macro="" textlink="">
      <xdr:nvSpPr>
        <xdr:cNvPr id="321" name="楕円 320"/>
        <xdr:cNvSpPr/>
      </xdr:nvSpPr>
      <xdr:spPr>
        <a:xfrm>
          <a:off x="6921500" y="53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169145</xdr:rowOff>
    </xdr:from>
    <xdr:ext cx="469744" cy="259045"/>
    <xdr:sp macro="" textlink="">
      <xdr:nvSpPr>
        <xdr:cNvPr id="322" name="テキスト ボックス 321"/>
        <xdr:cNvSpPr txBox="1"/>
      </xdr:nvSpPr>
      <xdr:spPr>
        <a:xfrm>
          <a:off x="6737428" y="51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92500</xdr:rowOff>
    </xdr:from>
    <xdr:to>
      <xdr:col>55</xdr:col>
      <xdr:colOff>0</xdr:colOff>
      <xdr:row>56</xdr:row>
      <xdr:rowOff>152905</xdr:rowOff>
    </xdr:to>
    <xdr:cxnSp macro="">
      <xdr:nvCxnSpPr>
        <xdr:cNvPr id="353" name="直線コネクタ 352"/>
        <xdr:cNvCxnSpPr/>
      </xdr:nvCxnSpPr>
      <xdr:spPr>
        <a:xfrm flipV="1">
          <a:off x="9639300" y="9693700"/>
          <a:ext cx="838200" cy="6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152905</xdr:rowOff>
    </xdr:from>
    <xdr:to>
      <xdr:col>50</xdr:col>
      <xdr:colOff>114300</xdr:colOff>
      <xdr:row>57</xdr:row>
      <xdr:rowOff>36166</xdr:rowOff>
    </xdr:to>
    <xdr:cxnSp macro="">
      <xdr:nvCxnSpPr>
        <xdr:cNvPr id="356" name="直線コネクタ 355"/>
        <xdr:cNvCxnSpPr/>
      </xdr:nvCxnSpPr>
      <xdr:spPr>
        <a:xfrm flipV="1">
          <a:off x="8750300" y="9754105"/>
          <a:ext cx="889000" cy="5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2442</xdr:rowOff>
    </xdr:from>
    <xdr:to>
      <xdr:col>45</xdr:col>
      <xdr:colOff>177800</xdr:colOff>
      <xdr:row>57</xdr:row>
      <xdr:rowOff>36166</xdr:rowOff>
    </xdr:to>
    <xdr:cxnSp macro="">
      <xdr:nvCxnSpPr>
        <xdr:cNvPr id="359" name="直線コネクタ 358"/>
        <xdr:cNvCxnSpPr/>
      </xdr:nvCxnSpPr>
      <xdr:spPr>
        <a:xfrm>
          <a:off x="7861300" y="9775092"/>
          <a:ext cx="889000" cy="3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2442</xdr:rowOff>
    </xdr:from>
    <xdr:to>
      <xdr:col>41</xdr:col>
      <xdr:colOff>50800</xdr:colOff>
      <xdr:row>57</xdr:row>
      <xdr:rowOff>55847</xdr:rowOff>
    </xdr:to>
    <xdr:cxnSp macro="">
      <xdr:nvCxnSpPr>
        <xdr:cNvPr id="362" name="直線コネクタ 361"/>
        <xdr:cNvCxnSpPr/>
      </xdr:nvCxnSpPr>
      <xdr:spPr>
        <a:xfrm flipV="1">
          <a:off x="6972300" y="9775092"/>
          <a:ext cx="889000" cy="5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41700</xdr:rowOff>
    </xdr:from>
    <xdr:to>
      <xdr:col>55</xdr:col>
      <xdr:colOff>50800</xdr:colOff>
      <xdr:row>56</xdr:row>
      <xdr:rowOff>143300</xdr:rowOff>
    </xdr:to>
    <xdr:sp macro="" textlink="">
      <xdr:nvSpPr>
        <xdr:cNvPr id="372" name="楕円 371"/>
        <xdr:cNvSpPr/>
      </xdr:nvSpPr>
      <xdr:spPr>
        <a:xfrm>
          <a:off x="10426700" y="96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64577</xdr:rowOff>
    </xdr:from>
    <xdr:ext cx="534377" cy="259045"/>
    <xdr:sp macro="" textlink="">
      <xdr:nvSpPr>
        <xdr:cNvPr id="373" name="農林水産業費該当値テキスト"/>
        <xdr:cNvSpPr txBox="1"/>
      </xdr:nvSpPr>
      <xdr:spPr>
        <a:xfrm>
          <a:off x="10528300" y="949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102105</xdr:rowOff>
    </xdr:from>
    <xdr:to>
      <xdr:col>50</xdr:col>
      <xdr:colOff>165100</xdr:colOff>
      <xdr:row>57</xdr:row>
      <xdr:rowOff>32255</xdr:rowOff>
    </xdr:to>
    <xdr:sp macro="" textlink="">
      <xdr:nvSpPr>
        <xdr:cNvPr id="374" name="楕円 373"/>
        <xdr:cNvSpPr/>
      </xdr:nvSpPr>
      <xdr:spPr>
        <a:xfrm>
          <a:off x="9588500" y="970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48782</xdr:rowOff>
    </xdr:from>
    <xdr:ext cx="534377" cy="259045"/>
    <xdr:sp macro="" textlink="">
      <xdr:nvSpPr>
        <xdr:cNvPr id="375" name="テキスト ボックス 374"/>
        <xdr:cNvSpPr txBox="1"/>
      </xdr:nvSpPr>
      <xdr:spPr>
        <a:xfrm>
          <a:off x="9372111" y="94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156816</xdr:rowOff>
    </xdr:from>
    <xdr:to>
      <xdr:col>46</xdr:col>
      <xdr:colOff>38100</xdr:colOff>
      <xdr:row>57</xdr:row>
      <xdr:rowOff>86966</xdr:rowOff>
    </xdr:to>
    <xdr:sp macro="" textlink="">
      <xdr:nvSpPr>
        <xdr:cNvPr id="376" name="楕円 375"/>
        <xdr:cNvSpPr/>
      </xdr:nvSpPr>
      <xdr:spPr>
        <a:xfrm>
          <a:off x="8699500" y="97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78093</xdr:rowOff>
    </xdr:from>
    <xdr:ext cx="534377" cy="259045"/>
    <xdr:sp macro="" textlink="">
      <xdr:nvSpPr>
        <xdr:cNvPr id="377" name="テキスト ボックス 376"/>
        <xdr:cNvSpPr txBox="1"/>
      </xdr:nvSpPr>
      <xdr:spPr>
        <a:xfrm>
          <a:off x="8483111" y="985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123092</xdr:rowOff>
    </xdr:from>
    <xdr:to>
      <xdr:col>41</xdr:col>
      <xdr:colOff>101600</xdr:colOff>
      <xdr:row>57</xdr:row>
      <xdr:rowOff>53242</xdr:rowOff>
    </xdr:to>
    <xdr:sp macro="" textlink="">
      <xdr:nvSpPr>
        <xdr:cNvPr id="378" name="楕円 377"/>
        <xdr:cNvSpPr/>
      </xdr:nvSpPr>
      <xdr:spPr>
        <a:xfrm>
          <a:off x="7810500" y="972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69769</xdr:rowOff>
    </xdr:from>
    <xdr:ext cx="534377" cy="259045"/>
    <xdr:sp macro="" textlink="">
      <xdr:nvSpPr>
        <xdr:cNvPr id="379" name="テキスト ボックス 378"/>
        <xdr:cNvSpPr txBox="1"/>
      </xdr:nvSpPr>
      <xdr:spPr>
        <a:xfrm>
          <a:off x="7594111" y="94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5047</xdr:rowOff>
    </xdr:from>
    <xdr:to>
      <xdr:col>36</xdr:col>
      <xdr:colOff>165100</xdr:colOff>
      <xdr:row>57</xdr:row>
      <xdr:rowOff>106647</xdr:rowOff>
    </xdr:to>
    <xdr:sp macro="" textlink="">
      <xdr:nvSpPr>
        <xdr:cNvPr id="380" name="楕円 379"/>
        <xdr:cNvSpPr/>
      </xdr:nvSpPr>
      <xdr:spPr>
        <a:xfrm>
          <a:off x="6921500" y="977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97774</xdr:rowOff>
    </xdr:from>
    <xdr:ext cx="534377" cy="259045"/>
    <xdr:sp macro="" textlink="">
      <xdr:nvSpPr>
        <xdr:cNvPr id="381" name="テキスト ボックス 380"/>
        <xdr:cNvSpPr txBox="1"/>
      </xdr:nvSpPr>
      <xdr:spPr>
        <a:xfrm>
          <a:off x="6705111" y="987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159589</xdr:rowOff>
    </xdr:from>
    <xdr:to>
      <xdr:col>55</xdr:col>
      <xdr:colOff>0</xdr:colOff>
      <xdr:row>78</xdr:row>
      <xdr:rowOff>20526</xdr:rowOff>
    </xdr:to>
    <xdr:cxnSp macro="">
      <xdr:nvCxnSpPr>
        <xdr:cNvPr id="408" name="直線コネクタ 407"/>
        <xdr:cNvCxnSpPr/>
      </xdr:nvCxnSpPr>
      <xdr:spPr>
        <a:xfrm>
          <a:off x="9639300" y="13361239"/>
          <a:ext cx="838200" cy="3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159589</xdr:rowOff>
    </xdr:from>
    <xdr:to>
      <xdr:col>50</xdr:col>
      <xdr:colOff>114300</xdr:colOff>
      <xdr:row>78</xdr:row>
      <xdr:rowOff>26127</xdr:rowOff>
    </xdr:to>
    <xdr:cxnSp macro="">
      <xdr:nvCxnSpPr>
        <xdr:cNvPr id="411" name="直線コネクタ 410"/>
        <xdr:cNvCxnSpPr/>
      </xdr:nvCxnSpPr>
      <xdr:spPr>
        <a:xfrm flipV="1">
          <a:off x="8750300" y="13361239"/>
          <a:ext cx="889000" cy="3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26127</xdr:rowOff>
    </xdr:from>
    <xdr:to>
      <xdr:col>45</xdr:col>
      <xdr:colOff>177800</xdr:colOff>
      <xdr:row>78</xdr:row>
      <xdr:rowOff>29296</xdr:rowOff>
    </xdr:to>
    <xdr:cxnSp macro="">
      <xdr:nvCxnSpPr>
        <xdr:cNvPr id="414" name="直線コネクタ 413"/>
        <xdr:cNvCxnSpPr/>
      </xdr:nvCxnSpPr>
      <xdr:spPr>
        <a:xfrm flipV="1">
          <a:off x="7861300" y="13399227"/>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15762</xdr:rowOff>
    </xdr:from>
    <xdr:to>
      <xdr:col>41</xdr:col>
      <xdr:colOff>50800</xdr:colOff>
      <xdr:row>78</xdr:row>
      <xdr:rowOff>29296</xdr:rowOff>
    </xdr:to>
    <xdr:cxnSp macro="">
      <xdr:nvCxnSpPr>
        <xdr:cNvPr id="417" name="直線コネクタ 416"/>
        <xdr:cNvCxnSpPr/>
      </xdr:nvCxnSpPr>
      <xdr:spPr>
        <a:xfrm>
          <a:off x="6972300" y="13388862"/>
          <a:ext cx="889000" cy="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141176</xdr:rowOff>
    </xdr:from>
    <xdr:to>
      <xdr:col>55</xdr:col>
      <xdr:colOff>50800</xdr:colOff>
      <xdr:row>78</xdr:row>
      <xdr:rowOff>71326</xdr:rowOff>
    </xdr:to>
    <xdr:sp macro="" textlink="">
      <xdr:nvSpPr>
        <xdr:cNvPr id="427" name="楕円 426"/>
        <xdr:cNvSpPr/>
      </xdr:nvSpPr>
      <xdr:spPr>
        <a:xfrm>
          <a:off x="10426700" y="1334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101763</xdr:rowOff>
    </xdr:from>
    <xdr:ext cx="534377" cy="259045"/>
    <xdr:sp macro="" textlink="">
      <xdr:nvSpPr>
        <xdr:cNvPr id="428" name="商工費該当値テキスト"/>
        <xdr:cNvSpPr txBox="1"/>
      </xdr:nvSpPr>
      <xdr:spPr>
        <a:xfrm>
          <a:off x="10528300" y="133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108789</xdr:rowOff>
    </xdr:from>
    <xdr:to>
      <xdr:col>50</xdr:col>
      <xdr:colOff>165100</xdr:colOff>
      <xdr:row>78</xdr:row>
      <xdr:rowOff>38939</xdr:rowOff>
    </xdr:to>
    <xdr:sp macro="" textlink="">
      <xdr:nvSpPr>
        <xdr:cNvPr id="429" name="楕円 428"/>
        <xdr:cNvSpPr/>
      </xdr:nvSpPr>
      <xdr:spPr>
        <a:xfrm>
          <a:off x="9588500" y="133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55466</xdr:rowOff>
    </xdr:from>
    <xdr:ext cx="534377" cy="259045"/>
    <xdr:sp macro="" textlink="">
      <xdr:nvSpPr>
        <xdr:cNvPr id="430" name="テキスト ボックス 429"/>
        <xdr:cNvSpPr txBox="1"/>
      </xdr:nvSpPr>
      <xdr:spPr>
        <a:xfrm>
          <a:off x="9372111" y="130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146777</xdr:rowOff>
    </xdr:from>
    <xdr:to>
      <xdr:col>46</xdr:col>
      <xdr:colOff>38100</xdr:colOff>
      <xdr:row>78</xdr:row>
      <xdr:rowOff>76927</xdr:rowOff>
    </xdr:to>
    <xdr:sp macro="" textlink="">
      <xdr:nvSpPr>
        <xdr:cNvPr id="431" name="楕円 430"/>
        <xdr:cNvSpPr/>
      </xdr:nvSpPr>
      <xdr:spPr>
        <a:xfrm>
          <a:off x="8699500" y="1334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68054</xdr:rowOff>
    </xdr:from>
    <xdr:ext cx="534377" cy="259045"/>
    <xdr:sp macro="" textlink="">
      <xdr:nvSpPr>
        <xdr:cNvPr id="432" name="テキスト ボックス 431"/>
        <xdr:cNvSpPr txBox="1"/>
      </xdr:nvSpPr>
      <xdr:spPr>
        <a:xfrm>
          <a:off x="8483111" y="1344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149946</xdr:rowOff>
    </xdr:from>
    <xdr:to>
      <xdr:col>41</xdr:col>
      <xdr:colOff>101600</xdr:colOff>
      <xdr:row>78</xdr:row>
      <xdr:rowOff>80096</xdr:rowOff>
    </xdr:to>
    <xdr:sp macro="" textlink="">
      <xdr:nvSpPr>
        <xdr:cNvPr id="433" name="楕円 432"/>
        <xdr:cNvSpPr/>
      </xdr:nvSpPr>
      <xdr:spPr>
        <a:xfrm>
          <a:off x="7810500" y="1335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96623</xdr:rowOff>
    </xdr:from>
    <xdr:ext cx="534377" cy="259045"/>
    <xdr:sp macro="" textlink="">
      <xdr:nvSpPr>
        <xdr:cNvPr id="434" name="テキスト ボックス 433"/>
        <xdr:cNvSpPr txBox="1"/>
      </xdr:nvSpPr>
      <xdr:spPr>
        <a:xfrm>
          <a:off x="7594111" y="1312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136412</xdr:rowOff>
    </xdr:from>
    <xdr:to>
      <xdr:col>36</xdr:col>
      <xdr:colOff>165100</xdr:colOff>
      <xdr:row>78</xdr:row>
      <xdr:rowOff>66562</xdr:rowOff>
    </xdr:to>
    <xdr:sp macro="" textlink="">
      <xdr:nvSpPr>
        <xdr:cNvPr id="435" name="楕円 434"/>
        <xdr:cNvSpPr/>
      </xdr:nvSpPr>
      <xdr:spPr>
        <a:xfrm>
          <a:off x="6921500" y="133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83089</xdr:rowOff>
    </xdr:from>
    <xdr:ext cx="534377" cy="259045"/>
    <xdr:sp macro="" textlink="">
      <xdr:nvSpPr>
        <xdr:cNvPr id="436" name="テキスト ボックス 435"/>
        <xdr:cNvSpPr txBox="1"/>
      </xdr:nvSpPr>
      <xdr:spPr>
        <a:xfrm>
          <a:off x="6705111" y="131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19171</xdr:rowOff>
    </xdr:from>
    <xdr:to>
      <xdr:col>55</xdr:col>
      <xdr:colOff>0</xdr:colOff>
      <xdr:row>96</xdr:row>
      <xdr:rowOff>111573</xdr:rowOff>
    </xdr:to>
    <xdr:cxnSp macro="">
      <xdr:nvCxnSpPr>
        <xdr:cNvPr id="469" name="直線コネクタ 468"/>
        <xdr:cNvCxnSpPr/>
      </xdr:nvCxnSpPr>
      <xdr:spPr>
        <a:xfrm flipV="1">
          <a:off x="9639300" y="16478371"/>
          <a:ext cx="838200" cy="9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26105</xdr:rowOff>
    </xdr:from>
    <xdr:to>
      <xdr:col>50</xdr:col>
      <xdr:colOff>114300</xdr:colOff>
      <xdr:row>96</xdr:row>
      <xdr:rowOff>111573</xdr:rowOff>
    </xdr:to>
    <xdr:cxnSp macro="">
      <xdr:nvCxnSpPr>
        <xdr:cNvPr id="472" name="直線コネクタ 471"/>
        <xdr:cNvCxnSpPr/>
      </xdr:nvCxnSpPr>
      <xdr:spPr>
        <a:xfrm>
          <a:off x="8750300" y="16485305"/>
          <a:ext cx="889000" cy="8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26105</xdr:rowOff>
    </xdr:from>
    <xdr:to>
      <xdr:col>45</xdr:col>
      <xdr:colOff>177800</xdr:colOff>
      <xdr:row>96</xdr:row>
      <xdr:rowOff>38345</xdr:rowOff>
    </xdr:to>
    <xdr:cxnSp macro="">
      <xdr:nvCxnSpPr>
        <xdr:cNvPr id="475" name="直線コネクタ 474"/>
        <xdr:cNvCxnSpPr/>
      </xdr:nvCxnSpPr>
      <xdr:spPr>
        <a:xfrm flipV="1">
          <a:off x="7861300" y="16485305"/>
          <a:ext cx="889000" cy="1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38345</xdr:rowOff>
    </xdr:from>
    <xdr:to>
      <xdr:col>41</xdr:col>
      <xdr:colOff>50800</xdr:colOff>
      <xdr:row>96</xdr:row>
      <xdr:rowOff>109906</xdr:rowOff>
    </xdr:to>
    <xdr:cxnSp macro="">
      <xdr:nvCxnSpPr>
        <xdr:cNvPr id="478" name="直線コネクタ 477"/>
        <xdr:cNvCxnSpPr/>
      </xdr:nvCxnSpPr>
      <xdr:spPr>
        <a:xfrm flipV="1">
          <a:off x="6972300" y="16497545"/>
          <a:ext cx="889000" cy="7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139821</xdr:rowOff>
    </xdr:from>
    <xdr:to>
      <xdr:col>55</xdr:col>
      <xdr:colOff>50800</xdr:colOff>
      <xdr:row>96</xdr:row>
      <xdr:rowOff>69971</xdr:rowOff>
    </xdr:to>
    <xdr:sp macro="" textlink="">
      <xdr:nvSpPr>
        <xdr:cNvPr id="488" name="楕円 487"/>
        <xdr:cNvSpPr/>
      </xdr:nvSpPr>
      <xdr:spPr>
        <a:xfrm>
          <a:off x="10426700" y="164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162698</xdr:rowOff>
    </xdr:from>
    <xdr:ext cx="534377" cy="259045"/>
    <xdr:sp macro="" textlink="">
      <xdr:nvSpPr>
        <xdr:cNvPr id="489" name="土木費該当値テキスト"/>
        <xdr:cNvSpPr txBox="1"/>
      </xdr:nvSpPr>
      <xdr:spPr>
        <a:xfrm>
          <a:off x="10528300" y="1627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60773</xdr:rowOff>
    </xdr:from>
    <xdr:to>
      <xdr:col>50</xdr:col>
      <xdr:colOff>165100</xdr:colOff>
      <xdr:row>96</xdr:row>
      <xdr:rowOff>162373</xdr:rowOff>
    </xdr:to>
    <xdr:sp macro="" textlink="">
      <xdr:nvSpPr>
        <xdr:cNvPr id="490" name="楕円 489"/>
        <xdr:cNvSpPr/>
      </xdr:nvSpPr>
      <xdr:spPr>
        <a:xfrm>
          <a:off x="9588500" y="1651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153500</xdr:rowOff>
    </xdr:from>
    <xdr:ext cx="534377" cy="259045"/>
    <xdr:sp macro="" textlink="">
      <xdr:nvSpPr>
        <xdr:cNvPr id="491" name="テキスト ボックス 490"/>
        <xdr:cNvSpPr txBox="1"/>
      </xdr:nvSpPr>
      <xdr:spPr>
        <a:xfrm>
          <a:off x="9372111" y="1661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146755</xdr:rowOff>
    </xdr:from>
    <xdr:to>
      <xdr:col>46</xdr:col>
      <xdr:colOff>38100</xdr:colOff>
      <xdr:row>96</xdr:row>
      <xdr:rowOff>76905</xdr:rowOff>
    </xdr:to>
    <xdr:sp macro="" textlink="">
      <xdr:nvSpPr>
        <xdr:cNvPr id="492" name="楕円 491"/>
        <xdr:cNvSpPr/>
      </xdr:nvSpPr>
      <xdr:spPr>
        <a:xfrm>
          <a:off x="8699500" y="1643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93432</xdr:rowOff>
    </xdr:from>
    <xdr:ext cx="534377" cy="259045"/>
    <xdr:sp macro="" textlink="">
      <xdr:nvSpPr>
        <xdr:cNvPr id="493" name="テキスト ボックス 492"/>
        <xdr:cNvSpPr txBox="1"/>
      </xdr:nvSpPr>
      <xdr:spPr>
        <a:xfrm>
          <a:off x="8483111" y="1620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158995</xdr:rowOff>
    </xdr:from>
    <xdr:to>
      <xdr:col>41</xdr:col>
      <xdr:colOff>101600</xdr:colOff>
      <xdr:row>96</xdr:row>
      <xdr:rowOff>89145</xdr:rowOff>
    </xdr:to>
    <xdr:sp macro="" textlink="">
      <xdr:nvSpPr>
        <xdr:cNvPr id="494" name="楕円 493"/>
        <xdr:cNvSpPr/>
      </xdr:nvSpPr>
      <xdr:spPr>
        <a:xfrm>
          <a:off x="7810500" y="1644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105672</xdr:rowOff>
    </xdr:from>
    <xdr:ext cx="534377" cy="259045"/>
    <xdr:sp macro="" textlink="">
      <xdr:nvSpPr>
        <xdr:cNvPr id="495" name="テキスト ボックス 494"/>
        <xdr:cNvSpPr txBox="1"/>
      </xdr:nvSpPr>
      <xdr:spPr>
        <a:xfrm>
          <a:off x="7594111" y="1622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59106</xdr:rowOff>
    </xdr:from>
    <xdr:to>
      <xdr:col>36</xdr:col>
      <xdr:colOff>165100</xdr:colOff>
      <xdr:row>96</xdr:row>
      <xdr:rowOff>160706</xdr:rowOff>
    </xdr:to>
    <xdr:sp macro="" textlink="">
      <xdr:nvSpPr>
        <xdr:cNvPr id="496" name="楕円 495"/>
        <xdr:cNvSpPr/>
      </xdr:nvSpPr>
      <xdr:spPr>
        <a:xfrm>
          <a:off x="6921500" y="165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5783</xdr:rowOff>
    </xdr:from>
    <xdr:ext cx="534377" cy="259045"/>
    <xdr:sp macro="" textlink="">
      <xdr:nvSpPr>
        <xdr:cNvPr id="497" name="テキスト ボックス 496"/>
        <xdr:cNvSpPr txBox="1"/>
      </xdr:nvSpPr>
      <xdr:spPr>
        <a:xfrm>
          <a:off x="6705111" y="1629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68777</xdr:rowOff>
    </xdr:from>
    <xdr:to>
      <xdr:col>85</xdr:col>
      <xdr:colOff>127000</xdr:colOff>
      <xdr:row>36</xdr:row>
      <xdr:rowOff>142443</xdr:rowOff>
    </xdr:to>
    <xdr:cxnSp macro="">
      <xdr:nvCxnSpPr>
        <xdr:cNvPr id="526" name="直線コネクタ 525"/>
        <xdr:cNvCxnSpPr/>
      </xdr:nvCxnSpPr>
      <xdr:spPr>
        <a:xfrm flipV="1">
          <a:off x="15481300" y="6240977"/>
          <a:ext cx="838200" cy="7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142443</xdr:rowOff>
    </xdr:from>
    <xdr:to>
      <xdr:col>81</xdr:col>
      <xdr:colOff>50800</xdr:colOff>
      <xdr:row>36</xdr:row>
      <xdr:rowOff>168065</xdr:rowOff>
    </xdr:to>
    <xdr:cxnSp macro="">
      <xdr:nvCxnSpPr>
        <xdr:cNvPr id="529" name="直線コネクタ 528"/>
        <xdr:cNvCxnSpPr/>
      </xdr:nvCxnSpPr>
      <xdr:spPr>
        <a:xfrm flipV="1">
          <a:off x="14592300" y="6314643"/>
          <a:ext cx="889000" cy="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119126</xdr:rowOff>
    </xdr:from>
    <xdr:to>
      <xdr:col>76</xdr:col>
      <xdr:colOff>114300</xdr:colOff>
      <xdr:row>36</xdr:row>
      <xdr:rowOff>168065</xdr:rowOff>
    </xdr:to>
    <xdr:cxnSp macro="">
      <xdr:nvCxnSpPr>
        <xdr:cNvPr id="532" name="直線コネクタ 531"/>
        <xdr:cNvCxnSpPr/>
      </xdr:nvCxnSpPr>
      <xdr:spPr>
        <a:xfrm>
          <a:off x="13703300" y="6291326"/>
          <a:ext cx="889000" cy="4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119126</xdr:rowOff>
    </xdr:from>
    <xdr:to>
      <xdr:col>71</xdr:col>
      <xdr:colOff>177800</xdr:colOff>
      <xdr:row>36</xdr:row>
      <xdr:rowOff>155511</xdr:rowOff>
    </xdr:to>
    <xdr:cxnSp macro="">
      <xdr:nvCxnSpPr>
        <xdr:cNvPr id="535" name="直線コネクタ 534"/>
        <xdr:cNvCxnSpPr/>
      </xdr:nvCxnSpPr>
      <xdr:spPr>
        <a:xfrm flipV="1">
          <a:off x="12814300" y="6291326"/>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17977</xdr:rowOff>
    </xdr:from>
    <xdr:to>
      <xdr:col>85</xdr:col>
      <xdr:colOff>177800</xdr:colOff>
      <xdr:row>36</xdr:row>
      <xdr:rowOff>119577</xdr:rowOff>
    </xdr:to>
    <xdr:sp macro="" textlink="">
      <xdr:nvSpPr>
        <xdr:cNvPr id="545" name="楕円 544"/>
        <xdr:cNvSpPr/>
      </xdr:nvSpPr>
      <xdr:spPr>
        <a:xfrm>
          <a:off x="16268700" y="619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167854</xdr:rowOff>
    </xdr:from>
    <xdr:ext cx="534377" cy="259045"/>
    <xdr:sp macro="" textlink="">
      <xdr:nvSpPr>
        <xdr:cNvPr id="546" name="消防費該当値テキスト"/>
        <xdr:cNvSpPr txBox="1"/>
      </xdr:nvSpPr>
      <xdr:spPr>
        <a:xfrm>
          <a:off x="16370300" y="616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91643</xdr:rowOff>
    </xdr:from>
    <xdr:to>
      <xdr:col>81</xdr:col>
      <xdr:colOff>101600</xdr:colOff>
      <xdr:row>37</xdr:row>
      <xdr:rowOff>21793</xdr:rowOff>
    </xdr:to>
    <xdr:sp macro="" textlink="">
      <xdr:nvSpPr>
        <xdr:cNvPr id="547" name="楕円 546"/>
        <xdr:cNvSpPr/>
      </xdr:nvSpPr>
      <xdr:spPr>
        <a:xfrm>
          <a:off x="154305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12920</xdr:rowOff>
    </xdr:from>
    <xdr:ext cx="534377" cy="259045"/>
    <xdr:sp macro="" textlink="">
      <xdr:nvSpPr>
        <xdr:cNvPr id="548" name="テキスト ボックス 547"/>
        <xdr:cNvSpPr txBox="1"/>
      </xdr:nvSpPr>
      <xdr:spPr>
        <a:xfrm>
          <a:off x="15214111" y="63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117265</xdr:rowOff>
    </xdr:from>
    <xdr:to>
      <xdr:col>76</xdr:col>
      <xdr:colOff>165100</xdr:colOff>
      <xdr:row>37</xdr:row>
      <xdr:rowOff>47415</xdr:rowOff>
    </xdr:to>
    <xdr:sp macro="" textlink="">
      <xdr:nvSpPr>
        <xdr:cNvPr id="549" name="楕円 548"/>
        <xdr:cNvSpPr/>
      </xdr:nvSpPr>
      <xdr:spPr>
        <a:xfrm>
          <a:off x="14541500" y="62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38542</xdr:rowOff>
    </xdr:from>
    <xdr:ext cx="534377" cy="259045"/>
    <xdr:sp macro="" textlink="">
      <xdr:nvSpPr>
        <xdr:cNvPr id="550" name="テキスト ボックス 549"/>
        <xdr:cNvSpPr txBox="1"/>
      </xdr:nvSpPr>
      <xdr:spPr>
        <a:xfrm>
          <a:off x="14325111" y="63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68326</xdr:rowOff>
    </xdr:from>
    <xdr:to>
      <xdr:col>72</xdr:col>
      <xdr:colOff>38100</xdr:colOff>
      <xdr:row>36</xdr:row>
      <xdr:rowOff>169926</xdr:rowOff>
    </xdr:to>
    <xdr:sp macro="" textlink="">
      <xdr:nvSpPr>
        <xdr:cNvPr id="551" name="楕円 550"/>
        <xdr:cNvSpPr/>
      </xdr:nvSpPr>
      <xdr:spPr>
        <a:xfrm>
          <a:off x="136525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161053</xdr:rowOff>
    </xdr:from>
    <xdr:ext cx="534377" cy="259045"/>
    <xdr:sp macro="" textlink="">
      <xdr:nvSpPr>
        <xdr:cNvPr id="552" name="テキスト ボックス 551"/>
        <xdr:cNvSpPr txBox="1"/>
      </xdr:nvSpPr>
      <xdr:spPr>
        <a:xfrm>
          <a:off x="13436111" y="63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104711</xdr:rowOff>
    </xdr:from>
    <xdr:to>
      <xdr:col>67</xdr:col>
      <xdr:colOff>101600</xdr:colOff>
      <xdr:row>37</xdr:row>
      <xdr:rowOff>34861</xdr:rowOff>
    </xdr:to>
    <xdr:sp macro="" textlink="">
      <xdr:nvSpPr>
        <xdr:cNvPr id="553" name="楕円 552"/>
        <xdr:cNvSpPr/>
      </xdr:nvSpPr>
      <xdr:spPr>
        <a:xfrm>
          <a:off x="12763500" y="62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25988</xdr:rowOff>
    </xdr:from>
    <xdr:ext cx="534377" cy="259045"/>
    <xdr:sp macro="" textlink="">
      <xdr:nvSpPr>
        <xdr:cNvPr id="554" name="テキスト ボックス 553"/>
        <xdr:cNvSpPr txBox="1"/>
      </xdr:nvSpPr>
      <xdr:spPr>
        <a:xfrm>
          <a:off x="12547111" y="636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27584</xdr:rowOff>
    </xdr:from>
    <xdr:to>
      <xdr:col>85</xdr:col>
      <xdr:colOff>127000</xdr:colOff>
      <xdr:row>56</xdr:row>
      <xdr:rowOff>164046</xdr:rowOff>
    </xdr:to>
    <xdr:cxnSp macro="">
      <xdr:nvCxnSpPr>
        <xdr:cNvPr id="584" name="直線コネクタ 583"/>
        <xdr:cNvCxnSpPr/>
      </xdr:nvCxnSpPr>
      <xdr:spPr>
        <a:xfrm>
          <a:off x="15481300" y="9628784"/>
          <a:ext cx="838200" cy="1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27584</xdr:rowOff>
    </xdr:from>
    <xdr:to>
      <xdr:col>81</xdr:col>
      <xdr:colOff>50800</xdr:colOff>
      <xdr:row>56</xdr:row>
      <xdr:rowOff>91757</xdr:rowOff>
    </xdr:to>
    <xdr:cxnSp macro="">
      <xdr:nvCxnSpPr>
        <xdr:cNvPr id="587" name="直線コネクタ 586"/>
        <xdr:cNvCxnSpPr/>
      </xdr:nvCxnSpPr>
      <xdr:spPr>
        <a:xfrm flipV="1">
          <a:off x="14592300" y="9628784"/>
          <a:ext cx="889000" cy="6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91757</xdr:rowOff>
    </xdr:from>
    <xdr:to>
      <xdr:col>76</xdr:col>
      <xdr:colOff>114300</xdr:colOff>
      <xdr:row>56</xdr:row>
      <xdr:rowOff>166218</xdr:rowOff>
    </xdr:to>
    <xdr:cxnSp macro="">
      <xdr:nvCxnSpPr>
        <xdr:cNvPr id="590" name="直線コネクタ 589"/>
        <xdr:cNvCxnSpPr/>
      </xdr:nvCxnSpPr>
      <xdr:spPr>
        <a:xfrm flipV="1">
          <a:off x="13703300" y="9692957"/>
          <a:ext cx="889000" cy="7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116599</xdr:rowOff>
    </xdr:from>
    <xdr:to>
      <xdr:col>71</xdr:col>
      <xdr:colOff>177800</xdr:colOff>
      <xdr:row>56</xdr:row>
      <xdr:rowOff>166218</xdr:rowOff>
    </xdr:to>
    <xdr:cxnSp macro="">
      <xdr:nvCxnSpPr>
        <xdr:cNvPr id="593" name="直線コネクタ 592"/>
        <xdr:cNvCxnSpPr/>
      </xdr:nvCxnSpPr>
      <xdr:spPr>
        <a:xfrm>
          <a:off x="12814300" y="9717799"/>
          <a:ext cx="889000" cy="4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113246</xdr:rowOff>
    </xdr:from>
    <xdr:to>
      <xdr:col>85</xdr:col>
      <xdr:colOff>177800</xdr:colOff>
      <xdr:row>57</xdr:row>
      <xdr:rowOff>43396</xdr:rowOff>
    </xdr:to>
    <xdr:sp macro="" textlink="">
      <xdr:nvSpPr>
        <xdr:cNvPr id="603" name="楕円 602"/>
        <xdr:cNvSpPr/>
      </xdr:nvSpPr>
      <xdr:spPr>
        <a:xfrm>
          <a:off x="16268700" y="971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91673</xdr:rowOff>
    </xdr:from>
    <xdr:ext cx="534377" cy="259045"/>
    <xdr:sp macro="" textlink="">
      <xdr:nvSpPr>
        <xdr:cNvPr id="604" name="教育費該当値テキスト"/>
        <xdr:cNvSpPr txBox="1"/>
      </xdr:nvSpPr>
      <xdr:spPr>
        <a:xfrm>
          <a:off x="16370300" y="969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148234</xdr:rowOff>
    </xdr:from>
    <xdr:to>
      <xdr:col>81</xdr:col>
      <xdr:colOff>101600</xdr:colOff>
      <xdr:row>56</xdr:row>
      <xdr:rowOff>78384</xdr:rowOff>
    </xdr:to>
    <xdr:sp macro="" textlink="">
      <xdr:nvSpPr>
        <xdr:cNvPr id="605" name="楕円 604"/>
        <xdr:cNvSpPr/>
      </xdr:nvSpPr>
      <xdr:spPr>
        <a:xfrm>
          <a:off x="15430500" y="95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94911</xdr:rowOff>
    </xdr:from>
    <xdr:ext cx="534377" cy="259045"/>
    <xdr:sp macro="" textlink="">
      <xdr:nvSpPr>
        <xdr:cNvPr id="606" name="テキスト ボックス 605"/>
        <xdr:cNvSpPr txBox="1"/>
      </xdr:nvSpPr>
      <xdr:spPr>
        <a:xfrm>
          <a:off x="15214111" y="935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40957</xdr:rowOff>
    </xdr:from>
    <xdr:to>
      <xdr:col>76</xdr:col>
      <xdr:colOff>165100</xdr:colOff>
      <xdr:row>56</xdr:row>
      <xdr:rowOff>142557</xdr:rowOff>
    </xdr:to>
    <xdr:sp macro="" textlink="">
      <xdr:nvSpPr>
        <xdr:cNvPr id="607" name="楕円 606"/>
        <xdr:cNvSpPr/>
      </xdr:nvSpPr>
      <xdr:spPr>
        <a:xfrm>
          <a:off x="14541500" y="964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133684</xdr:rowOff>
    </xdr:from>
    <xdr:ext cx="534377" cy="259045"/>
    <xdr:sp macro="" textlink="">
      <xdr:nvSpPr>
        <xdr:cNvPr id="608" name="テキスト ボックス 607"/>
        <xdr:cNvSpPr txBox="1"/>
      </xdr:nvSpPr>
      <xdr:spPr>
        <a:xfrm>
          <a:off x="14325111" y="973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115418</xdr:rowOff>
    </xdr:from>
    <xdr:to>
      <xdr:col>72</xdr:col>
      <xdr:colOff>38100</xdr:colOff>
      <xdr:row>57</xdr:row>
      <xdr:rowOff>45568</xdr:rowOff>
    </xdr:to>
    <xdr:sp macro="" textlink="">
      <xdr:nvSpPr>
        <xdr:cNvPr id="609" name="楕円 608"/>
        <xdr:cNvSpPr/>
      </xdr:nvSpPr>
      <xdr:spPr>
        <a:xfrm>
          <a:off x="13652500" y="97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36695</xdr:rowOff>
    </xdr:from>
    <xdr:ext cx="534377" cy="259045"/>
    <xdr:sp macro="" textlink="">
      <xdr:nvSpPr>
        <xdr:cNvPr id="610" name="テキスト ボックス 609"/>
        <xdr:cNvSpPr txBox="1"/>
      </xdr:nvSpPr>
      <xdr:spPr>
        <a:xfrm>
          <a:off x="13436111" y="9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65799</xdr:rowOff>
    </xdr:from>
    <xdr:to>
      <xdr:col>67</xdr:col>
      <xdr:colOff>101600</xdr:colOff>
      <xdr:row>56</xdr:row>
      <xdr:rowOff>167399</xdr:rowOff>
    </xdr:to>
    <xdr:sp macro="" textlink="">
      <xdr:nvSpPr>
        <xdr:cNvPr id="611" name="楕円 610"/>
        <xdr:cNvSpPr/>
      </xdr:nvSpPr>
      <xdr:spPr>
        <a:xfrm>
          <a:off x="12763500" y="966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12476</xdr:rowOff>
    </xdr:from>
    <xdr:ext cx="534377" cy="259045"/>
    <xdr:sp macro="" textlink="">
      <xdr:nvSpPr>
        <xdr:cNvPr id="612" name="テキスト ボックス 611"/>
        <xdr:cNvSpPr txBox="1"/>
      </xdr:nvSpPr>
      <xdr:spPr>
        <a:xfrm>
          <a:off x="12547111" y="944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59886</xdr:rowOff>
    </xdr:from>
    <xdr:to>
      <xdr:col>85</xdr:col>
      <xdr:colOff>127000</xdr:colOff>
      <xdr:row>78</xdr:row>
      <xdr:rowOff>71300</xdr:rowOff>
    </xdr:to>
    <xdr:cxnSp macro="">
      <xdr:nvCxnSpPr>
        <xdr:cNvPr id="643" name="直線コネクタ 642"/>
        <xdr:cNvCxnSpPr/>
      </xdr:nvCxnSpPr>
      <xdr:spPr>
        <a:xfrm flipV="1">
          <a:off x="15481300" y="13432986"/>
          <a:ext cx="838200" cy="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71300</xdr:rowOff>
    </xdr:from>
    <xdr:to>
      <xdr:col>81</xdr:col>
      <xdr:colOff>50800</xdr:colOff>
      <xdr:row>79</xdr:row>
      <xdr:rowOff>53012</xdr:rowOff>
    </xdr:to>
    <xdr:cxnSp macro="">
      <xdr:nvCxnSpPr>
        <xdr:cNvPr id="646" name="直線コネクタ 645"/>
        <xdr:cNvCxnSpPr/>
      </xdr:nvCxnSpPr>
      <xdr:spPr>
        <a:xfrm flipV="1">
          <a:off x="14592300" y="13444400"/>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34854</xdr:rowOff>
    </xdr:from>
    <xdr:to>
      <xdr:col>76</xdr:col>
      <xdr:colOff>114300</xdr:colOff>
      <xdr:row>79</xdr:row>
      <xdr:rowOff>53012</xdr:rowOff>
    </xdr:to>
    <xdr:cxnSp macro="">
      <xdr:nvCxnSpPr>
        <xdr:cNvPr id="649" name="直線コネクタ 648"/>
        <xdr:cNvCxnSpPr/>
      </xdr:nvCxnSpPr>
      <xdr:spPr>
        <a:xfrm>
          <a:off x="13703300" y="13579404"/>
          <a:ext cx="889000" cy="1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2197</xdr:rowOff>
    </xdr:from>
    <xdr:to>
      <xdr:col>71</xdr:col>
      <xdr:colOff>177800</xdr:colOff>
      <xdr:row>79</xdr:row>
      <xdr:rowOff>34854</xdr:rowOff>
    </xdr:to>
    <xdr:cxnSp macro="">
      <xdr:nvCxnSpPr>
        <xdr:cNvPr id="652" name="直線コネクタ 651"/>
        <xdr:cNvCxnSpPr/>
      </xdr:nvCxnSpPr>
      <xdr:spPr>
        <a:xfrm>
          <a:off x="12814300" y="135467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9086</xdr:rowOff>
    </xdr:from>
    <xdr:to>
      <xdr:col>85</xdr:col>
      <xdr:colOff>177800</xdr:colOff>
      <xdr:row>78</xdr:row>
      <xdr:rowOff>110686</xdr:rowOff>
    </xdr:to>
    <xdr:sp macro="" textlink="">
      <xdr:nvSpPr>
        <xdr:cNvPr id="662" name="楕円 661"/>
        <xdr:cNvSpPr/>
      </xdr:nvSpPr>
      <xdr:spPr>
        <a:xfrm>
          <a:off x="16268700" y="133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31963</xdr:rowOff>
    </xdr:from>
    <xdr:ext cx="534377" cy="259045"/>
    <xdr:sp macro="" textlink="">
      <xdr:nvSpPr>
        <xdr:cNvPr id="663" name="災害復旧費該当値テキスト"/>
        <xdr:cNvSpPr txBox="1"/>
      </xdr:nvSpPr>
      <xdr:spPr>
        <a:xfrm>
          <a:off x="16370300" y="1323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20500</xdr:rowOff>
    </xdr:from>
    <xdr:to>
      <xdr:col>81</xdr:col>
      <xdr:colOff>101600</xdr:colOff>
      <xdr:row>78</xdr:row>
      <xdr:rowOff>122100</xdr:rowOff>
    </xdr:to>
    <xdr:sp macro="" textlink="">
      <xdr:nvSpPr>
        <xdr:cNvPr id="664" name="楕円 663"/>
        <xdr:cNvSpPr/>
      </xdr:nvSpPr>
      <xdr:spPr>
        <a:xfrm>
          <a:off x="15430500" y="1339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138627</xdr:rowOff>
    </xdr:from>
    <xdr:ext cx="534377" cy="259045"/>
    <xdr:sp macro="" textlink="">
      <xdr:nvSpPr>
        <xdr:cNvPr id="665" name="テキスト ボックス 664"/>
        <xdr:cNvSpPr txBox="1"/>
      </xdr:nvSpPr>
      <xdr:spPr>
        <a:xfrm>
          <a:off x="15214111" y="1316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2212</xdr:rowOff>
    </xdr:from>
    <xdr:to>
      <xdr:col>76</xdr:col>
      <xdr:colOff>165100</xdr:colOff>
      <xdr:row>79</xdr:row>
      <xdr:rowOff>103812</xdr:rowOff>
    </xdr:to>
    <xdr:sp macro="" textlink="">
      <xdr:nvSpPr>
        <xdr:cNvPr id="666" name="楕円 665"/>
        <xdr:cNvSpPr/>
      </xdr:nvSpPr>
      <xdr:spPr>
        <a:xfrm>
          <a:off x="14541500" y="1354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94939</xdr:rowOff>
    </xdr:from>
    <xdr:ext cx="469744" cy="259045"/>
    <xdr:sp macro="" textlink="">
      <xdr:nvSpPr>
        <xdr:cNvPr id="667" name="テキスト ボックス 666"/>
        <xdr:cNvSpPr txBox="1"/>
      </xdr:nvSpPr>
      <xdr:spPr>
        <a:xfrm>
          <a:off x="14357428" y="1363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155504</xdr:rowOff>
    </xdr:from>
    <xdr:to>
      <xdr:col>72</xdr:col>
      <xdr:colOff>38100</xdr:colOff>
      <xdr:row>79</xdr:row>
      <xdr:rowOff>85654</xdr:rowOff>
    </xdr:to>
    <xdr:sp macro="" textlink="">
      <xdr:nvSpPr>
        <xdr:cNvPr id="668" name="楕円 667"/>
        <xdr:cNvSpPr/>
      </xdr:nvSpPr>
      <xdr:spPr>
        <a:xfrm>
          <a:off x="13652500" y="1352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76781</xdr:rowOff>
    </xdr:from>
    <xdr:ext cx="469744" cy="259045"/>
    <xdr:sp macro="" textlink="">
      <xdr:nvSpPr>
        <xdr:cNvPr id="669" name="テキスト ボックス 668"/>
        <xdr:cNvSpPr txBox="1"/>
      </xdr:nvSpPr>
      <xdr:spPr>
        <a:xfrm>
          <a:off x="13468428" y="1362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122847</xdr:rowOff>
    </xdr:from>
    <xdr:to>
      <xdr:col>67</xdr:col>
      <xdr:colOff>101600</xdr:colOff>
      <xdr:row>79</xdr:row>
      <xdr:rowOff>52997</xdr:rowOff>
    </xdr:to>
    <xdr:sp macro="" textlink="">
      <xdr:nvSpPr>
        <xdr:cNvPr id="670" name="楕円 669"/>
        <xdr:cNvSpPr/>
      </xdr:nvSpPr>
      <xdr:spPr>
        <a:xfrm>
          <a:off x="12763500" y="1349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44124</xdr:rowOff>
    </xdr:from>
    <xdr:ext cx="469744" cy="259045"/>
    <xdr:sp macro="" textlink="">
      <xdr:nvSpPr>
        <xdr:cNvPr id="671" name="テキスト ボックス 670"/>
        <xdr:cNvSpPr txBox="1"/>
      </xdr:nvSpPr>
      <xdr:spPr>
        <a:xfrm>
          <a:off x="12579428" y="1358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69428</xdr:rowOff>
    </xdr:from>
    <xdr:to>
      <xdr:col>85</xdr:col>
      <xdr:colOff>127000</xdr:colOff>
      <xdr:row>97</xdr:row>
      <xdr:rowOff>73631</xdr:rowOff>
    </xdr:to>
    <xdr:cxnSp macro="">
      <xdr:nvCxnSpPr>
        <xdr:cNvPr id="702" name="直線コネクタ 701"/>
        <xdr:cNvCxnSpPr/>
      </xdr:nvCxnSpPr>
      <xdr:spPr>
        <a:xfrm flipV="1">
          <a:off x="15481300" y="16700078"/>
          <a:ext cx="8382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28732</xdr:rowOff>
    </xdr:from>
    <xdr:to>
      <xdr:col>81</xdr:col>
      <xdr:colOff>50800</xdr:colOff>
      <xdr:row>97</xdr:row>
      <xdr:rowOff>73631</xdr:rowOff>
    </xdr:to>
    <xdr:cxnSp macro="">
      <xdr:nvCxnSpPr>
        <xdr:cNvPr id="705" name="直線コネクタ 704"/>
        <xdr:cNvCxnSpPr/>
      </xdr:nvCxnSpPr>
      <xdr:spPr>
        <a:xfrm>
          <a:off x="14592300" y="16659382"/>
          <a:ext cx="889000" cy="4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28732</xdr:rowOff>
    </xdr:from>
    <xdr:to>
      <xdr:col>76</xdr:col>
      <xdr:colOff>114300</xdr:colOff>
      <xdr:row>97</xdr:row>
      <xdr:rowOff>122732</xdr:rowOff>
    </xdr:to>
    <xdr:cxnSp macro="">
      <xdr:nvCxnSpPr>
        <xdr:cNvPr id="708" name="直線コネクタ 707"/>
        <xdr:cNvCxnSpPr/>
      </xdr:nvCxnSpPr>
      <xdr:spPr>
        <a:xfrm flipV="1">
          <a:off x="13703300" y="16659382"/>
          <a:ext cx="889000" cy="9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122732</xdr:rowOff>
    </xdr:from>
    <xdr:to>
      <xdr:col>71</xdr:col>
      <xdr:colOff>177800</xdr:colOff>
      <xdr:row>97</xdr:row>
      <xdr:rowOff>132885</xdr:rowOff>
    </xdr:to>
    <xdr:cxnSp macro="">
      <xdr:nvCxnSpPr>
        <xdr:cNvPr id="711" name="直線コネクタ 710"/>
        <xdr:cNvCxnSpPr/>
      </xdr:nvCxnSpPr>
      <xdr:spPr>
        <a:xfrm flipV="1">
          <a:off x="12814300" y="16753382"/>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18628</xdr:rowOff>
    </xdr:from>
    <xdr:to>
      <xdr:col>85</xdr:col>
      <xdr:colOff>177800</xdr:colOff>
      <xdr:row>97</xdr:row>
      <xdr:rowOff>120228</xdr:rowOff>
    </xdr:to>
    <xdr:sp macro="" textlink="">
      <xdr:nvSpPr>
        <xdr:cNvPr id="721" name="楕円 720"/>
        <xdr:cNvSpPr/>
      </xdr:nvSpPr>
      <xdr:spPr>
        <a:xfrm>
          <a:off x="16268700" y="166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41505</xdr:rowOff>
    </xdr:from>
    <xdr:ext cx="599010" cy="259045"/>
    <xdr:sp macro="" textlink="">
      <xdr:nvSpPr>
        <xdr:cNvPr id="722" name="公債費該当値テキスト"/>
        <xdr:cNvSpPr txBox="1"/>
      </xdr:nvSpPr>
      <xdr:spPr>
        <a:xfrm>
          <a:off x="16370300" y="1650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22831</xdr:rowOff>
    </xdr:from>
    <xdr:to>
      <xdr:col>81</xdr:col>
      <xdr:colOff>101600</xdr:colOff>
      <xdr:row>97</xdr:row>
      <xdr:rowOff>124431</xdr:rowOff>
    </xdr:to>
    <xdr:sp macro="" textlink="">
      <xdr:nvSpPr>
        <xdr:cNvPr id="723" name="楕円 722"/>
        <xdr:cNvSpPr/>
      </xdr:nvSpPr>
      <xdr:spPr>
        <a:xfrm>
          <a:off x="15430500" y="166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140958</xdr:rowOff>
    </xdr:from>
    <xdr:ext cx="599010" cy="259045"/>
    <xdr:sp macro="" textlink="">
      <xdr:nvSpPr>
        <xdr:cNvPr id="724" name="テキスト ボックス 723"/>
        <xdr:cNvSpPr txBox="1"/>
      </xdr:nvSpPr>
      <xdr:spPr>
        <a:xfrm>
          <a:off x="15181795" y="1642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149382</xdr:rowOff>
    </xdr:from>
    <xdr:to>
      <xdr:col>76</xdr:col>
      <xdr:colOff>165100</xdr:colOff>
      <xdr:row>97</xdr:row>
      <xdr:rowOff>79532</xdr:rowOff>
    </xdr:to>
    <xdr:sp macro="" textlink="">
      <xdr:nvSpPr>
        <xdr:cNvPr id="725" name="楕円 724"/>
        <xdr:cNvSpPr/>
      </xdr:nvSpPr>
      <xdr:spPr>
        <a:xfrm>
          <a:off x="14541500" y="1660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96059</xdr:rowOff>
    </xdr:from>
    <xdr:ext cx="599010" cy="259045"/>
    <xdr:sp macro="" textlink="">
      <xdr:nvSpPr>
        <xdr:cNvPr id="726" name="テキスト ボックス 725"/>
        <xdr:cNvSpPr txBox="1"/>
      </xdr:nvSpPr>
      <xdr:spPr>
        <a:xfrm>
          <a:off x="14292795" y="1638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71932</xdr:rowOff>
    </xdr:from>
    <xdr:to>
      <xdr:col>72</xdr:col>
      <xdr:colOff>38100</xdr:colOff>
      <xdr:row>98</xdr:row>
      <xdr:rowOff>2082</xdr:rowOff>
    </xdr:to>
    <xdr:sp macro="" textlink="">
      <xdr:nvSpPr>
        <xdr:cNvPr id="727" name="楕円 726"/>
        <xdr:cNvSpPr/>
      </xdr:nvSpPr>
      <xdr:spPr>
        <a:xfrm>
          <a:off x="13652500" y="167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18609</xdr:rowOff>
    </xdr:from>
    <xdr:ext cx="534377" cy="259045"/>
    <xdr:sp macro="" textlink="">
      <xdr:nvSpPr>
        <xdr:cNvPr id="728" name="テキスト ボックス 727"/>
        <xdr:cNvSpPr txBox="1"/>
      </xdr:nvSpPr>
      <xdr:spPr>
        <a:xfrm>
          <a:off x="13436111" y="1647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82085</xdr:rowOff>
    </xdr:from>
    <xdr:to>
      <xdr:col>67</xdr:col>
      <xdr:colOff>101600</xdr:colOff>
      <xdr:row>98</xdr:row>
      <xdr:rowOff>12235</xdr:rowOff>
    </xdr:to>
    <xdr:sp macro="" textlink="">
      <xdr:nvSpPr>
        <xdr:cNvPr id="729" name="楕円 728"/>
        <xdr:cNvSpPr/>
      </xdr:nvSpPr>
      <xdr:spPr>
        <a:xfrm>
          <a:off x="12763500" y="1671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28762</xdr:rowOff>
    </xdr:from>
    <xdr:ext cx="534377" cy="259045"/>
    <xdr:sp macro="" textlink="">
      <xdr:nvSpPr>
        <xdr:cNvPr id="730" name="テキスト ボックス 729"/>
        <xdr:cNvSpPr txBox="1"/>
      </xdr:nvSpPr>
      <xdr:spPr>
        <a:xfrm>
          <a:off x="12547111" y="1648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昨年度と比較して減となったものは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民生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商工</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教育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費があげられる。主なものとして、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民生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費については特別定額給付金事業の減によるもの、商工費については、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経済回復応援クーポン事業費、中小企業者等応援金事業費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の減によるもの、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教育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体育施設整備費、中央公民館整備費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の減によるものである。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一方、増となったものは、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総務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衛生費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農林水産業費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土木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、消防費など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があげられる。主なものとして、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農林水産業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県営農業農村整備事業負担金費の増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土木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安来港飯島線道路改良事業費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の増によるもの、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消防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費については、ＩＣＴ環境整備事業の増、体育施設整備事業の増によるもの、商工費については、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常備消防施設費の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増によるものである。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このほか、人口が年々減少していることも数値に影響を与えている。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２４年度以降実施してきた大型建設事業、平成２７年度からの普通交付税の合併算定替えの特例の段階的廃止により、長年、実質単年度収支は赤字となっており、財政調整基金の取崩により実質収支を黒字としてきたところである。令和４年度は令和２～３年度に実施した繰上償還などの効果もあり、公債費が減となり、実質単年度収支は黒字化した。また、財政調整基金は</a:t>
          </a:r>
          <a:r>
            <a:rPr kumimoji="1" lang="en-US" altLang="ja-JP" sz="1200">
              <a:latin typeface="ＭＳ ゴシック" pitchFamily="49" charset="-128"/>
              <a:ea typeface="ＭＳ ゴシック" pitchFamily="49" charset="-128"/>
            </a:rPr>
            <a:t>300</a:t>
          </a:r>
          <a:r>
            <a:rPr kumimoji="1" lang="ja-JP" altLang="en-US" sz="1200">
              <a:latin typeface="ＭＳ ゴシック" pitchFamily="49" charset="-128"/>
              <a:ea typeface="ＭＳ ゴシック" pitchFamily="49" charset="-128"/>
            </a:rPr>
            <a:t>百万円積立てることで一定程度確保することができた。今後も事業の見直しや公共施設の適正管理など推進することにより、早期の収支改善を図る。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病院事業会計は昨年度に引き続き、赤字が発生している。新型コロナウイルス感染症の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影響など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により、入院</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患者数は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減少したものの、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施設基準の変更による診療単価の増、また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患者数の増、診療単価の増により全体としては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一定程度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医業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収益を確保したところである。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依然厳しい状況が続くため、改革を推進していく。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一般会計から各会計への繰出は依然として増加傾向にあり一般会計の負担は大きい。使用料等の見直し等、各会計の経営計画に沿いながら経営改善に努める。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27377253</v>
      </c>
      <c r="BO4" s="449"/>
      <c r="BP4" s="449"/>
      <c r="BQ4" s="449"/>
      <c r="BR4" s="449"/>
      <c r="BS4" s="449"/>
      <c r="BT4" s="449"/>
      <c r="BU4" s="450"/>
      <c r="BV4" s="448">
        <v>27895999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v>
      </c>
      <c r="CU4" s="589"/>
      <c r="CV4" s="589"/>
      <c r="CW4" s="589"/>
      <c r="CX4" s="589"/>
      <c r="CY4" s="589"/>
      <c r="CZ4" s="589"/>
      <c r="DA4" s="590"/>
      <c r="DB4" s="588">
        <v>6</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26567505</v>
      </c>
      <c r="BO5" s="420"/>
      <c r="BP5" s="420"/>
      <c r="BQ5" s="420"/>
      <c r="BR5" s="420"/>
      <c r="BS5" s="420"/>
      <c r="BT5" s="420"/>
      <c r="BU5" s="421"/>
      <c r="BV5" s="419">
        <v>26877734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89.5</v>
      </c>
      <c r="CU5" s="417"/>
      <c r="CV5" s="417"/>
      <c r="CW5" s="417"/>
      <c r="CX5" s="417"/>
      <c r="CY5" s="417"/>
      <c r="CZ5" s="417"/>
      <c r="DA5" s="418"/>
      <c r="DB5" s="416">
        <v>90.1</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809748</v>
      </c>
      <c r="BO6" s="420"/>
      <c r="BP6" s="420"/>
      <c r="BQ6" s="420"/>
      <c r="BR6" s="420"/>
      <c r="BS6" s="420"/>
      <c r="BT6" s="420"/>
      <c r="BU6" s="421"/>
      <c r="BV6" s="419">
        <v>1018265</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90.6</v>
      </c>
      <c r="CU6" s="563"/>
      <c r="CV6" s="563"/>
      <c r="CW6" s="563"/>
      <c r="CX6" s="563"/>
      <c r="CY6" s="563"/>
      <c r="CZ6" s="563"/>
      <c r="DA6" s="564"/>
      <c r="DB6" s="562">
        <v>93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75668</v>
      </c>
      <c r="BO7" s="420"/>
      <c r="BP7" s="420"/>
      <c r="BQ7" s="420"/>
      <c r="BR7" s="420"/>
      <c r="BS7" s="420"/>
      <c r="BT7" s="420"/>
      <c r="BU7" s="421"/>
      <c r="BV7" s="419">
        <v>97095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14800637</v>
      </c>
      <c r="CU7" s="420"/>
      <c r="CV7" s="420"/>
      <c r="CW7" s="420"/>
      <c r="CX7" s="420"/>
      <c r="CY7" s="420"/>
      <c r="CZ7" s="420"/>
      <c r="DA7" s="421"/>
      <c r="DB7" s="419">
        <v>15332106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734080</v>
      </c>
      <c r="BO8" s="420"/>
      <c r="BP8" s="420"/>
      <c r="BQ8" s="420"/>
      <c r="BR8" s="420"/>
      <c r="BS8" s="420"/>
      <c r="BT8" s="420"/>
      <c r="BU8" s="421"/>
      <c r="BV8" s="419">
        <v>921170</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0.35</v>
      </c>
      <c r="CU8" s="523"/>
      <c r="CV8" s="523"/>
      <c r="CW8" s="523"/>
      <c r="CX8" s="523"/>
      <c r="CY8" s="523"/>
      <c r="CZ8" s="523"/>
      <c r="DA8" s="524"/>
      <c r="DB8" s="522">
        <v>0.36</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37062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-187090</v>
      </c>
      <c r="BO9" s="420"/>
      <c r="BP9" s="420"/>
      <c r="BQ9" s="420"/>
      <c r="BR9" s="420"/>
      <c r="BS9" s="420"/>
      <c r="BT9" s="420"/>
      <c r="BU9" s="421"/>
      <c r="BV9" s="419">
        <v>528859</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22</v>
      </c>
      <c r="CU9" s="417"/>
      <c r="CV9" s="417"/>
      <c r="CW9" s="417"/>
      <c r="CX9" s="417"/>
      <c r="CY9" s="417"/>
      <c r="CZ9" s="417"/>
      <c r="DA9" s="418"/>
      <c r="DB9" s="416">
        <v>21.8</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39528</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300182</v>
      </c>
      <c r="BO10" s="420"/>
      <c r="BP10" s="420"/>
      <c r="BQ10" s="420"/>
      <c r="BR10" s="420"/>
      <c r="BS10" s="420"/>
      <c r="BT10" s="420"/>
      <c r="BU10" s="421"/>
      <c r="BV10" s="419">
        <v>450083</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237600</v>
      </c>
      <c r="BO11" s="420"/>
      <c r="BP11" s="420"/>
      <c r="BQ11" s="420"/>
      <c r="BR11" s="420"/>
      <c r="BS11" s="420"/>
      <c r="BT11" s="420"/>
      <c r="BU11" s="421"/>
      <c r="BV11" s="419">
        <v>258667</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36391</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111</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300000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36166</v>
      </c>
      <c r="S13" s="507"/>
      <c r="T13" s="507"/>
      <c r="U13" s="507"/>
      <c r="V13" s="508"/>
      <c r="W13" s="509" t="s">
        <v>140</v>
      </c>
      <c r="X13" s="405"/>
      <c r="Y13" s="405"/>
      <c r="Z13" s="405"/>
      <c r="AA13" s="405"/>
      <c r="AB13" s="406"/>
      <c r="AC13" s="372">
        <v>1882</v>
      </c>
      <c r="AD13" s="373"/>
      <c r="AE13" s="373"/>
      <c r="AF13" s="373"/>
      <c r="AG13" s="374"/>
      <c r="AH13" s="372">
        <v>2388</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350692</v>
      </c>
      <c r="BO13" s="420"/>
      <c r="BP13" s="420"/>
      <c r="BQ13" s="420"/>
      <c r="BR13" s="420"/>
      <c r="BS13" s="420"/>
      <c r="BT13" s="420"/>
      <c r="BU13" s="421"/>
      <c r="BV13" s="419">
        <v>937609</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13.7</v>
      </c>
      <c r="CU13" s="417"/>
      <c r="CV13" s="417"/>
      <c r="CW13" s="417"/>
      <c r="CX13" s="417"/>
      <c r="CY13" s="417"/>
      <c r="CZ13" s="417"/>
      <c r="DA13" s="418"/>
      <c r="DB13" s="416">
        <v>14.7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37116</v>
      </c>
      <c r="S14" s="507"/>
      <c r="T14" s="507"/>
      <c r="U14" s="507"/>
      <c r="V14" s="508"/>
      <c r="W14" s="510"/>
      <c r="X14" s="408"/>
      <c r="Y14" s="408"/>
      <c r="Z14" s="408"/>
      <c r="AA14" s="408"/>
      <c r="AB14" s="409"/>
      <c r="AC14" s="499">
        <v>10.1</v>
      </c>
      <c r="AD14" s="500"/>
      <c r="AE14" s="500"/>
      <c r="AF14" s="500"/>
      <c r="AG14" s="501"/>
      <c r="AH14" s="499">
        <v>12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98</v>
      </c>
      <c r="CU14" s="517"/>
      <c r="CV14" s="517"/>
      <c r="CW14" s="517"/>
      <c r="CX14" s="517"/>
      <c r="CY14" s="517"/>
      <c r="CZ14" s="517"/>
      <c r="DA14" s="518"/>
      <c r="DB14" s="516">
        <v>106.2</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147</v>
      </c>
      <c r="N15" s="504"/>
      <c r="O15" s="504"/>
      <c r="P15" s="504"/>
      <c r="Q15" s="505"/>
      <c r="R15" s="506">
        <v>36896</v>
      </c>
      <c r="S15" s="507"/>
      <c r="T15" s="507"/>
      <c r="U15" s="507"/>
      <c r="V15" s="508"/>
      <c r="W15" s="509" t="s">
        <v>148</v>
      </c>
      <c r="X15" s="405"/>
      <c r="Y15" s="405"/>
      <c r="Z15" s="405"/>
      <c r="AA15" s="405"/>
      <c r="AB15" s="406"/>
      <c r="AC15" s="372">
        <v>5611</v>
      </c>
      <c r="AD15" s="373"/>
      <c r="AE15" s="373"/>
      <c r="AF15" s="373"/>
      <c r="AG15" s="374"/>
      <c r="AH15" s="372">
        <v>5781</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4638857</v>
      </c>
      <c r="BO15" s="449"/>
      <c r="BP15" s="449"/>
      <c r="BQ15" s="449"/>
      <c r="BR15" s="449"/>
      <c r="BS15" s="449"/>
      <c r="BT15" s="449"/>
      <c r="BU15" s="450"/>
      <c r="BV15" s="448">
        <v>4643770</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30.1</v>
      </c>
      <c r="AD16" s="500"/>
      <c r="AE16" s="500"/>
      <c r="AF16" s="500"/>
      <c r="AG16" s="501"/>
      <c r="AH16" s="499">
        <v>29.2</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13443516</v>
      </c>
      <c r="BO16" s="420"/>
      <c r="BP16" s="420"/>
      <c r="BQ16" s="420"/>
      <c r="BR16" s="420"/>
      <c r="BS16" s="420"/>
      <c r="BT16" s="420"/>
      <c r="BU16" s="421"/>
      <c r="BV16" s="419">
        <v>13481602</v>
      </c>
      <c r="BW16" s="420"/>
      <c r="BX16" s="420"/>
      <c r="BY16" s="420"/>
      <c r="BZ16" s="420"/>
      <c r="CA16" s="420"/>
      <c r="CB16" s="420"/>
      <c r="CC16" s="421"/>
      <c r="CD16" s="194"/>
      <c r="CE16" s="451" t="s">
        <v>154</v>
      </c>
      <c r="CF16" s="451"/>
      <c r="CG16" s="451"/>
      <c r="CH16" s="451"/>
      <c r="CI16" s="451"/>
      <c r="CJ16" s="451"/>
      <c r="CK16" s="451"/>
      <c r="CL16" s="451"/>
      <c r="CM16" s="451"/>
      <c r="CN16" s="451"/>
      <c r="CO16" s="451"/>
      <c r="CP16" s="451"/>
      <c r="CQ16" s="451"/>
      <c r="CR16" s="451"/>
      <c r="CS16" s="452"/>
      <c r="CT16" s="416">
        <v>7.1</v>
      </c>
      <c r="CU16" s="417"/>
      <c r="CV16" s="417"/>
      <c r="CW16" s="417"/>
      <c r="CX16" s="417"/>
      <c r="CY16" s="417"/>
      <c r="CZ16" s="417"/>
      <c r="DA16" s="418"/>
      <c r="DB16" s="416">
        <v>12.8</v>
      </c>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11123</v>
      </c>
      <c r="AD17" s="373"/>
      <c r="AE17" s="373"/>
      <c r="AF17" s="373"/>
      <c r="AG17" s="374"/>
      <c r="AH17" s="372">
        <v>11655</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5804063</v>
      </c>
      <c r="BO17" s="420"/>
      <c r="BP17" s="420"/>
      <c r="BQ17" s="420"/>
      <c r="BR17" s="420"/>
      <c r="BS17" s="420"/>
      <c r="BT17" s="420"/>
      <c r="BU17" s="421"/>
      <c r="BV17" s="419">
        <v>5813308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420.93</v>
      </c>
      <c r="M18" s="472"/>
      <c r="N18" s="472"/>
      <c r="O18" s="472"/>
      <c r="P18" s="472"/>
      <c r="Q18" s="472"/>
      <c r="R18" s="473"/>
      <c r="S18" s="473"/>
      <c r="T18" s="473"/>
      <c r="U18" s="473"/>
      <c r="V18" s="474"/>
      <c r="W18" s="490"/>
      <c r="X18" s="491"/>
      <c r="Y18" s="491"/>
      <c r="Z18" s="491"/>
      <c r="AA18" s="491"/>
      <c r="AB18" s="515"/>
      <c r="AC18" s="389">
        <v>59.7</v>
      </c>
      <c r="AD18" s="390"/>
      <c r="AE18" s="390"/>
      <c r="AF18" s="390"/>
      <c r="AG18" s="475"/>
      <c r="AH18" s="389">
        <v>58.8</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13826993</v>
      </c>
      <c r="BO18" s="420"/>
      <c r="BP18" s="420"/>
      <c r="BQ18" s="420"/>
      <c r="BR18" s="420"/>
      <c r="BS18" s="420"/>
      <c r="BT18" s="420"/>
      <c r="BU18" s="421"/>
      <c r="BV18" s="419">
        <v>14251740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88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18460151</v>
      </c>
      <c r="BO19" s="420"/>
      <c r="BP19" s="420"/>
      <c r="BQ19" s="420"/>
      <c r="BR19" s="420"/>
      <c r="BS19" s="420"/>
      <c r="BT19" s="420"/>
      <c r="BU19" s="421"/>
      <c r="BV19" s="419">
        <v>18815384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12835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29620197</v>
      </c>
      <c r="BO22" s="449"/>
      <c r="BP22" s="449"/>
      <c r="BQ22" s="449"/>
      <c r="BR22" s="449"/>
      <c r="BS22" s="449"/>
      <c r="BT22" s="449"/>
      <c r="BU22" s="450"/>
      <c r="BV22" s="448">
        <v>32068452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23986841</v>
      </c>
      <c r="BO23" s="420"/>
      <c r="BP23" s="420"/>
      <c r="BQ23" s="420"/>
      <c r="BR23" s="420"/>
      <c r="BS23" s="420"/>
      <c r="BT23" s="420"/>
      <c r="BU23" s="421"/>
      <c r="BV23" s="419">
        <v>25260243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8900</v>
      </c>
      <c r="R24" s="373"/>
      <c r="S24" s="373"/>
      <c r="T24" s="373"/>
      <c r="U24" s="373"/>
      <c r="V24" s="374"/>
      <c r="W24" s="462"/>
      <c r="X24" s="399"/>
      <c r="Y24" s="400"/>
      <c r="Z24" s="375" t="s">
        <v>174</v>
      </c>
      <c r="AA24" s="376"/>
      <c r="AB24" s="376"/>
      <c r="AC24" s="376"/>
      <c r="AD24" s="376"/>
      <c r="AE24" s="376"/>
      <c r="AF24" s="376"/>
      <c r="AG24" s="377"/>
      <c r="AH24" s="372">
        <v>453</v>
      </c>
      <c r="AI24" s="373"/>
      <c r="AJ24" s="373"/>
      <c r="AK24" s="373"/>
      <c r="AL24" s="374"/>
      <c r="AM24" s="372">
        <v>1411548</v>
      </c>
      <c r="AN24" s="373"/>
      <c r="AO24" s="373"/>
      <c r="AP24" s="373"/>
      <c r="AQ24" s="373"/>
      <c r="AR24" s="374"/>
      <c r="AS24" s="372">
        <v>3116</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22165833</v>
      </c>
      <c r="BO24" s="420"/>
      <c r="BP24" s="420"/>
      <c r="BQ24" s="420"/>
      <c r="BR24" s="420"/>
      <c r="BS24" s="420"/>
      <c r="BT24" s="420"/>
      <c r="BU24" s="421"/>
      <c r="BV24" s="419">
        <v>24005830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7300</v>
      </c>
      <c r="R25" s="373"/>
      <c r="S25" s="373"/>
      <c r="T25" s="373"/>
      <c r="U25" s="373"/>
      <c r="V25" s="374"/>
      <c r="W25" s="462"/>
      <c r="X25" s="399"/>
      <c r="Y25" s="400"/>
      <c r="Z25" s="375" t="s">
        <v>177</v>
      </c>
      <c r="AA25" s="376"/>
      <c r="AB25" s="376"/>
      <c r="AC25" s="376"/>
      <c r="AD25" s="376"/>
      <c r="AE25" s="376"/>
      <c r="AF25" s="376"/>
      <c r="AG25" s="377"/>
      <c r="AH25" s="372">
        <v>91</v>
      </c>
      <c r="AI25" s="373"/>
      <c r="AJ25" s="373"/>
      <c r="AK25" s="373"/>
      <c r="AL25" s="374"/>
      <c r="AM25" s="372">
        <v>263445</v>
      </c>
      <c r="AN25" s="373"/>
      <c r="AO25" s="373"/>
      <c r="AP25" s="373"/>
      <c r="AQ25" s="373"/>
      <c r="AR25" s="374"/>
      <c r="AS25" s="372">
        <v>2895</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4386817</v>
      </c>
      <c r="BO25" s="449"/>
      <c r="BP25" s="449"/>
      <c r="BQ25" s="449"/>
      <c r="BR25" s="449"/>
      <c r="BS25" s="449"/>
      <c r="BT25" s="449"/>
      <c r="BU25" s="450"/>
      <c r="BV25" s="448">
        <v>4043913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6450</v>
      </c>
      <c r="R26" s="373"/>
      <c r="S26" s="373"/>
      <c r="T26" s="373"/>
      <c r="U26" s="373"/>
      <c r="V26" s="374"/>
      <c r="W26" s="462"/>
      <c r="X26" s="399"/>
      <c r="Y26" s="400"/>
      <c r="Z26" s="375" t="s">
        <v>180</v>
      </c>
      <c r="AA26" s="430"/>
      <c r="AB26" s="430"/>
      <c r="AC26" s="430"/>
      <c r="AD26" s="430"/>
      <c r="AE26" s="430"/>
      <c r="AF26" s="430"/>
      <c r="AG26" s="431"/>
      <c r="AH26" s="372" t="s">
        <v>181</v>
      </c>
      <c r="AI26" s="373"/>
      <c r="AJ26" s="373"/>
      <c r="AK26" s="373"/>
      <c r="AL26" s="374"/>
      <c r="AM26" s="372" t="s">
        <v>131</v>
      </c>
      <c r="AN26" s="373"/>
      <c r="AO26" s="373"/>
      <c r="AP26" s="373"/>
      <c r="AQ26" s="373"/>
      <c r="AR26" s="374"/>
      <c r="AS26" s="372" t="s">
        <v>181</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181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4130</v>
      </c>
      <c r="R27" s="373"/>
      <c r="S27" s="373"/>
      <c r="T27" s="373"/>
      <c r="U27" s="373"/>
      <c r="V27" s="374"/>
      <c r="W27" s="462"/>
      <c r="X27" s="399"/>
      <c r="Y27" s="400"/>
      <c r="Z27" s="375" t="s">
        <v>184</v>
      </c>
      <c r="AA27" s="376"/>
      <c r="AB27" s="376"/>
      <c r="AC27" s="376"/>
      <c r="AD27" s="376"/>
      <c r="AE27" s="376"/>
      <c r="AF27" s="376"/>
      <c r="AG27" s="377"/>
      <c r="AH27" s="372">
        <v>6</v>
      </c>
      <c r="AI27" s="373"/>
      <c r="AJ27" s="373"/>
      <c r="AK27" s="373"/>
      <c r="AL27" s="374"/>
      <c r="AM27" s="372">
        <v>22252</v>
      </c>
      <c r="AN27" s="373"/>
      <c r="AO27" s="373"/>
      <c r="AP27" s="373"/>
      <c r="AQ27" s="373"/>
      <c r="AR27" s="374"/>
      <c r="AS27" s="372">
        <v>3709</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601668</v>
      </c>
      <c r="BO27" s="454"/>
      <c r="BP27" s="454"/>
      <c r="BQ27" s="454"/>
      <c r="BR27" s="454"/>
      <c r="BS27" s="454"/>
      <c r="BT27" s="454"/>
      <c r="BU27" s="455"/>
      <c r="BV27" s="453">
        <v>601562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3700</v>
      </c>
      <c r="R28" s="373"/>
      <c r="S28" s="373"/>
      <c r="T28" s="373"/>
      <c r="U28" s="373"/>
      <c r="V28" s="374"/>
      <c r="W28" s="462"/>
      <c r="X28" s="399"/>
      <c r="Y28" s="400"/>
      <c r="Z28" s="375" t="s">
        <v>187</v>
      </c>
      <c r="AA28" s="376"/>
      <c r="AB28" s="376"/>
      <c r="AC28" s="376"/>
      <c r="AD28" s="376"/>
      <c r="AE28" s="376"/>
      <c r="AF28" s="376"/>
      <c r="AG28" s="377"/>
      <c r="AH28" s="372" t="s">
        <v>131</v>
      </c>
      <c r="AI28" s="373"/>
      <c r="AJ28" s="373"/>
      <c r="AK28" s="373"/>
      <c r="AL28" s="374"/>
      <c r="AM28" s="372" t="s">
        <v>181</v>
      </c>
      <c r="AN28" s="373"/>
      <c r="AO28" s="373"/>
      <c r="AP28" s="373"/>
      <c r="AQ28" s="373"/>
      <c r="AR28" s="374"/>
      <c r="AS28" s="372" t="s">
        <v>181</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1028973</v>
      </c>
      <c r="BO28" s="449"/>
      <c r="BP28" s="449"/>
      <c r="BQ28" s="449"/>
      <c r="BR28" s="449"/>
      <c r="BS28" s="449"/>
      <c r="BT28" s="449"/>
      <c r="BU28" s="450"/>
      <c r="BV28" s="448">
        <v>728791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16</v>
      </c>
      <c r="M29" s="373"/>
      <c r="N29" s="373"/>
      <c r="O29" s="373"/>
      <c r="P29" s="374"/>
      <c r="Q29" s="372">
        <v>3430</v>
      </c>
      <c r="R29" s="373"/>
      <c r="S29" s="373"/>
      <c r="T29" s="373"/>
      <c r="U29" s="373"/>
      <c r="V29" s="374"/>
      <c r="W29" s="463"/>
      <c r="X29" s="464"/>
      <c r="Y29" s="465"/>
      <c r="Z29" s="375" t="s">
        <v>190</v>
      </c>
      <c r="AA29" s="376"/>
      <c r="AB29" s="376"/>
      <c r="AC29" s="376"/>
      <c r="AD29" s="376"/>
      <c r="AE29" s="376"/>
      <c r="AF29" s="376"/>
      <c r="AG29" s="377"/>
      <c r="AH29" s="372">
        <v>459</v>
      </c>
      <c r="AI29" s="373"/>
      <c r="AJ29" s="373"/>
      <c r="AK29" s="373"/>
      <c r="AL29" s="374"/>
      <c r="AM29" s="372">
        <v>1433800</v>
      </c>
      <c r="AN29" s="373"/>
      <c r="AO29" s="373"/>
      <c r="AP29" s="373"/>
      <c r="AQ29" s="373"/>
      <c r="AR29" s="374"/>
      <c r="AS29" s="372">
        <v>3124</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177061</v>
      </c>
      <c r="BO29" s="420"/>
      <c r="BP29" s="420"/>
      <c r="BQ29" s="420"/>
      <c r="BR29" s="420"/>
      <c r="BS29" s="420"/>
      <c r="BT29" s="420"/>
      <c r="BU29" s="421"/>
      <c r="BV29" s="419">
        <v>176677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99.5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3997549</v>
      </c>
      <c r="BO30" s="454"/>
      <c r="BP30" s="454"/>
      <c r="BQ30" s="454"/>
      <c r="BR30" s="454"/>
      <c r="BS30" s="454"/>
      <c r="BT30" s="454"/>
      <c r="BU30" s="455"/>
      <c r="BV30" s="453">
        <v>4317226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201</v>
      </c>
      <c r="X33" s="370"/>
      <c r="Y33" s="370"/>
      <c r="Z33" s="370"/>
      <c r="AA33" s="370"/>
      <c r="AB33" s="370"/>
      <c r="AC33" s="370"/>
      <c r="AD33" s="370"/>
      <c r="AE33" s="370"/>
      <c r="AF33" s="370"/>
      <c r="AG33" s="370"/>
      <c r="AH33" s="370"/>
      <c r="AI33" s="370"/>
      <c r="AJ33" s="370"/>
      <c r="AK33" s="370"/>
      <c r="AL33" s="206"/>
      <c r="AM33" s="371" t="s">
        <v>199</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199</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病院事業会計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生活排水処理事業特別会計</v>
      </c>
      <c r="BH34" s="368"/>
      <c r="BI34" s="368"/>
      <c r="BJ34" s="368"/>
      <c r="BK34" s="368"/>
      <c r="BL34" s="368"/>
      <c r="BM34" s="368"/>
      <c r="BN34" s="368"/>
      <c r="BO34" s="368"/>
      <c r="BP34" s="368"/>
      <c r="BQ34" s="368"/>
      <c r="BR34" s="368"/>
      <c r="BS34" s="368"/>
      <c r="BT34" s="368"/>
      <c r="BU34" s="368"/>
      <c r="BV34" s="181"/>
      <c r="BW34" s="367" t="str">
        <f>IF(BY34="","",MAX(C34:D43,U34:V43,AM34:AN43,BE34:BF43)+1)</f>
        <v/>
      </c>
      <c r="BX34" s="367"/>
      <c r="BY34" s="368" t="str">
        <f>IF('各会計、関係団体の財政状況及び健全化判断比率'!B68="","",'各会計、関係団体の財政状況及び健全化判断比率'!B68)</f>
        <v/>
      </c>
      <c r="BZ34" s="368"/>
      <c r="CA34" s="368"/>
      <c r="CB34" s="368"/>
      <c r="CC34" s="368"/>
      <c r="CD34" s="368"/>
      <c r="CE34" s="368"/>
      <c r="CF34" s="368"/>
      <c r="CG34" s="368"/>
      <c r="CH34" s="368"/>
      <c r="CI34" s="368"/>
      <c r="CJ34" s="368"/>
      <c r="CK34" s="368"/>
      <c r="CL34" s="368"/>
      <c r="CM34" s="368"/>
      <c r="CN34" s="181"/>
      <c r="CO34" s="367">
        <f>IF(CQ34="","",MAX(C34:D43,U34:V43,AM34:AN43,BE34:BF43,BW34:BX43)+1)</f>
        <v>10</v>
      </c>
      <c r="CP34" s="367"/>
      <c r="CQ34" s="368" t="str">
        <f>IF('各会計、関係団体の財政状況及び健全化判断比率'!BS7="","",'各会計、関係団体の財政状況及び健全化判断比率'!BS7)</f>
        <v>安来ふるさと公社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後期高齢者医療事業特別会計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水道事業会計</v>
      </c>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IF('各会計、関係団体の財政状況及び健全化判断比率'!B35="","",'各会計、関係団体の財政状況及び健全化判断比率'!B35)</f>
        <v>電気事業特別会計</v>
      </c>
      <c r="BH35" s="368"/>
      <c r="BI35" s="368"/>
      <c r="BJ35" s="368"/>
      <c r="BK35" s="368"/>
      <c r="BL35" s="368"/>
      <c r="BM35" s="368"/>
      <c r="BN35" s="368"/>
      <c r="BO35" s="368"/>
      <c r="BP35" s="368"/>
      <c r="BQ35" s="368"/>
      <c r="BR35" s="368"/>
      <c r="BS35" s="368"/>
      <c r="BT35" s="368"/>
      <c r="BU35" s="368"/>
      <c r="BV35" s="181"/>
      <c r="BW35" s="367" t="str">
        <f t="shared" ref="BW35:BW43" si="2">IF(BY35="","",BW34+1)</f>
        <v/>
      </c>
      <c r="BX35" s="367"/>
      <c r="BY35" s="368" t="str">
        <f>IF('各会計、関係団体の財政状況及び健全化判断比率'!B69="","",'各会計、関係団体の財政状況及び健全化判断比率'!B69)</f>
        <v/>
      </c>
      <c r="BZ35" s="368"/>
      <c r="CA35" s="368"/>
      <c r="CB35" s="368"/>
      <c r="CC35" s="368"/>
      <c r="CD35" s="368"/>
      <c r="CE35" s="368"/>
      <c r="CF35" s="368"/>
      <c r="CG35" s="368"/>
      <c r="CH35" s="368"/>
      <c r="CI35" s="368"/>
      <c r="CJ35" s="368"/>
      <c r="CK35" s="368"/>
      <c r="CL35" s="368"/>
      <c r="CM35" s="368"/>
      <c r="CN35" s="181"/>
      <c r="CO35" s="367">
        <f t="shared" ref="CO35:CO43" si="3">IF(CQ35="","",CO34+1)</f>
        <v>11</v>
      </c>
      <c r="CP35" s="367"/>
      <c r="CQ35" s="368" t="str">
        <f>IF('各会計、関係団体の財政状況及び健全化判断比率'!BS8="","",'各会計、関係団体の財政状況及び健全化判断比率'!BS8)</f>
        <v>安来市土地開発公社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f t="shared" si="3"/>
        <v>12</v>
      </c>
      <c r="CP36" s="367"/>
      <c r="CQ36" s="368" t="str">
        <f>IF('各会計、関係団体の財政状況及び健全化判断比率'!BS9="","",'各会計、関係団体の財政状況及び健全化判断比率'!BS9)</f>
        <v>やすぎ千軒</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f t="shared" si="3"/>
        <v>13</v>
      </c>
      <c r="CP37" s="367"/>
      <c r="CQ37" s="368" t="str">
        <f>IF('各会計、関係団体の財政状況及び健全化判断比率'!BS10="","",'各会計、関係団体の財政状況及び健全化判断比率'!BS10)</f>
        <v>夢ランドしらさぎ振興事業団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14</v>
      </c>
      <c r="CP38" s="367"/>
      <c r="CQ38" s="368" t="str">
        <f>IF('各会計、関係団体の財政状況及び健全化判断比率'!BS11="","",'各会計、関係団体の財政状況及び健全化判断比率'!BS11)</f>
        <v>加納美術振興財団</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AUPNgYPrfFS/CDB/F3/F3RRd6Zw5Bb72htnCoM/N2D0WvfTkicCFG8VnpijOFB0El031S9NSUV6KaAYeWTQ4ww==" saltValue="IuHMKDf5mpsk1Kt56bRsI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CL72" sqref="CL72"/>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151" t="s">
        <v>581</v>
      </c>
      <c r="D34" s="1151"/>
      <c r="E34" s="1152"/>
      <c r="F34" s="32" t="s">
        <v>582</v>
      </c>
      <c r="G34" s="33" t="s">
        <v>580</v>
      </c>
      <c r="H34" s="33" t="s">
        <v>583</v>
      </c>
      <c r="I34" s="33" t="s">
        <v>584</v>
      </c>
      <c r="J34" s="34" t="s">
        <v>585</v>
      </c>
      <c r="K34" s="22"/>
      <c r="L34" s="22"/>
      <c r="M34" s="22"/>
      <c r="N34" s="22"/>
      <c r="O34" s="22"/>
      <c r="P34" s="22"/>
    </row>
    <row r="35" spans="1:16" ht="39" customHeight="1" x14ac:dyDescent="0.2">
      <c r="A35" s="22"/>
      <c r="B35" s="35"/>
      <c r="C35" s="1145" t="s">
        <v>586</v>
      </c>
      <c r="D35" s="1146"/>
      <c r="E35" s="1147"/>
      <c r="F35" s="36">
        <v>6.68</v>
      </c>
      <c r="G35" s="37">
        <v>7.81</v>
      </c>
      <c r="H35" s="37">
        <v>7.79</v>
      </c>
      <c r="I35" s="37">
        <v>8.02</v>
      </c>
      <c r="J35" s="38">
        <v>7.37</v>
      </c>
      <c r="K35" s="22"/>
      <c r="L35" s="22"/>
      <c r="M35" s="22"/>
      <c r="N35" s="22"/>
      <c r="O35" s="22"/>
      <c r="P35" s="22"/>
    </row>
    <row r="36" spans="1:16" ht="39" customHeight="1" x14ac:dyDescent="0.2">
      <c r="A36" s="22"/>
      <c r="B36" s="35"/>
      <c r="C36" s="1145" t="s">
        <v>587</v>
      </c>
      <c r="D36" s="1146"/>
      <c r="E36" s="1147"/>
      <c r="F36" s="36">
        <v>1.76</v>
      </c>
      <c r="G36" s="37">
        <v>2.85</v>
      </c>
      <c r="H36" s="37">
        <v>2.61</v>
      </c>
      <c r="I36" s="37">
        <v>6</v>
      </c>
      <c r="J36" s="38">
        <v>4.95</v>
      </c>
      <c r="K36" s="22"/>
      <c r="L36" s="22"/>
      <c r="M36" s="22"/>
      <c r="N36" s="22"/>
      <c r="O36" s="22"/>
      <c r="P36" s="22"/>
    </row>
    <row r="37" spans="1:16" ht="39" customHeight="1" x14ac:dyDescent="0.2">
      <c r="A37" s="22"/>
      <c r="B37" s="35"/>
      <c r="C37" s="1145" t="s">
        <v>588</v>
      </c>
      <c r="D37" s="1146"/>
      <c r="E37" s="1147"/>
      <c r="F37" s="36">
        <v>1.74</v>
      </c>
      <c r="G37" s="37">
        <v>2.37</v>
      </c>
      <c r="H37" s="37">
        <v>1.69</v>
      </c>
      <c r="I37" s="37">
        <v>1.36</v>
      </c>
      <c r="J37" s="38">
        <v>2.36</v>
      </c>
      <c r="K37" s="22"/>
      <c r="L37" s="22"/>
      <c r="M37" s="22"/>
      <c r="N37" s="22"/>
      <c r="O37" s="22"/>
      <c r="P37" s="22"/>
    </row>
    <row r="38" spans="1:16" ht="39" customHeight="1" x14ac:dyDescent="0.2">
      <c r="A38" s="22"/>
      <c r="B38" s="35"/>
      <c r="C38" s="1145" t="s">
        <v>589</v>
      </c>
      <c r="D38" s="1146"/>
      <c r="E38" s="1147"/>
      <c r="F38" s="36" t="s">
        <v>533</v>
      </c>
      <c r="G38" s="37" t="s">
        <v>533</v>
      </c>
      <c r="H38" s="37">
        <v>0.81</v>
      </c>
      <c r="I38" s="37">
        <v>1.65</v>
      </c>
      <c r="J38" s="38">
        <v>2.1</v>
      </c>
      <c r="K38" s="22"/>
      <c r="L38" s="22"/>
      <c r="M38" s="22"/>
      <c r="N38" s="22"/>
      <c r="O38" s="22"/>
      <c r="P38" s="22"/>
    </row>
    <row r="39" spans="1:16" ht="39" customHeight="1" x14ac:dyDescent="0.2">
      <c r="A39" s="22"/>
      <c r="B39" s="35"/>
      <c r="C39" s="1145" t="s">
        <v>590</v>
      </c>
      <c r="D39" s="1146"/>
      <c r="E39" s="1147"/>
      <c r="F39" s="36">
        <v>0.4</v>
      </c>
      <c r="G39" s="37">
        <v>0.2</v>
      </c>
      <c r="H39" s="37">
        <v>0.39</v>
      </c>
      <c r="I39" s="37">
        <v>0.38</v>
      </c>
      <c r="J39" s="38">
        <v>0.35</v>
      </c>
      <c r="K39" s="22"/>
      <c r="L39" s="22"/>
      <c r="M39" s="22"/>
      <c r="N39" s="22"/>
      <c r="O39" s="22"/>
      <c r="P39" s="22"/>
    </row>
    <row r="40" spans="1:16" ht="39" customHeight="1" x14ac:dyDescent="0.2">
      <c r="A40" s="22"/>
      <c r="B40" s="35"/>
      <c r="C40" s="1145" t="s">
        <v>591</v>
      </c>
      <c r="D40" s="1146"/>
      <c r="E40" s="1147"/>
      <c r="F40" s="36">
        <v>7.0000000000000007E-2</v>
      </c>
      <c r="G40" s="37">
        <v>0.06</v>
      </c>
      <c r="H40" s="37">
        <v>7.0000000000000007E-2</v>
      </c>
      <c r="I40" s="37">
        <v>0.08</v>
      </c>
      <c r="J40" s="38">
        <v>0.09</v>
      </c>
      <c r="K40" s="22"/>
      <c r="L40" s="22"/>
      <c r="M40" s="22"/>
      <c r="N40" s="22"/>
      <c r="O40" s="22"/>
      <c r="P40" s="22"/>
    </row>
    <row r="41" spans="1:16" ht="39" customHeight="1" x14ac:dyDescent="0.2">
      <c r="A41" s="22"/>
      <c r="B41" s="35"/>
      <c r="C41" s="1145" t="s">
        <v>592</v>
      </c>
      <c r="D41" s="1146"/>
      <c r="E41" s="1147"/>
      <c r="F41" s="36">
        <v>0.01</v>
      </c>
      <c r="G41" s="37">
        <v>0.04</v>
      </c>
      <c r="H41" s="37">
        <v>0.05</v>
      </c>
      <c r="I41" s="37">
        <v>0.02</v>
      </c>
      <c r="J41" s="38">
        <v>0.03</v>
      </c>
      <c r="K41" s="22"/>
      <c r="L41" s="22"/>
      <c r="M41" s="22"/>
      <c r="N41" s="22"/>
      <c r="O41" s="22"/>
      <c r="P41" s="22"/>
    </row>
    <row r="42" spans="1:16" ht="39" customHeight="1" x14ac:dyDescent="0.2">
      <c r="A42" s="22"/>
      <c r="B42" s="39"/>
      <c r="C42" s="1145" t="s">
        <v>593</v>
      </c>
      <c r="D42" s="1146"/>
      <c r="E42" s="1147"/>
      <c r="F42" s="36" t="s">
        <v>533</v>
      </c>
      <c r="G42" s="37" t="s">
        <v>533</v>
      </c>
      <c r="H42" s="37" t="s">
        <v>533</v>
      </c>
      <c r="I42" s="37" t="s">
        <v>533</v>
      </c>
      <c r="J42" s="38" t="s">
        <v>533</v>
      </c>
      <c r="K42" s="22"/>
      <c r="L42" s="22"/>
      <c r="M42" s="22"/>
      <c r="N42" s="22"/>
      <c r="O42" s="22"/>
      <c r="P42" s="22"/>
    </row>
    <row r="43" spans="1:16" ht="39" customHeight="1" thickBot="1" x14ac:dyDescent="0.25">
      <c r="A43" s="22"/>
      <c r="B43" s="40"/>
      <c r="C43" s="1148" t="s">
        <v>594</v>
      </c>
      <c r="D43" s="1149"/>
      <c r="E43" s="1150"/>
      <c r="F43" s="41">
        <v>0.01</v>
      </c>
      <c r="G43" s="42">
        <v>0.27</v>
      </c>
      <c r="H43" s="42">
        <v>0</v>
      </c>
      <c r="I43" s="42">
        <v>0</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tdSIMTdEGzZw/PvEGFF79BwkTCkO9qncw9hMOCoiJbaCX30QIFo5OBd4HVfySRQjyWC8jWG8iRwClxGPZsrinQ==" saltValue="MHj+eNknwt7UYtzXFVyN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37" zoomScaleSheetLayoutView="55" workbookViewId="0">
      <selection activeCell="CL72" sqref="CL72"/>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3682</v>
      </c>
      <c r="L45" s="60">
        <v>3743</v>
      </c>
      <c r="M45" s="60">
        <v>4115</v>
      </c>
      <c r="N45" s="60">
        <v>3925</v>
      </c>
      <c r="O45" s="61">
        <v>3911</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533</v>
      </c>
      <c r="L46" s="64" t="s">
        <v>533</v>
      </c>
      <c r="M46" s="64" t="s">
        <v>533</v>
      </c>
      <c r="N46" s="64" t="s">
        <v>533</v>
      </c>
      <c r="O46" s="65" t="s">
        <v>533</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533</v>
      </c>
      <c r="L47" s="64" t="s">
        <v>533</v>
      </c>
      <c r="M47" s="64" t="s">
        <v>533</v>
      </c>
      <c r="N47" s="64" t="s">
        <v>533</v>
      </c>
      <c r="O47" s="65" t="s">
        <v>533</v>
      </c>
      <c r="P47" s="48"/>
      <c r="Q47" s="48"/>
      <c r="R47" s="48"/>
      <c r="S47" s="48"/>
      <c r="T47" s="48"/>
      <c r="U47" s="48"/>
    </row>
    <row r="48" spans="1:21" ht="30.75" customHeight="1" x14ac:dyDescent="0.2">
      <c r="A48" s="48"/>
      <c r="B48" s="1178"/>
      <c r="C48" s="1179"/>
      <c r="D48" s="62"/>
      <c r="E48" s="1155" t="s">
        <v>15</v>
      </c>
      <c r="F48" s="1155"/>
      <c r="G48" s="1155"/>
      <c r="H48" s="1155"/>
      <c r="I48" s="1155"/>
      <c r="J48" s="1156"/>
      <c r="K48" s="63">
        <v>1362</v>
      </c>
      <c r="L48" s="64">
        <v>1392</v>
      </c>
      <c r="M48" s="64">
        <v>1370</v>
      </c>
      <c r="N48" s="64">
        <v>1317</v>
      </c>
      <c r="O48" s="65">
        <v>1223</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533</v>
      </c>
      <c r="L49" s="64" t="s">
        <v>533</v>
      </c>
      <c r="M49" s="64" t="s">
        <v>533</v>
      </c>
      <c r="N49" s="64" t="s">
        <v>533</v>
      </c>
      <c r="O49" s="65" t="s">
        <v>533</v>
      </c>
      <c r="P49" s="48"/>
      <c r="Q49" s="48"/>
      <c r="R49" s="48"/>
      <c r="S49" s="48"/>
      <c r="T49" s="48"/>
      <c r="U49" s="48"/>
    </row>
    <row r="50" spans="1:21" ht="30.75" customHeight="1" x14ac:dyDescent="0.2">
      <c r="A50" s="48"/>
      <c r="B50" s="1178"/>
      <c r="C50" s="1179"/>
      <c r="D50" s="62"/>
      <c r="E50" s="1155" t="s">
        <v>17</v>
      </c>
      <c r="F50" s="1155"/>
      <c r="G50" s="1155"/>
      <c r="H50" s="1155"/>
      <c r="I50" s="1155"/>
      <c r="J50" s="1156"/>
      <c r="K50" s="63">
        <v>40</v>
      </c>
      <c r="L50" s="64">
        <v>37</v>
      </c>
      <c r="M50" s="64">
        <v>31</v>
      </c>
      <c r="N50" s="64">
        <v>26</v>
      </c>
      <c r="O50" s="65">
        <v>22</v>
      </c>
      <c r="P50" s="48"/>
      <c r="Q50" s="48"/>
      <c r="R50" s="48"/>
      <c r="S50" s="48"/>
      <c r="T50" s="48"/>
      <c r="U50" s="48"/>
    </row>
    <row r="51" spans="1:21" ht="30.75" customHeight="1" x14ac:dyDescent="0.2">
      <c r="A51" s="48"/>
      <c r="B51" s="1180"/>
      <c r="C51" s="1181"/>
      <c r="D51" s="66"/>
      <c r="E51" s="1155" t="s">
        <v>18</v>
      </c>
      <c r="F51" s="1155"/>
      <c r="G51" s="1155"/>
      <c r="H51" s="1155"/>
      <c r="I51" s="1155"/>
      <c r="J51" s="1156"/>
      <c r="K51" s="63">
        <v>4</v>
      </c>
      <c r="L51" s="64">
        <v>3</v>
      </c>
      <c r="M51" s="64">
        <v>1</v>
      </c>
      <c r="N51" s="64">
        <v>1</v>
      </c>
      <c r="O51" s="65">
        <v>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3367</v>
      </c>
      <c r="L52" s="64">
        <v>3474</v>
      </c>
      <c r="M52" s="64">
        <v>3785</v>
      </c>
      <c r="N52" s="64">
        <v>3735</v>
      </c>
      <c r="O52" s="65">
        <v>3750</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1721</v>
      </c>
      <c r="L53" s="69">
        <v>1701</v>
      </c>
      <c r="M53" s="69">
        <v>1732</v>
      </c>
      <c r="N53" s="69">
        <v>1534</v>
      </c>
      <c r="O53" s="70">
        <v>1406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595</v>
      </c>
      <c r="P56" s="48"/>
      <c r="Q56" s="48"/>
      <c r="R56" s="48"/>
      <c r="S56" s="48"/>
      <c r="T56" s="48"/>
      <c r="U56" s="48"/>
    </row>
    <row r="57" spans="1:21" ht="31.5" customHeight="1" thickBot="1" x14ac:dyDescent="0.3">
      <c r="A57" s="48"/>
      <c r="B57" s="76"/>
      <c r="C57" s="77"/>
      <c r="D57" s="77"/>
      <c r="E57" s="78"/>
      <c r="F57" s="78"/>
      <c r="G57" s="78"/>
      <c r="H57" s="78"/>
      <c r="I57" s="78"/>
      <c r="J57" s="79" t="s">
        <v>2</v>
      </c>
      <c r="K57" s="80" t="s">
        <v>596</v>
      </c>
      <c r="L57" s="81" t="s">
        <v>597</v>
      </c>
      <c r="M57" s="81" t="s">
        <v>598</v>
      </c>
      <c r="N57" s="81" t="s">
        <v>599</v>
      </c>
      <c r="O57" s="82" t="s">
        <v>600</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LWjgZkdlsiS/TUlsjU9cauzchLGYvczdFw18jUNQm1Od+nfZpYwq24xng7qU+OuoNL6KZVO0ELKHFqMi3KWcQ==" saltValue="96GaCA1IMi6n294wVcRpP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SheetLayoutView="100" workbookViewId="0">
      <selection activeCell="CL72" sqref="CL72"/>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574</v>
      </c>
      <c r="J40" s="103" t="s">
        <v>575</v>
      </c>
      <c r="K40" s="103" t="s">
        <v>576</v>
      </c>
      <c r="L40" s="103" t="s">
        <v>577</v>
      </c>
      <c r="M40" s="104" t="s">
        <v>578</v>
      </c>
    </row>
    <row r="41" spans="2:13" ht="27.75" customHeight="1" x14ac:dyDescent="0.2">
      <c r="B41" s="1196" t="s">
        <v>32</v>
      </c>
      <c r="C41" s="1197"/>
      <c r="D41" s="105"/>
      <c r="E41" s="1198" t="s">
        <v>33</v>
      </c>
      <c r="F41" s="1198"/>
      <c r="G41" s="1198"/>
      <c r="H41" s="1199"/>
      <c r="I41" s="355">
        <v>38275</v>
      </c>
      <c r="J41" s="356">
        <v>36771</v>
      </c>
      <c r="K41" s="356">
        <v>34030</v>
      </c>
      <c r="L41" s="356">
        <v>32068</v>
      </c>
      <c r="M41" s="357">
        <v>29620</v>
      </c>
    </row>
    <row r="42" spans="2:13" ht="27.75" customHeight="1" x14ac:dyDescent="0.2">
      <c r="B42" s="1186"/>
      <c r="C42" s="1187"/>
      <c r="D42" s="106"/>
      <c r="E42" s="1190" t="s">
        <v>34</v>
      </c>
      <c r="F42" s="1190"/>
      <c r="G42" s="1190"/>
      <c r="H42" s="1191"/>
      <c r="I42" s="358">
        <v>215</v>
      </c>
      <c r="J42" s="359">
        <v>175</v>
      </c>
      <c r="K42" s="359">
        <v>144</v>
      </c>
      <c r="L42" s="359">
        <v>121</v>
      </c>
      <c r="M42" s="360">
        <v>100</v>
      </c>
    </row>
    <row r="43" spans="2:13" ht="27.75" customHeight="1" x14ac:dyDescent="0.2">
      <c r="B43" s="1186"/>
      <c r="C43" s="1187"/>
      <c r="D43" s="106"/>
      <c r="E43" s="1190" t="s">
        <v>35</v>
      </c>
      <c r="F43" s="1190"/>
      <c r="G43" s="1190"/>
      <c r="H43" s="1191"/>
      <c r="I43" s="358">
        <v>17943</v>
      </c>
      <c r="J43" s="359">
        <v>17084</v>
      </c>
      <c r="K43" s="359">
        <v>15953</v>
      </c>
      <c r="L43" s="359">
        <v>15580</v>
      </c>
      <c r="M43" s="360">
        <v>14756</v>
      </c>
    </row>
    <row r="44" spans="2:13" ht="27.75" customHeight="1" x14ac:dyDescent="0.2">
      <c r="B44" s="1186"/>
      <c r="C44" s="1187"/>
      <c r="D44" s="106"/>
      <c r="E44" s="1190" t="s">
        <v>36</v>
      </c>
      <c r="F44" s="1190"/>
      <c r="G44" s="1190"/>
      <c r="H44" s="1191"/>
      <c r="I44" s="358" t="s">
        <v>533</v>
      </c>
      <c r="J44" s="359" t="s">
        <v>533</v>
      </c>
      <c r="K44" s="359" t="s">
        <v>533</v>
      </c>
      <c r="L44" s="359" t="s">
        <v>533</v>
      </c>
      <c r="M44" s="360" t="s">
        <v>533</v>
      </c>
    </row>
    <row r="45" spans="2:13" ht="27.75" customHeight="1" x14ac:dyDescent="0.2">
      <c r="B45" s="1186"/>
      <c r="C45" s="1187"/>
      <c r="D45" s="106"/>
      <c r="E45" s="1190" t="s">
        <v>37</v>
      </c>
      <c r="F45" s="1190"/>
      <c r="G45" s="1190"/>
      <c r="H45" s="1191"/>
      <c r="I45" s="358">
        <v>4407</v>
      </c>
      <c r="J45" s="359">
        <v>4334</v>
      </c>
      <c r="K45" s="359">
        <v>4400</v>
      </c>
      <c r="L45" s="359">
        <v>4756</v>
      </c>
      <c r="M45" s="360">
        <v>4633</v>
      </c>
    </row>
    <row r="46" spans="2:13" ht="27.75" customHeight="1" x14ac:dyDescent="0.2">
      <c r="B46" s="1186"/>
      <c r="C46" s="1187"/>
      <c r="D46" s="107"/>
      <c r="E46" s="1190" t="s">
        <v>38</v>
      </c>
      <c r="F46" s="1190"/>
      <c r="G46" s="1190"/>
      <c r="H46" s="1191"/>
      <c r="I46" s="358">
        <v>112</v>
      </c>
      <c r="J46" s="359">
        <v>21</v>
      </c>
      <c r="K46" s="359" t="s">
        <v>533</v>
      </c>
      <c r="L46" s="359" t="s">
        <v>533</v>
      </c>
      <c r="M46" s="360" t="s">
        <v>533</v>
      </c>
    </row>
    <row r="47" spans="2:13" ht="27.75" customHeight="1" x14ac:dyDescent="0.2">
      <c r="B47" s="1186"/>
      <c r="C47" s="1187"/>
      <c r="D47" s="108"/>
      <c r="E47" s="1200" t="s">
        <v>39</v>
      </c>
      <c r="F47" s="1201"/>
      <c r="G47" s="1201"/>
      <c r="H47" s="1202"/>
      <c r="I47" s="358" t="s">
        <v>533</v>
      </c>
      <c r="J47" s="359" t="s">
        <v>533</v>
      </c>
      <c r="K47" s="359" t="s">
        <v>533</v>
      </c>
      <c r="L47" s="359" t="s">
        <v>533</v>
      </c>
      <c r="M47" s="360" t="s">
        <v>533</v>
      </c>
    </row>
    <row r="48" spans="2:13" ht="27.75" customHeight="1" x14ac:dyDescent="0.2">
      <c r="B48" s="1186"/>
      <c r="C48" s="1187"/>
      <c r="D48" s="106"/>
      <c r="E48" s="1190" t="s">
        <v>40</v>
      </c>
      <c r="F48" s="1190"/>
      <c r="G48" s="1190"/>
      <c r="H48" s="1191"/>
      <c r="I48" s="358" t="s">
        <v>533</v>
      </c>
      <c r="J48" s="359" t="s">
        <v>533</v>
      </c>
      <c r="K48" s="359" t="s">
        <v>533</v>
      </c>
      <c r="L48" s="359" t="s">
        <v>533</v>
      </c>
      <c r="M48" s="360" t="s">
        <v>533</v>
      </c>
    </row>
    <row r="49" spans="2:13" ht="27.75" customHeight="1" x14ac:dyDescent="0.2">
      <c r="B49" s="1188"/>
      <c r="C49" s="1189"/>
      <c r="D49" s="106"/>
      <c r="E49" s="1190" t="s">
        <v>41</v>
      </c>
      <c r="F49" s="1190"/>
      <c r="G49" s="1190"/>
      <c r="H49" s="1191"/>
      <c r="I49" s="358" t="s">
        <v>533</v>
      </c>
      <c r="J49" s="359" t="s">
        <v>533</v>
      </c>
      <c r="K49" s="359" t="s">
        <v>533</v>
      </c>
      <c r="L49" s="359" t="s">
        <v>533</v>
      </c>
      <c r="M49" s="360" t="s">
        <v>533</v>
      </c>
    </row>
    <row r="50" spans="2:13" ht="27.75" customHeight="1" x14ac:dyDescent="0.2">
      <c r="B50" s="1184" t="s">
        <v>42</v>
      </c>
      <c r="C50" s="1185"/>
      <c r="D50" s="109"/>
      <c r="E50" s="1190" t="s">
        <v>43</v>
      </c>
      <c r="F50" s="1190"/>
      <c r="G50" s="1190"/>
      <c r="H50" s="1191"/>
      <c r="I50" s="358">
        <v>6822</v>
      </c>
      <c r="J50" s="359">
        <v>6106</v>
      </c>
      <c r="K50" s="359">
        <v>4901</v>
      </c>
      <c r="L50" s="359">
        <v>5625</v>
      </c>
      <c r="M50" s="360">
        <v>5830</v>
      </c>
    </row>
    <row r="51" spans="2:13" ht="27.75" customHeight="1" x14ac:dyDescent="0.2">
      <c r="B51" s="1186"/>
      <c r="C51" s="1187"/>
      <c r="D51" s="106"/>
      <c r="E51" s="1190" t="s">
        <v>44</v>
      </c>
      <c r="F51" s="1190"/>
      <c r="G51" s="1190"/>
      <c r="H51" s="1191"/>
      <c r="I51" s="358">
        <v>499</v>
      </c>
      <c r="J51" s="359">
        <v>403</v>
      </c>
      <c r="K51" s="359">
        <v>355</v>
      </c>
      <c r="L51" s="359">
        <v>330</v>
      </c>
      <c r="M51" s="360">
        <v>333</v>
      </c>
    </row>
    <row r="52" spans="2:13" ht="27.75" customHeight="1" x14ac:dyDescent="0.2">
      <c r="B52" s="1188"/>
      <c r="C52" s="1189"/>
      <c r="D52" s="106"/>
      <c r="E52" s="1190" t="s">
        <v>45</v>
      </c>
      <c r="F52" s="1190"/>
      <c r="G52" s="1190"/>
      <c r="H52" s="1191"/>
      <c r="I52" s="358">
        <v>39496</v>
      </c>
      <c r="J52" s="359">
        <v>38214</v>
      </c>
      <c r="K52" s="359">
        <v>35921</v>
      </c>
      <c r="L52" s="359">
        <v>34155</v>
      </c>
      <c r="M52" s="360">
        <v>32023</v>
      </c>
    </row>
    <row r="53" spans="2:13" ht="27.75" customHeight="1" thickBot="1" x14ac:dyDescent="0.25">
      <c r="B53" s="1192" t="s">
        <v>46</v>
      </c>
      <c r="C53" s="1193"/>
      <c r="D53" s="110"/>
      <c r="E53" s="1194" t="s">
        <v>47</v>
      </c>
      <c r="F53" s="1194"/>
      <c r="G53" s="1194"/>
      <c r="H53" s="1195"/>
      <c r="I53" s="361">
        <v>14135</v>
      </c>
      <c r="J53" s="362">
        <v>13663</v>
      </c>
      <c r="K53" s="362">
        <v>13351</v>
      </c>
      <c r="L53" s="362">
        <v>12416</v>
      </c>
      <c r="M53" s="363">
        <v>10924</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Kxt6OCEwjiOo6AIH1y9VnmZu7XlzvOpUsypihEIAJd+vIUZPY0C31rO/2d91xFzwLAcyFy1oPL84HzHE9QjzrQ==" saltValue="0HENMYzkDWXDWIh4O0w4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L72" sqref="CL72"/>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576</v>
      </c>
      <c r="G54" s="119" t="s">
        <v>577</v>
      </c>
      <c r="H54" s="120" t="s">
        <v>578</v>
      </c>
    </row>
    <row r="55" spans="2:8" ht="52.5" customHeight="1" x14ac:dyDescent="0.2">
      <c r="B55" s="121"/>
      <c r="C55" s="1211" t="s">
        <v>50</v>
      </c>
      <c r="D55" s="1211"/>
      <c r="E55" s="1212"/>
      <c r="F55" s="122">
        <v>579</v>
      </c>
      <c r="G55" s="122">
        <v>729</v>
      </c>
      <c r="H55" s="123">
        <v>1029</v>
      </c>
    </row>
    <row r="56" spans="2:8" ht="52.5" customHeight="1" x14ac:dyDescent="0.2">
      <c r="B56" s="124"/>
      <c r="C56" s="1213" t="s">
        <v>51</v>
      </c>
      <c r="D56" s="1213"/>
      <c r="E56" s="1214"/>
      <c r="F56" s="125">
        <v>177</v>
      </c>
      <c r="G56" s="125">
        <v>177</v>
      </c>
      <c r="H56" s="126">
        <v>177</v>
      </c>
    </row>
    <row r="57" spans="2:8" ht="53.25" customHeight="1" x14ac:dyDescent="0.2">
      <c r="B57" s="124"/>
      <c r="C57" s="1215" t="s">
        <v>52</v>
      </c>
      <c r="D57" s="1215"/>
      <c r="E57" s="1216"/>
      <c r="F57" s="127">
        <v>4653</v>
      </c>
      <c r="G57" s="127">
        <v>4317</v>
      </c>
      <c r="H57" s="128">
        <v>3998</v>
      </c>
    </row>
    <row r="58" spans="2:8" ht="45.75" customHeight="1" x14ac:dyDescent="0.2">
      <c r="B58" s="129"/>
      <c r="C58" s="1203" t="s">
        <v>601</v>
      </c>
      <c r="D58" s="1204"/>
      <c r="E58" s="1205"/>
      <c r="F58" s="130">
        <v>1183</v>
      </c>
      <c r="G58" s="130">
        <v>1154</v>
      </c>
      <c r="H58" s="131">
        <v>1125</v>
      </c>
    </row>
    <row r="59" spans="2:8" ht="45.75" customHeight="1" x14ac:dyDescent="0.2">
      <c r="B59" s="129"/>
      <c r="C59" s="1203" t="s">
        <v>602</v>
      </c>
      <c r="D59" s="1204"/>
      <c r="E59" s="1205"/>
      <c r="F59" s="130">
        <v>839</v>
      </c>
      <c r="G59" s="130">
        <v>889</v>
      </c>
      <c r="H59" s="131">
        <v>937</v>
      </c>
    </row>
    <row r="60" spans="2:8" ht="45.75" customHeight="1" x14ac:dyDescent="0.2">
      <c r="B60" s="129"/>
      <c r="C60" s="1203" t="s">
        <v>603</v>
      </c>
      <c r="D60" s="1204"/>
      <c r="E60" s="1205"/>
      <c r="F60" s="130">
        <v>957</v>
      </c>
      <c r="G60" s="130">
        <v>835</v>
      </c>
      <c r="H60" s="131">
        <v>694</v>
      </c>
    </row>
    <row r="61" spans="2:8" ht="45.75" customHeight="1" x14ac:dyDescent="0.2">
      <c r="B61" s="129"/>
      <c r="C61" s="1203" t="s">
        <v>604</v>
      </c>
      <c r="D61" s="1204"/>
      <c r="E61" s="1205"/>
      <c r="F61" s="130">
        <v>731</v>
      </c>
      <c r="G61" s="130">
        <v>666</v>
      </c>
      <c r="H61" s="131">
        <v>615</v>
      </c>
    </row>
    <row r="62" spans="2:8" ht="45.75" customHeight="1" thickBot="1" x14ac:dyDescent="0.25">
      <c r="B62" s="132"/>
      <c r="C62" s="1206" t="s">
        <v>605</v>
      </c>
      <c r="D62" s="1207"/>
      <c r="E62" s="1208"/>
      <c r="F62" s="133">
        <v>402</v>
      </c>
      <c r="G62" s="133">
        <v>263</v>
      </c>
      <c r="H62" s="134">
        <v>108</v>
      </c>
    </row>
    <row r="63" spans="2:8" ht="52.5" customHeight="1" thickBot="1" x14ac:dyDescent="0.25">
      <c r="B63" s="135"/>
      <c r="C63" s="1209" t="s">
        <v>53</v>
      </c>
      <c r="D63" s="1209"/>
      <c r="E63" s="1210"/>
      <c r="F63" s="136">
        <v>5409</v>
      </c>
      <c r="G63" s="136">
        <v>5223</v>
      </c>
      <c r="H63" s="137">
        <v>5204</v>
      </c>
    </row>
    <row r="64" spans="2:8" ht="13" x14ac:dyDescent="0.2"/>
  </sheetData>
  <sheetProtection algorithmName="SHA-512" hashValue="KaWa9hOhBd08Mp/gigQniAleBMXfO/HwOB0hbvwBcJbdL78qGlfau/pgoX1CQu3xTsbmsdf+htAXdOQAaeK0vA==" saltValue="QKhmzBo2oYtYZdf7AGI7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571</v>
      </c>
      <c r="G2" s="151"/>
      <c r="H2" s="152"/>
    </row>
    <row r="3" spans="1:8" x14ac:dyDescent="0.2">
      <c r="A3" s="148" t="s">
        <v>564</v>
      </c>
      <c r="B3" s="153"/>
      <c r="C3" s="154"/>
      <c r="D3" s="155">
        <v>94900</v>
      </c>
      <c r="E3" s="156"/>
      <c r="F3" s="157">
        <v>85173</v>
      </c>
      <c r="G3" s="158"/>
      <c r="H3" s="159"/>
    </row>
    <row r="4" spans="1:8" x14ac:dyDescent="0.2">
      <c r="A4" s="160"/>
      <c r="B4" s="161"/>
      <c r="C4" s="162"/>
      <c r="D4" s="163">
        <v>37039</v>
      </c>
      <c r="E4" s="164"/>
      <c r="F4" s="165">
        <v>43913</v>
      </c>
      <c r="G4" s="166"/>
      <c r="H4" s="167"/>
    </row>
    <row r="5" spans="1:8" x14ac:dyDescent="0.2">
      <c r="A5" s="148" t="s">
        <v>566</v>
      </c>
      <c r="B5" s="153"/>
      <c r="C5" s="154"/>
      <c r="D5" s="155">
        <v>67554</v>
      </c>
      <c r="E5" s="156"/>
      <c r="F5" s="157">
        <v>94081</v>
      </c>
      <c r="G5" s="158"/>
      <c r="H5" s="159"/>
    </row>
    <row r="6" spans="1:8" x14ac:dyDescent="0.2">
      <c r="A6" s="160"/>
      <c r="B6" s="161"/>
      <c r="C6" s="162"/>
      <c r="D6" s="163">
        <v>28432</v>
      </c>
      <c r="E6" s="164"/>
      <c r="F6" s="165">
        <v>48949</v>
      </c>
      <c r="G6" s="166"/>
      <c r="H6" s="167"/>
    </row>
    <row r="7" spans="1:8" x14ac:dyDescent="0.2">
      <c r="A7" s="148" t="s">
        <v>567</v>
      </c>
      <c r="B7" s="153"/>
      <c r="C7" s="154"/>
      <c r="D7" s="155">
        <v>57486</v>
      </c>
      <c r="E7" s="156"/>
      <c r="F7" s="157">
        <v>92632</v>
      </c>
      <c r="G7" s="158"/>
      <c r="H7" s="159"/>
    </row>
    <row r="8" spans="1:8" x14ac:dyDescent="0.2">
      <c r="A8" s="160"/>
      <c r="B8" s="161"/>
      <c r="C8" s="162"/>
      <c r="D8" s="163">
        <v>19813</v>
      </c>
      <c r="E8" s="164"/>
      <c r="F8" s="165">
        <v>47978</v>
      </c>
      <c r="G8" s="166"/>
      <c r="H8" s="167"/>
    </row>
    <row r="9" spans="1:8" x14ac:dyDescent="0.2">
      <c r="A9" s="148" t="s">
        <v>568</v>
      </c>
      <c r="B9" s="153"/>
      <c r="C9" s="154"/>
      <c r="D9" s="155">
        <v>65246</v>
      </c>
      <c r="E9" s="156"/>
      <c r="F9" s="157">
        <v>96469</v>
      </c>
      <c r="G9" s="158"/>
      <c r="H9" s="159"/>
    </row>
    <row r="10" spans="1:8" x14ac:dyDescent="0.2">
      <c r="A10" s="160"/>
      <c r="B10" s="161"/>
      <c r="C10" s="162"/>
      <c r="D10" s="163">
        <v>35393</v>
      </c>
      <c r="E10" s="164"/>
      <c r="F10" s="165">
        <v>49775</v>
      </c>
      <c r="G10" s="166"/>
      <c r="H10" s="167"/>
    </row>
    <row r="11" spans="1:8" x14ac:dyDescent="0.2">
      <c r="A11" s="148" t="s">
        <v>569</v>
      </c>
      <c r="B11" s="153"/>
      <c r="C11" s="154"/>
      <c r="D11" s="155">
        <v>75660</v>
      </c>
      <c r="E11" s="156"/>
      <c r="F11" s="157">
        <v>85743</v>
      </c>
      <c r="G11" s="158"/>
      <c r="H11" s="159"/>
    </row>
    <row r="12" spans="1:8" x14ac:dyDescent="0.2">
      <c r="A12" s="160"/>
      <c r="B12" s="161"/>
      <c r="C12" s="168"/>
      <c r="D12" s="163">
        <v>39975</v>
      </c>
      <c r="E12" s="164"/>
      <c r="F12" s="165">
        <v>45231</v>
      </c>
      <c r="G12" s="166"/>
      <c r="H12" s="167"/>
    </row>
    <row r="13" spans="1:8" x14ac:dyDescent="0.2">
      <c r="A13" s="148"/>
      <c r="B13" s="153"/>
      <c r="C13" s="169"/>
      <c r="D13" s="170">
        <v>72169</v>
      </c>
      <c r="E13" s="171"/>
      <c r="F13" s="172">
        <v>90820</v>
      </c>
      <c r="G13" s="173"/>
      <c r="H13" s="159"/>
    </row>
    <row r="14" spans="1:8" x14ac:dyDescent="0.2">
      <c r="A14" s="160"/>
      <c r="B14" s="161"/>
      <c r="C14" s="162"/>
      <c r="D14" s="163">
        <v>32130</v>
      </c>
      <c r="E14" s="164"/>
      <c r="F14" s="165">
        <v>47169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1.77</v>
      </c>
      <c r="C19" s="174">
        <f>ROUND(VALUE(SUBSTITUTE(実質収支比率等に係る経年分析!G$48,"▲","-")),2)</f>
        <v>2.85</v>
      </c>
      <c r="D19" s="174">
        <f>ROUND(VALUE(SUBSTITUTE(実質収支比率等に係る経年分析!H$48,"▲","-")),2)</f>
        <v>2.62</v>
      </c>
      <c r="E19" s="174">
        <f>ROUND(VALUE(SUBSTITUTE(実質収支比率等に係る経年分析!I$48,"▲","-")),2)</f>
        <v>6.01</v>
      </c>
      <c r="F19" s="174">
        <f>ROUND(VALUE(SUBSTITUTE(実質収支比率等に係る経年分析!J$48,"▲","-")),2)</f>
        <v>4.96</v>
      </c>
    </row>
    <row r="20" spans="1:11" x14ac:dyDescent="0.2">
      <c r="A20" s="174" t="s">
        <v>57</v>
      </c>
      <c r="B20" s="174">
        <f>ROUND(VALUE(SUBSTITUTE(実質収支比率等に係る経年分析!F$47,"▲","-")),2)</f>
        <v>9.86</v>
      </c>
      <c r="C20" s="174">
        <f>ROUND(VALUE(SUBSTITUTE(実質収支比率等に係る経年分析!G$47,"▲","-")),2)</f>
        <v>6.17</v>
      </c>
      <c r="D20" s="174">
        <f>ROUND(VALUE(SUBSTITUTE(実質収支比率等に係る経年分析!H$47,"▲","-")),2)</f>
        <v>3.86</v>
      </c>
      <c r="E20" s="174">
        <f>ROUND(VALUE(SUBSTITUTE(実質収支比率等に係る経年分析!I$47,"▲","-")),2)</f>
        <v>4.75</v>
      </c>
      <c r="F20" s="174">
        <f>ROUND(VALUE(SUBSTITUTE(実質収支比率等に係る経年分析!J$47,"▲","-")),2)</f>
        <v>6.95</v>
      </c>
    </row>
    <row r="21" spans="1:11" x14ac:dyDescent="0.2">
      <c r="A21" s="174" t="s">
        <v>58</v>
      </c>
      <c r="B21" s="174">
        <f>IF(ISNUMBER(VALUE(SUBSTITUTE(実質収支比率等に係る経年分析!F$49,"▲","-"))),ROUND(VALUE(SUBSTITUTE(実質収支比率等に係る経年分析!F$49,"▲","-")),2),NA())</f>
        <v>-2.58</v>
      </c>
      <c r="C21" s="174">
        <f>IF(ISNUMBER(VALUE(SUBSTITUTE(実質収支比率等に係る経年分析!G$49,"▲","-"))),ROUND(VALUE(SUBSTITUTE(実質収支比率等に係る経年分析!G$49,"▲","-")),2),NA())</f>
        <v>-2.6</v>
      </c>
      <c r="D21" s="174">
        <f>IF(ISNUMBER(VALUE(SUBSTITUTE(実質収支比率等に係る経年分析!H$49,"▲","-"))),ROUND(VALUE(SUBSTITUTE(実質収支比率等に係る経年分析!H$49,"▲","-")),2),NA())</f>
        <v>2.29</v>
      </c>
      <c r="E21" s="174">
        <f>IF(ISNUMBER(VALUE(SUBSTITUTE(実質収支比率等に係る経年分析!I$49,"▲","-"))),ROUND(VALUE(SUBSTITUTE(実質収支比率等に係る経年分析!I$49,"▲","-")),2),NA())</f>
        <v>6.12</v>
      </c>
      <c r="F21" s="174">
        <f>IF(ISNUMBER(VALUE(SUBSTITUTE(実質収支比率等に係る経年分析!J$49,"▲","-"))),ROUND(VALUE(SUBSTITUTE(実質収支比率等に係る経年分析!J$49,"▲","-")),2),NA())</f>
        <v>2.37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0.27</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電気事業特別会計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2">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7.0000000000000007E-2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x14ac:dyDescent="0.2">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0.35</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1.65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2.1</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1.74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2.37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2.36</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1.76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2.85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2.61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4.95</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6.68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7.81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7.79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7.37</v>
      </c>
    </row>
    <row r="36" spans="1:16" x14ac:dyDescent="0.2">
      <c r="A36" s="175" t="str">
        <f>IF(連結実質赤字比率に係る赤字・黒字の構成分析!C$34="",NA(),連結実質赤字比率に係る赤字・黒字の構成分析!C$34)</f>
        <v>病院事業会計</v>
      </c>
      <c r="B36" s="175">
        <f>IF(ROUND(VALUE(SUBSTITUTE(連結実質赤字比率に係る赤字・黒字の構成分析!F$34,"▲", "-")), 2) &lt; 0, ABS(ROUND(VALUE(SUBSTITUTE(連結実質赤字比率に係る赤字・黒字の構成分析!F$34,"▲", "-")), 2)), NA())</f>
        <v>2.77</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2.6</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1.31</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1.72</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1.07</v>
      </c>
      <c r="K36" s="175" t="e">
        <f>IF(ROUND(VALUE(SUBSTITUTE(連結実質赤字比率に係る赤字・黒字の構成分析!J$34,"▲", "-")), 2) &gt;= 0, ABS(ROUND(VALUE(SUBSTITUTE(連結実質赤字比率に係る赤字・黒字の構成分析!J$34,"▲", "-")), 2)), NA())</f>
        <v>#N/A</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3367</v>
      </c>
      <c r="E42" s="176"/>
      <c r="F42" s="176"/>
      <c r="G42" s="176">
        <f>'実質公債費比率（分子）の構造'!L$52</f>
        <v>3474</v>
      </c>
      <c r="H42" s="176"/>
      <c r="I42" s="176"/>
      <c r="J42" s="176">
        <f>'実質公債費比率（分子）の構造'!M$52</f>
        <v>3785</v>
      </c>
      <c r="K42" s="176"/>
      <c r="L42" s="176"/>
      <c r="M42" s="176">
        <f>'実質公債費比率（分子）の構造'!N$52</f>
        <v>3735</v>
      </c>
      <c r="N42" s="176"/>
      <c r="O42" s="176"/>
      <c r="P42" s="176">
        <f>'実質公債費比率（分子）の構造'!O$52</f>
        <v>3750</v>
      </c>
    </row>
    <row r="43" spans="1:16" x14ac:dyDescent="0.2">
      <c r="A43" s="176" t="s">
        <v>66</v>
      </c>
      <c r="B43" s="176">
        <f>'実質公債費比率（分子）の構造'!K$51</f>
        <v>4</v>
      </c>
      <c r="C43" s="176"/>
      <c r="D43" s="176"/>
      <c r="E43" s="176">
        <f>'実質公債費比率（分子）の構造'!L$51</f>
        <v>3</v>
      </c>
      <c r="F43" s="176"/>
      <c r="G43" s="176"/>
      <c r="H43" s="176">
        <f>'実質公債費比率（分子）の構造'!M$51</f>
        <v>1</v>
      </c>
      <c r="I43" s="176"/>
      <c r="J43" s="176"/>
      <c r="K43" s="176">
        <f>'実質公債費比率（分子）の構造'!N$51</f>
        <v>1</v>
      </c>
      <c r="L43" s="176"/>
      <c r="M43" s="176"/>
      <c r="N43" s="176">
        <f>'実質公債費比率（分子）の構造'!O$51</f>
        <v>0</v>
      </c>
      <c r="O43" s="176"/>
      <c r="P43" s="176"/>
    </row>
    <row r="44" spans="1:16" x14ac:dyDescent="0.2">
      <c r="A44" s="176" t="s">
        <v>67</v>
      </c>
      <c r="B44" s="176">
        <f>'実質公債費比率（分子）の構造'!K$50</f>
        <v>40</v>
      </c>
      <c r="C44" s="176"/>
      <c r="D44" s="176"/>
      <c r="E44" s="176">
        <f>'実質公債費比率（分子）の構造'!L$50</f>
        <v>37</v>
      </c>
      <c r="F44" s="176"/>
      <c r="G44" s="176"/>
      <c r="H44" s="176">
        <f>'実質公債費比率（分子）の構造'!M$50</f>
        <v>31</v>
      </c>
      <c r="I44" s="176"/>
      <c r="J44" s="176"/>
      <c r="K44" s="176">
        <f>'実質公債費比率（分子）の構造'!N$50</f>
        <v>26</v>
      </c>
      <c r="L44" s="176"/>
      <c r="M44" s="176"/>
      <c r="N44" s="176">
        <f>'実質公債費比率（分子）の構造'!O$50</f>
        <v>22</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1362</v>
      </c>
      <c r="C46" s="176"/>
      <c r="D46" s="176"/>
      <c r="E46" s="176">
        <f>'実質公債費比率（分子）の構造'!L$48</f>
        <v>1392</v>
      </c>
      <c r="F46" s="176"/>
      <c r="G46" s="176"/>
      <c r="H46" s="176">
        <f>'実質公債費比率（分子）の構造'!M$48</f>
        <v>1370</v>
      </c>
      <c r="I46" s="176"/>
      <c r="J46" s="176"/>
      <c r="K46" s="176">
        <f>'実質公債費比率（分子）の構造'!N$48</f>
        <v>1317</v>
      </c>
      <c r="L46" s="176"/>
      <c r="M46" s="176"/>
      <c r="N46" s="176">
        <f>'実質公債費比率（分子）の構造'!O$48</f>
        <v>1223</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3682</v>
      </c>
      <c r="C49" s="176"/>
      <c r="D49" s="176"/>
      <c r="E49" s="176">
        <f>'実質公債費比率（分子）の構造'!L$45</f>
        <v>3743</v>
      </c>
      <c r="F49" s="176"/>
      <c r="G49" s="176"/>
      <c r="H49" s="176">
        <f>'実質公債費比率（分子）の構造'!M$45</f>
        <v>4115</v>
      </c>
      <c r="I49" s="176"/>
      <c r="J49" s="176"/>
      <c r="K49" s="176">
        <f>'実質公債費比率（分子）の構造'!N$45</f>
        <v>3925</v>
      </c>
      <c r="L49" s="176"/>
      <c r="M49" s="176"/>
      <c r="N49" s="176">
        <f>'実質公債費比率（分子）の構造'!O$45</f>
        <v>3911</v>
      </c>
      <c r="O49" s="176"/>
      <c r="P49" s="176"/>
    </row>
    <row r="50" spans="1:16" x14ac:dyDescent="0.2">
      <c r="A50" s="176" t="s">
        <v>73</v>
      </c>
      <c r="B50" s="176" t="e">
        <f>NA()</f>
        <v>#N/A</v>
      </c>
      <c r="C50" s="176">
        <f>IF(ISNUMBER('実質公債費比率（分子）の構造'!K$53),'実質公債費比率（分子）の構造'!K$53,NA())</f>
        <v>1721</v>
      </c>
      <c r="D50" s="176" t="e">
        <f>NA()</f>
        <v>#N/A</v>
      </c>
      <c r="E50" s="176" t="e">
        <f>NA()</f>
        <v>#N/A</v>
      </c>
      <c r="F50" s="176">
        <f>IF(ISNUMBER('実質公債費比率（分子）の構造'!L$53),'実質公債費比率（分子）の構造'!L$53,NA())</f>
        <v>1701</v>
      </c>
      <c r="G50" s="176" t="e">
        <f>NA()</f>
        <v>#N/A</v>
      </c>
      <c r="H50" s="176" t="e">
        <f>NA()</f>
        <v>#N/A</v>
      </c>
      <c r="I50" s="176">
        <f>IF(ISNUMBER('実質公債費比率（分子）の構造'!M$53),'実質公債費比率（分子）の構造'!M$53,NA())</f>
        <v>1732</v>
      </c>
      <c r="J50" s="176" t="e">
        <f>NA()</f>
        <v>#N/A</v>
      </c>
      <c r="K50" s="176" t="e">
        <f>NA()</f>
        <v>#N/A</v>
      </c>
      <c r="L50" s="176">
        <f>IF(ISNUMBER('実質公債費比率（分子）の構造'!N$53),'実質公債費比率（分子）の構造'!N$53,NA())</f>
        <v>1534</v>
      </c>
      <c r="M50" s="176" t="e">
        <f>NA()</f>
        <v>#N/A</v>
      </c>
      <c r="N50" s="176" t="e">
        <f>NA()</f>
        <v>#N/A</v>
      </c>
      <c r="O50" s="176">
        <f>IF(ISNUMBER('実質公債費比率（分子）の構造'!O$53),'実質公債費比率（分子）の構造'!O$53,NA())</f>
        <v>1406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39496</v>
      </c>
      <c r="E56" s="175"/>
      <c r="F56" s="175"/>
      <c r="G56" s="175">
        <f>'将来負担比率（分子）の構造'!J$52</f>
        <v>38214</v>
      </c>
      <c r="H56" s="175"/>
      <c r="I56" s="175"/>
      <c r="J56" s="175">
        <f>'将来負担比率（分子）の構造'!K$52</f>
        <v>35921</v>
      </c>
      <c r="K56" s="175"/>
      <c r="L56" s="175"/>
      <c r="M56" s="175">
        <f>'将来負担比率（分子）の構造'!L$52</f>
        <v>34155</v>
      </c>
      <c r="N56" s="175"/>
      <c r="O56" s="175"/>
      <c r="P56" s="175">
        <f>'将来負担比率（分子）の構造'!M$52</f>
        <v>32023</v>
      </c>
    </row>
    <row r="57" spans="1:16" x14ac:dyDescent="0.2">
      <c r="A57" s="175" t="s">
        <v>44</v>
      </c>
      <c r="B57" s="175"/>
      <c r="C57" s="175"/>
      <c r="D57" s="175">
        <f>'将来負担比率（分子）の構造'!I$51</f>
        <v>499</v>
      </c>
      <c r="E57" s="175"/>
      <c r="F57" s="175"/>
      <c r="G57" s="175">
        <f>'将来負担比率（分子）の構造'!J$51</f>
        <v>403</v>
      </c>
      <c r="H57" s="175"/>
      <c r="I57" s="175"/>
      <c r="J57" s="175">
        <f>'将来負担比率（分子）の構造'!K$51</f>
        <v>355</v>
      </c>
      <c r="K57" s="175"/>
      <c r="L57" s="175"/>
      <c r="M57" s="175">
        <f>'将来負担比率（分子）の構造'!L$51</f>
        <v>330</v>
      </c>
      <c r="N57" s="175"/>
      <c r="O57" s="175"/>
      <c r="P57" s="175">
        <f>'将来負担比率（分子）の構造'!M$51</f>
        <v>333</v>
      </c>
    </row>
    <row r="58" spans="1:16" x14ac:dyDescent="0.2">
      <c r="A58" s="175" t="s">
        <v>43</v>
      </c>
      <c r="B58" s="175"/>
      <c r="C58" s="175"/>
      <c r="D58" s="175">
        <f>'将来負担比率（分子）の構造'!I$50</f>
        <v>6822</v>
      </c>
      <c r="E58" s="175"/>
      <c r="F58" s="175"/>
      <c r="G58" s="175">
        <f>'将来負担比率（分子）の構造'!J$50</f>
        <v>6106</v>
      </c>
      <c r="H58" s="175"/>
      <c r="I58" s="175"/>
      <c r="J58" s="175">
        <f>'将来負担比率（分子）の構造'!K$50</f>
        <v>4901</v>
      </c>
      <c r="K58" s="175"/>
      <c r="L58" s="175"/>
      <c r="M58" s="175">
        <f>'将来負担比率（分子）の構造'!L$50</f>
        <v>5625</v>
      </c>
      <c r="N58" s="175"/>
      <c r="O58" s="175"/>
      <c r="P58" s="175">
        <f>'将来負担比率（分子）の構造'!M$50</f>
        <v>5830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112</v>
      </c>
      <c r="C61" s="175"/>
      <c r="D61" s="175"/>
      <c r="E61" s="175">
        <f>'将来負担比率（分子）の構造'!J$46</f>
        <v>21</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4407</v>
      </c>
      <c r="C62" s="175"/>
      <c r="D62" s="175"/>
      <c r="E62" s="175">
        <f>'将来負担比率（分子）の構造'!J$45</f>
        <v>4334</v>
      </c>
      <c r="F62" s="175"/>
      <c r="G62" s="175"/>
      <c r="H62" s="175">
        <f>'将来負担比率（分子）の構造'!K$45</f>
        <v>4400</v>
      </c>
      <c r="I62" s="175"/>
      <c r="J62" s="175"/>
      <c r="K62" s="175">
        <f>'将来負担比率（分子）の構造'!L$45</f>
        <v>4756</v>
      </c>
      <c r="L62" s="175"/>
      <c r="M62" s="175"/>
      <c r="N62" s="175">
        <f>'将来負担比率（分子）の構造'!M$45</f>
        <v>4633</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17943</v>
      </c>
      <c r="C64" s="175"/>
      <c r="D64" s="175"/>
      <c r="E64" s="175">
        <f>'将来負担比率（分子）の構造'!J$43</f>
        <v>17084</v>
      </c>
      <c r="F64" s="175"/>
      <c r="G64" s="175"/>
      <c r="H64" s="175">
        <f>'将来負担比率（分子）の構造'!K$43</f>
        <v>15953</v>
      </c>
      <c r="I64" s="175"/>
      <c r="J64" s="175"/>
      <c r="K64" s="175">
        <f>'将来負担比率（分子）の構造'!L$43</f>
        <v>15580</v>
      </c>
      <c r="L64" s="175"/>
      <c r="M64" s="175"/>
      <c r="N64" s="175">
        <f>'将来負担比率（分子）の構造'!M$43</f>
        <v>14756</v>
      </c>
      <c r="O64" s="175"/>
      <c r="P64" s="175"/>
    </row>
    <row r="65" spans="1:16" x14ac:dyDescent="0.2">
      <c r="A65" s="175" t="s">
        <v>34</v>
      </c>
      <c r="B65" s="175">
        <f>'将来負担比率（分子）の構造'!I$42</f>
        <v>215</v>
      </c>
      <c r="C65" s="175"/>
      <c r="D65" s="175"/>
      <c r="E65" s="175">
        <f>'将来負担比率（分子）の構造'!J$42</f>
        <v>175</v>
      </c>
      <c r="F65" s="175"/>
      <c r="G65" s="175"/>
      <c r="H65" s="175">
        <f>'将来負担比率（分子）の構造'!K$42</f>
        <v>144</v>
      </c>
      <c r="I65" s="175"/>
      <c r="J65" s="175"/>
      <c r="K65" s="175">
        <f>'将来負担比率（分子）の構造'!L$42</f>
        <v>121</v>
      </c>
      <c r="L65" s="175"/>
      <c r="M65" s="175"/>
      <c r="N65" s="175">
        <f>'将来負担比率（分子）の構造'!M$42</f>
        <v>100</v>
      </c>
      <c r="O65" s="175"/>
      <c r="P65" s="175"/>
    </row>
    <row r="66" spans="1:16" x14ac:dyDescent="0.2">
      <c r="A66" s="175" t="s">
        <v>33</v>
      </c>
      <c r="B66" s="175">
        <f>'将来負担比率（分子）の構造'!I$41</f>
        <v>38275</v>
      </c>
      <c r="C66" s="175"/>
      <c r="D66" s="175"/>
      <c r="E66" s="175">
        <f>'将来負担比率（分子）の構造'!J$41</f>
        <v>36771</v>
      </c>
      <c r="F66" s="175"/>
      <c r="G66" s="175"/>
      <c r="H66" s="175">
        <f>'将来負担比率（分子）の構造'!K$41</f>
        <v>34030</v>
      </c>
      <c r="I66" s="175"/>
      <c r="J66" s="175"/>
      <c r="K66" s="175">
        <f>'将来負担比率（分子）の構造'!L$41</f>
        <v>32068</v>
      </c>
      <c r="L66" s="175"/>
      <c r="M66" s="175"/>
      <c r="N66" s="175">
        <f>'将来負担比率（分子）の構造'!M$41</f>
        <v>29620</v>
      </c>
      <c r="O66" s="175"/>
      <c r="P66" s="175"/>
    </row>
    <row r="67" spans="1:16" x14ac:dyDescent="0.2">
      <c r="A67" s="175" t="s">
        <v>77</v>
      </c>
      <c r="B67" s="175" t="e">
        <f>NA()</f>
        <v>#N/A</v>
      </c>
      <c r="C67" s="175">
        <f>IF(ISNUMBER('将来負担比率（分子）の構造'!I$53), IF('将来負担比率（分子）の構造'!I$53 &lt; 0, 0, '将来負担比率（分子）の構造'!I$53), NA())</f>
        <v>14135</v>
      </c>
      <c r="D67" s="175" t="e">
        <f>NA()</f>
        <v>#N/A</v>
      </c>
      <c r="E67" s="175" t="e">
        <f>NA()</f>
        <v>#N/A</v>
      </c>
      <c r="F67" s="175">
        <f>IF(ISNUMBER('将来負担比率（分子）の構造'!J$53), IF('将来負担比率（分子）の構造'!J$53 &lt; 0, 0, '将来負担比率（分子）の構造'!J$53), NA())</f>
        <v>13663</v>
      </c>
      <c r="G67" s="175" t="e">
        <f>NA()</f>
        <v>#N/A</v>
      </c>
      <c r="H67" s="175" t="e">
        <f>NA()</f>
        <v>#N/A</v>
      </c>
      <c r="I67" s="175">
        <f>IF(ISNUMBER('将来負担比率（分子）の構造'!K$53), IF('将来負担比率（分子）の構造'!K$53 &lt; 0, 0, '将来負担比率（分子）の構造'!K$53), NA())</f>
        <v>13351</v>
      </c>
      <c r="J67" s="175" t="e">
        <f>NA()</f>
        <v>#N/A</v>
      </c>
      <c r="K67" s="175" t="e">
        <f>NA()</f>
        <v>#N/A</v>
      </c>
      <c r="L67" s="175">
        <f>IF(ISNUMBER('将来負担比率（分子）の構造'!L$53), IF('将来負担比率（分子）の構造'!L$53 &lt; 0, 0, '将来負担比率（分子）の構造'!L$53), NA())</f>
        <v>12416</v>
      </c>
      <c r="M67" s="175" t="e">
        <f>NA()</f>
        <v>#N/A</v>
      </c>
      <c r="N67" s="175" t="e">
        <f>NA()</f>
        <v>#N/A</v>
      </c>
      <c r="O67" s="175">
        <f>IF(ISNUMBER('将来負担比率（分子）の構造'!M$53), IF('将来負担比率（分子）の構造'!M$53 &lt; 0, 0, '将来負担比率（分子）の構造'!M$53), NA())</f>
        <v>10924</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579</v>
      </c>
      <c r="C72" s="179">
        <f>基金残高に係る経年分析!G55</f>
        <v>729</v>
      </c>
      <c r="D72" s="179">
        <f>基金残高に係る経年分析!H55</f>
        <v>1029</v>
      </c>
    </row>
    <row r="73" spans="1:16" x14ac:dyDescent="0.2">
      <c r="A73" s="178" t="s">
        <v>80</v>
      </c>
      <c r="B73" s="179">
        <f>基金残高に係る経年分析!F56</f>
        <v>177</v>
      </c>
      <c r="C73" s="179">
        <f>基金残高に係る経年分析!G56</f>
        <v>177</v>
      </c>
      <c r="D73" s="179">
        <f>基金残高に係る経年分析!H56</f>
        <v>177</v>
      </c>
    </row>
    <row r="74" spans="1:16" x14ac:dyDescent="0.2">
      <c r="A74" s="178" t="s">
        <v>81</v>
      </c>
      <c r="B74" s="179">
        <f>基金残高に係る経年分析!F57</f>
        <v>4653</v>
      </c>
      <c r="C74" s="179">
        <f>基金残高に係る経年分析!G57</f>
        <v>4317</v>
      </c>
      <c r="D74" s="179">
        <f>基金残高に係る経年分析!H57</f>
        <v>3998</v>
      </c>
    </row>
  </sheetData>
  <sheetProtection algorithmName="SHA-512" hashValue="871VUBL61XtcNYdn0DujFY5Ly5936PVbxdgVbRhpKIYoWymCMFfLe5+rTqcTReonh14gd1x+JS6M/BoqtAVcGg==" saltValue="RytZ0AU26R6g+l5GddiA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230</v>
      </c>
      <c r="C5" s="680"/>
      <c r="D5" s="680"/>
      <c r="E5" s="680"/>
      <c r="F5" s="680"/>
      <c r="G5" s="680"/>
      <c r="H5" s="680"/>
      <c r="I5" s="680"/>
      <c r="J5" s="680"/>
      <c r="K5" s="680"/>
      <c r="L5" s="680"/>
      <c r="M5" s="680"/>
      <c r="N5" s="680"/>
      <c r="O5" s="680"/>
      <c r="P5" s="680"/>
      <c r="Q5" s="681"/>
      <c r="R5" s="676">
        <v>5074685</v>
      </c>
      <c r="S5" s="677"/>
      <c r="T5" s="677"/>
      <c r="U5" s="677"/>
      <c r="V5" s="677"/>
      <c r="W5" s="677"/>
      <c r="X5" s="677"/>
      <c r="Y5" s="702"/>
      <c r="Z5" s="715">
        <v>18.5</v>
      </c>
      <c r="AA5" s="715"/>
      <c r="AB5" s="715"/>
      <c r="AC5" s="715"/>
      <c r="AD5" s="716">
        <v>5074685</v>
      </c>
      <c r="AE5" s="716"/>
      <c r="AF5" s="716"/>
      <c r="AG5" s="716"/>
      <c r="AH5" s="716"/>
      <c r="AI5" s="716"/>
      <c r="AJ5" s="716"/>
      <c r="AK5" s="716"/>
      <c r="AL5" s="703">
        <v>33.200000000000003</v>
      </c>
      <c r="AM5" s="685"/>
      <c r="AN5" s="685"/>
      <c r="AO5" s="704"/>
      <c r="AP5" s="679" t="s">
        <v>231</v>
      </c>
      <c r="AQ5" s="680"/>
      <c r="AR5" s="680"/>
      <c r="AS5" s="680"/>
      <c r="AT5" s="680"/>
      <c r="AU5" s="680"/>
      <c r="AV5" s="680"/>
      <c r="AW5" s="680"/>
      <c r="AX5" s="680"/>
      <c r="AY5" s="680"/>
      <c r="AZ5" s="680"/>
      <c r="BA5" s="680"/>
      <c r="BB5" s="680"/>
      <c r="BC5" s="680"/>
      <c r="BD5" s="680"/>
      <c r="BE5" s="680"/>
      <c r="BF5" s="681"/>
      <c r="BG5" s="621">
        <v>5072523</v>
      </c>
      <c r="BH5" s="622"/>
      <c r="BI5" s="622"/>
      <c r="BJ5" s="622"/>
      <c r="BK5" s="622"/>
      <c r="BL5" s="622"/>
      <c r="BM5" s="622"/>
      <c r="BN5" s="623"/>
      <c r="BO5" s="659">
        <v>100</v>
      </c>
      <c r="BP5" s="659"/>
      <c r="BQ5" s="659"/>
      <c r="BR5" s="659"/>
      <c r="BS5" s="660">
        <v>392556</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2">
      <c r="B6" s="618" t="s">
        <v>235</v>
      </c>
      <c r="C6" s="619"/>
      <c r="D6" s="619"/>
      <c r="E6" s="619"/>
      <c r="F6" s="619"/>
      <c r="G6" s="619"/>
      <c r="H6" s="619"/>
      <c r="I6" s="619"/>
      <c r="J6" s="619"/>
      <c r="K6" s="619"/>
      <c r="L6" s="619"/>
      <c r="M6" s="619"/>
      <c r="N6" s="619"/>
      <c r="O6" s="619"/>
      <c r="P6" s="619"/>
      <c r="Q6" s="620"/>
      <c r="R6" s="621">
        <v>266296</v>
      </c>
      <c r="S6" s="622"/>
      <c r="T6" s="622"/>
      <c r="U6" s="622"/>
      <c r="V6" s="622"/>
      <c r="W6" s="622"/>
      <c r="X6" s="622"/>
      <c r="Y6" s="623"/>
      <c r="Z6" s="659">
        <v>1</v>
      </c>
      <c r="AA6" s="659"/>
      <c r="AB6" s="659"/>
      <c r="AC6" s="659"/>
      <c r="AD6" s="660">
        <v>266296</v>
      </c>
      <c r="AE6" s="660"/>
      <c r="AF6" s="660"/>
      <c r="AG6" s="660"/>
      <c r="AH6" s="660"/>
      <c r="AI6" s="660"/>
      <c r="AJ6" s="660"/>
      <c r="AK6" s="660"/>
      <c r="AL6" s="624">
        <v>1.7</v>
      </c>
      <c r="AM6" s="625"/>
      <c r="AN6" s="625"/>
      <c r="AO6" s="661"/>
      <c r="AP6" s="618" t="s">
        <v>236</v>
      </c>
      <c r="AQ6" s="619"/>
      <c r="AR6" s="619"/>
      <c r="AS6" s="619"/>
      <c r="AT6" s="619"/>
      <c r="AU6" s="619"/>
      <c r="AV6" s="619"/>
      <c r="AW6" s="619"/>
      <c r="AX6" s="619"/>
      <c r="AY6" s="619"/>
      <c r="AZ6" s="619"/>
      <c r="BA6" s="619"/>
      <c r="BB6" s="619"/>
      <c r="BC6" s="619"/>
      <c r="BD6" s="619"/>
      <c r="BE6" s="619"/>
      <c r="BF6" s="620"/>
      <c r="BG6" s="621">
        <v>5072523</v>
      </c>
      <c r="BH6" s="622"/>
      <c r="BI6" s="622"/>
      <c r="BJ6" s="622"/>
      <c r="BK6" s="622"/>
      <c r="BL6" s="622"/>
      <c r="BM6" s="622"/>
      <c r="BN6" s="623"/>
      <c r="BO6" s="659">
        <v>100</v>
      </c>
      <c r="BP6" s="659"/>
      <c r="BQ6" s="659"/>
      <c r="BR6" s="659"/>
      <c r="BS6" s="660">
        <v>392556</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175597</v>
      </c>
      <c r="CS6" s="622"/>
      <c r="CT6" s="622"/>
      <c r="CU6" s="622"/>
      <c r="CV6" s="622"/>
      <c r="CW6" s="622"/>
      <c r="CX6" s="622"/>
      <c r="CY6" s="623"/>
      <c r="CZ6" s="703">
        <v>0.7</v>
      </c>
      <c r="DA6" s="685"/>
      <c r="DB6" s="685"/>
      <c r="DC6" s="705"/>
      <c r="DD6" s="627" t="s">
        <v>238</v>
      </c>
      <c r="DE6" s="622"/>
      <c r="DF6" s="622"/>
      <c r="DG6" s="622"/>
      <c r="DH6" s="622"/>
      <c r="DI6" s="622"/>
      <c r="DJ6" s="622"/>
      <c r="DK6" s="622"/>
      <c r="DL6" s="622"/>
      <c r="DM6" s="622"/>
      <c r="DN6" s="622"/>
      <c r="DO6" s="622"/>
      <c r="DP6" s="623"/>
      <c r="DQ6" s="627">
        <v>175597</v>
      </c>
      <c r="DR6" s="622"/>
      <c r="DS6" s="622"/>
      <c r="DT6" s="622"/>
      <c r="DU6" s="622"/>
      <c r="DV6" s="622"/>
      <c r="DW6" s="622"/>
      <c r="DX6" s="622"/>
      <c r="DY6" s="622"/>
      <c r="DZ6" s="622"/>
      <c r="EA6" s="622"/>
      <c r="EB6" s="622"/>
      <c r="EC6" s="658"/>
    </row>
    <row r="7" spans="2:143" ht="11.25" customHeight="1" x14ac:dyDescent="0.2">
      <c r="B7" s="618" t="s">
        <v>239</v>
      </c>
      <c r="C7" s="619"/>
      <c r="D7" s="619"/>
      <c r="E7" s="619"/>
      <c r="F7" s="619"/>
      <c r="G7" s="619"/>
      <c r="H7" s="619"/>
      <c r="I7" s="619"/>
      <c r="J7" s="619"/>
      <c r="K7" s="619"/>
      <c r="L7" s="619"/>
      <c r="M7" s="619"/>
      <c r="N7" s="619"/>
      <c r="O7" s="619"/>
      <c r="P7" s="619"/>
      <c r="Q7" s="620"/>
      <c r="R7" s="621">
        <v>3375</v>
      </c>
      <c r="S7" s="622"/>
      <c r="T7" s="622"/>
      <c r="U7" s="622"/>
      <c r="V7" s="622"/>
      <c r="W7" s="622"/>
      <c r="X7" s="622"/>
      <c r="Y7" s="623"/>
      <c r="Z7" s="659">
        <v>0</v>
      </c>
      <c r="AA7" s="659"/>
      <c r="AB7" s="659"/>
      <c r="AC7" s="659"/>
      <c r="AD7" s="660">
        <v>3375</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1735235</v>
      </c>
      <c r="BH7" s="622"/>
      <c r="BI7" s="622"/>
      <c r="BJ7" s="622"/>
      <c r="BK7" s="622"/>
      <c r="BL7" s="622"/>
      <c r="BM7" s="622"/>
      <c r="BN7" s="623"/>
      <c r="BO7" s="659">
        <v>34.200000000000003</v>
      </c>
      <c r="BP7" s="659"/>
      <c r="BQ7" s="659"/>
      <c r="BR7" s="659"/>
      <c r="BS7" s="660">
        <v>32994</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3581327</v>
      </c>
      <c r="CS7" s="622"/>
      <c r="CT7" s="622"/>
      <c r="CU7" s="622"/>
      <c r="CV7" s="622"/>
      <c r="CW7" s="622"/>
      <c r="CX7" s="622"/>
      <c r="CY7" s="623"/>
      <c r="CZ7" s="659">
        <v>13.5</v>
      </c>
      <c r="DA7" s="659"/>
      <c r="DB7" s="659"/>
      <c r="DC7" s="659"/>
      <c r="DD7" s="627">
        <v>346535</v>
      </c>
      <c r="DE7" s="622"/>
      <c r="DF7" s="622"/>
      <c r="DG7" s="622"/>
      <c r="DH7" s="622"/>
      <c r="DI7" s="622"/>
      <c r="DJ7" s="622"/>
      <c r="DK7" s="622"/>
      <c r="DL7" s="622"/>
      <c r="DM7" s="622"/>
      <c r="DN7" s="622"/>
      <c r="DO7" s="622"/>
      <c r="DP7" s="623"/>
      <c r="DQ7" s="627">
        <v>2195072</v>
      </c>
      <c r="DR7" s="622"/>
      <c r="DS7" s="622"/>
      <c r="DT7" s="622"/>
      <c r="DU7" s="622"/>
      <c r="DV7" s="622"/>
      <c r="DW7" s="622"/>
      <c r="DX7" s="622"/>
      <c r="DY7" s="622"/>
      <c r="DZ7" s="622"/>
      <c r="EA7" s="622"/>
      <c r="EB7" s="622"/>
      <c r="EC7" s="658"/>
    </row>
    <row r="8" spans="2:143" ht="11.25" customHeight="1" x14ac:dyDescent="0.2">
      <c r="B8" s="618" t="s">
        <v>242</v>
      </c>
      <c r="C8" s="619"/>
      <c r="D8" s="619"/>
      <c r="E8" s="619"/>
      <c r="F8" s="619"/>
      <c r="G8" s="619"/>
      <c r="H8" s="619"/>
      <c r="I8" s="619"/>
      <c r="J8" s="619"/>
      <c r="K8" s="619"/>
      <c r="L8" s="619"/>
      <c r="M8" s="619"/>
      <c r="N8" s="619"/>
      <c r="O8" s="619"/>
      <c r="P8" s="619"/>
      <c r="Q8" s="620"/>
      <c r="R8" s="621">
        <v>16480</v>
      </c>
      <c r="S8" s="622"/>
      <c r="T8" s="622"/>
      <c r="U8" s="622"/>
      <c r="V8" s="622"/>
      <c r="W8" s="622"/>
      <c r="X8" s="622"/>
      <c r="Y8" s="623"/>
      <c r="Z8" s="659">
        <v>0.1</v>
      </c>
      <c r="AA8" s="659"/>
      <c r="AB8" s="659"/>
      <c r="AC8" s="659"/>
      <c r="AD8" s="660">
        <v>16480</v>
      </c>
      <c r="AE8" s="660"/>
      <c r="AF8" s="660"/>
      <c r="AG8" s="660"/>
      <c r="AH8" s="660"/>
      <c r="AI8" s="660"/>
      <c r="AJ8" s="660"/>
      <c r="AK8" s="660"/>
      <c r="AL8" s="624">
        <v>0.1</v>
      </c>
      <c r="AM8" s="625"/>
      <c r="AN8" s="625"/>
      <c r="AO8" s="661"/>
      <c r="AP8" s="618" t="s">
        <v>243</v>
      </c>
      <c r="AQ8" s="619"/>
      <c r="AR8" s="619"/>
      <c r="AS8" s="619"/>
      <c r="AT8" s="619"/>
      <c r="AU8" s="619"/>
      <c r="AV8" s="619"/>
      <c r="AW8" s="619"/>
      <c r="AX8" s="619"/>
      <c r="AY8" s="619"/>
      <c r="AZ8" s="619"/>
      <c r="BA8" s="619"/>
      <c r="BB8" s="619"/>
      <c r="BC8" s="619"/>
      <c r="BD8" s="619"/>
      <c r="BE8" s="619"/>
      <c r="BF8" s="620"/>
      <c r="BG8" s="621">
        <v>66219</v>
      </c>
      <c r="BH8" s="622"/>
      <c r="BI8" s="622"/>
      <c r="BJ8" s="622"/>
      <c r="BK8" s="622"/>
      <c r="BL8" s="622"/>
      <c r="BM8" s="622"/>
      <c r="BN8" s="623"/>
      <c r="BO8" s="659">
        <v>1.3</v>
      </c>
      <c r="BP8" s="659"/>
      <c r="BQ8" s="659"/>
      <c r="BR8" s="659"/>
      <c r="BS8" s="660" t="s">
        <v>238</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7351272</v>
      </c>
      <c r="CS8" s="622"/>
      <c r="CT8" s="622"/>
      <c r="CU8" s="622"/>
      <c r="CV8" s="622"/>
      <c r="CW8" s="622"/>
      <c r="CX8" s="622"/>
      <c r="CY8" s="623"/>
      <c r="CZ8" s="659">
        <v>27.7</v>
      </c>
      <c r="DA8" s="659"/>
      <c r="DB8" s="659"/>
      <c r="DC8" s="659"/>
      <c r="DD8" s="627">
        <v>207334</v>
      </c>
      <c r="DE8" s="622"/>
      <c r="DF8" s="622"/>
      <c r="DG8" s="622"/>
      <c r="DH8" s="622"/>
      <c r="DI8" s="622"/>
      <c r="DJ8" s="622"/>
      <c r="DK8" s="622"/>
      <c r="DL8" s="622"/>
      <c r="DM8" s="622"/>
      <c r="DN8" s="622"/>
      <c r="DO8" s="622"/>
      <c r="DP8" s="623"/>
      <c r="DQ8" s="627">
        <v>3803083</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12096</v>
      </c>
      <c r="S9" s="622"/>
      <c r="T9" s="622"/>
      <c r="U9" s="622"/>
      <c r="V9" s="622"/>
      <c r="W9" s="622"/>
      <c r="X9" s="622"/>
      <c r="Y9" s="623"/>
      <c r="Z9" s="659">
        <v>0</v>
      </c>
      <c r="AA9" s="659"/>
      <c r="AB9" s="659"/>
      <c r="AC9" s="659"/>
      <c r="AD9" s="660">
        <v>12096</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1468883</v>
      </c>
      <c r="BH9" s="622"/>
      <c r="BI9" s="622"/>
      <c r="BJ9" s="622"/>
      <c r="BK9" s="622"/>
      <c r="BL9" s="622"/>
      <c r="BM9" s="622"/>
      <c r="BN9" s="623"/>
      <c r="BO9" s="659">
        <v>28.9</v>
      </c>
      <c r="BP9" s="659"/>
      <c r="BQ9" s="659"/>
      <c r="BR9" s="659"/>
      <c r="BS9" s="660" t="s">
        <v>238</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2410705</v>
      </c>
      <c r="CS9" s="622"/>
      <c r="CT9" s="622"/>
      <c r="CU9" s="622"/>
      <c r="CV9" s="622"/>
      <c r="CW9" s="622"/>
      <c r="CX9" s="622"/>
      <c r="CY9" s="623"/>
      <c r="CZ9" s="659">
        <v>9.1</v>
      </c>
      <c r="DA9" s="659"/>
      <c r="DB9" s="659"/>
      <c r="DC9" s="659"/>
      <c r="DD9" s="627">
        <v>22076</v>
      </c>
      <c r="DE9" s="622"/>
      <c r="DF9" s="622"/>
      <c r="DG9" s="622"/>
      <c r="DH9" s="622"/>
      <c r="DI9" s="622"/>
      <c r="DJ9" s="622"/>
      <c r="DK9" s="622"/>
      <c r="DL9" s="622"/>
      <c r="DM9" s="622"/>
      <c r="DN9" s="622"/>
      <c r="DO9" s="622"/>
      <c r="DP9" s="623"/>
      <c r="DQ9" s="627">
        <v>1901642</v>
      </c>
      <c r="DR9" s="622"/>
      <c r="DS9" s="622"/>
      <c r="DT9" s="622"/>
      <c r="DU9" s="622"/>
      <c r="DV9" s="622"/>
      <c r="DW9" s="622"/>
      <c r="DX9" s="622"/>
      <c r="DY9" s="622"/>
      <c r="DZ9" s="622"/>
      <c r="EA9" s="622"/>
      <c r="EB9" s="622"/>
      <c r="EC9" s="658"/>
    </row>
    <row r="10" spans="2:143" ht="11.25" customHeight="1" x14ac:dyDescent="0.2">
      <c r="B10" s="618" t="s">
        <v>248</v>
      </c>
      <c r="C10" s="619"/>
      <c r="D10" s="619"/>
      <c r="E10" s="619"/>
      <c r="F10" s="619"/>
      <c r="G10" s="619"/>
      <c r="H10" s="619"/>
      <c r="I10" s="619"/>
      <c r="J10" s="619"/>
      <c r="K10" s="619"/>
      <c r="L10" s="619"/>
      <c r="M10" s="619"/>
      <c r="N10" s="619"/>
      <c r="O10" s="619"/>
      <c r="P10" s="619"/>
      <c r="Q10" s="620"/>
      <c r="R10" s="621" t="s">
        <v>238</v>
      </c>
      <c r="S10" s="622"/>
      <c r="T10" s="622"/>
      <c r="U10" s="622"/>
      <c r="V10" s="622"/>
      <c r="W10" s="622"/>
      <c r="X10" s="622"/>
      <c r="Y10" s="623"/>
      <c r="Z10" s="659" t="s">
        <v>238</v>
      </c>
      <c r="AA10" s="659"/>
      <c r="AB10" s="659"/>
      <c r="AC10" s="659"/>
      <c r="AD10" s="660" t="s">
        <v>238</v>
      </c>
      <c r="AE10" s="660"/>
      <c r="AF10" s="660"/>
      <c r="AG10" s="660"/>
      <c r="AH10" s="660"/>
      <c r="AI10" s="660"/>
      <c r="AJ10" s="660"/>
      <c r="AK10" s="660"/>
      <c r="AL10" s="624" t="s">
        <v>238</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79935</v>
      </c>
      <c r="BH10" s="622"/>
      <c r="BI10" s="622"/>
      <c r="BJ10" s="622"/>
      <c r="BK10" s="622"/>
      <c r="BL10" s="622"/>
      <c r="BM10" s="622"/>
      <c r="BN10" s="623"/>
      <c r="BO10" s="659">
        <v>1.6</v>
      </c>
      <c r="BP10" s="659"/>
      <c r="BQ10" s="659"/>
      <c r="BR10" s="659"/>
      <c r="BS10" s="660" t="s">
        <v>238</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156444</v>
      </c>
      <c r="CS10" s="622"/>
      <c r="CT10" s="622"/>
      <c r="CU10" s="622"/>
      <c r="CV10" s="622"/>
      <c r="CW10" s="622"/>
      <c r="CX10" s="622"/>
      <c r="CY10" s="623"/>
      <c r="CZ10" s="659">
        <v>0.6</v>
      </c>
      <c r="DA10" s="659"/>
      <c r="DB10" s="659"/>
      <c r="DC10" s="659"/>
      <c r="DD10" s="627" t="s">
        <v>251</v>
      </c>
      <c r="DE10" s="622"/>
      <c r="DF10" s="622"/>
      <c r="DG10" s="622"/>
      <c r="DH10" s="622"/>
      <c r="DI10" s="622"/>
      <c r="DJ10" s="622"/>
      <c r="DK10" s="622"/>
      <c r="DL10" s="622"/>
      <c r="DM10" s="622"/>
      <c r="DN10" s="622"/>
      <c r="DO10" s="622"/>
      <c r="DP10" s="623"/>
      <c r="DQ10" s="627">
        <v>6444</v>
      </c>
      <c r="DR10" s="622"/>
      <c r="DS10" s="622"/>
      <c r="DT10" s="622"/>
      <c r="DU10" s="622"/>
      <c r="DV10" s="622"/>
      <c r="DW10" s="622"/>
      <c r="DX10" s="622"/>
      <c r="DY10" s="622"/>
      <c r="DZ10" s="622"/>
      <c r="EA10" s="622"/>
      <c r="EB10" s="622"/>
      <c r="EC10" s="658"/>
    </row>
    <row r="11" spans="2:143" ht="11.25" customHeight="1" x14ac:dyDescent="0.2">
      <c r="B11" s="618" t="s">
        <v>252</v>
      </c>
      <c r="C11" s="619"/>
      <c r="D11" s="619"/>
      <c r="E11" s="619"/>
      <c r="F11" s="619"/>
      <c r="G11" s="619"/>
      <c r="H11" s="619"/>
      <c r="I11" s="619"/>
      <c r="J11" s="619"/>
      <c r="K11" s="619"/>
      <c r="L11" s="619"/>
      <c r="M11" s="619"/>
      <c r="N11" s="619"/>
      <c r="O11" s="619"/>
      <c r="P11" s="619"/>
      <c r="Q11" s="620"/>
      <c r="R11" s="621">
        <v>906026</v>
      </c>
      <c r="S11" s="622"/>
      <c r="T11" s="622"/>
      <c r="U11" s="622"/>
      <c r="V11" s="622"/>
      <c r="W11" s="622"/>
      <c r="X11" s="622"/>
      <c r="Y11" s="623"/>
      <c r="Z11" s="624">
        <v>3.3</v>
      </c>
      <c r="AA11" s="625"/>
      <c r="AB11" s="625"/>
      <c r="AC11" s="626"/>
      <c r="AD11" s="627">
        <v>906026</v>
      </c>
      <c r="AE11" s="622"/>
      <c r="AF11" s="622"/>
      <c r="AG11" s="622"/>
      <c r="AH11" s="622"/>
      <c r="AI11" s="622"/>
      <c r="AJ11" s="622"/>
      <c r="AK11" s="623"/>
      <c r="AL11" s="624">
        <v>5.9</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120198</v>
      </c>
      <c r="BH11" s="622"/>
      <c r="BI11" s="622"/>
      <c r="BJ11" s="622"/>
      <c r="BK11" s="622"/>
      <c r="BL11" s="622"/>
      <c r="BM11" s="622"/>
      <c r="BN11" s="623"/>
      <c r="BO11" s="659">
        <v>2.4</v>
      </c>
      <c r="BP11" s="659"/>
      <c r="BQ11" s="659"/>
      <c r="BR11" s="659"/>
      <c r="BS11" s="660">
        <v>32994</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1740788</v>
      </c>
      <c r="CS11" s="622"/>
      <c r="CT11" s="622"/>
      <c r="CU11" s="622"/>
      <c r="CV11" s="622"/>
      <c r="CW11" s="622"/>
      <c r="CX11" s="622"/>
      <c r="CY11" s="623"/>
      <c r="CZ11" s="659">
        <v>6.6</v>
      </c>
      <c r="DA11" s="659"/>
      <c r="DB11" s="659"/>
      <c r="DC11" s="659"/>
      <c r="DD11" s="627">
        <v>571544</v>
      </c>
      <c r="DE11" s="622"/>
      <c r="DF11" s="622"/>
      <c r="DG11" s="622"/>
      <c r="DH11" s="622"/>
      <c r="DI11" s="622"/>
      <c r="DJ11" s="622"/>
      <c r="DK11" s="622"/>
      <c r="DL11" s="622"/>
      <c r="DM11" s="622"/>
      <c r="DN11" s="622"/>
      <c r="DO11" s="622"/>
      <c r="DP11" s="623"/>
      <c r="DQ11" s="627">
        <v>875031</v>
      </c>
      <c r="DR11" s="622"/>
      <c r="DS11" s="622"/>
      <c r="DT11" s="622"/>
      <c r="DU11" s="622"/>
      <c r="DV11" s="622"/>
      <c r="DW11" s="622"/>
      <c r="DX11" s="622"/>
      <c r="DY11" s="622"/>
      <c r="DZ11" s="622"/>
      <c r="EA11" s="622"/>
      <c r="EB11" s="622"/>
      <c r="EC11" s="658"/>
    </row>
    <row r="12" spans="2:143" ht="11.25" customHeight="1" x14ac:dyDescent="0.2">
      <c r="B12" s="618" t="s">
        <v>255</v>
      </c>
      <c r="C12" s="619"/>
      <c r="D12" s="619"/>
      <c r="E12" s="619"/>
      <c r="F12" s="619"/>
      <c r="G12" s="619"/>
      <c r="H12" s="619"/>
      <c r="I12" s="619"/>
      <c r="J12" s="619"/>
      <c r="K12" s="619"/>
      <c r="L12" s="619"/>
      <c r="M12" s="619"/>
      <c r="N12" s="619"/>
      <c r="O12" s="619"/>
      <c r="P12" s="619"/>
      <c r="Q12" s="620"/>
      <c r="R12" s="621" t="s">
        <v>251</v>
      </c>
      <c r="S12" s="622"/>
      <c r="T12" s="622"/>
      <c r="U12" s="622"/>
      <c r="V12" s="622"/>
      <c r="W12" s="622"/>
      <c r="X12" s="622"/>
      <c r="Y12" s="623"/>
      <c r="Z12" s="659" t="s">
        <v>238</v>
      </c>
      <c r="AA12" s="659"/>
      <c r="AB12" s="659"/>
      <c r="AC12" s="659"/>
      <c r="AD12" s="660" t="s">
        <v>238</v>
      </c>
      <c r="AE12" s="660"/>
      <c r="AF12" s="660"/>
      <c r="AG12" s="660"/>
      <c r="AH12" s="660"/>
      <c r="AI12" s="660"/>
      <c r="AJ12" s="660"/>
      <c r="AK12" s="660"/>
      <c r="AL12" s="624" t="s">
        <v>238</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2932830</v>
      </c>
      <c r="BH12" s="622"/>
      <c r="BI12" s="622"/>
      <c r="BJ12" s="622"/>
      <c r="BK12" s="622"/>
      <c r="BL12" s="622"/>
      <c r="BM12" s="622"/>
      <c r="BN12" s="623"/>
      <c r="BO12" s="659">
        <v>57.8</v>
      </c>
      <c r="BP12" s="659"/>
      <c r="BQ12" s="659"/>
      <c r="BR12" s="659"/>
      <c r="BS12" s="660">
        <v>359562</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948568</v>
      </c>
      <c r="CS12" s="622"/>
      <c r="CT12" s="622"/>
      <c r="CU12" s="622"/>
      <c r="CV12" s="622"/>
      <c r="CW12" s="622"/>
      <c r="CX12" s="622"/>
      <c r="CY12" s="623"/>
      <c r="CZ12" s="659">
        <v>3.6</v>
      </c>
      <c r="DA12" s="659"/>
      <c r="DB12" s="659"/>
      <c r="DC12" s="659"/>
      <c r="DD12" s="627">
        <v>33969</v>
      </c>
      <c r="DE12" s="622"/>
      <c r="DF12" s="622"/>
      <c r="DG12" s="622"/>
      <c r="DH12" s="622"/>
      <c r="DI12" s="622"/>
      <c r="DJ12" s="622"/>
      <c r="DK12" s="622"/>
      <c r="DL12" s="622"/>
      <c r="DM12" s="622"/>
      <c r="DN12" s="622"/>
      <c r="DO12" s="622"/>
      <c r="DP12" s="623"/>
      <c r="DQ12" s="627">
        <v>724347</v>
      </c>
      <c r="DR12" s="622"/>
      <c r="DS12" s="622"/>
      <c r="DT12" s="622"/>
      <c r="DU12" s="622"/>
      <c r="DV12" s="622"/>
      <c r="DW12" s="622"/>
      <c r="DX12" s="622"/>
      <c r="DY12" s="622"/>
      <c r="DZ12" s="622"/>
      <c r="EA12" s="622"/>
      <c r="EB12" s="622"/>
      <c r="EC12" s="658"/>
    </row>
    <row r="13" spans="2:143" ht="11.25" customHeight="1" x14ac:dyDescent="0.2">
      <c r="B13" s="618" t="s">
        <v>258</v>
      </c>
      <c r="C13" s="619"/>
      <c r="D13" s="619"/>
      <c r="E13" s="619"/>
      <c r="F13" s="619"/>
      <c r="G13" s="619"/>
      <c r="H13" s="619"/>
      <c r="I13" s="619"/>
      <c r="J13" s="619"/>
      <c r="K13" s="619"/>
      <c r="L13" s="619"/>
      <c r="M13" s="619"/>
      <c r="N13" s="619"/>
      <c r="O13" s="619"/>
      <c r="P13" s="619"/>
      <c r="Q13" s="620"/>
      <c r="R13" s="621" t="s">
        <v>251</v>
      </c>
      <c r="S13" s="622"/>
      <c r="T13" s="622"/>
      <c r="U13" s="622"/>
      <c r="V13" s="622"/>
      <c r="W13" s="622"/>
      <c r="X13" s="622"/>
      <c r="Y13" s="623"/>
      <c r="Z13" s="659" t="s">
        <v>251</v>
      </c>
      <c r="AA13" s="659"/>
      <c r="AB13" s="659"/>
      <c r="AC13" s="659"/>
      <c r="AD13" s="660" t="s">
        <v>238</v>
      </c>
      <c r="AE13" s="660"/>
      <c r="AF13" s="660"/>
      <c r="AG13" s="660"/>
      <c r="AH13" s="660"/>
      <c r="AI13" s="660"/>
      <c r="AJ13" s="660"/>
      <c r="AK13" s="660"/>
      <c r="AL13" s="624" t="s">
        <v>238</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2886075</v>
      </c>
      <c r="BH13" s="622"/>
      <c r="BI13" s="622"/>
      <c r="BJ13" s="622"/>
      <c r="BK13" s="622"/>
      <c r="BL13" s="622"/>
      <c r="BM13" s="622"/>
      <c r="BN13" s="623"/>
      <c r="BO13" s="659">
        <v>56.9</v>
      </c>
      <c r="BP13" s="659"/>
      <c r="BQ13" s="659"/>
      <c r="BR13" s="659"/>
      <c r="BS13" s="660">
        <v>359562</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2425620</v>
      </c>
      <c r="CS13" s="622"/>
      <c r="CT13" s="622"/>
      <c r="CU13" s="622"/>
      <c r="CV13" s="622"/>
      <c r="CW13" s="622"/>
      <c r="CX13" s="622"/>
      <c r="CY13" s="623"/>
      <c r="CZ13" s="659">
        <v>9.1</v>
      </c>
      <c r="DA13" s="659"/>
      <c r="DB13" s="659"/>
      <c r="DC13" s="659"/>
      <c r="DD13" s="627">
        <v>1034187</v>
      </c>
      <c r="DE13" s="622"/>
      <c r="DF13" s="622"/>
      <c r="DG13" s="622"/>
      <c r="DH13" s="622"/>
      <c r="DI13" s="622"/>
      <c r="DJ13" s="622"/>
      <c r="DK13" s="622"/>
      <c r="DL13" s="622"/>
      <c r="DM13" s="622"/>
      <c r="DN13" s="622"/>
      <c r="DO13" s="622"/>
      <c r="DP13" s="623"/>
      <c r="DQ13" s="627">
        <v>1429877</v>
      </c>
      <c r="DR13" s="622"/>
      <c r="DS13" s="622"/>
      <c r="DT13" s="622"/>
      <c r="DU13" s="622"/>
      <c r="DV13" s="622"/>
      <c r="DW13" s="622"/>
      <c r="DX13" s="622"/>
      <c r="DY13" s="622"/>
      <c r="DZ13" s="622"/>
      <c r="EA13" s="622"/>
      <c r="EB13" s="622"/>
      <c r="EC13" s="658"/>
    </row>
    <row r="14" spans="2:143" ht="11.25" customHeight="1" x14ac:dyDescent="0.2">
      <c r="B14" s="618" t="s">
        <v>261</v>
      </c>
      <c r="C14" s="619"/>
      <c r="D14" s="619"/>
      <c r="E14" s="619"/>
      <c r="F14" s="619"/>
      <c r="G14" s="619"/>
      <c r="H14" s="619"/>
      <c r="I14" s="619"/>
      <c r="J14" s="619"/>
      <c r="K14" s="619"/>
      <c r="L14" s="619"/>
      <c r="M14" s="619"/>
      <c r="N14" s="619"/>
      <c r="O14" s="619"/>
      <c r="P14" s="619"/>
      <c r="Q14" s="620"/>
      <c r="R14" s="621" t="s">
        <v>238</v>
      </c>
      <c r="S14" s="622"/>
      <c r="T14" s="622"/>
      <c r="U14" s="622"/>
      <c r="V14" s="622"/>
      <c r="W14" s="622"/>
      <c r="X14" s="622"/>
      <c r="Y14" s="623"/>
      <c r="Z14" s="659" t="s">
        <v>238</v>
      </c>
      <c r="AA14" s="659"/>
      <c r="AB14" s="659"/>
      <c r="AC14" s="659"/>
      <c r="AD14" s="660" t="s">
        <v>238</v>
      </c>
      <c r="AE14" s="660"/>
      <c r="AF14" s="660"/>
      <c r="AG14" s="660"/>
      <c r="AH14" s="660"/>
      <c r="AI14" s="660"/>
      <c r="AJ14" s="660"/>
      <c r="AK14" s="660"/>
      <c r="AL14" s="624" t="s">
        <v>238</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158799</v>
      </c>
      <c r="BH14" s="622"/>
      <c r="BI14" s="622"/>
      <c r="BJ14" s="622"/>
      <c r="BK14" s="622"/>
      <c r="BL14" s="622"/>
      <c r="BM14" s="622"/>
      <c r="BN14" s="623"/>
      <c r="BO14" s="659">
        <v>3.1</v>
      </c>
      <c r="BP14" s="659"/>
      <c r="BQ14" s="659"/>
      <c r="BR14" s="659"/>
      <c r="BS14" s="660" t="s">
        <v>238</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936080</v>
      </c>
      <c r="CS14" s="622"/>
      <c r="CT14" s="622"/>
      <c r="CU14" s="622"/>
      <c r="CV14" s="622"/>
      <c r="CW14" s="622"/>
      <c r="CX14" s="622"/>
      <c r="CY14" s="623"/>
      <c r="CZ14" s="659">
        <v>3.5</v>
      </c>
      <c r="DA14" s="659"/>
      <c r="DB14" s="659"/>
      <c r="DC14" s="659"/>
      <c r="DD14" s="627">
        <v>185977</v>
      </c>
      <c r="DE14" s="622"/>
      <c r="DF14" s="622"/>
      <c r="DG14" s="622"/>
      <c r="DH14" s="622"/>
      <c r="DI14" s="622"/>
      <c r="DJ14" s="622"/>
      <c r="DK14" s="622"/>
      <c r="DL14" s="622"/>
      <c r="DM14" s="622"/>
      <c r="DN14" s="622"/>
      <c r="DO14" s="622"/>
      <c r="DP14" s="623"/>
      <c r="DQ14" s="627">
        <v>734592</v>
      </c>
      <c r="DR14" s="622"/>
      <c r="DS14" s="622"/>
      <c r="DT14" s="622"/>
      <c r="DU14" s="622"/>
      <c r="DV14" s="622"/>
      <c r="DW14" s="622"/>
      <c r="DX14" s="622"/>
      <c r="DY14" s="622"/>
      <c r="DZ14" s="622"/>
      <c r="EA14" s="622"/>
      <c r="EB14" s="622"/>
      <c r="EC14" s="658"/>
    </row>
    <row r="15" spans="2:143" ht="11.25" customHeight="1" x14ac:dyDescent="0.2">
      <c r="B15" s="618" t="s">
        <v>264</v>
      </c>
      <c r="C15" s="619"/>
      <c r="D15" s="619"/>
      <c r="E15" s="619"/>
      <c r="F15" s="619"/>
      <c r="G15" s="619"/>
      <c r="H15" s="619"/>
      <c r="I15" s="619"/>
      <c r="J15" s="619"/>
      <c r="K15" s="619"/>
      <c r="L15" s="619"/>
      <c r="M15" s="619"/>
      <c r="N15" s="619"/>
      <c r="O15" s="619"/>
      <c r="P15" s="619"/>
      <c r="Q15" s="620"/>
      <c r="R15" s="621" t="s">
        <v>238</v>
      </c>
      <c r="S15" s="622"/>
      <c r="T15" s="622"/>
      <c r="U15" s="622"/>
      <c r="V15" s="622"/>
      <c r="W15" s="622"/>
      <c r="X15" s="622"/>
      <c r="Y15" s="623"/>
      <c r="Z15" s="659" t="s">
        <v>251</v>
      </c>
      <c r="AA15" s="659"/>
      <c r="AB15" s="659"/>
      <c r="AC15" s="659"/>
      <c r="AD15" s="660" t="s">
        <v>238</v>
      </c>
      <c r="AE15" s="660"/>
      <c r="AF15" s="660"/>
      <c r="AG15" s="660"/>
      <c r="AH15" s="660"/>
      <c r="AI15" s="660"/>
      <c r="AJ15" s="660"/>
      <c r="AK15" s="660"/>
      <c r="AL15" s="624" t="s">
        <v>238</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245659</v>
      </c>
      <c r="BH15" s="622"/>
      <c r="BI15" s="622"/>
      <c r="BJ15" s="622"/>
      <c r="BK15" s="622"/>
      <c r="BL15" s="622"/>
      <c r="BM15" s="622"/>
      <c r="BN15" s="623"/>
      <c r="BO15" s="659">
        <v>4.8</v>
      </c>
      <c r="BP15" s="659"/>
      <c r="BQ15" s="659"/>
      <c r="BR15" s="659"/>
      <c r="BS15" s="660" t="s">
        <v>238</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2222880</v>
      </c>
      <c r="CS15" s="622"/>
      <c r="CT15" s="622"/>
      <c r="CU15" s="622"/>
      <c r="CV15" s="622"/>
      <c r="CW15" s="622"/>
      <c r="CX15" s="622"/>
      <c r="CY15" s="623"/>
      <c r="CZ15" s="659">
        <v>8.4</v>
      </c>
      <c r="DA15" s="659"/>
      <c r="DB15" s="659"/>
      <c r="DC15" s="659"/>
      <c r="DD15" s="627">
        <v>351716</v>
      </c>
      <c r="DE15" s="622"/>
      <c r="DF15" s="622"/>
      <c r="DG15" s="622"/>
      <c r="DH15" s="622"/>
      <c r="DI15" s="622"/>
      <c r="DJ15" s="622"/>
      <c r="DK15" s="622"/>
      <c r="DL15" s="622"/>
      <c r="DM15" s="622"/>
      <c r="DN15" s="622"/>
      <c r="DO15" s="622"/>
      <c r="DP15" s="623"/>
      <c r="DQ15" s="627">
        <v>1642823</v>
      </c>
      <c r="DR15" s="622"/>
      <c r="DS15" s="622"/>
      <c r="DT15" s="622"/>
      <c r="DU15" s="622"/>
      <c r="DV15" s="622"/>
      <c r="DW15" s="622"/>
      <c r="DX15" s="622"/>
      <c r="DY15" s="622"/>
      <c r="DZ15" s="622"/>
      <c r="EA15" s="622"/>
      <c r="EB15" s="622"/>
      <c r="EC15" s="658"/>
    </row>
    <row r="16" spans="2:143" ht="11.25" customHeight="1" x14ac:dyDescent="0.2">
      <c r="B16" s="618" t="s">
        <v>267</v>
      </c>
      <c r="C16" s="619"/>
      <c r="D16" s="619"/>
      <c r="E16" s="619"/>
      <c r="F16" s="619"/>
      <c r="G16" s="619"/>
      <c r="H16" s="619"/>
      <c r="I16" s="619"/>
      <c r="J16" s="619"/>
      <c r="K16" s="619"/>
      <c r="L16" s="619"/>
      <c r="M16" s="619"/>
      <c r="N16" s="619"/>
      <c r="O16" s="619"/>
      <c r="P16" s="619"/>
      <c r="Q16" s="620"/>
      <c r="R16" s="621">
        <v>13583</v>
      </c>
      <c r="S16" s="622"/>
      <c r="T16" s="622"/>
      <c r="U16" s="622"/>
      <c r="V16" s="622"/>
      <c r="W16" s="622"/>
      <c r="X16" s="622"/>
      <c r="Y16" s="623"/>
      <c r="Z16" s="659">
        <v>0</v>
      </c>
      <c r="AA16" s="659"/>
      <c r="AB16" s="659"/>
      <c r="AC16" s="659"/>
      <c r="AD16" s="660">
        <v>13583</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251</v>
      </c>
      <c r="BH16" s="622"/>
      <c r="BI16" s="622"/>
      <c r="BJ16" s="622"/>
      <c r="BK16" s="622"/>
      <c r="BL16" s="622"/>
      <c r="BM16" s="622"/>
      <c r="BN16" s="623"/>
      <c r="BO16" s="659" t="s">
        <v>238</v>
      </c>
      <c r="BP16" s="659"/>
      <c r="BQ16" s="659"/>
      <c r="BR16" s="659"/>
      <c r="BS16" s="660" t="s">
        <v>238</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v>469006</v>
      </c>
      <c r="CS16" s="622"/>
      <c r="CT16" s="622"/>
      <c r="CU16" s="622"/>
      <c r="CV16" s="622"/>
      <c r="CW16" s="622"/>
      <c r="CX16" s="622"/>
      <c r="CY16" s="623"/>
      <c r="CZ16" s="659">
        <v>1.8</v>
      </c>
      <c r="DA16" s="659"/>
      <c r="DB16" s="659"/>
      <c r="DC16" s="659"/>
      <c r="DD16" s="627" t="s">
        <v>238</v>
      </c>
      <c r="DE16" s="622"/>
      <c r="DF16" s="622"/>
      <c r="DG16" s="622"/>
      <c r="DH16" s="622"/>
      <c r="DI16" s="622"/>
      <c r="DJ16" s="622"/>
      <c r="DK16" s="622"/>
      <c r="DL16" s="622"/>
      <c r="DM16" s="622"/>
      <c r="DN16" s="622"/>
      <c r="DO16" s="622"/>
      <c r="DP16" s="623"/>
      <c r="DQ16" s="627">
        <v>103361</v>
      </c>
      <c r="DR16" s="622"/>
      <c r="DS16" s="622"/>
      <c r="DT16" s="622"/>
      <c r="DU16" s="622"/>
      <c r="DV16" s="622"/>
      <c r="DW16" s="622"/>
      <c r="DX16" s="622"/>
      <c r="DY16" s="622"/>
      <c r="DZ16" s="622"/>
      <c r="EA16" s="622"/>
      <c r="EB16" s="622"/>
      <c r="EC16" s="658"/>
    </row>
    <row r="17" spans="2:133" ht="11.25" customHeight="1" x14ac:dyDescent="0.2">
      <c r="B17" s="618" t="s">
        <v>270</v>
      </c>
      <c r="C17" s="619"/>
      <c r="D17" s="619"/>
      <c r="E17" s="619"/>
      <c r="F17" s="619"/>
      <c r="G17" s="619"/>
      <c r="H17" s="619"/>
      <c r="I17" s="619"/>
      <c r="J17" s="619"/>
      <c r="K17" s="619"/>
      <c r="L17" s="619"/>
      <c r="M17" s="619"/>
      <c r="N17" s="619"/>
      <c r="O17" s="619"/>
      <c r="P17" s="619"/>
      <c r="Q17" s="620"/>
      <c r="R17" s="621">
        <v>67368</v>
      </c>
      <c r="S17" s="622"/>
      <c r="T17" s="622"/>
      <c r="U17" s="622"/>
      <c r="V17" s="622"/>
      <c r="W17" s="622"/>
      <c r="X17" s="622"/>
      <c r="Y17" s="623"/>
      <c r="Z17" s="659">
        <v>0.2</v>
      </c>
      <c r="AA17" s="659"/>
      <c r="AB17" s="659"/>
      <c r="AC17" s="659"/>
      <c r="AD17" s="660">
        <v>67368</v>
      </c>
      <c r="AE17" s="660"/>
      <c r="AF17" s="660"/>
      <c r="AG17" s="660"/>
      <c r="AH17" s="660"/>
      <c r="AI17" s="660"/>
      <c r="AJ17" s="660"/>
      <c r="AK17" s="660"/>
      <c r="AL17" s="624">
        <v>0.4</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238</v>
      </c>
      <c r="BH17" s="622"/>
      <c r="BI17" s="622"/>
      <c r="BJ17" s="622"/>
      <c r="BK17" s="622"/>
      <c r="BL17" s="622"/>
      <c r="BM17" s="622"/>
      <c r="BN17" s="623"/>
      <c r="BO17" s="659" t="s">
        <v>238</v>
      </c>
      <c r="BP17" s="659"/>
      <c r="BQ17" s="659"/>
      <c r="BR17" s="659"/>
      <c r="BS17" s="660" t="s">
        <v>238</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4149218</v>
      </c>
      <c r="CS17" s="622"/>
      <c r="CT17" s="622"/>
      <c r="CU17" s="622"/>
      <c r="CV17" s="622"/>
      <c r="CW17" s="622"/>
      <c r="CX17" s="622"/>
      <c r="CY17" s="623"/>
      <c r="CZ17" s="659">
        <v>15.6</v>
      </c>
      <c r="DA17" s="659"/>
      <c r="DB17" s="659"/>
      <c r="DC17" s="659"/>
      <c r="DD17" s="627" t="s">
        <v>238</v>
      </c>
      <c r="DE17" s="622"/>
      <c r="DF17" s="622"/>
      <c r="DG17" s="622"/>
      <c r="DH17" s="622"/>
      <c r="DI17" s="622"/>
      <c r="DJ17" s="622"/>
      <c r="DK17" s="622"/>
      <c r="DL17" s="622"/>
      <c r="DM17" s="622"/>
      <c r="DN17" s="622"/>
      <c r="DO17" s="622"/>
      <c r="DP17" s="623"/>
      <c r="DQ17" s="627">
        <v>4058534</v>
      </c>
      <c r="DR17" s="622"/>
      <c r="DS17" s="622"/>
      <c r="DT17" s="622"/>
      <c r="DU17" s="622"/>
      <c r="DV17" s="622"/>
      <c r="DW17" s="622"/>
      <c r="DX17" s="622"/>
      <c r="DY17" s="622"/>
      <c r="DZ17" s="622"/>
      <c r="EA17" s="622"/>
      <c r="EB17" s="622"/>
      <c r="EC17" s="658"/>
    </row>
    <row r="18" spans="2:133" ht="11.25" customHeight="1" x14ac:dyDescent="0.2">
      <c r="B18" s="618" t="s">
        <v>273</v>
      </c>
      <c r="C18" s="619"/>
      <c r="D18" s="619"/>
      <c r="E18" s="619"/>
      <c r="F18" s="619"/>
      <c r="G18" s="619"/>
      <c r="H18" s="619"/>
      <c r="I18" s="619"/>
      <c r="J18" s="619"/>
      <c r="K18" s="619"/>
      <c r="L18" s="619"/>
      <c r="M18" s="619"/>
      <c r="N18" s="619"/>
      <c r="O18" s="619"/>
      <c r="P18" s="619"/>
      <c r="Q18" s="620"/>
      <c r="R18" s="621">
        <v>32993</v>
      </c>
      <c r="S18" s="622"/>
      <c r="T18" s="622"/>
      <c r="U18" s="622"/>
      <c r="V18" s="622"/>
      <c r="W18" s="622"/>
      <c r="X18" s="622"/>
      <c r="Y18" s="623"/>
      <c r="Z18" s="659">
        <v>0.1</v>
      </c>
      <c r="AA18" s="659"/>
      <c r="AB18" s="659"/>
      <c r="AC18" s="659"/>
      <c r="AD18" s="660">
        <v>32993</v>
      </c>
      <c r="AE18" s="660"/>
      <c r="AF18" s="660"/>
      <c r="AG18" s="660"/>
      <c r="AH18" s="660"/>
      <c r="AI18" s="660"/>
      <c r="AJ18" s="660"/>
      <c r="AK18" s="660"/>
      <c r="AL18" s="624">
        <v>0.2</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238</v>
      </c>
      <c r="BH18" s="622"/>
      <c r="BI18" s="622"/>
      <c r="BJ18" s="622"/>
      <c r="BK18" s="622"/>
      <c r="BL18" s="622"/>
      <c r="BM18" s="622"/>
      <c r="BN18" s="623"/>
      <c r="BO18" s="659" t="s">
        <v>238</v>
      </c>
      <c r="BP18" s="659"/>
      <c r="BQ18" s="659"/>
      <c r="BR18" s="659"/>
      <c r="BS18" s="660" t="s">
        <v>238</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t="s">
        <v>238</v>
      </c>
      <c r="CS18" s="622"/>
      <c r="CT18" s="622"/>
      <c r="CU18" s="622"/>
      <c r="CV18" s="622"/>
      <c r="CW18" s="622"/>
      <c r="CX18" s="622"/>
      <c r="CY18" s="623"/>
      <c r="CZ18" s="659" t="s">
        <v>238</v>
      </c>
      <c r="DA18" s="659"/>
      <c r="DB18" s="659"/>
      <c r="DC18" s="659"/>
      <c r="DD18" s="627" t="s">
        <v>238</v>
      </c>
      <c r="DE18" s="622"/>
      <c r="DF18" s="622"/>
      <c r="DG18" s="622"/>
      <c r="DH18" s="622"/>
      <c r="DI18" s="622"/>
      <c r="DJ18" s="622"/>
      <c r="DK18" s="622"/>
      <c r="DL18" s="622"/>
      <c r="DM18" s="622"/>
      <c r="DN18" s="622"/>
      <c r="DO18" s="622"/>
      <c r="DP18" s="623"/>
      <c r="DQ18" s="627" t="s">
        <v>238</v>
      </c>
      <c r="DR18" s="622"/>
      <c r="DS18" s="622"/>
      <c r="DT18" s="622"/>
      <c r="DU18" s="622"/>
      <c r="DV18" s="622"/>
      <c r="DW18" s="622"/>
      <c r="DX18" s="622"/>
      <c r="DY18" s="622"/>
      <c r="DZ18" s="622"/>
      <c r="EA18" s="622"/>
      <c r="EB18" s="622"/>
      <c r="EC18" s="658"/>
    </row>
    <row r="19" spans="2:133" ht="11.25" customHeight="1" x14ac:dyDescent="0.2">
      <c r="B19" s="618" t="s">
        <v>276</v>
      </c>
      <c r="C19" s="619"/>
      <c r="D19" s="619"/>
      <c r="E19" s="619"/>
      <c r="F19" s="619"/>
      <c r="G19" s="619"/>
      <c r="H19" s="619"/>
      <c r="I19" s="619"/>
      <c r="J19" s="619"/>
      <c r="K19" s="619"/>
      <c r="L19" s="619"/>
      <c r="M19" s="619"/>
      <c r="N19" s="619"/>
      <c r="O19" s="619"/>
      <c r="P19" s="619"/>
      <c r="Q19" s="620"/>
      <c r="R19" s="621">
        <v>28645</v>
      </c>
      <c r="S19" s="622"/>
      <c r="T19" s="622"/>
      <c r="U19" s="622"/>
      <c r="V19" s="622"/>
      <c r="W19" s="622"/>
      <c r="X19" s="622"/>
      <c r="Y19" s="623"/>
      <c r="Z19" s="659">
        <v>0.1</v>
      </c>
      <c r="AA19" s="659"/>
      <c r="AB19" s="659"/>
      <c r="AC19" s="659"/>
      <c r="AD19" s="660">
        <v>28645</v>
      </c>
      <c r="AE19" s="660"/>
      <c r="AF19" s="660"/>
      <c r="AG19" s="660"/>
      <c r="AH19" s="660"/>
      <c r="AI19" s="660"/>
      <c r="AJ19" s="660"/>
      <c r="AK19" s="660"/>
      <c r="AL19" s="624">
        <v>0.2</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2162</v>
      </c>
      <c r="BH19" s="622"/>
      <c r="BI19" s="622"/>
      <c r="BJ19" s="622"/>
      <c r="BK19" s="622"/>
      <c r="BL19" s="622"/>
      <c r="BM19" s="622"/>
      <c r="BN19" s="623"/>
      <c r="BO19" s="659">
        <v>0</v>
      </c>
      <c r="BP19" s="659"/>
      <c r="BQ19" s="659"/>
      <c r="BR19" s="659"/>
      <c r="BS19" s="660" t="s">
        <v>238</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238</v>
      </c>
      <c r="CS19" s="622"/>
      <c r="CT19" s="622"/>
      <c r="CU19" s="622"/>
      <c r="CV19" s="622"/>
      <c r="CW19" s="622"/>
      <c r="CX19" s="622"/>
      <c r="CY19" s="623"/>
      <c r="CZ19" s="659" t="s">
        <v>238</v>
      </c>
      <c r="DA19" s="659"/>
      <c r="DB19" s="659"/>
      <c r="DC19" s="659"/>
      <c r="DD19" s="627" t="s">
        <v>238</v>
      </c>
      <c r="DE19" s="622"/>
      <c r="DF19" s="622"/>
      <c r="DG19" s="622"/>
      <c r="DH19" s="622"/>
      <c r="DI19" s="622"/>
      <c r="DJ19" s="622"/>
      <c r="DK19" s="622"/>
      <c r="DL19" s="622"/>
      <c r="DM19" s="622"/>
      <c r="DN19" s="622"/>
      <c r="DO19" s="622"/>
      <c r="DP19" s="623"/>
      <c r="DQ19" s="627" t="s">
        <v>251</v>
      </c>
      <c r="DR19" s="622"/>
      <c r="DS19" s="622"/>
      <c r="DT19" s="622"/>
      <c r="DU19" s="622"/>
      <c r="DV19" s="622"/>
      <c r="DW19" s="622"/>
      <c r="DX19" s="622"/>
      <c r="DY19" s="622"/>
      <c r="DZ19" s="622"/>
      <c r="EA19" s="622"/>
      <c r="EB19" s="622"/>
      <c r="EC19" s="658"/>
    </row>
    <row r="20" spans="2:133" ht="11.25" customHeight="1" x14ac:dyDescent="0.2">
      <c r="B20" s="688" t="s">
        <v>279</v>
      </c>
      <c r="C20" s="689"/>
      <c r="D20" s="689"/>
      <c r="E20" s="689"/>
      <c r="F20" s="689"/>
      <c r="G20" s="689"/>
      <c r="H20" s="689"/>
      <c r="I20" s="689"/>
      <c r="J20" s="689"/>
      <c r="K20" s="689"/>
      <c r="L20" s="689"/>
      <c r="M20" s="689"/>
      <c r="N20" s="689"/>
      <c r="O20" s="689"/>
      <c r="P20" s="689"/>
      <c r="Q20" s="690"/>
      <c r="R20" s="621">
        <v>4348</v>
      </c>
      <c r="S20" s="622"/>
      <c r="T20" s="622"/>
      <c r="U20" s="622"/>
      <c r="V20" s="622"/>
      <c r="W20" s="622"/>
      <c r="X20" s="622"/>
      <c r="Y20" s="623"/>
      <c r="Z20" s="659">
        <v>0</v>
      </c>
      <c r="AA20" s="659"/>
      <c r="AB20" s="659"/>
      <c r="AC20" s="659"/>
      <c r="AD20" s="660">
        <v>4348</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2162</v>
      </c>
      <c r="BH20" s="622"/>
      <c r="BI20" s="622"/>
      <c r="BJ20" s="622"/>
      <c r="BK20" s="622"/>
      <c r="BL20" s="622"/>
      <c r="BM20" s="622"/>
      <c r="BN20" s="623"/>
      <c r="BO20" s="659">
        <v>0</v>
      </c>
      <c r="BP20" s="659"/>
      <c r="BQ20" s="659"/>
      <c r="BR20" s="659"/>
      <c r="BS20" s="660" t="s">
        <v>238</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26567505</v>
      </c>
      <c r="CS20" s="622"/>
      <c r="CT20" s="622"/>
      <c r="CU20" s="622"/>
      <c r="CV20" s="622"/>
      <c r="CW20" s="622"/>
      <c r="CX20" s="622"/>
      <c r="CY20" s="623"/>
      <c r="CZ20" s="659">
        <v>100</v>
      </c>
      <c r="DA20" s="659"/>
      <c r="DB20" s="659"/>
      <c r="DC20" s="659"/>
      <c r="DD20" s="627">
        <v>2753338</v>
      </c>
      <c r="DE20" s="622"/>
      <c r="DF20" s="622"/>
      <c r="DG20" s="622"/>
      <c r="DH20" s="622"/>
      <c r="DI20" s="622"/>
      <c r="DJ20" s="622"/>
      <c r="DK20" s="622"/>
      <c r="DL20" s="622"/>
      <c r="DM20" s="622"/>
      <c r="DN20" s="622"/>
      <c r="DO20" s="622"/>
      <c r="DP20" s="623"/>
      <c r="DQ20" s="627">
        <v>17650403</v>
      </c>
      <c r="DR20" s="622"/>
      <c r="DS20" s="622"/>
      <c r="DT20" s="622"/>
      <c r="DU20" s="622"/>
      <c r="DV20" s="622"/>
      <c r="DW20" s="622"/>
      <c r="DX20" s="622"/>
      <c r="DY20" s="622"/>
      <c r="DZ20" s="622"/>
      <c r="EA20" s="622"/>
      <c r="EB20" s="622"/>
      <c r="EC20" s="658"/>
    </row>
    <row r="21" spans="2:133" ht="11.25" customHeight="1" x14ac:dyDescent="0.2">
      <c r="B21" s="618" t="s">
        <v>282</v>
      </c>
      <c r="C21" s="619"/>
      <c r="D21" s="619"/>
      <c r="E21" s="619"/>
      <c r="F21" s="619"/>
      <c r="G21" s="619"/>
      <c r="H21" s="619"/>
      <c r="I21" s="619"/>
      <c r="J21" s="619"/>
      <c r="K21" s="619"/>
      <c r="L21" s="619"/>
      <c r="M21" s="619"/>
      <c r="N21" s="619"/>
      <c r="O21" s="619"/>
      <c r="P21" s="619"/>
      <c r="Q21" s="620"/>
      <c r="R21" s="621">
        <v>10199676</v>
      </c>
      <c r="S21" s="622"/>
      <c r="T21" s="622"/>
      <c r="U21" s="622"/>
      <c r="V21" s="622"/>
      <c r="W21" s="622"/>
      <c r="X21" s="622"/>
      <c r="Y21" s="623"/>
      <c r="Z21" s="659">
        <v>37.299999999999997</v>
      </c>
      <c r="AA21" s="659"/>
      <c r="AB21" s="659"/>
      <c r="AC21" s="659"/>
      <c r="AD21" s="660">
        <v>8811653</v>
      </c>
      <c r="AE21" s="660"/>
      <c r="AF21" s="660"/>
      <c r="AG21" s="660"/>
      <c r="AH21" s="660"/>
      <c r="AI21" s="660"/>
      <c r="AJ21" s="660"/>
      <c r="AK21" s="660"/>
      <c r="AL21" s="624">
        <v>57.7</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v>2162</v>
      </c>
      <c r="BH21" s="622"/>
      <c r="BI21" s="622"/>
      <c r="BJ21" s="622"/>
      <c r="BK21" s="622"/>
      <c r="BL21" s="622"/>
      <c r="BM21" s="622"/>
      <c r="BN21" s="623"/>
      <c r="BO21" s="659">
        <v>0</v>
      </c>
      <c r="BP21" s="659"/>
      <c r="BQ21" s="659"/>
      <c r="BR21" s="659"/>
      <c r="BS21" s="660" t="s">
        <v>238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284</v>
      </c>
      <c r="C22" s="619"/>
      <c r="D22" s="619"/>
      <c r="E22" s="619"/>
      <c r="F22" s="619"/>
      <c r="G22" s="619"/>
      <c r="H22" s="619"/>
      <c r="I22" s="619"/>
      <c r="J22" s="619"/>
      <c r="K22" s="619"/>
      <c r="L22" s="619"/>
      <c r="M22" s="619"/>
      <c r="N22" s="619"/>
      <c r="O22" s="619"/>
      <c r="P22" s="619"/>
      <c r="Q22" s="620"/>
      <c r="R22" s="621">
        <v>8811653</v>
      </c>
      <c r="S22" s="622"/>
      <c r="T22" s="622"/>
      <c r="U22" s="622"/>
      <c r="V22" s="622"/>
      <c r="W22" s="622"/>
      <c r="X22" s="622"/>
      <c r="Y22" s="623"/>
      <c r="Z22" s="659">
        <v>32.200000000000003</v>
      </c>
      <c r="AA22" s="659"/>
      <c r="AB22" s="659"/>
      <c r="AC22" s="659"/>
      <c r="AD22" s="660">
        <v>8811653</v>
      </c>
      <c r="AE22" s="660"/>
      <c r="AF22" s="660"/>
      <c r="AG22" s="660"/>
      <c r="AH22" s="660"/>
      <c r="AI22" s="660"/>
      <c r="AJ22" s="660"/>
      <c r="AK22" s="660"/>
      <c r="AL22" s="624">
        <v>57.7</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251</v>
      </c>
      <c r="BH22" s="622"/>
      <c r="BI22" s="622"/>
      <c r="BJ22" s="622"/>
      <c r="BK22" s="622"/>
      <c r="BL22" s="622"/>
      <c r="BM22" s="622"/>
      <c r="BN22" s="623"/>
      <c r="BO22" s="659" t="s">
        <v>238</v>
      </c>
      <c r="BP22" s="659"/>
      <c r="BQ22" s="659"/>
      <c r="BR22" s="659"/>
      <c r="BS22" s="660" t="s">
        <v>251</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287</v>
      </c>
      <c r="C23" s="619"/>
      <c r="D23" s="619"/>
      <c r="E23" s="619"/>
      <c r="F23" s="619"/>
      <c r="G23" s="619"/>
      <c r="H23" s="619"/>
      <c r="I23" s="619"/>
      <c r="J23" s="619"/>
      <c r="K23" s="619"/>
      <c r="L23" s="619"/>
      <c r="M23" s="619"/>
      <c r="N23" s="619"/>
      <c r="O23" s="619"/>
      <c r="P23" s="619"/>
      <c r="Q23" s="620"/>
      <c r="R23" s="621">
        <v>1388023</v>
      </c>
      <c r="S23" s="622"/>
      <c r="T23" s="622"/>
      <c r="U23" s="622"/>
      <c r="V23" s="622"/>
      <c r="W23" s="622"/>
      <c r="X23" s="622"/>
      <c r="Y23" s="623"/>
      <c r="Z23" s="659">
        <v>5.0999999999999996</v>
      </c>
      <c r="AA23" s="659"/>
      <c r="AB23" s="659"/>
      <c r="AC23" s="659"/>
      <c r="AD23" s="660" t="s">
        <v>251</v>
      </c>
      <c r="AE23" s="660"/>
      <c r="AF23" s="660"/>
      <c r="AG23" s="660"/>
      <c r="AH23" s="660"/>
      <c r="AI23" s="660"/>
      <c r="AJ23" s="660"/>
      <c r="AK23" s="660"/>
      <c r="AL23" s="624" t="s">
        <v>238</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t="s">
        <v>238</v>
      </c>
      <c r="BH23" s="622"/>
      <c r="BI23" s="622"/>
      <c r="BJ23" s="622"/>
      <c r="BK23" s="622"/>
      <c r="BL23" s="622"/>
      <c r="BM23" s="622"/>
      <c r="BN23" s="623"/>
      <c r="BO23" s="659" t="s">
        <v>238</v>
      </c>
      <c r="BP23" s="659"/>
      <c r="BQ23" s="659"/>
      <c r="BR23" s="659"/>
      <c r="BS23" s="660" t="s">
        <v>238</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2">
      <c r="B24" s="618" t="s">
        <v>294</v>
      </c>
      <c r="C24" s="619"/>
      <c r="D24" s="619"/>
      <c r="E24" s="619"/>
      <c r="F24" s="619"/>
      <c r="G24" s="619"/>
      <c r="H24" s="619"/>
      <c r="I24" s="619"/>
      <c r="J24" s="619"/>
      <c r="K24" s="619"/>
      <c r="L24" s="619"/>
      <c r="M24" s="619"/>
      <c r="N24" s="619"/>
      <c r="O24" s="619"/>
      <c r="P24" s="619"/>
      <c r="Q24" s="620"/>
      <c r="R24" s="621" t="s">
        <v>238</v>
      </c>
      <c r="S24" s="622"/>
      <c r="T24" s="622"/>
      <c r="U24" s="622"/>
      <c r="V24" s="622"/>
      <c r="W24" s="622"/>
      <c r="X24" s="622"/>
      <c r="Y24" s="623"/>
      <c r="Z24" s="659" t="s">
        <v>238</v>
      </c>
      <c r="AA24" s="659"/>
      <c r="AB24" s="659"/>
      <c r="AC24" s="659"/>
      <c r="AD24" s="660" t="s">
        <v>251</v>
      </c>
      <c r="AE24" s="660"/>
      <c r="AF24" s="660"/>
      <c r="AG24" s="660"/>
      <c r="AH24" s="660"/>
      <c r="AI24" s="660"/>
      <c r="AJ24" s="660"/>
      <c r="AK24" s="660"/>
      <c r="AL24" s="624" t="s">
        <v>238</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238</v>
      </c>
      <c r="BH24" s="622"/>
      <c r="BI24" s="622"/>
      <c r="BJ24" s="622"/>
      <c r="BK24" s="622"/>
      <c r="BL24" s="622"/>
      <c r="BM24" s="622"/>
      <c r="BN24" s="623"/>
      <c r="BO24" s="659" t="s">
        <v>238</v>
      </c>
      <c r="BP24" s="659"/>
      <c r="BQ24" s="659"/>
      <c r="BR24" s="659"/>
      <c r="BS24" s="660" t="s">
        <v>238</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12478913</v>
      </c>
      <c r="CS24" s="677"/>
      <c r="CT24" s="677"/>
      <c r="CU24" s="677"/>
      <c r="CV24" s="677"/>
      <c r="CW24" s="677"/>
      <c r="CX24" s="677"/>
      <c r="CY24" s="702"/>
      <c r="CZ24" s="703">
        <v>47</v>
      </c>
      <c r="DA24" s="685"/>
      <c r="DB24" s="685"/>
      <c r="DC24" s="705"/>
      <c r="DD24" s="701">
        <v>9329590</v>
      </c>
      <c r="DE24" s="677"/>
      <c r="DF24" s="677"/>
      <c r="DG24" s="677"/>
      <c r="DH24" s="677"/>
      <c r="DI24" s="677"/>
      <c r="DJ24" s="677"/>
      <c r="DK24" s="702"/>
      <c r="DL24" s="701">
        <v>8826662</v>
      </c>
      <c r="DM24" s="677"/>
      <c r="DN24" s="677"/>
      <c r="DO24" s="677"/>
      <c r="DP24" s="677"/>
      <c r="DQ24" s="677"/>
      <c r="DR24" s="677"/>
      <c r="DS24" s="677"/>
      <c r="DT24" s="677"/>
      <c r="DU24" s="677"/>
      <c r="DV24" s="702"/>
      <c r="DW24" s="703">
        <v>57.1</v>
      </c>
      <c r="DX24" s="685"/>
      <c r="DY24" s="685"/>
      <c r="DZ24" s="685"/>
      <c r="EA24" s="685"/>
      <c r="EB24" s="685"/>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16592578</v>
      </c>
      <c r="S25" s="622"/>
      <c r="T25" s="622"/>
      <c r="U25" s="622"/>
      <c r="V25" s="622"/>
      <c r="W25" s="622"/>
      <c r="X25" s="622"/>
      <c r="Y25" s="623"/>
      <c r="Z25" s="659">
        <v>60.6</v>
      </c>
      <c r="AA25" s="659"/>
      <c r="AB25" s="659"/>
      <c r="AC25" s="659"/>
      <c r="AD25" s="660">
        <v>15204555</v>
      </c>
      <c r="AE25" s="660"/>
      <c r="AF25" s="660"/>
      <c r="AG25" s="660"/>
      <c r="AH25" s="660"/>
      <c r="AI25" s="660"/>
      <c r="AJ25" s="660"/>
      <c r="AK25" s="660"/>
      <c r="AL25" s="624">
        <v>99.6</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238</v>
      </c>
      <c r="BH25" s="622"/>
      <c r="BI25" s="622"/>
      <c r="BJ25" s="622"/>
      <c r="BK25" s="622"/>
      <c r="BL25" s="622"/>
      <c r="BM25" s="622"/>
      <c r="BN25" s="623"/>
      <c r="BO25" s="659" t="s">
        <v>238</v>
      </c>
      <c r="BP25" s="659"/>
      <c r="BQ25" s="659"/>
      <c r="BR25" s="659"/>
      <c r="BS25" s="660" t="s">
        <v>238</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4524198</v>
      </c>
      <c r="CS25" s="634"/>
      <c r="CT25" s="634"/>
      <c r="CU25" s="634"/>
      <c r="CV25" s="634"/>
      <c r="CW25" s="634"/>
      <c r="CX25" s="634"/>
      <c r="CY25" s="635"/>
      <c r="CZ25" s="624">
        <v>17</v>
      </c>
      <c r="DA25" s="636"/>
      <c r="DB25" s="636"/>
      <c r="DC25" s="637"/>
      <c r="DD25" s="627">
        <v>4276288</v>
      </c>
      <c r="DE25" s="634"/>
      <c r="DF25" s="634"/>
      <c r="DG25" s="634"/>
      <c r="DH25" s="634"/>
      <c r="DI25" s="634"/>
      <c r="DJ25" s="634"/>
      <c r="DK25" s="635"/>
      <c r="DL25" s="627">
        <v>4111584</v>
      </c>
      <c r="DM25" s="634"/>
      <c r="DN25" s="634"/>
      <c r="DO25" s="634"/>
      <c r="DP25" s="634"/>
      <c r="DQ25" s="634"/>
      <c r="DR25" s="634"/>
      <c r="DS25" s="634"/>
      <c r="DT25" s="634"/>
      <c r="DU25" s="634"/>
      <c r="DV25" s="635"/>
      <c r="DW25" s="624">
        <v>26.6</v>
      </c>
      <c r="DX25" s="636"/>
      <c r="DY25" s="636"/>
      <c r="DZ25" s="636"/>
      <c r="EA25" s="636"/>
      <c r="EB25" s="636"/>
      <c r="EC25" s="648"/>
    </row>
    <row r="26" spans="2:133" ht="11.25" customHeight="1" x14ac:dyDescent="0.2">
      <c r="B26" s="618" t="s">
        <v>300</v>
      </c>
      <c r="C26" s="619"/>
      <c r="D26" s="619"/>
      <c r="E26" s="619"/>
      <c r="F26" s="619"/>
      <c r="G26" s="619"/>
      <c r="H26" s="619"/>
      <c r="I26" s="619"/>
      <c r="J26" s="619"/>
      <c r="K26" s="619"/>
      <c r="L26" s="619"/>
      <c r="M26" s="619"/>
      <c r="N26" s="619"/>
      <c r="O26" s="619"/>
      <c r="P26" s="619"/>
      <c r="Q26" s="620"/>
      <c r="R26" s="621">
        <v>5454</v>
      </c>
      <c r="S26" s="622"/>
      <c r="T26" s="622"/>
      <c r="U26" s="622"/>
      <c r="V26" s="622"/>
      <c r="W26" s="622"/>
      <c r="X26" s="622"/>
      <c r="Y26" s="623"/>
      <c r="Z26" s="659">
        <v>0</v>
      </c>
      <c r="AA26" s="659"/>
      <c r="AB26" s="659"/>
      <c r="AC26" s="659"/>
      <c r="AD26" s="660">
        <v>5454</v>
      </c>
      <c r="AE26" s="660"/>
      <c r="AF26" s="660"/>
      <c r="AG26" s="660"/>
      <c r="AH26" s="660"/>
      <c r="AI26" s="660"/>
      <c r="AJ26" s="660"/>
      <c r="AK26" s="660"/>
      <c r="AL26" s="624">
        <v>0</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238</v>
      </c>
      <c r="BH26" s="622"/>
      <c r="BI26" s="622"/>
      <c r="BJ26" s="622"/>
      <c r="BK26" s="622"/>
      <c r="BL26" s="622"/>
      <c r="BM26" s="622"/>
      <c r="BN26" s="623"/>
      <c r="BO26" s="659" t="s">
        <v>238</v>
      </c>
      <c r="BP26" s="659"/>
      <c r="BQ26" s="659"/>
      <c r="BR26" s="659"/>
      <c r="BS26" s="660" t="s">
        <v>251</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2760843</v>
      </c>
      <c r="CS26" s="622"/>
      <c r="CT26" s="622"/>
      <c r="CU26" s="622"/>
      <c r="CV26" s="622"/>
      <c r="CW26" s="622"/>
      <c r="CX26" s="622"/>
      <c r="CY26" s="623"/>
      <c r="CZ26" s="624">
        <v>10.4</v>
      </c>
      <c r="DA26" s="636"/>
      <c r="DB26" s="636"/>
      <c r="DC26" s="637"/>
      <c r="DD26" s="627">
        <v>2670269</v>
      </c>
      <c r="DE26" s="622"/>
      <c r="DF26" s="622"/>
      <c r="DG26" s="622"/>
      <c r="DH26" s="622"/>
      <c r="DI26" s="622"/>
      <c r="DJ26" s="622"/>
      <c r="DK26" s="623"/>
      <c r="DL26" s="627" t="s">
        <v>238</v>
      </c>
      <c r="DM26" s="622"/>
      <c r="DN26" s="622"/>
      <c r="DO26" s="622"/>
      <c r="DP26" s="622"/>
      <c r="DQ26" s="622"/>
      <c r="DR26" s="622"/>
      <c r="DS26" s="622"/>
      <c r="DT26" s="622"/>
      <c r="DU26" s="622"/>
      <c r="DV26" s="623"/>
      <c r="DW26" s="624" t="s">
        <v>238</v>
      </c>
      <c r="DX26" s="636"/>
      <c r="DY26" s="636"/>
      <c r="DZ26" s="636"/>
      <c r="EA26" s="636"/>
      <c r="EB26" s="636"/>
      <c r="EC26" s="648"/>
    </row>
    <row r="27" spans="2:133" ht="11.25" customHeight="1" x14ac:dyDescent="0.2">
      <c r="B27" s="618" t="s">
        <v>303</v>
      </c>
      <c r="C27" s="619"/>
      <c r="D27" s="619"/>
      <c r="E27" s="619"/>
      <c r="F27" s="619"/>
      <c r="G27" s="619"/>
      <c r="H27" s="619"/>
      <c r="I27" s="619"/>
      <c r="J27" s="619"/>
      <c r="K27" s="619"/>
      <c r="L27" s="619"/>
      <c r="M27" s="619"/>
      <c r="N27" s="619"/>
      <c r="O27" s="619"/>
      <c r="P27" s="619"/>
      <c r="Q27" s="620"/>
      <c r="R27" s="621">
        <v>99108</v>
      </c>
      <c r="S27" s="622"/>
      <c r="T27" s="622"/>
      <c r="U27" s="622"/>
      <c r="V27" s="622"/>
      <c r="W27" s="622"/>
      <c r="X27" s="622"/>
      <c r="Y27" s="623"/>
      <c r="Z27" s="659">
        <v>0.4</v>
      </c>
      <c r="AA27" s="659"/>
      <c r="AB27" s="659"/>
      <c r="AC27" s="659"/>
      <c r="AD27" s="660">
        <v>9115</v>
      </c>
      <c r="AE27" s="660"/>
      <c r="AF27" s="660"/>
      <c r="AG27" s="660"/>
      <c r="AH27" s="660"/>
      <c r="AI27" s="660"/>
      <c r="AJ27" s="660"/>
      <c r="AK27" s="660"/>
      <c r="AL27" s="624">
        <v>0.1</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5074685</v>
      </c>
      <c r="BH27" s="622"/>
      <c r="BI27" s="622"/>
      <c r="BJ27" s="622"/>
      <c r="BK27" s="622"/>
      <c r="BL27" s="622"/>
      <c r="BM27" s="622"/>
      <c r="BN27" s="623"/>
      <c r="BO27" s="659">
        <v>100</v>
      </c>
      <c r="BP27" s="659"/>
      <c r="BQ27" s="659"/>
      <c r="BR27" s="659"/>
      <c r="BS27" s="660">
        <v>392556</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3805497</v>
      </c>
      <c r="CS27" s="634"/>
      <c r="CT27" s="634"/>
      <c r="CU27" s="634"/>
      <c r="CV27" s="634"/>
      <c r="CW27" s="634"/>
      <c r="CX27" s="634"/>
      <c r="CY27" s="635"/>
      <c r="CZ27" s="624">
        <v>14.3</v>
      </c>
      <c r="DA27" s="636"/>
      <c r="DB27" s="636"/>
      <c r="DC27" s="637"/>
      <c r="DD27" s="627">
        <v>994768</v>
      </c>
      <c r="DE27" s="634"/>
      <c r="DF27" s="634"/>
      <c r="DG27" s="634"/>
      <c r="DH27" s="634"/>
      <c r="DI27" s="634"/>
      <c r="DJ27" s="634"/>
      <c r="DK27" s="635"/>
      <c r="DL27" s="627">
        <v>894144</v>
      </c>
      <c r="DM27" s="634"/>
      <c r="DN27" s="634"/>
      <c r="DO27" s="634"/>
      <c r="DP27" s="634"/>
      <c r="DQ27" s="634"/>
      <c r="DR27" s="634"/>
      <c r="DS27" s="634"/>
      <c r="DT27" s="634"/>
      <c r="DU27" s="634"/>
      <c r="DV27" s="635"/>
      <c r="DW27" s="624">
        <v>5.8</v>
      </c>
      <c r="DX27" s="636"/>
      <c r="DY27" s="636"/>
      <c r="DZ27" s="636"/>
      <c r="EA27" s="636"/>
      <c r="EB27" s="636"/>
      <c r="EC27" s="648"/>
    </row>
    <row r="28" spans="2:133" ht="11.25" customHeight="1" x14ac:dyDescent="0.2">
      <c r="B28" s="618" t="s">
        <v>306</v>
      </c>
      <c r="C28" s="619"/>
      <c r="D28" s="619"/>
      <c r="E28" s="619"/>
      <c r="F28" s="619"/>
      <c r="G28" s="619"/>
      <c r="H28" s="619"/>
      <c r="I28" s="619"/>
      <c r="J28" s="619"/>
      <c r="K28" s="619"/>
      <c r="L28" s="619"/>
      <c r="M28" s="619"/>
      <c r="N28" s="619"/>
      <c r="O28" s="619"/>
      <c r="P28" s="619"/>
      <c r="Q28" s="620"/>
      <c r="R28" s="621">
        <v>297662</v>
      </c>
      <c r="S28" s="622"/>
      <c r="T28" s="622"/>
      <c r="U28" s="622"/>
      <c r="V28" s="622"/>
      <c r="W28" s="622"/>
      <c r="X28" s="622"/>
      <c r="Y28" s="623"/>
      <c r="Z28" s="659">
        <v>1.1000000000000001</v>
      </c>
      <c r="AA28" s="659"/>
      <c r="AB28" s="659"/>
      <c r="AC28" s="659"/>
      <c r="AD28" s="660">
        <v>16998</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4149218</v>
      </c>
      <c r="CS28" s="622"/>
      <c r="CT28" s="622"/>
      <c r="CU28" s="622"/>
      <c r="CV28" s="622"/>
      <c r="CW28" s="622"/>
      <c r="CX28" s="622"/>
      <c r="CY28" s="623"/>
      <c r="CZ28" s="624">
        <v>15.6</v>
      </c>
      <c r="DA28" s="636"/>
      <c r="DB28" s="636"/>
      <c r="DC28" s="637"/>
      <c r="DD28" s="627">
        <v>4058534</v>
      </c>
      <c r="DE28" s="622"/>
      <c r="DF28" s="622"/>
      <c r="DG28" s="622"/>
      <c r="DH28" s="622"/>
      <c r="DI28" s="622"/>
      <c r="DJ28" s="622"/>
      <c r="DK28" s="623"/>
      <c r="DL28" s="627">
        <v>3820934</v>
      </c>
      <c r="DM28" s="622"/>
      <c r="DN28" s="622"/>
      <c r="DO28" s="622"/>
      <c r="DP28" s="622"/>
      <c r="DQ28" s="622"/>
      <c r="DR28" s="622"/>
      <c r="DS28" s="622"/>
      <c r="DT28" s="622"/>
      <c r="DU28" s="622"/>
      <c r="DV28" s="623"/>
      <c r="DW28" s="624">
        <v>24.7</v>
      </c>
      <c r="DX28" s="636"/>
      <c r="DY28" s="636"/>
      <c r="DZ28" s="636"/>
      <c r="EA28" s="636"/>
      <c r="EB28" s="636"/>
      <c r="EC28" s="648"/>
    </row>
    <row r="29" spans="2:133" ht="11.25" customHeight="1" x14ac:dyDescent="0.2">
      <c r="B29" s="618" t="s">
        <v>308</v>
      </c>
      <c r="C29" s="619"/>
      <c r="D29" s="619"/>
      <c r="E29" s="619"/>
      <c r="F29" s="619"/>
      <c r="G29" s="619"/>
      <c r="H29" s="619"/>
      <c r="I29" s="619"/>
      <c r="J29" s="619"/>
      <c r="K29" s="619"/>
      <c r="L29" s="619"/>
      <c r="M29" s="619"/>
      <c r="N29" s="619"/>
      <c r="O29" s="619"/>
      <c r="P29" s="619"/>
      <c r="Q29" s="620"/>
      <c r="R29" s="621">
        <v>124592</v>
      </c>
      <c r="S29" s="622"/>
      <c r="T29" s="622"/>
      <c r="U29" s="622"/>
      <c r="V29" s="622"/>
      <c r="W29" s="622"/>
      <c r="X29" s="622"/>
      <c r="Y29" s="623"/>
      <c r="Z29" s="659">
        <v>0.5</v>
      </c>
      <c r="AA29" s="659"/>
      <c r="AB29" s="659"/>
      <c r="AC29" s="659"/>
      <c r="AD29" s="660" t="s">
        <v>251</v>
      </c>
      <c r="AE29" s="660"/>
      <c r="AF29" s="660"/>
      <c r="AG29" s="660"/>
      <c r="AH29" s="660"/>
      <c r="AI29" s="660"/>
      <c r="AJ29" s="660"/>
      <c r="AK29" s="660"/>
      <c r="AL29" s="624" t="s">
        <v>238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310</v>
      </c>
      <c r="CG29" s="619"/>
      <c r="CH29" s="619"/>
      <c r="CI29" s="619"/>
      <c r="CJ29" s="619"/>
      <c r="CK29" s="619"/>
      <c r="CL29" s="619"/>
      <c r="CM29" s="619"/>
      <c r="CN29" s="619"/>
      <c r="CO29" s="619"/>
      <c r="CP29" s="619"/>
      <c r="CQ29" s="620"/>
      <c r="CR29" s="621">
        <v>4148522</v>
      </c>
      <c r="CS29" s="634"/>
      <c r="CT29" s="634"/>
      <c r="CU29" s="634"/>
      <c r="CV29" s="634"/>
      <c r="CW29" s="634"/>
      <c r="CX29" s="634"/>
      <c r="CY29" s="635"/>
      <c r="CZ29" s="624">
        <v>15.6</v>
      </c>
      <c r="DA29" s="636"/>
      <c r="DB29" s="636"/>
      <c r="DC29" s="637"/>
      <c r="DD29" s="627">
        <v>4057838</v>
      </c>
      <c r="DE29" s="634"/>
      <c r="DF29" s="634"/>
      <c r="DG29" s="634"/>
      <c r="DH29" s="634"/>
      <c r="DI29" s="634"/>
      <c r="DJ29" s="634"/>
      <c r="DK29" s="635"/>
      <c r="DL29" s="627">
        <v>3820238</v>
      </c>
      <c r="DM29" s="634"/>
      <c r="DN29" s="634"/>
      <c r="DO29" s="634"/>
      <c r="DP29" s="634"/>
      <c r="DQ29" s="634"/>
      <c r="DR29" s="634"/>
      <c r="DS29" s="634"/>
      <c r="DT29" s="634"/>
      <c r="DU29" s="634"/>
      <c r="DV29" s="635"/>
      <c r="DW29" s="624">
        <v>24.7</v>
      </c>
      <c r="DX29" s="636"/>
      <c r="DY29" s="636"/>
      <c r="DZ29" s="636"/>
      <c r="EA29" s="636"/>
      <c r="EB29" s="636"/>
      <c r="EC29" s="648"/>
    </row>
    <row r="30" spans="2:133" ht="11.25" customHeight="1" x14ac:dyDescent="0.2">
      <c r="B30" s="618" t="s">
        <v>311</v>
      </c>
      <c r="C30" s="619"/>
      <c r="D30" s="619"/>
      <c r="E30" s="619"/>
      <c r="F30" s="619"/>
      <c r="G30" s="619"/>
      <c r="H30" s="619"/>
      <c r="I30" s="619"/>
      <c r="J30" s="619"/>
      <c r="K30" s="619"/>
      <c r="L30" s="619"/>
      <c r="M30" s="619"/>
      <c r="N30" s="619"/>
      <c r="O30" s="619"/>
      <c r="P30" s="619"/>
      <c r="Q30" s="620"/>
      <c r="R30" s="621">
        <v>3652896</v>
      </c>
      <c r="S30" s="622"/>
      <c r="T30" s="622"/>
      <c r="U30" s="622"/>
      <c r="V30" s="622"/>
      <c r="W30" s="622"/>
      <c r="X30" s="622"/>
      <c r="Y30" s="623"/>
      <c r="Z30" s="659">
        <v>13.3</v>
      </c>
      <c r="AA30" s="659"/>
      <c r="AB30" s="659"/>
      <c r="AC30" s="659"/>
      <c r="AD30" s="660" t="s">
        <v>238</v>
      </c>
      <c r="AE30" s="660"/>
      <c r="AF30" s="660"/>
      <c r="AG30" s="660"/>
      <c r="AH30" s="660"/>
      <c r="AI30" s="660"/>
      <c r="AJ30" s="660"/>
      <c r="AK30" s="660"/>
      <c r="AL30" s="624" t="s">
        <v>238</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312</v>
      </c>
      <c r="BH30" s="696"/>
      <c r="BI30" s="696"/>
      <c r="BJ30" s="696"/>
      <c r="BK30" s="696"/>
      <c r="BL30" s="696"/>
      <c r="BM30" s="696"/>
      <c r="BN30" s="696"/>
      <c r="BO30" s="696"/>
      <c r="BP30" s="696"/>
      <c r="BQ30" s="697"/>
      <c r="BR30" s="673"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4073555</v>
      </c>
      <c r="CS30" s="622"/>
      <c r="CT30" s="622"/>
      <c r="CU30" s="622"/>
      <c r="CV30" s="622"/>
      <c r="CW30" s="622"/>
      <c r="CX30" s="622"/>
      <c r="CY30" s="623"/>
      <c r="CZ30" s="624">
        <v>15.3</v>
      </c>
      <c r="DA30" s="636"/>
      <c r="DB30" s="636"/>
      <c r="DC30" s="637"/>
      <c r="DD30" s="627">
        <v>3983846</v>
      </c>
      <c r="DE30" s="622"/>
      <c r="DF30" s="622"/>
      <c r="DG30" s="622"/>
      <c r="DH30" s="622"/>
      <c r="DI30" s="622"/>
      <c r="DJ30" s="622"/>
      <c r="DK30" s="623"/>
      <c r="DL30" s="627">
        <v>3746246</v>
      </c>
      <c r="DM30" s="622"/>
      <c r="DN30" s="622"/>
      <c r="DO30" s="622"/>
      <c r="DP30" s="622"/>
      <c r="DQ30" s="622"/>
      <c r="DR30" s="622"/>
      <c r="DS30" s="622"/>
      <c r="DT30" s="622"/>
      <c r="DU30" s="622"/>
      <c r="DV30" s="623"/>
      <c r="DW30" s="624">
        <v>24.2</v>
      </c>
      <c r="DX30" s="636"/>
      <c r="DY30" s="636"/>
      <c r="DZ30" s="636"/>
      <c r="EA30" s="636"/>
      <c r="EB30" s="636"/>
      <c r="EC30" s="648"/>
    </row>
    <row r="31" spans="2:133" ht="11.25" customHeight="1" x14ac:dyDescent="0.2">
      <c r="B31" s="688" t="s">
        <v>315</v>
      </c>
      <c r="C31" s="689"/>
      <c r="D31" s="689"/>
      <c r="E31" s="689"/>
      <c r="F31" s="689"/>
      <c r="G31" s="689"/>
      <c r="H31" s="689"/>
      <c r="I31" s="689"/>
      <c r="J31" s="689"/>
      <c r="K31" s="689"/>
      <c r="L31" s="689"/>
      <c r="M31" s="689"/>
      <c r="N31" s="689"/>
      <c r="O31" s="689"/>
      <c r="P31" s="689"/>
      <c r="Q31" s="690"/>
      <c r="R31" s="621" t="s">
        <v>251</v>
      </c>
      <c r="S31" s="622"/>
      <c r="T31" s="622"/>
      <c r="U31" s="622"/>
      <c r="V31" s="622"/>
      <c r="W31" s="622"/>
      <c r="X31" s="622"/>
      <c r="Y31" s="623"/>
      <c r="Z31" s="659" t="s">
        <v>238</v>
      </c>
      <c r="AA31" s="659"/>
      <c r="AB31" s="659"/>
      <c r="AC31" s="659"/>
      <c r="AD31" s="660" t="s">
        <v>238</v>
      </c>
      <c r="AE31" s="660"/>
      <c r="AF31" s="660"/>
      <c r="AG31" s="660"/>
      <c r="AH31" s="660"/>
      <c r="AI31" s="660"/>
      <c r="AJ31" s="660"/>
      <c r="AK31" s="660"/>
      <c r="AL31" s="624" t="s">
        <v>251</v>
      </c>
      <c r="AM31" s="625"/>
      <c r="AN31" s="625"/>
      <c r="AO31" s="661"/>
      <c r="AP31" s="691" t="s">
        <v>316</v>
      </c>
      <c r="AQ31" s="692"/>
      <c r="AR31" s="692"/>
      <c r="AS31" s="692"/>
      <c r="AT31" s="693" t="s">
        <v>317</v>
      </c>
      <c r="AU31" s="218"/>
      <c r="AV31" s="218"/>
      <c r="AW31" s="218"/>
      <c r="AX31" s="679" t="s">
        <v>190</v>
      </c>
      <c r="AY31" s="680"/>
      <c r="AZ31" s="680"/>
      <c r="BA31" s="680"/>
      <c r="BB31" s="680"/>
      <c r="BC31" s="680"/>
      <c r="BD31" s="680"/>
      <c r="BE31" s="680"/>
      <c r="BF31" s="681"/>
      <c r="BG31" s="683">
        <v>99.5</v>
      </c>
      <c r="BH31" s="684"/>
      <c r="BI31" s="684"/>
      <c r="BJ31" s="684"/>
      <c r="BK31" s="684"/>
      <c r="BL31" s="684"/>
      <c r="BM31" s="685">
        <v>98.1</v>
      </c>
      <c r="BN31" s="684"/>
      <c r="BO31" s="684"/>
      <c r="BP31" s="684"/>
      <c r="BQ31" s="686"/>
      <c r="BR31" s="683">
        <v>99.5</v>
      </c>
      <c r="BS31" s="684"/>
      <c r="BT31" s="684"/>
      <c r="BU31" s="684"/>
      <c r="BV31" s="684"/>
      <c r="BW31" s="684"/>
      <c r="BX31" s="685">
        <v>98.2</v>
      </c>
      <c r="BY31" s="684"/>
      <c r="BZ31" s="684"/>
      <c r="CA31" s="684"/>
      <c r="CB31" s="686"/>
      <c r="CD31" s="642"/>
      <c r="CE31" s="643"/>
      <c r="CF31" s="618" t="s">
        <v>318</v>
      </c>
      <c r="CG31" s="619"/>
      <c r="CH31" s="619"/>
      <c r="CI31" s="619"/>
      <c r="CJ31" s="619"/>
      <c r="CK31" s="619"/>
      <c r="CL31" s="619"/>
      <c r="CM31" s="619"/>
      <c r="CN31" s="619"/>
      <c r="CO31" s="619"/>
      <c r="CP31" s="619"/>
      <c r="CQ31" s="620"/>
      <c r="CR31" s="621">
        <v>74967</v>
      </c>
      <c r="CS31" s="634"/>
      <c r="CT31" s="634"/>
      <c r="CU31" s="634"/>
      <c r="CV31" s="634"/>
      <c r="CW31" s="634"/>
      <c r="CX31" s="634"/>
      <c r="CY31" s="635"/>
      <c r="CZ31" s="624">
        <v>0.3</v>
      </c>
      <c r="DA31" s="636"/>
      <c r="DB31" s="636"/>
      <c r="DC31" s="637"/>
      <c r="DD31" s="627">
        <v>73992</v>
      </c>
      <c r="DE31" s="634"/>
      <c r="DF31" s="634"/>
      <c r="DG31" s="634"/>
      <c r="DH31" s="634"/>
      <c r="DI31" s="634"/>
      <c r="DJ31" s="634"/>
      <c r="DK31" s="635"/>
      <c r="DL31" s="627">
        <v>73992</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319</v>
      </c>
      <c r="C32" s="619"/>
      <c r="D32" s="619"/>
      <c r="E32" s="619"/>
      <c r="F32" s="619"/>
      <c r="G32" s="619"/>
      <c r="H32" s="619"/>
      <c r="I32" s="619"/>
      <c r="J32" s="619"/>
      <c r="K32" s="619"/>
      <c r="L32" s="619"/>
      <c r="M32" s="619"/>
      <c r="N32" s="619"/>
      <c r="O32" s="619"/>
      <c r="P32" s="619"/>
      <c r="Q32" s="620"/>
      <c r="R32" s="621">
        <v>2099898</v>
      </c>
      <c r="S32" s="622"/>
      <c r="T32" s="622"/>
      <c r="U32" s="622"/>
      <c r="V32" s="622"/>
      <c r="W32" s="622"/>
      <c r="X32" s="622"/>
      <c r="Y32" s="623"/>
      <c r="Z32" s="659">
        <v>7.7</v>
      </c>
      <c r="AA32" s="659"/>
      <c r="AB32" s="659"/>
      <c r="AC32" s="659"/>
      <c r="AD32" s="660" t="s">
        <v>238</v>
      </c>
      <c r="AE32" s="660"/>
      <c r="AF32" s="660"/>
      <c r="AG32" s="660"/>
      <c r="AH32" s="660"/>
      <c r="AI32" s="660"/>
      <c r="AJ32" s="660"/>
      <c r="AK32" s="660"/>
      <c r="AL32" s="624" t="s">
        <v>238</v>
      </c>
      <c r="AM32" s="625"/>
      <c r="AN32" s="625"/>
      <c r="AO32" s="661"/>
      <c r="AP32" s="662"/>
      <c r="AQ32" s="663"/>
      <c r="AR32" s="663"/>
      <c r="AS32" s="663"/>
      <c r="AT32" s="694"/>
      <c r="AU32" s="214" t="s">
        <v>320</v>
      </c>
      <c r="AX32" s="618" t="s">
        <v>321</v>
      </c>
      <c r="AY32" s="619"/>
      <c r="AZ32" s="619"/>
      <c r="BA32" s="619"/>
      <c r="BB32" s="619"/>
      <c r="BC32" s="619"/>
      <c r="BD32" s="619"/>
      <c r="BE32" s="619"/>
      <c r="BF32" s="620"/>
      <c r="BG32" s="687">
        <v>99.5</v>
      </c>
      <c r="BH32" s="634"/>
      <c r="BI32" s="634"/>
      <c r="BJ32" s="634"/>
      <c r="BK32" s="634"/>
      <c r="BL32" s="634"/>
      <c r="BM32" s="625">
        <v>98.7</v>
      </c>
      <c r="BN32" s="634"/>
      <c r="BO32" s="634"/>
      <c r="BP32" s="634"/>
      <c r="BQ32" s="657"/>
      <c r="BR32" s="687">
        <v>99.5</v>
      </c>
      <c r="BS32" s="634"/>
      <c r="BT32" s="634"/>
      <c r="BU32" s="634"/>
      <c r="BV32" s="634"/>
      <c r="BW32" s="634"/>
      <c r="BX32" s="625">
        <v>98.6</v>
      </c>
      <c r="BY32" s="634"/>
      <c r="BZ32" s="634"/>
      <c r="CA32" s="634"/>
      <c r="CB32" s="657"/>
      <c r="CD32" s="644"/>
      <c r="CE32" s="645"/>
      <c r="CF32" s="618" t="s">
        <v>322</v>
      </c>
      <c r="CG32" s="619"/>
      <c r="CH32" s="619"/>
      <c r="CI32" s="619"/>
      <c r="CJ32" s="619"/>
      <c r="CK32" s="619"/>
      <c r="CL32" s="619"/>
      <c r="CM32" s="619"/>
      <c r="CN32" s="619"/>
      <c r="CO32" s="619"/>
      <c r="CP32" s="619"/>
      <c r="CQ32" s="620"/>
      <c r="CR32" s="621">
        <v>696</v>
      </c>
      <c r="CS32" s="622"/>
      <c r="CT32" s="622"/>
      <c r="CU32" s="622"/>
      <c r="CV32" s="622"/>
      <c r="CW32" s="622"/>
      <c r="CX32" s="622"/>
      <c r="CY32" s="623"/>
      <c r="CZ32" s="624">
        <v>0</v>
      </c>
      <c r="DA32" s="636"/>
      <c r="DB32" s="636"/>
      <c r="DC32" s="637"/>
      <c r="DD32" s="627">
        <v>696</v>
      </c>
      <c r="DE32" s="622"/>
      <c r="DF32" s="622"/>
      <c r="DG32" s="622"/>
      <c r="DH32" s="622"/>
      <c r="DI32" s="622"/>
      <c r="DJ32" s="622"/>
      <c r="DK32" s="623"/>
      <c r="DL32" s="627">
        <v>696</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323</v>
      </c>
      <c r="C33" s="619"/>
      <c r="D33" s="619"/>
      <c r="E33" s="619"/>
      <c r="F33" s="619"/>
      <c r="G33" s="619"/>
      <c r="H33" s="619"/>
      <c r="I33" s="619"/>
      <c r="J33" s="619"/>
      <c r="K33" s="619"/>
      <c r="L33" s="619"/>
      <c r="M33" s="619"/>
      <c r="N33" s="619"/>
      <c r="O33" s="619"/>
      <c r="P33" s="619"/>
      <c r="Q33" s="620"/>
      <c r="R33" s="621">
        <v>29260</v>
      </c>
      <c r="S33" s="622"/>
      <c r="T33" s="622"/>
      <c r="U33" s="622"/>
      <c r="V33" s="622"/>
      <c r="W33" s="622"/>
      <c r="X33" s="622"/>
      <c r="Y33" s="623"/>
      <c r="Z33" s="659">
        <v>0.1</v>
      </c>
      <c r="AA33" s="659"/>
      <c r="AB33" s="659"/>
      <c r="AC33" s="659"/>
      <c r="AD33" s="660">
        <v>4485</v>
      </c>
      <c r="AE33" s="660"/>
      <c r="AF33" s="660"/>
      <c r="AG33" s="660"/>
      <c r="AH33" s="660"/>
      <c r="AI33" s="660"/>
      <c r="AJ33" s="660"/>
      <c r="AK33" s="660"/>
      <c r="AL33" s="624">
        <v>0</v>
      </c>
      <c r="AM33" s="625"/>
      <c r="AN33" s="625"/>
      <c r="AO33" s="661"/>
      <c r="AP33" s="664"/>
      <c r="AQ33" s="665"/>
      <c r="AR33" s="665"/>
      <c r="AS33" s="665"/>
      <c r="AT33" s="695"/>
      <c r="AU33" s="219"/>
      <c r="AV33" s="219"/>
      <c r="AW33" s="219"/>
      <c r="AX33" s="602" t="s">
        <v>324</v>
      </c>
      <c r="AY33" s="603"/>
      <c r="AZ33" s="603"/>
      <c r="BA33" s="603"/>
      <c r="BB33" s="603"/>
      <c r="BC33" s="603"/>
      <c r="BD33" s="603"/>
      <c r="BE33" s="603"/>
      <c r="BF33" s="604"/>
      <c r="BG33" s="682">
        <v>99.4</v>
      </c>
      <c r="BH33" s="606"/>
      <c r="BI33" s="606"/>
      <c r="BJ33" s="606"/>
      <c r="BK33" s="606"/>
      <c r="BL33" s="606"/>
      <c r="BM33" s="652">
        <v>97.6</v>
      </c>
      <c r="BN33" s="606"/>
      <c r="BO33" s="606"/>
      <c r="BP33" s="606"/>
      <c r="BQ33" s="669"/>
      <c r="BR33" s="682">
        <v>99.5</v>
      </c>
      <c r="BS33" s="606"/>
      <c r="BT33" s="606"/>
      <c r="BU33" s="606"/>
      <c r="BV33" s="606"/>
      <c r="BW33" s="606"/>
      <c r="BX33" s="652">
        <v>97.7</v>
      </c>
      <c r="BY33" s="606"/>
      <c r="BZ33" s="606"/>
      <c r="CA33" s="606"/>
      <c r="CB33" s="669"/>
      <c r="CD33" s="618" t="s">
        <v>325</v>
      </c>
      <c r="CE33" s="619"/>
      <c r="CF33" s="619"/>
      <c r="CG33" s="619"/>
      <c r="CH33" s="619"/>
      <c r="CI33" s="619"/>
      <c r="CJ33" s="619"/>
      <c r="CK33" s="619"/>
      <c r="CL33" s="619"/>
      <c r="CM33" s="619"/>
      <c r="CN33" s="619"/>
      <c r="CO33" s="619"/>
      <c r="CP33" s="619"/>
      <c r="CQ33" s="620"/>
      <c r="CR33" s="621">
        <v>10866248</v>
      </c>
      <c r="CS33" s="634"/>
      <c r="CT33" s="634"/>
      <c r="CU33" s="634"/>
      <c r="CV33" s="634"/>
      <c r="CW33" s="634"/>
      <c r="CX33" s="634"/>
      <c r="CY33" s="635"/>
      <c r="CZ33" s="624">
        <v>40.9</v>
      </c>
      <c r="DA33" s="636"/>
      <c r="DB33" s="636"/>
      <c r="DC33" s="637"/>
      <c r="DD33" s="627">
        <v>7759148</v>
      </c>
      <c r="DE33" s="634"/>
      <c r="DF33" s="634"/>
      <c r="DG33" s="634"/>
      <c r="DH33" s="634"/>
      <c r="DI33" s="634"/>
      <c r="DJ33" s="634"/>
      <c r="DK33" s="635"/>
      <c r="DL33" s="627">
        <v>5000331</v>
      </c>
      <c r="DM33" s="634"/>
      <c r="DN33" s="634"/>
      <c r="DO33" s="634"/>
      <c r="DP33" s="634"/>
      <c r="DQ33" s="634"/>
      <c r="DR33" s="634"/>
      <c r="DS33" s="634"/>
      <c r="DT33" s="634"/>
      <c r="DU33" s="634"/>
      <c r="DV33" s="635"/>
      <c r="DW33" s="624">
        <v>32.4</v>
      </c>
      <c r="DX33" s="636"/>
      <c r="DY33" s="636"/>
      <c r="DZ33" s="636"/>
      <c r="EA33" s="636"/>
      <c r="EB33" s="636"/>
      <c r="EC33" s="648"/>
    </row>
    <row r="34" spans="2:133" ht="11.25" customHeight="1" x14ac:dyDescent="0.2">
      <c r="B34" s="618" t="s">
        <v>326</v>
      </c>
      <c r="C34" s="619"/>
      <c r="D34" s="619"/>
      <c r="E34" s="619"/>
      <c r="F34" s="619"/>
      <c r="G34" s="619"/>
      <c r="H34" s="619"/>
      <c r="I34" s="619"/>
      <c r="J34" s="619"/>
      <c r="K34" s="619"/>
      <c r="L34" s="619"/>
      <c r="M34" s="619"/>
      <c r="N34" s="619"/>
      <c r="O34" s="619"/>
      <c r="P34" s="619"/>
      <c r="Q34" s="620"/>
      <c r="R34" s="621">
        <v>537129</v>
      </c>
      <c r="S34" s="622"/>
      <c r="T34" s="622"/>
      <c r="U34" s="622"/>
      <c r="V34" s="622"/>
      <c r="W34" s="622"/>
      <c r="X34" s="622"/>
      <c r="Y34" s="623"/>
      <c r="Z34" s="659">
        <v>2</v>
      </c>
      <c r="AA34" s="659"/>
      <c r="AB34" s="659"/>
      <c r="AC34" s="659"/>
      <c r="AD34" s="660" t="s">
        <v>238</v>
      </c>
      <c r="AE34" s="660"/>
      <c r="AF34" s="660"/>
      <c r="AG34" s="660"/>
      <c r="AH34" s="660"/>
      <c r="AI34" s="660"/>
      <c r="AJ34" s="660"/>
      <c r="AK34" s="660"/>
      <c r="AL34" s="624" t="s">
        <v>238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4047388</v>
      </c>
      <c r="CS34" s="622"/>
      <c r="CT34" s="622"/>
      <c r="CU34" s="622"/>
      <c r="CV34" s="622"/>
      <c r="CW34" s="622"/>
      <c r="CX34" s="622"/>
      <c r="CY34" s="623"/>
      <c r="CZ34" s="624">
        <v>15.2</v>
      </c>
      <c r="DA34" s="636"/>
      <c r="DB34" s="636"/>
      <c r="DC34" s="637"/>
      <c r="DD34" s="627">
        <v>2750457</v>
      </c>
      <c r="DE34" s="622"/>
      <c r="DF34" s="622"/>
      <c r="DG34" s="622"/>
      <c r="DH34" s="622"/>
      <c r="DI34" s="622"/>
      <c r="DJ34" s="622"/>
      <c r="DK34" s="623"/>
      <c r="DL34" s="627">
        <v>2129771</v>
      </c>
      <c r="DM34" s="622"/>
      <c r="DN34" s="622"/>
      <c r="DO34" s="622"/>
      <c r="DP34" s="622"/>
      <c r="DQ34" s="622"/>
      <c r="DR34" s="622"/>
      <c r="DS34" s="622"/>
      <c r="DT34" s="622"/>
      <c r="DU34" s="622"/>
      <c r="DV34" s="623"/>
      <c r="DW34" s="624">
        <v>13.8</v>
      </c>
      <c r="DX34" s="636"/>
      <c r="DY34" s="636"/>
      <c r="DZ34" s="636"/>
      <c r="EA34" s="636"/>
      <c r="EB34" s="636"/>
      <c r="EC34" s="648"/>
    </row>
    <row r="35" spans="2:133" ht="11.25" customHeight="1" x14ac:dyDescent="0.2">
      <c r="B35" s="618" t="s">
        <v>328</v>
      </c>
      <c r="C35" s="619"/>
      <c r="D35" s="619"/>
      <c r="E35" s="619"/>
      <c r="F35" s="619"/>
      <c r="G35" s="619"/>
      <c r="H35" s="619"/>
      <c r="I35" s="619"/>
      <c r="J35" s="619"/>
      <c r="K35" s="619"/>
      <c r="L35" s="619"/>
      <c r="M35" s="619"/>
      <c r="N35" s="619"/>
      <c r="O35" s="619"/>
      <c r="P35" s="619"/>
      <c r="Q35" s="620"/>
      <c r="R35" s="621">
        <v>923677</v>
      </c>
      <c r="S35" s="622"/>
      <c r="T35" s="622"/>
      <c r="U35" s="622"/>
      <c r="V35" s="622"/>
      <c r="W35" s="622"/>
      <c r="X35" s="622"/>
      <c r="Y35" s="623"/>
      <c r="Z35" s="659">
        <v>3.4</v>
      </c>
      <c r="AA35" s="659"/>
      <c r="AB35" s="659"/>
      <c r="AC35" s="659"/>
      <c r="AD35" s="660" t="s">
        <v>238</v>
      </c>
      <c r="AE35" s="660"/>
      <c r="AF35" s="660"/>
      <c r="AG35" s="660"/>
      <c r="AH35" s="660"/>
      <c r="AI35" s="660"/>
      <c r="AJ35" s="660"/>
      <c r="AK35" s="660"/>
      <c r="AL35" s="624" t="s">
        <v>238</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315577</v>
      </c>
      <c r="CS35" s="634"/>
      <c r="CT35" s="634"/>
      <c r="CU35" s="634"/>
      <c r="CV35" s="634"/>
      <c r="CW35" s="634"/>
      <c r="CX35" s="634"/>
      <c r="CY35" s="635"/>
      <c r="CZ35" s="624">
        <v>1.2</v>
      </c>
      <c r="DA35" s="636"/>
      <c r="DB35" s="636"/>
      <c r="DC35" s="637"/>
      <c r="DD35" s="627">
        <v>263057</v>
      </c>
      <c r="DE35" s="634"/>
      <c r="DF35" s="634"/>
      <c r="DG35" s="634"/>
      <c r="DH35" s="634"/>
      <c r="DI35" s="634"/>
      <c r="DJ35" s="634"/>
      <c r="DK35" s="635"/>
      <c r="DL35" s="627">
        <v>162644</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x14ac:dyDescent="0.2">
      <c r="B36" s="618" t="s">
        <v>332</v>
      </c>
      <c r="C36" s="619"/>
      <c r="D36" s="619"/>
      <c r="E36" s="619"/>
      <c r="F36" s="619"/>
      <c r="G36" s="619"/>
      <c r="H36" s="619"/>
      <c r="I36" s="619"/>
      <c r="J36" s="619"/>
      <c r="K36" s="619"/>
      <c r="L36" s="619"/>
      <c r="M36" s="619"/>
      <c r="N36" s="619"/>
      <c r="O36" s="619"/>
      <c r="P36" s="619"/>
      <c r="Q36" s="620"/>
      <c r="R36" s="621">
        <v>1018265</v>
      </c>
      <c r="S36" s="622"/>
      <c r="T36" s="622"/>
      <c r="U36" s="622"/>
      <c r="V36" s="622"/>
      <c r="W36" s="622"/>
      <c r="X36" s="622"/>
      <c r="Y36" s="623"/>
      <c r="Z36" s="659">
        <v>3.7</v>
      </c>
      <c r="AA36" s="659"/>
      <c r="AB36" s="659"/>
      <c r="AC36" s="659"/>
      <c r="AD36" s="660" t="s">
        <v>251</v>
      </c>
      <c r="AE36" s="660"/>
      <c r="AF36" s="660"/>
      <c r="AG36" s="660"/>
      <c r="AH36" s="660"/>
      <c r="AI36" s="660"/>
      <c r="AJ36" s="660"/>
      <c r="AK36" s="660"/>
      <c r="AL36" s="624" t="s">
        <v>238</v>
      </c>
      <c r="AM36" s="625"/>
      <c r="AN36" s="625"/>
      <c r="AO36" s="661"/>
      <c r="AP36" s="222"/>
      <c r="AQ36" s="670" t="s">
        <v>333</v>
      </c>
      <c r="AR36" s="671"/>
      <c r="AS36" s="671"/>
      <c r="AT36" s="671"/>
      <c r="AU36" s="671"/>
      <c r="AV36" s="671"/>
      <c r="AW36" s="671"/>
      <c r="AX36" s="671"/>
      <c r="AY36" s="672"/>
      <c r="AZ36" s="676">
        <v>3752731</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51850</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3274029</v>
      </c>
      <c r="CS36" s="622"/>
      <c r="CT36" s="622"/>
      <c r="CU36" s="622"/>
      <c r="CV36" s="622"/>
      <c r="CW36" s="622"/>
      <c r="CX36" s="622"/>
      <c r="CY36" s="623"/>
      <c r="CZ36" s="624">
        <v>12.3</v>
      </c>
      <c r="DA36" s="636"/>
      <c r="DB36" s="636"/>
      <c r="DC36" s="637"/>
      <c r="DD36" s="627">
        <v>2565305</v>
      </c>
      <c r="DE36" s="622"/>
      <c r="DF36" s="622"/>
      <c r="DG36" s="622"/>
      <c r="DH36" s="622"/>
      <c r="DI36" s="622"/>
      <c r="DJ36" s="622"/>
      <c r="DK36" s="623"/>
      <c r="DL36" s="627">
        <v>1170756</v>
      </c>
      <c r="DM36" s="622"/>
      <c r="DN36" s="622"/>
      <c r="DO36" s="622"/>
      <c r="DP36" s="622"/>
      <c r="DQ36" s="622"/>
      <c r="DR36" s="622"/>
      <c r="DS36" s="622"/>
      <c r="DT36" s="622"/>
      <c r="DU36" s="622"/>
      <c r="DV36" s="623"/>
      <c r="DW36" s="624">
        <v>7.6</v>
      </c>
      <c r="DX36" s="636"/>
      <c r="DY36" s="636"/>
      <c r="DZ36" s="636"/>
      <c r="EA36" s="636"/>
      <c r="EB36" s="636"/>
      <c r="EC36" s="648"/>
    </row>
    <row r="37" spans="2:133" ht="11.25" customHeight="1" x14ac:dyDescent="0.2">
      <c r="B37" s="618" t="s">
        <v>336</v>
      </c>
      <c r="C37" s="619"/>
      <c r="D37" s="619"/>
      <c r="E37" s="619"/>
      <c r="F37" s="619"/>
      <c r="G37" s="619"/>
      <c r="H37" s="619"/>
      <c r="I37" s="619"/>
      <c r="J37" s="619"/>
      <c r="K37" s="619"/>
      <c r="L37" s="619"/>
      <c r="M37" s="619"/>
      <c r="N37" s="619"/>
      <c r="O37" s="619"/>
      <c r="P37" s="619"/>
      <c r="Q37" s="620"/>
      <c r="R37" s="621">
        <v>371434</v>
      </c>
      <c r="S37" s="622"/>
      <c r="T37" s="622"/>
      <c r="U37" s="622"/>
      <c r="V37" s="622"/>
      <c r="W37" s="622"/>
      <c r="X37" s="622"/>
      <c r="Y37" s="623"/>
      <c r="Z37" s="659">
        <v>1.4</v>
      </c>
      <c r="AA37" s="659"/>
      <c r="AB37" s="659"/>
      <c r="AC37" s="659"/>
      <c r="AD37" s="660">
        <v>26429</v>
      </c>
      <c r="AE37" s="660"/>
      <c r="AF37" s="660"/>
      <c r="AG37" s="660"/>
      <c r="AH37" s="660"/>
      <c r="AI37" s="660"/>
      <c r="AJ37" s="660"/>
      <c r="AK37" s="660"/>
      <c r="AL37" s="624">
        <v>0.2</v>
      </c>
      <c r="AM37" s="625"/>
      <c r="AN37" s="625"/>
      <c r="AO37" s="661"/>
      <c r="AQ37" s="654" t="s">
        <v>337</v>
      </c>
      <c r="AR37" s="655"/>
      <c r="AS37" s="655"/>
      <c r="AT37" s="655"/>
      <c r="AU37" s="655"/>
      <c r="AV37" s="655"/>
      <c r="AW37" s="655"/>
      <c r="AX37" s="655"/>
      <c r="AY37" s="656"/>
      <c r="AZ37" s="621">
        <v>1173591</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23027</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15186</v>
      </c>
      <c r="CS37" s="634"/>
      <c r="CT37" s="634"/>
      <c r="CU37" s="634"/>
      <c r="CV37" s="634"/>
      <c r="CW37" s="634"/>
      <c r="CX37" s="634"/>
      <c r="CY37" s="635"/>
      <c r="CZ37" s="624">
        <v>0.1</v>
      </c>
      <c r="DA37" s="636"/>
      <c r="DB37" s="636"/>
      <c r="DC37" s="637"/>
      <c r="DD37" s="627">
        <v>15186</v>
      </c>
      <c r="DE37" s="634"/>
      <c r="DF37" s="634"/>
      <c r="DG37" s="634"/>
      <c r="DH37" s="634"/>
      <c r="DI37" s="634"/>
      <c r="DJ37" s="634"/>
      <c r="DK37" s="635"/>
      <c r="DL37" s="627">
        <v>15186</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2">
      <c r="B38" s="618" t="s">
        <v>340</v>
      </c>
      <c r="C38" s="619"/>
      <c r="D38" s="619"/>
      <c r="E38" s="619"/>
      <c r="F38" s="619"/>
      <c r="G38" s="619"/>
      <c r="H38" s="619"/>
      <c r="I38" s="619"/>
      <c r="J38" s="619"/>
      <c r="K38" s="619"/>
      <c r="L38" s="619"/>
      <c r="M38" s="619"/>
      <c r="N38" s="619"/>
      <c r="O38" s="619"/>
      <c r="P38" s="619"/>
      <c r="Q38" s="620"/>
      <c r="R38" s="621">
        <v>1625300</v>
      </c>
      <c r="S38" s="622"/>
      <c r="T38" s="622"/>
      <c r="U38" s="622"/>
      <c r="V38" s="622"/>
      <c r="W38" s="622"/>
      <c r="X38" s="622"/>
      <c r="Y38" s="623"/>
      <c r="Z38" s="659">
        <v>5.9</v>
      </c>
      <c r="AA38" s="659"/>
      <c r="AB38" s="659"/>
      <c r="AC38" s="659"/>
      <c r="AD38" s="660" t="s">
        <v>238</v>
      </c>
      <c r="AE38" s="660"/>
      <c r="AF38" s="660"/>
      <c r="AG38" s="660"/>
      <c r="AH38" s="660"/>
      <c r="AI38" s="660"/>
      <c r="AJ38" s="660"/>
      <c r="AK38" s="660"/>
      <c r="AL38" s="624" t="s">
        <v>238</v>
      </c>
      <c r="AM38" s="625"/>
      <c r="AN38" s="625"/>
      <c r="AO38" s="661"/>
      <c r="AQ38" s="654" t="s">
        <v>341</v>
      </c>
      <c r="AR38" s="655"/>
      <c r="AS38" s="655"/>
      <c r="AT38" s="655"/>
      <c r="AU38" s="655"/>
      <c r="AV38" s="655"/>
      <c r="AW38" s="655"/>
      <c r="AX38" s="655"/>
      <c r="AY38" s="656"/>
      <c r="AZ38" s="621">
        <v>709804</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4359</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2165011</v>
      </c>
      <c r="CS38" s="622"/>
      <c r="CT38" s="622"/>
      <c r="CU38" s="622"/>
      <c r="CV38" s="622"/>
      <c r="CW38" s="622"/>
      <c r="CX38" s="622"/>
      <c r="CY38" s="623"/>
      <c r="CZ38" s="624">
        <v>8.1</v>
      </c>
      <c r="DA38" s="636"/>
      <c r="DB38" s="636"/>
      <c r="DC38" s="637"/>
      <c r="DD38" s="627">
        <v>1864889</v>
      </c>
      <c r="DE38" s="622"/>
      <c r="DF38" s="622"/>
      <c r="DG38" s="622"/>
      <c r="DH38" s="622"/>
      <c r="DI38" s="622"/>
      <c r="DJ38" s="622"/>
      <c r="DK38" s="623"/>
      <c r="DL38" s="627">
        <v>1530220</v>
      </c>
      <c r="DM38" s="622"/>
      <c r="DN38" s="622"/>
      <c r="DO38" s="622"/>
      <c r="DP38" s="622"/>
      <c r="DQ38" s="622"/>
      <c r="DR38" s="622"/>
      <c r="DS38" s="622"/>
      <c r="DT38" s="622"/>
      <c r="DU38" s="622"/>
      <c r="DV38" s="623"/>
      <c r="DW38" s="624">
        <v>9.9</v>
      </c>
      <c r="DX38" s="636"/>
      <c r="DY38" s="636"/>
      <c r="DZ38" s="636"/>
      <c r="EA38" s="636"/>
      <c r="EB38" s="636"/>
      <c r="EC38" s="648"/>
    </row>
    <row r="39" spans="2:133" ht="11.25" customHeight="1" x14ac:dyDescent="0.2">
      <c r="B39" s="618" t="s">
        <v>344</v>
      </c>
      <c r="C39" s="619"/>
      <c r="D39" s="619"/>
      <c r="E39" s="619"/>
      <c r="F39" s="619"/>
      <c r="G39" s="619"/>
      <c r="H39" s="619"/>
      <c r="I39" s="619"/>
      <c r="J39" s="619"/>
      <c r="K39" s="619"/>
      <c r="L39" s="619"/>
      <c r="M39" s="619"/>
      <c r="N39" s="619"/>
      <c r="O39" s="619"/>
      <c r="P39" s="619"/>
      <c r="Q39" s="620"/>
      <c r="R39" s="621" t="s">
        <v>251</v>
      </c>
      <c r="S39" s="622"/>
      <c r="T39" s="622"/>
      <c r="U39" s="622"/>
      <c r="V39" s="622"/>
      <c r="W39" s="622"/>
      <c r="X39" s="622"/>
      <c r="Y39" s="623"/>
      <c r="Z39" s="659" t="s">
        <v>238</v>
      </c>
      <c r="AA39" s="659"/>
      <c r="AB39" s="659"/>
      <c r="AC39" s="659"/>
      <c r="AD39" s="660" t="s">
        <v>238</v>
      </c>
      <c r="AE39" s="660"/>
      <c r="AF39" s="660"/>
      <c r="AG39" s="660"/>
      <c r="AH39" s="660"/>
      <c r="AI39" s="660"/>
      <c r="AJ39" s="660"/>
      <c r="AK39" s="660"/>
      <c r="AL39" s="624" t="s">
        <v>251</v>
      </c>
      <c r="AM39" s="625"/>
      <c r="AN39" s="625"/>
      <c r="AO39" s="661"/>
      <c r="AQ39" s="654" t="s">
        <v>345</v>
      </c>
      <c r="AR39" s="655"/>
      <c r="AS39" s="655"/>
      <c r="AT39" s="655"/>
      <c r="AU39" s="655"/>
      <c r="AV39" s="655"/>
      <c r="AW39" s="655"/>
      <c r="AX39" s="655"/>
      <c r="AY39" s="656"/>
      <c r="AZ39" s="621">
        <v>191595</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6523</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887303</v>
      </c>
      <c r="CS39" s="634"/>
      <c r="CT39" s="634"/>
      <c r="CU39" s="634"/>
      <c r="CV39" s="634"/>
      <c r="CW39" s="634"/>
      <c r="CX39" s="634"/>
      <c r="CY39" s="635"/>
      <c r="CZ39" s="624">
        <v>3.3</v>
      </c>
      <c r="DA39" s="636"/>
      <c r="DB39" s="636"/>
      <c r="DC39" s="637"/>
      <c r="DD39" s="627">
        <v>308500</v>
      </c>
      <c r="DE39" s="634"/>
      <c r="DF39" s="634"/>
      <c r="DG39" s="634"/>
      <c r="DH39" s="634"/>
      <c r="DI39" s="634"/>
      <c r="DJ39" s="634"/>
      <c r="DK39" s="635"/>
      <c r="DL39" s="627" t="s">
        <v>238</v>
      </c>
      <c r="DM39" s="634"/>
      <c r="DN39" s="634"/>
      <c r="DO39" s="634"/>
      <c r="DP39" s="634"/>
      <c r="DQ39" s="634"/>
      <c r="DR39" s="634"/>
      <c r="DS39" s="634"/>
      <c r="DT39" s="634"/>
      <c r="DU39" s="634"/>
      <c r="DV39" s="635"/>
      <c r="DW39" s="624" t="s">
        <v>251</v>
      </c>
      <c r="DX39" s="636"/>
      <c r="DY39" s="636"/>
      <c r="DZ39" s="636"/>
      <c r="EA39" s="636"/>
      <c r="EB39" s="636"/>
      <c r="EC39" s="648"/>
    </row>
    <row r="40" spans="2:133" ht="11.25" customHeight="1" x14ac:dyDescent="0.2">
      <c r="B40" s="618" t="s">
        <v>348</v>
      </c>
      <c r="C40" s="619"/>
      <c r="D40" s="619"/>
      <c r="E40" s="619"/>
      <c r="F40" s="619"/>
      <c r="G40" s="619"/>
      <c r="H40" s="619"/>
      <c r="I40" s="619"/>
      <c r="J40" s="619"/>
      <c r="K40" s="619"/>
      <c r="L40" s="619"/>
      <c r="M40" s="619"/>
      <c r="N40" s="619"/>
      <c r="O40" s="619"/>
      <c r="P40" s="619"/>
      <c r="Q40" s="620"/>
      <c r="R40" s="621">
        <v>184900</v>
      </c>
      <c r="S40" s="622"/>
      <c r="T40" s="622"/>
      <c r="U40" s="622"/>
      <c r="V40" s="622"/>
      <c r="W40" s="622"/>
      <c r="X40" s="622"/>
      <c r="Y40" s="623"/>
      <c r="Z40" s="659">
        <v>0.7</v>
      </c>
      <c r="AA40" s="659"/>
      <c r="AB40" s="659"/>
      <c r="AC40" s="659"/>
      <c r="AD40" s="660" t="s">
        <v>238</v>
      </c>
      <c r="AE40" s="660"/>
      <c r="AF40" s="660"/>
      <c r="AG40" s="660"/>
      <c r="AH40" s="660"/>
      <c r="AI40" s="660"/>
      <c r="AJ40" s="660"/>
      <c r="AK40" s="660"/>
      <c r="AL40" s="624" t="s">
        <v>238</v>
      </c>
      <c r="AM40" s="625"/>
      <c r="AN40" s="625"/>
      <c r="AO40" s="661"/>
      <c r="AQ40" s="654" t="s">
        <v>349</v>
      </c>
      <c r="AR40" s="655"/>
      <c r="AS40" s="655"/>
      <c r="AT40" s="655"/>
      <c r="AU40" s="655"/>
      <c r="AV40" s="655"/>
      <c r="AW40" s="655"/>
      <c r="AX40" s="655"/>
      <c r="AY40" s="656"/>
      <c r="AZ40" s="621" t="s">
        <v>251</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98</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176940</v>
      </c>
      <c r="CS40" s="622"/>
      <c r="CT40" s="622"/>
      <c r="CU40" s="622"/>
      <c r="CV40" s="622"/>
      <c r="CW40" s="622"/>
      <c r="CX40" s="622"/>
      <c r="CY40" s="623"/>
      <c r="CZ40" s="624">
        <v>0.7</v>
      </c>
      <c r="DA40" s="636"/>
      <c r="DB40" s="636"/>
      <c r="DC40" s="637"/>
      <c r="DD40" s="627">
        <v>6940</v>
      </c>
      <c r="DE40" s="622"/>
      <c r="DF40" s="622"/>
      <c r="DG40" s="622"/>
      <c r="DH40" s="622"/>
      <c r="DI40" s="622"/>
      <c r="DJ40" s="622"/>
      <c r="DK40" s="623"/>
      <c r="DL40" s="627">
        <v>6940</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2">
      <c r="B41" s="602" t="s">
        <v>353</v>
      </c>
      <c r="C41" s="603"/>
      <c r="D41" s="603"/>
      <c r="E41" s="603"/>
      <c r="F41" s="603"/>
      <c r="G41" s="603"/>
      <c r="H41" s="603"/>
      <c r="I41" s="603"/>
      <c r="J41" s="603"/>
      <c r="K41" s="603"/>
      <c r="L41" s="603"/>
      <c r="M41" s="603"/>
      <c r="N41" s="603"/>
      <c r="O41" s="603"/>
      <c r="P41" s="603"/>
      <c r="Q41" s="604"/>
      <c r="R41" s="605">
        <v>27377253</v>
      </c>
      <c r="S41" s="646"/>
      <c r="T41" s="646"/>
      <c r="U41" s="646"/>
      <c r="V41" s="646"/>
      <c r="W41" s="646"/>
      <c r="X41" s="646"/>
      <c r="Y41" s="649"/>
      <c r="Z41" s="650">
        <v>100</v>
      </c>
      <c r="AA41" s="650"/>
      <c r="AB41" s="650"/>
      <c r="AC41" s="650"/>
      <c r="AD41" s="651">
        <v>15267036</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301304</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251</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238</v>
      </c>
      <c r="CS41" s="634"/>
      <c r="CT41" s="634"/>
      <c r="CU41" s="634"/>
      <c r="CV41" s="634"/>
      <c r="CW41" s="634"/>
      <c r="CX41" s="634"/>
      <c r="CY41" s="635"/>
      <c r="CZ41" s="624" t="s">
        <v>251</v>
      </c>
      <c r="DA41" s="636"/>
      <c r="DB41" s="636"/>
      <c r="DC41" s="637"/>
      <c r="DD41" s="627" t="s">
        <v>238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357</v>
      </c>
      <c r="AR42" s="667"/>
      <c r="AS42" s="667"/>
      <c r="AT42" s="667"/>
      <c r="AU42" s="667"/>
      <c r="AV42" s="667"/>
      <c r="AW42" s="667"/>
      <c r="AX42" s="667"/>
      <c r="AY42" s="668"/>
      <c r="AZ42" s="605">
        <v>1376437</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462</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3222344</v>
      </c>
      <c r="CS42" s="634"/>
      <c r="CT42" s="634"/>
      <c r="CU42" s="634"/>
      <c r="CV42" s="634"/>
      <c r="CW42" s="634"/>
      <c r="CX42" s="634"/>
      <c r="CY42" s="635"/>
      <c r="CZ42" s="624">
        <v>12.1</v>
      </c>
      <c r="DA42" s="636"/>
      <c r="DB42" s="636"/>
      <c r="DC42" s="637"/>
      <c r="DD42" s="627">
        <v>561665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360</v>
      </c>
      <c r="CD43" s="618" t="s">
        <v>361</v>
      </c>
      <c r="CE43" s="619"/>
      <c r="CF43" s="619"/>
      <c r="CG43" s="619"/>
      <c r="CH43" s="619"/>
      <c r="CI43" s="619"/>
      <c r="CJ43" s="619"/>
      <c r="CK43" s="619"/>
      <c r="CL43" s="619"/>
      <c r="CM43" s="619"/>
      <c r="CN43" s="619"/>
      <c r="CO43" s="619"/>
      <c r="CP43" s="619"/>
      <c r="CQ43" s="620"/>
      <c r="CR43" s="621">
        <v>44764</v>
      </c>
      <c r="CS43" s="634"/>
      <c r="CT43" s="634"/>
      <c r="CU43" s="634"/>
      <c r="CV43" s="634"/>
      <c r="CW43" s="634"/>
      <c r="CX43" s="634"/>
      <c r="CY43" s="635"/>
      <c r="CZ43" s="624">
        <v>0.2</v>
      </c>
      <c r="DA43" s="636"/>
      <c r="DB43" s="636"/>
      <c r="DC43" s="637"/>
      <c r="DD43" s="627">
        <v>43946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2753338</v>
      </c>
      <c r="CS44" s="622"/>
      <c r="CT44" s="622"/>
      <c r="CU44" s="622"/>
      <c r="CV44" s="622"/>
      <c r="CW44" s="622"/>
      <c r="CX44" s="622"/>
      <c r="CY44" s="623"/>
      <c r="CZ44" s="624">
        <v>10.4</v>
      </c>
      <c r="DA44" s="625"/>
      <c r="DB44" s="625"/>
      <c r="DC44" s="626"/>
      <c r="DD44" s="627">
        <v>458304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1132257</v>
      </c>
      <c r="CS45" s="634"/>
      <c r="CT45" s="634"/>
      <c r="CU45" s="634"/>
      <c r="CV45" s="634"/>
      <c r="CW45" s="634"/>
      <c r="CX45" s="634"/>
      <c r="CY45" s="635"/>
      <c r="CZ45" s="624">
        <v>4.3</v>
      </c>
      <c r="DA45" s="636"/>
      <c r="DB45" s="636"/>
      <c r="DC45" s="637"/>
      <c r="DD45" s="627">
        <v>115729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366</v>
      </c>
      <c r="CG46" s="619"/>
      <c r="CH46" s="619"/>
      <c r="CI46" s="619"/>
      <c r="CJ46" s="619"/>
      <c r="CK46" s="619"/>
      <c r="CL46" s="619"/>
      <c r="CM46" s="619"/>
      <c r="CN46" s="619"/>
      <c r="CO46" s="619"/>
      <c r="CP46" s="619"/>
      <c r="CQ46" s="620"/>
      <c r="CR46" s="621">
        <v>1454734</v>
      </c>
      <c r="CS46" s="622"/>
      <c r="CT46" s="622"/>
      <c r="CU46" s="622"/>
      <c r="CV46" s="622"/>
      <c r="CW46" s="622"/>
      <c r="CX46" s="622"/>
      <c r="CY46" s="623"/>
      <c r="CZ46" s="624">
        <v>5.5</v>
      </c>
      <c r="DA46" s="625"/>
      <c r="DB46" s="625"/>
      <c r="DC46" s="626"/>
      <c r="DD46" s="627">
        <v>336847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367</v>
      </c>
      <c r="CG47" s="619"/>
      <c r="CH47" s="619"/>
      <c r="CI47" s="619"/>
      <c r="CJ47" s="619"/>
      <c r="CK47" s="619"/>
      <c r="CL47" s="619"/>
      <c r="CM47" s="619"/>
      <c r="CN47" s="619"/>
      <c r="CO47" s="619"/>
      <c r="CP47" s="619"/>
      <c r="CQ47" s="620"/>
      <c r="CR47" s="621">
        <v>469006</v>
      </c>
      <c r="CS47" s="634"/>
      <c r="CT47" s="634"/>
      <c r="CU47" s="634"/>
      <c r="CV47" s="634"/>
      <c r="CW47" s="634"/>
      <c r="CX47" s="634"/>
      <c r="CY47" s="635"/>
      <c r="CZ47" s="624">
        <v>1.8</v>
      </c>
      <c r="DA47" s="636"/>
      <c r="DB47" s="636"/>
      <c r="DC47" s="637"/>
      <c r="DD47" s="627">
        <v>103361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368</v>
      </c>
      <c r="CG48" s="619"/>
      <c r="CH48" s="619"/>
      <c r="CI48" s="619"/>
      <c r="CJ48" s="619"/>
      <c r="CK48" s="619"/>
      <c r="CL48" s="619"/>
      <c r="CM48" s="619"/>
      <c r="CN48" s="619"/>
      <c r="CO48" s="619"/>
      <c r="CP48" s="619"/>
      <c r="CQ48" s="620"/>
      <c r="CR48" s="621" t="s">
        <v>238</v>
      </c>
      <c r="CS48" s="622"/>
      <c r="CT48" s="622"/>
      <c r="CU48" s="622"/>
      <c r="CV48" s="622"/>
      <c r="CW48" s="622"/>
      <c r="CX48" s="622"/>
      <c r="CY48" s="623"/>
      <c r="CZ48" s="624" t="s">
        <v>238</v>
      </c>
      <c r="DA48" s="625"/>
      <c r="DB48" s="625"/>
      <c r="DC48" s="626"/>
      <c r="DD48" s="627" t="s">
        <v>238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369</v>
      </c>
      <c r="CE49" s="603"/>
      <c r="CF49" s="603"/>
      <c r="CG49" s="603"/>
      <c r="CH49" s="603"/>
      <c r="CI49" s="603"/>
      <c r="CJ49" s="603"/>
      <c r="CK49" s="603"/>
      <c r="CL49" s="603"/>
      <c r="CM49" s="603"/>
      <c r="CN49" s="603"/>
      <c r="CO49" s="603"/>
      <c r="CP49" s="603"/>
      <c r="CQ49" s="604"/>
      <c r="CR49" s="605">
        <v>26567505</v>
      </c>
      <c r="CS49" s="606"/>
      <c r="CT49" s="606"/>
      <c r="CU49" s="606"/>
      <c r="CV49" s="606"/>
      <c r="CW49" s="606"/>
      <c r="CX49" s="606"/>
      <c r="CY49" s="607"/>
      <c r="CZ49" s="608">
        <v>100</v>
      </c>
      <c r="DA49" s="609"/>
      <c r="DB49" s="609"/>
      <c r="DC49" s="610"/>
      <c r="DD49" s="611">
        <v>17650403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uTiPKYH/9OHMFvcPmJrGRycORh+CP+B/rT18A4KtpKj3LGC0ng/gIoMjJwnphPQxrpAAsq/Q57Fh4YFKSu01+w==" saltValue="UtBVo55d0lJ2zp9QbEKUi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F17" sqref="AF17:AJ17"/>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392</v>
      </c>
      <c r="C7" s="1048"/>
      <c r="D7" s="1048"/>
      <c r="E7" s="1048"/>
      <c r="F7" s="1048"/>
      <c r="G7" s="1048"/>
      <c r="H7" s="1048"/>
      <c r="I7" s="1048"/>
      <c r="J7" s="1048"/>
      <c r="K7" s="1048"/>
      <c r="L7" s="1048"/>
      <c r="M7" s="1048"/>
      <c r="N7" s="1048"/>
      <c r="O7" s="1048"/>
      <c r="P7" s="1049"/>
      <c r="Q7" s="1102">
        <v>27377</v>
      </c>
      <c r="R7" s="1103"/>
      <c r="S7" s="1103"/>
      <c r="T7" s="1103"/>
      <c r="U7" s="1103"/>
      <c r="V7" s="1103">
        <v>26568</v>
      </c>
      <c r="W7" s="1103"/>
      <c r="X7" s="1103"/>
      <c r="Y7" s="1103"/>
      <c r="Z7" s="1103"/>
      <c r="AA7" s="1103">
        <v>809</v>
      </c>
      <c r="AB7" s="1103"/>
      <c r="AC7" s="1103"/>
      <c r="AD7" s="1103"/>
      <c r="AE7" s="1104"/>
      <c r="AF7" s="1105">
        <v>734</v>
      </c>
      <c r="AG7" s="1106"/>
      <c r="AH7" s="1106"/>
      <c r="AI7" s="1106"/>
      <c r="AJ7" s="1107"/>
      <c r="AK7" s="1108"/>
      <c r="AL7" s="1109"/>
      <c r="AM7" s="1109"/>
      <c r="AN7" s="1109"/>
      <c r="AO7" s="1109"/>
      <c r="AP7" s="1109">
        <v>29620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606</v>
      </c>
      <c r="BT7" s="1100"/>
      <c r="BU7" s="1100"/>
      <c r="BV7" s="1100"/>
      <c r="BW7" s="1100"/>
      <c r="BX7" s="1100"/>
      <c r="BY7" s="1100"/>
      <c r="BZ7" s="1100"/>
      <c r="CA7" s="1100"/>
      <c r="CB7" s="1100"/>
      <c r="CC7" s="1100"/>
      <c r="CD7" s="1100"/>
      <c r="CE7" s="1100"/>
      <c r="CF7" s="1100"/>
      <c r="CG7" s="1112"/>
      <c r="CH7" s="1096">
        <v>-1</v>
      </c>
      <c r="CI7" s="1097"/>
      <c r="CJ7" s="1097"/>
      <c r="CK7" s="1097"/>
      <c r="CL7" s="1098"/>
      <c r="CM7" s="1096">
        <v>51</v>
      </c>
      <c r="CN7" s="1097"/>
      <c r="CO7" s="1097"/>
      <c r="CP7" s="1097"/>
      <c r="CQ7" s="1098"/>
      <c r="CR7" s="1096">
        <v>10</v>
      </c>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607</v>
      </c>
      <c r="BT8" s="993"/>
      <c r="BU8" s="993"/>
      <c r="BV8" s="993"/>
      <c r="BW8" s="993"/>
      <c r="BX8" s="993"/>
      <c r="BY8" s="993"/>
      <c r="BZ8" s="993"/>
      <c r="CA8" s="993"/>
      <c r="CB8" s="993"/>
      <c r="CC8" s="993"/>
      <c r="CD8" s="993"/>
      <c r="CE8" s="993"/>
      <c r="CF8" s="993"/>
      <c r="CG8" s="1014"/>
      <c r="CH8" s="989">
        <v>0</v>
      </c>
      <c r="CI8" s="990"/>
      <c r="CJ8" s="990"/>
      <c r="CK8" s="990"/>
      <c r="CL8" s="991"/>
      <c r="CM8" s="989">
        <v>116</v>
      </c>
      <c r="CN8" s="990"/>
      <c r="CO8" s="990"/>
      <c r="CP8" s="990"/>
      <c r="CQ8" s="991"/>
      <c r="CR8" s="989">
        <v>1</v>
      </c>
      <c r="CS8" s="990"/>
      <c r="CT8" s="990"/>
      <c r="CU8" s="990"/>
      <c r="CV8" s="991"/>
      <c r="CW8" s="989">
        <v>34</v>
      </c>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608</v>
      </c>
      <c r="BT9" s="993"/>
      <c r="BU9" s="993"/>
      <c r="BV9" s="993"/>
      <c r="BW9" s="993"/>
      <c r="BX9" s="993"/>
      <c r="BY9" s="993"/>
      <c r="BZ9" s="993"/>
      <c r="CA9" s="993"/>
      <c r="CB9" s="993"/>
      <c r="CC9" s="993"/>
      <c r="CD9" s="993"/>
      <c r="CE9" s="993"/>
      <c r="CF9" s="993"/>
      <c r="CG9" s="1014"/>
      <c r="CH9" s="989">
        <v>0</v>
      </c>
      <c r="CI9" s="990"/>
      <c r="CJ9" s="990"/>
      <c r="CK9" s="990"/>
      <c r="CL9" s="991"/>
      <c r="CM9" s="989">
        <v>5</v>
      </c>
      <c r="CN9" s="990"/>
      <c r="CO9" s="990"/>
      <c r="CP9" s="990"/>
      <c r="CQ9" s="991"/>
      <c r="CR9" s="989">
        <v>2</v>
      </c>
      <c r="CS9" s="990"/>
      <c r="CT9" s="990"/>
      <c r="CU9" s="990"/>
      <c r="CV9" s="991"/>
      <c r="CW9" s="989">
        <v>4</v>
      </c>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609</v>
      </c>
      <c r="BT10" s="993"/>
      <c r="BU10" s="993"/>
      <c r="BV10" s="993"/>
      <c r="BW10" s="993"/>
      <c r="BX10" s="993"/>
      <c r="BY10" s="993"/>
      <c r="BZ10" s="993"/>
      <c r="CA10" s="993"/>
      <c r="CB10" s="993"/>
      <c r="CC10" s="993"/>
      <c r="CD10" s="993"/>
      <c r="CE10" s="993"/>
      <c r="CF10" s="993"/>
      <c r="CG10" s="1014"/>
      <c r="CH10" s="989">
        <v>32</v>
      </c>
      <c r="CI10" s="990"/>
      <c r="CJ10" s="990"/>
      <c r="CK10" s="990"/>
      <c r="CL10" s="991"/>
      <c r="CM10" s="989">
        <v>79</v>
      </c>
      <c r="CN10" s="990"/>
      <c r="CO10" s="990"/>
      <c r="CP10" s="990"/>
      <c r="CQ10" s="991"/>
      <c r="CR10" s="989">
        <v>30</v>
      </c>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610</v>
      </c>
      <c r="BT11" s="993"/>
      <c r="BU11" s="993"/>
      <c r="BV11" s="993"/>
      <c r="BW11" s="993"/>
      <c r="BX11" s="993"/>
      <c r="BY11" s="993"/>
      <c r="BZ11" s="993"/>
      <c r="CA11" s="993"/>
      <c r="CB11" s="993"/>
      <c r="CC11" s="993"/>
      <c r="CD11" s="993"/>
      <c r="CE11" s="993"/>
      <c r="CF11" s="993"/>
      <c r="CG11" s="1014"/>
      <c r="CH11" s="989">
        <v>-2</v>
      </c>
      <c r="CI11" s="990"/>
      <c r="CJ11" s="990"/>
      <c r="CK11" s="990"/>
      <c r="CL11" s="991"/>
      <c r="CM11" s="989">
        <v>546</v>
      </c>
      <c r="CN11" s="990"/>
      <c r="CO11" s="990"/>
      <c r="CP11" s="990"/>
      <c r="CQ11" s="991"/>
      <c r="CR11" s="989">
        <v>100</v>
      </c>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394</v>
      </c>
      <c r="B23" s="937" t="s">
        <v>395</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734</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407</v>
      </c>
      <c r="C28" s="1048"/>
      <c r="D28" s="1048"/>
      <c r="E28" s="1048"/>
      <c r="F28" s="1048"/>
      <c r="G28" s="1048"/>
      <c r="H28" s="1048"/>
      <c r="I28" s="1048"/>
      <c r="J28" s="1048"/>
      <c r="K28" s="1048"/>
      <c r="L28" s="1048"/>
      <c r="M28" s="1048"/>
      <c r="N28" s="1048"/>
      <c r="O28" s="1048"/>
      <c r="P28" s="1049"/>
      <c r="Q28" s="1050">
        <v>4161</v>
      </c>
      <c r="R28" s="1051"/>
      <c r="S28" s="1051"/>
      <c r="T28" s="1051"/>
      <c r="U28" s="1051"/>
      <c r="V28" s="1051">
        <v>4109</v>
      </c>
      <c r="W28" s="1051"/>
      <c r="X28" s="1051"/>
      <c r="Y28" s="1051"/>
      <c r="Z28" s="1051"/>
      <c r="AA28" s="1051">
        <v>52</v>
      </c>
      <c r="AB28" s="1051"/>
      <c r="AC28" s="1051"/>
      <c r="AD28" s="1051"/>
      <c r="AE28" s="1052"/>
      <c r="AF28" s="1053">
        <v>52</v>
      </c>
      <c r="AG28" s="1051"/>
      <c r="AH28" s="1051"/>
      <c r="AI28" s="1051"/>
      <c r="AJ28" s="1054"/>
      <c r="AK28" s="1042"/>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408</v>
      </c>
      <c r="C29" s="1031"/>
      <c r="D29" s="1031"/>
      <c r="E29" s="1031"/>
      <c r="F29" s="1031"/>
      <c r="G29" s="1031"/>
      <c r="H29" s="1031"/>
      <c r="I29" s="1031"/>
      <c r="J29" s="1031"/>
      <c r="K29" s="1031"/>
      <c r="L29" s="1031"/>
      <c r="M29" s="1031"/>
      <c r="N29" s="1031"/>
      <c r="O29" s="1031"/>
      <c r="P29" s="1032"/>
      <c r="Q29" s="1038">
        <v>1204</v>
      </c>
      <c r="R29" s="1039"/>
      <c r="S29" s="1039"/>
      <c r="T29" s="1039"/>
      <c r="U29" s="1039"/>
      <c r="V29" s="1039">
        <v>1190</v>
      </c>
      <c r="W29" s="1039"/>
      <c r="X29" s="1039"/>
      <c r="Y29" s="1039"/>
      <c r="Z29" s="1039"/>
      <c r="AA29" s="1039">
        <v>14</v>
      </c>
      <c r="AB29" s="1039"/>
      <c r="AC29" s="1039"/>
      <c r="AD29" s="1039"/>
      <c r="AE29" s="1040"/>
      <c r="AF29" s="1035">
        <v>14</v>
      </c>
      <c r="AG29" s="1036"/>
      <c r="AH29" s="1036"/>
      <c r="AI29" s="1036"/>
      <c r="AJ29" s="1037"/>
      <c r="AK29" s="980"/>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409</v>
      </c>
      <c r="C30" s="1031"/>
      <c r="D30" s="1031"/>
      <c r="E30" s="1031"/>
      <c r="F30" s="1031"/>
      <c r="G30" s="1031"/>
      <c r="H30" s="1031"/>
      <c r="I30" s="1031"/>
      <c r="J30" s="1031"/>
      <c r="K30" s="1031"/>
      <c r="L30" s="1031"/>
      <c r="M30" s="1031"/>
      <c r="N30" s="1031"/>
      <c r="O30" s="1031"/>
      <c r="P30" s="1032"/>
      <c r="Q30" s="1038">
        <v>5147</v>
      </c>
      <c r="R30" s="1039"/>
      <c r="S30" s="1039"/>
      <c r="T30" s="1039"/>
      <c r="U30" s="1039"/>
      <c r="V30" s="1039">
        <v>4797</v>
      </c>
      <c r="W30" s="1039"/>
      <c r="X30" s="1039"/>
      <c r="Y30" s="1039"/>
      <c r="Z30" s="1039"/>
      <c r="AA30" s="1039">
        <v>350</v>
      </c>
      <c r="AB30" s="1039"/>
      <c r="AC30" s="1039"/>
      <c r="AD30" s="1039"/>
      <c r="AE30" s="1040"/>
      <c r="AF30" s="1035">
        <v>350</v>
      </c>
      <c r="AG30" s="1036"/>
      <c r="AH30" s="1036"/>
      <c r="AI30" s="1036"/>
      <c r="AJ30" s="1037"/>
      <c r="AK30" s="980"/>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410</v>
      </c>
      <c r="C31" s="1031"/>
      <c r="D31" s="1031"/>
      <c r="E31" s="1031"/>
      <c r="F31" s="1031"/>
      <c r="G31" s="1031"/>
      <c r="H31" s="1031"/>
      <c r="I31" s="1031"/>
      <c r="J31" s="1031"/>
      <c r="K31" s="1031"/>
      <c r="L31" s="1031"/>
      <c r="M31" s="1031"/>
      <c r="N31" s="1031"/>
      <c r="O31" s="1031"/>
      <c r="P31" s="1032"/>
      <c r="Q31" s="1038">
        <v>2784</v>
      </c>
      <c r="R31" s="1039"/>
      <c r="S31" s="1039"/>
      <c r="T31" s="1039"/>
      <c r="U31" s="1039"/>
      <c r="V31" s="1039">
        <v>2629</v>
      </c>
      <c r="W31" s="1039"/>
      <c r="X31" s="1039"/>
      <c r="Y31" s="1039"/>
      <c r="Z31" s="1039"/>
      <c r="AA31" s="1039">
        <v>155</v>
      </c>
      <c r="AB31" s="1039"/>
      <c r="AC31" s="1039"/>
      <c r="AD31" s="1039"/>
      <c r="AE31" s="1040"/>
      <c r="AF31" s="1035">
        <v>-159</v>
      </c>
      <c r="AG31" s="1036"/>
      <c r="AH31" s="1036"/>
      <c r="AI31" s="1036"/>
      <c r="AJ31" s="1037"/>
      <c r="AK31" s="980">
        <v>687</v>
      </c>
      <c r="AL31" s="971"/>
      <c r="AM31" s="971"/>
      <c r="AN31" s="971"/>
      <c r="AO31" s="971"/>
      <c r="AP31" s="971">
        <v>843</v>
      </c>
      <c r="AQ31" s="971"/>
      <c r="AR31" s="971"/>
      <c r="AS31" s="971"/>
      <c r="AT31" s="971"/>
      <c r="AU31" s="971">
        <v>493</v>
      </c>
      <c r="AV31" s="971"/>
      <c r="AW31" s="971"/>
      <c r="AX31" s="971"/>
      <c r="AY31" s="971"/>
      <c r="AZ31" s="1041">
        <v>7.1</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412</v>
      </c>
      <c r="C32" s="1031"/>
      <c r="D32" s="1031"/>
      <c r="E32" s="1031"/>
      <c r="F32" s="1031"/>
      <c r="G32" s="1031"/>
      <c r="H32" s="1031"/>
      <c r="I32" s="1031"/>
      <c r="J32" s="1031"/>
      <c r="K32" s="1031"/>
      <c r="L32" s="1031"/>
      <c r="M32" s="1031"/>
      <c r="N32" s="1031"/>
      <c r="O32" s="1031"/>
      <c r="P32" s="1032"/>
      <c r="Q32" s="1038">
        <v>1043</v>
      </c>
      <c r="R32" s="1039"/>
      <c r="S32" s="1039"/>
      <c r="T32" s="1039"/>
      <c r="U32" s="1039"/>
      <c r="V32" s="1039">
        <v>1025</v>
      </c>
      <c r="W32" s="1039"/>
      <c r="X32" s="1039"/>
      <c r="Y32" s="1039"/>
      <c r="Z32" s="1039"/>
      <c r="AA32" s="1039">
        <v>18</v>
      </c>
      <c r="AB32" s="1039"/>
      <c r="AC32" s="1039"/>
      <c r="AD32" s="1039"/>
      <c r="AE32" s="1040"/>
      <c r="AF32" s="1035">
        <v>1092</v>
      </c>
      <c r="AG32" s="1036"/>
      <c r="AH32" s="1036"/>
      <c r="AI32" s="1036"/>
      <c r="AJ32" s="1037"/>
      <c r="AK32" s="980">
        <v>191</v>
      </c>
      <c r="AL32" s="971"/>
      <c r="AM32" s="971"/>
      <c r="AN32" s="971"/>
      <c r="AO32" s="971"/>
      <c r="AP32" s="971">
        <v>5719</v>
      </c>
      <c r="AQ32" s="971"/>
      <c r="AR32" s="971"/>
      <c r="AS32" s="971"/>
      <c r="AT32" s="971"/>
      <c r="AU32" s="971">
        <v>2196</v>
      </c>
      <c r="AV32" s="971"/>
      <c r="AW32" s="971"/>
      <c r="AX32" s="971"/>
      <c r="AY32" s="971"/>
      <c r="AZ32" s="1041"/>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414</v>
      </c>
      <c r="C33" s="1031"/>
      <c r="D33" s="1031"/>
      <c r="E33" s="1031"/>
      <c r="F33" s="1031"/>
      <c r="G33" s="1031"/>
      <c r="H33" s="1031"/>
      <c r="I33" s="1031"/>
      <c r="J33" s="1031"/>
      <c r="K33" s="1031"/>
      <c r="L33" s="1031"/>
      <c r="M33" s="1031"/>
      <c r="N33" s="1031"/>
      <c r="O33" s="1031"/>
      <c r="P33" s="1032"/>
      <c r="Q33" s="1038">
        <v>1008</v>
      </c>
      <c r="R33" s="1039"/>
      <c r="S33" s="1039"/>
      <c r="T33" s="1039"/>
      <c r="U33" s="1039"/>
      <c r="V33" s="1039">
        <v>935</v>
      </c>
      <c r="W33" s="1039"/>
      <c r="X33" s="1039"/>
      <c r="Y33" s="1039"/>
      <c r="Z33" s="1039"/>
      <c r="AA33" s="1039">
        <v>73</v>
      </c>
      <c r="AB33" s="1039"/>
      <c r="AC33" s="1039"/>
      <c r="AD33" s="1039"/>
      <c r="AE33" s="1040"/>
      <c r="AF33" s="1035">
        <v>311</v>
      </c>
      <c r="AG33" s="1036"/>
      <c r="AH33" s="1036"/>
      <c r="AI33" s="1036"/>
      <c r="AJ33" s="1037"/>
      <c r="AK33" s="980">
        <v>686</v>
      </c>
      <c r="AL33" s="971"/>
      <c r="AM33" s="971"/>
      <c r="AN33" s="971"/>
      <c r="AO33" s="971"/>
      <c r="AP33" s="971">
        <v>10807</v>
      </c>
      <c r="AQ33" s="971"/>
      <c r="AR33" s="971"/>
      <c r="AS33" s="971"/>
      <c r="AT33" s="971"/>
      <c r="AU33" s="971">
        <v>7932</v>
      </c>
      <c r="AV33" s="971"/>
      <c r="AW33" s="971"/>
      <c r="AX33" s="971"/>
      <c r="AY33" s="971"/>
      <c r="AZ33" s="1041"/>
      <c r="BA33" s="1041"/>
      <c r="BB33" s="1041"/>
      <c r="BC33" s="1041"/>
      <c r="BD33" s="1041"/>
      <c r="BE33" s="972" t="s">
        <v>415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416</v>
      </c>
      <c r="C34" s="1031"/>
      <c r="D34" s="1031"/>
      <c r="E34" s="1031"/>
      <c r="F34" s="1031"/>
      <c r="G34" s="1031"/>
      <c r="H34" s="1031"/>
      <c r="I34" s="1031"/>
      <c r="J34" s="1031"/>
      <c r="K34" s="1031"/>
      <c r="L34" s="1031"/>
      <c r="M34" s="1031"/>
      <c r="N34" s="1031"/>
      <c r="O34" s="1031"/>
      <c r="P34" s="1032"/>
      <c r="Q34" s="1038">
        <v>852</v>
      </c>
      <c r="R34" s="1039"/>
      <c r="S34" s="1039"/>
      <c r="T34" s="1039"/>
      <c r="U34" s="1039"/>
      <c r="V34" s="1039">
        <v>850</v>
      </c>
      <c r="W34" s="1039"/>
      <c r="X34" s="1039"/>
      <c r="Y34" s="1039"/>
      <c r="Z34" s="1039"/>
      <c r="AA34" s="1039">
        <v>2</v>
      </c>
      <c r="AB34" s="1039"/>
      <c r="AC34" s="1039"/>
      <c r="AD34" s="1039"/>
      <c r="AE34" s="1040"/>
      <c r="AF34" s="1035">
        <v>2</v>
      </c>
      <c r="AG34" s="1036"/>
      <c r="AH34" s="1036"/>
      <c r="AI34" s="1036"/>
      <c r="AJ34" s="1037"/>
      <c r="AK34" s="980">
        <v>460</v>
      </c>
      <c r="AL34" s="971"/>
      <c r="AM34" s="971"/>
      <c r="AN34" s="971"/>
      <c r="AO34" s="971"/>
      <c r="AP34" s="971">
        <v>4142</v>
      </c>
      <c r="AQ34" s="971"/>
      <c r="AR34" s="971"/>
      <c r="AS34" s="971"/>
      <c r="AT34" s="971"/>
      <c r="AU34" s="971">
        <v>4134</v>
      </c>
      <c r="AV34" s="971"/>
      <c r="AW34" s="971"/>
      <c r="AX34" s="971"/>
      <c r="AY34" s="971"/>
      <c r="AZ34" s="1041"/>
      <c r="BA34" s="1041"/>
      <c r="BB34" s="1041"/>
      <c r="BC34" s="1041"/>
      <c r="BD34" s="1041"/>
      <c r="BE34" s="972" t="s">
        <v>417</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418</v>
      </c>
      <c r="C35" s="1031"/>
      <c r="D35" s="1031"/>
      <c r="E35" s="1031"/>
      <c r="F35" s="1031"/>
      <c r="G35" s="1031"/>
      <c r="H35" s="1031"/>
      <c r="I35" s="1031"/>
      <c r="J35" s="1031"/>
      <c r="K35" s="1031"/>
      <c r="L35" s="1031"/>
      <c r="M35" s="1031"/>
      <c r="N35" s="1031"/>
      <c r="O35" s="1031"/>
      <c r="P35" s="1032"/>
      <c r="Q35" s="1038">
        <v>78</v>
      </c>
      <c r="R35" s="1039"/>
      <c r="S35" s="1039"/>
      <c r="T35" s="1039"/>
      <c r="U35" s="1039"/>
      <c r="V35" s="1039">
        <v>73</v>
      </c>
      <c r="W35" s="1039"/>
      <c r="X35" s="1039"/>
      <c r="Y35" s="1039"/>
      <c r="Z35" s="1039"/>
      <c r="AA35" s="1039">
        <v>5</v>
      </c>
      <c r="AB35" s="1039"/>
      <c r="AC35" s="1039"/>
      <c r="AD35" s="1039"/>
      <c r="AE35" s="1040"/>
      <c r="AF35" s="1035">
        <v>5</v>
      </c>
      <c r="AG35" s="1036"/>
      <c r="AH35" s="1036"/>
      <c r="AI35" s="1036"/>
      <c r="AJ35" s="1037"/>
      <c r="AK35" s="980">
        <v>0</v>
      </c>
      <c r="AL35" s="971"/>
      <c r="AM35" s="971"/>
      <c r="AN35" s="971"/>
      <c r="AO35" s="971"/>
      <c r="AP35" s="971">
        <v>246</v>
      </c>
      <c r="AQ35" s="971"/>
      <c r="AR35" s="971"/>
      <c r="AS35" s="971"/>
      <c r="AT35" s="971"/>
      <c r="AU35" s="971">
        <v>0</v>
      </c>
      <c r="AV35" s="971"/>
      <c r="AW35" s="971"/>
      <c r="AX35" s="971"/>
      <c r="AY35" s="971"/>
      <c r="AZ35" s="1041"/>
      <c r="BA35" s="1041"/>
      <c r="BB35" s="1041"/>
      <c r="BC35" s="1041"/>
      <c r="BD35" s="1041"/>
      <c r="BE35" s="972" t="s">
        <v>419</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394</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1666</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424</v>
      </c>
      <c r="B66" s="996"/>
      <c r="C66" s="996"/>
      <c r="D66" s="996"/>
      <c r="E66" s="996"/>
      <c r="F66" s="996"/>
      <c r="G66" s="996"/>
      <c r="H66" s="996"/>
      <c r="I66" s="996"/>
      <c r="J66" s="996"/>
      <c r="K66" s="996"/>
      <c r="L66" s="996"/>
      <c r="M66" s="996"/>
      <c r="N66" s="996"/>
      <c r="O66" s="996"/>
      <c r="P66" s="997"/>
      <c r="Q66" s="1001" t="s">
        <v>425</v>
      </c>
      <c r="R66" s="1002"/>
      <c r="S66" s="1002"/>
      <c r="T66" s="1002"/>
      <c r="U66" s="1003"/>
      <c r="V66" s="1001" t="s">
        <v>426</v>
      </c>
      <c r="W66" s="1002"/>
      <c r="X66" s="1002"/>
      <c r="Y66" s="1002"/>
      <c r="Z66" s="1003"/>
      <c r="AA66" s="1001" t="s">
        <v>427</v>
      </c>
      <c r="AB66" s="1002"/>
      <c r="AC66" s="1002"/>
      <c r="AD66" s="1002"/>
      <c r="AE66" s="1003"/>
      <c r="AF66" s="1007" t="s">
        <v>428</v>
      </c>
      <c r="AG66" s="1008"/>
      <c r="AH66" s="1008"/>
      <c r="AI66" s="1008"/>
      <c r="AJ66" s="1009"/>
      <c r="AK66" s="1001" t="s">
        <v>429</v>
      </c>
      <c r="AL66" s="996"/>
      <c r="AM66" s="996"/>
      <c r="AN66" s="996"/>
      <c r="AO66" s="997"/>
      <c r="AP66" s="1001" t="s">
        <v>430</v>
      </c>
      <c r="AQ66" s="1002"/>
      <c r="AR66" s="1002"/>
      <c r="AS66" s="1002"/>
      <c r="AT66" s="1003"/>
      <c r="AU66" s="1001" t="s">
        <v>431</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c r="C69" s="975"/>
      <c r="D69" s="975"/>
      <c r="E69" s="975"/>
      <c r="F69" s="975"/>
      <c r="G69" s="975"/>
      <c r="H69" s="975"/>
      <c r="I69" s="975"/>
      <c r="J69" s="975"/>
      <c r="K69" s="975"/>
      <c r="L69" s="975"/>
      <c r="M69" s="975"/>
      <c r="N69" s="975"/>
      <c r="O69" s="975"/>
      <c r="P69" s="976"/>
      <c r="Q69" s="977"/>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394</v>
      </c>
      <c r="B88" s="937" t="s">
        <v>432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433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441</v>
      </c>
      <c r="AB109" s="896"/>
      <c r="AC109" s="896"/>
      <c r="AD109" s="896"/>
      <c r="AE109" s="897"/>
      <c r="AF109" s="898" t="s">
        <v>442</v>
      </c>
      <c r="AG109" s="896"/>
      <c r="AH109" s="896"/>
      <c r="AI109" s="896"/>
      <c r="AJ109" s="897"/>
      <c r="AK109" s="898" t="s">
        <v>312</v>
      </c>
      <c r="AL109" s="896"/>
      <c r="AM109" s="896"/>
      <c r="AN109" s="896"/>
      <c r="AO109" s="897"/>
      <c r="AP109" s="898" t="s">
        <v>443</v>
      </c>
      <c r="AQ109" s="896"/>
      <c r="AR109" s="896"/>
      <c r="AS109" s="896"/>
      <c r="AT109" s="929"/>
      <c r="AU109" s="895" t="s">
        <v>440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441</v>
      </c>
      <c r="BR109" s="896"/>
      <c r="BS109" s="896"/>
      <c r="BT109" s="896"/>
      <c r="BU109" s="897"/>
      <c r="BV109" s="898" t="s">
        <v>442</v>
      </c>
      <c r="BW109" s="896"/>
      <c r="BX109" s="896"/>
      <c r="BY109" s="896"/>
      <c r="BZ109" s="897"/>
      <c r="CA109" s="898" t="s">
        <v>312</v>
      </c>
      <c r="CB109" s="896"/>
      <c r="CC109" s="896"/>
      <c r="CD109" s="896"/>
      <c r="CE109" s="897"/>
      <c r="CF109" s="936" t="s">
        <v>443</v>
      </c>
      <c r="CG109" s="936"/>
      <c r="CH109" s="936"/>
      <c r="CI109" s="936"/>
      <c r="CJ109" s="936"/>
      <c r="CK109" s="898" t="s">
        <v>444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441</v>
      </c>
      <c r="DH109" s="896"/>
      <c r="DI109" s="896"/>
      <c r="DJ109" s="896"/>
      <c r="DK109" s="897"/>
      <c r="DL109" s="898" t="s">
        <v>442</v>
      </c>
      <c r="DM109" s="896"/>
      <c r="DN109" s="896"/>
      <c r="DO109" s="896"/>
      <c r="DP109" s="897"/>
      <c r="DQ109" s="898" t="s">
        <v>312</v>
      </c>
      <c r="DR109" s="896"/>
      <c r="DS109" s="896"/>
      <c r="DT109" s="896"/>
      <c r="DU109" s="897"/>
      <c r="DV109" s="898" t="s">
        <v>443</v>
      </c>
      <c r="DW109" s="896"/>
      <c r="DX109" s="896"/>
      <c r="DY109" s="896"/>
      <c r="DZ109" s="929"/>
    </row>
    <row r="110" spans="1:131" s="230" customFormat="1" ht="26.25" customHeight="1" x14ac:dyDescent="0.2">
      <c r="A110" s="807" t="s">
        <v>445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4115364</v>
      </c>
      <c r="AB110" s="889"/>
      <c r="AC110" s="889"/>
      <c r="AD110" s="889"/>
      <c r="AE110" s="890"/>
      <c r="AF110" s="891">
        <v>3924562</v>
      </c>
      <c r="AG110" s="889"/>
      <c r="AH110" s="889"/>
      <c r="AI110" s="889"/>
      <c r="AJ110" s="890"/>
      <c r="AK110" s="891">
        <v>3910922</v>
      </c>
      <c r="AL110" s="889"/>
      <c r="AM110" s="889"/>
      <c r="AN110" s="889"/>
      <c r="AO110" s="890"/>
      <c r="AP110" s="892">
        <v>35.1</v>
      </c>
      <c r="AQ110" s="893"/>
      <c r="AR110" s="893"/>
      <c r="AS110" s="893"/>
      <c r="AT110" s="894"/>
      <c r="AU110" s="930" t="s">
        <v>75</v>
      </c>
      <c r="AV110" s="931"/>
      <c r="AW110" s="931"/>
      <c r="AX110" s="931"/>
      <c r="AY110" s="931"/>
      <c r="AZ110" s="860" t="s">
        <v>446</v>
      </c>
      <c r="BA110" s="808"/>
      <c r="BB110" s="808"/>
      <c r="BC110" s="808"/>
      <c r="BD110" s="808"/>
      <c r="BE110" s="808"/>
      <c r="BF110" s="808"/>
      <c r="BG110" s="808"/>
      <c r="BH110" s="808"/>
      <c r="BI110" s="808"/>
      <c r="BJ110" s="808"/>
      <c r="BK110" s="808"/>
      <c r="BL110" s="808"/>
      <c r="BM110" s="808"/>
      <c r="BN110" s="808"/>
      <c r="BO110" s="808"/>
      <c r="BP110" s="809"/>
      <c r="BQ110" s="861">
        <v>34029867</v>
      </c>
      <c r="BR110" s="842"/>
      <c r="BS110" s="842"/>
      <c r="BT110" s="842"/>
      <c r="BU110" s="842"/>
      <c r="BV110" s="842">
        <v>32068452</v>
      </c>
      <c r="BW110" s="842"/>
      <c r="BX110" s="842"/>
      <c r="BY110" s="842"/>
      <c r="BZ110" s="842"/>
      <c r="CA110" s="842">
        <v>29620197</v>
      </c>
      <c r="CB110" s="842"/>
      <c r="CC110" s="842"/>
      <c r="CD110" s="842"/>
      <c r="CE110" s="842"/>
      <c r="CF110" s="866">
        <v>265.89999999999998</v>
      </c>
      <c r="CG110" s="867"/>
      <c r="CH110" s="867"/>
      <c r="CI110" s="867"/>
      <c r="CJ110" s="867"/>
      <c r="CK110" s="926" t="s">
        <v>447</v>
      </c>
      <c r="CL110" s="819"/>
      <c r="CM110" s="860" t="s">
        <v>448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449</v>
      </c>
      <c r="DH110" s="842"/>
      <c r="DI110" s="842"/>
      <c r="DJ110" s="842"/>
      <c r="DK110" s="842"/>
      <c r="DL110" s="842" t="s">
        <v>449</v>
      </c>
      <c r="DM110" s="842"/>
      <c r="DN110" s="842"/>
      <c r="DO110" s="842"/>
      <c r="DP110" s="842"/>
      <c r="DQ110" s="842" t="s">
        <v>450</v>
      </c>
      <c r="DR110" s="842"/>
      <c r="DS110" s="842"/>
      <c r="DT110" s="842"/>
      <c r="DU110" s="842"/>
      <c r="DV110" s="843" t="s">
        <v>422</v>
      </c>
      <c r="DW110" s="843"/>
      <c r="DX110" s="843"/>
      <c r="DY110" s="843"/>
      <c r="DZ110" s="844"/>
    </row>
    <row r="111" spans="1:131" s="230" customFormat="1" ht="26.25" customHeight="1" x14ac:dyDescent="0.2">
      <c r="A111" s="774" t="s">
        <v>451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452</v>
      </c>
      <c r="AB111" s="919"/>
      <c r="AC111" s="919"/>
      <c r="AD111" s="919"/>
      <c r="AE111" s="920"/>
      <c r="AF111" s="921" t="s">
        <v>452</v>
      </c>
      <c r="AG111" s="919"/>
      <c r="AH111" s="919"/>
      <c r="AI111" s="919"/>
      <c r="AJ111" s="920"/>
      <c r="AK111" s="921" t="s">
        <v>453</v>
      </c>
      <c r="AL111" s="919"/>
      <c r="AM111" s="919"/>
      <c r="AN111" s="919"/>
      <c r="AO111" s="920"/>
      <c r="AP111" s="922" t="s">
        <v>454</v>
      </c>
      <c r="AQ111" s="923"/>
      <c r="AR111" s="923"/>
      <c r="AS111" s="923"/>
      <c r="AT111" s="924"/>
      <c r="AU111" s="932"/>
      <c r="AV111" s="933"/>
      <c r="AW111" s="933"/>
      <c r="AX111" s="933"/>
      <c r="AY111" s="933"/>
      <c r="AZ111" s="815" t="s">
        <v>455</v>
      </c>
      <c r="BA111" s="752"/>
      <c r="BB111" s="752"/>
      <c r="BC111" s="752"/>
      <c r="BD111" s="752"/>
      <c r="BE111" s="752"/>
      <c r="BF111" s="752"/>
      <c r="BG111" s="752"/>
      <c r="BH111" s="752"/>
      <c r="BI111" s="752"/>
      <c r="BJ111" s="752"/>
      <c r="BK111" s="752"/>
      <c r="BL111" s="752"/>
      <c r="BM111" s="752"/>
      <c r="BN111" s="752"/>
      <c r="BO111" s="752"/>
      <c r="BP111" s="753"/>
      <c r="BQ111" s="816">
        <v>144392</v>
      </c>
      <c r="BR111" s="817"/>
      <c r="BS111" s="817"/>
      <c r="BT111" s="817"/>
      <c r="BU111" s="817"/>
      <c r="BV111" s="817">
        <v>121325</v>
      </c>
      <c r="BW111" s="817"/>
      <c r="BX111" s="817"/>
      <c r="BY111" s="817"/>
      <c r="BZ111" s="817"/>
      <c r="CA111" s="817">
        <v>99693</v>
      </c>
      <c r="CB111" s="817"/>
      <c r="CC111" s="817"/>
      <c r="CD111" s="817"/>
      <c r="CE111" s="817"/>
      <c r="CF111" s="875">
        <v>0.9</v>
      </c>
      <c r="CG111" s="876"/>
      <c r="CH111" s="876"/>
      <c r="CI111" s="876"/>
      <c r="CJ111" s="876"/>
      <c r="CK111" s="927"/>
      <c r="CL111" s="821"/>
      <c r="CM111" s="815" t="s">
        <v>456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422</v>
      </c>
      <c r="DH111" s="817"/>
      <c r="DI111" s="817"/>
      <c r="DJ111" s="817"/>
      <c r="DK111" s="817"/>
      <c r="DL111" s="817" t="s">
        <v>454</v>
      </c>
      <c r="DM111" s="817"/>
      <c r="DN111" s="817"/>
      <c r="DO111" s="817"/>
      <c r="DP111" s="817"/>
      <c r="DQ111" s="817" t="s">
        <v>422</v>
      </c>
      <c r="DR111" s="817"/>
      <c r="DS111" s="817"/>
      <c r="DT111" s="817"/>
      <c r="DU111" s="817"/>
      <c r="DV111" s="794" t="s">
        <v>457</v>
      </c>
      <c r="DW111" s="794"/>
      <c r="DX111" s="794"/>
      <c r="DY111" s="794"/>
      <c r="DZ111" s="795"/>
    </row>
    <row r="112" spans="1:131" s="230" customFormat="1" ht="26.25" customHeight="1" x14ac:dyDescent="0.2">
      <c r="A112" s="912" t="s">
        <v>458</v>
      </c>
      <c r="B112" s="913"/>
      <c r="C112" s="752" t="s">
        <v>459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460</v>
      </c>
      <c r="AB112" s="780"/>
      <c r="AC112" s="780"/>
      <c r="AD112" s="780"/>
      <c r="AE112" s="781"/>
      <c r="AF112" s="782" t="s">
        <v>457</v>
      </c>
      <c r="AG112" s="780"/>
      <c r="AH112" s="780"/>
      <c r="AI112" s="780"/>
      <c r="AJ112" s="781"/>
      <c r="AK112" s="782" t="s">
        <v>453</v>
      </c>
      <c r="AL112" s="780"/>
      <c r="AM112" s="780"/>
      <c r="AN112" s="780"/>
      <c r="AO112" s="781"/>
      <c r="AP112" s="824" t="s">
        <v>449</v>
      </c>
      <c r="AQ112" s="825"/>
      <c r="AR112" s="825"/>
      <c r="AS112" s="825"/>
      <c r="AT112" s="826"/>
      <c r="AU112" s="932"/>
      <c r="AV112" s="933"/>
      <c r="AW112" s="933"/>
      <c r="AX112" s="933"/>
      <c r="AY112" s="933"/>
      <c r="AZ112" s="815" t="s">
        <v>461</v>
      </c>
      <c r="BA112" s="752"/>
      <c r="BB112" s="752"/>
      <c r="BC112" s="752"/>
      <c r="BD112" s="752"/>
      <c r="BE112" s="752"/>
      <c r="BF112" s="752"/>
      <c r="BG112" s="752"/>
      <c r="BH112" s="752"/>
      <c r="BI112" s="752"/>
      <c r="BJ112" s="752"/>
      <c r="BK112" s="752"/>
      <c r="BL112" s="752"/>
      <c r="BM112" s="752"/>
      <c r="BN112" s="752"/>
      <c r="BO112" s="752"/>
      <c r="BP112" s="753"/>
      <c r="BQ112" s="816">
        <v>15953375</v>
      </c>
      <c r="BR112" s="817"/>
      <c r="BS112" s="817"/>
      <c r="BT112" s="817"/>
      <c r="BU112" s="817"/>
      <c r="BV112" s="817">
        <v>15580201</v>
      </c>
      <c r="BW112" s="817"/>
      <c r="BX112" s="817"/>
      <c r="BY112" s="817"/>
      <c r="BZ112" s="817"/>
      <c r="CA112" s="817">
        <v>14756441</v>
      </c>
      <c r="CB112" s="817"/>
      <c r="CC112" s="817"/>
      <c r="CD112" s="817"/>
      <c r="CE112" s="817"/>
      <c r="CF112" s="875">
        <v>132.4</v>
      </c>
      <c r="CG112" s="876"/>
      <c r="CH112" s="876"/>
      <c r="CI112" s="876"/>
      <c r="CJ112" s="876"/>
      <c r="CK112" s="927"/>
      <c r="CL112" s="821"/>
      <c r="CM112" s="815" t="s">
        <v>462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463</v>
      </c>
      <c r="DH112" s="817"/>
      <c r="DI112" s="817"/>
      <c r="DJ112" s="817"/>
      <c r="DK112" s="817"/>
      <c r="DL112" s="817" t="s">
        <v>464</v>
      </c>
      <c r="DM112" s="817"/>
      <c r="DN112" s="817"/>
      <c r="DO112" s="817"/>
      <c r="DP112" s="817"/>
      <c r="DQ112" s="817" t="s">
        <v>449</v>
      </c>
      <c r="DR112" s="817"/>
      <c r="DS112" s="817"/>
      <c r="DT112" s="817"/>
      <c r="DU112" s="817"/>
      <c r="DV112" s="794" t="s">
        <v>454</v>
      </c>
      <c r="DW112" s="794"/>
      <c r="DX112" s="794"/>
      <c r="DY112" s="794"/>
      <c r="DZ112" s="795"/>
    </row>
    <row r="113" spans="1:130" s="230" customFormat="1" ht="26.25" customHeight="1" x14ac:dyDescent="0.2">
      <c r="A113" s="914"/>
      <c r="B113" s="915"/>
      <c r="C113" s="752" t="s">
        <v>465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1369659</v>
      </c>
      <c r="AB113" s="919"/>
      <c r="AC113" s="919"/>
      <c r="AD113" s="919"/>
      <c r="AE113" s="920"/>
      <c r="AF113" s="921">
        <v>1316647</v>
      </c>
      <c r="AG113" s="919"/>
      <c r="AH113" s="919"/>
      <c r="AI113" s="919"/>
      <c r="AJ113" s="920"/>
      <c r="AK113" s="921">
        <v>1223215</v>
      </c>
      <c r="AL113" s="919"/>
      <c r="AM113" s="919"/>
      <c r="AN113" s="919"/>
      <c r="AO113" s="920"/>
      <c r="AP113" s="922">
        <v>11</v>
      </c>
      <c r="AQ113" s="923"/>
      <c r="AR113" s="923"/>
      <c r="AS113" s="923"/>
      <c r="AT113" s="924"/>
      <c r="AU113" s="932"/>
      <c r="AV113" s="933"/>
      <c r="AW113" s="933"/>
      <c r="AX113" s="933"/>
      <c r="AY113" s="933"/>
      <c r="AZ113" s="815" t="s">
        <v>466</v>
      </c>
      <c r="BA113" s="752"/>
      <c r="BB113" s="752"/>
      <c r="BC113" s="752"/>
      <c r="BD113" s="752"/>
      <c r="BE113" s="752"/>
      <c r="BF113" s="752"/>
      <c r="BG113" s="752"/>
      <c r="BH113" s="752"/>
      <c r="BI113" s="752"/>
      <c r="BJ113" s="752"/>
      <c r="BK113" s="752"/>
      <c r="BL113" s="752"/>
      <c r="BM113" s="752"/>
      <c r="BN113" s="752"/>
      <c r="BO113" s="752"/>
      <c r="BP113" s="753"/>
      <c r="BQ113" s="816" t="s">
        <v>457</v>
      </c>
      <c r="BR113" s="817"/>
      <c r="BS113" s="817"/>
      <c r="BT113" s="817"/>
      <c r="BU113" s="817"/>
      <c r="BV113" s="817" t="s">
        <v>464</v>
      </c>
      <c r="BW113" s="817"/>
      <c r="BX113" s="817"/>
      <c r="BY113" s="817"/>
      <c r="BZ113" s="817"/>
      <c r="CA113" s="817" t="s">
        <v>463</v>
      </c>
      <c r="CB113" s="817"/>
      <c r="CC113" s="817"/>
      <c r="CD113" s="817"/>
      <c r="CE113" s="817"/>
      <c r="CF113" s="875" t="s">
        <v>454</v>
      </c>
      <c r="CG113" s="876"/>
      <c r="CH113" s="876"/>
      <c r="CI113" s="876"/>
      <c r="CJ113" s="876"/>
      <c r="CK113" s="927"/>
      <c r="CL113" s="821"/>
      <c r="CM113" s="815" t="s">
        <v>467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453</v>
      </c>
      <c r="DH113" s="780"/>
      <c r="DI113" s="780"/>
      <c r="DJ113" s="780"/>
      <c r="DK113" s="781"/>
      <c r="DL113" s="782" t="s">
        <v>452</v>
      </c>
      <c r="DM113" s="780"/>
      <c r="DN113" s="780"/>
      <c r="DO113" s="780"/>
      <c r="DP113" s="781"/>
      <c r="DQ113" s="782" t="s">
        <v>457</v>
      </c>
      <c r="DR113" s="780"/>
      <c r="DS113" s="780"/>
      <c r="DT113" s="780"/>
      <c r="DU113" s="781"/>
      <c r="DV113" s="824" t="s">
        <v>457</v>
      </c>
      <c r="DW113" s="825"/>
      <c r="DX113" s="825"/>
      <c r="DY113" s="825"/>
      <c r="DZ113" s="826"/>
    </row>
    <row r="114" spans="1:130" s="230" customFormat="1" ht="26.25" customHeight="1" x14ac:dyDescent="0.2">
      <c r="A114" s="914"/>
      <c r="B114" s="915"/>
      <c r="C114" s="752" t="s">
        <v>468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463</v>
      </c>
      <c r="AB114" s="780"/>
      <c r="AC114" s="780"/>
      <c r="AD114" s="780"/>
      <c r="AE114" s="781"/>
      <c r="AF114" s="782" t="s">
        <v>422</v>
      </c>
      <c r="AG114" s="780"/>
      <c r="AH114" s="780"/>
      <c r="AI114" s="780"/>
      <c r="AJ114" s="781"/>
      <c r="AK114" s="782" t="s">
        <v>463</v>
      </c>
      <c r="AL114" s="780"/>
      <c r="AM114" s="780"/>
      <c r="AN114" s="780"/>
      <c r="AO114" s="781"/>
      <c r="AP114" s="824" t="s">
        <v>452</v>
      </c>
      <c r="AQ114" s="825"/>
      <c r="AR114" s="825"/>
      <c r="AS114" s="825"/>
      <c r="AT114" s="826"/>
      <c r="AU114" s="932"/>
      <c r="AV114" s="933"/>
      <c r="AW114" s="933"/>
      <c r="AX114" s="933"/>
      <c r="AY114" s="933"/>
      <c r="AZ114" s="815" t="s">
        <v>469</v>
      </c>
      <c r="BA114" s="752"/>
      <c r="BB114" s="752"/>
      <c r="BC114" s="752"/>
      <c r="BD114" s="752"/>
      <c r="BE114" s="752"/>
      <c r="BF114" s="752"/>
      <c r="BG114" s="752"/>
      <c r="BH114" s="752"/>
      <c r="BI114" s="752"/>
      <c r="BJ114" s="752"/>
      <c r="BK114" s="752"/>
      <c r="BL114" s="752"/>
      <c r="BM114" s="752"/>
      <c r="BN114" s="752"/>
      <c r="BO114" s="752"/>
      <c r="BP114" s="753"/>
      <c r="BQ114" s="816">
        <v>4400327</v>
      </c>
      <c r="BR114" s="817"/>
      <c r="BS114" s="817"/>
      <c r="BT114" s="817"/>
      <c r="BU114" s="817"/>
      <c r="BV114" s="817">
        <v>4755626</v>
      </c>
      <c r="BW114" s="817"/>
      <c r="BX114" s="817"/>
      <c r="BY114" s="817"/>
      <c r="BZ114" s="817"/>
      <c r="CA114" s="817">
        <v>4632536</v>
      </c>
      <c r="CB114" s="817"/>
      <c r="CC114" s="817"/>
      <c r="CD114" s="817"/>
      <c r="CE114" s="817"/>
      <c r="CF114" s="875">
        <v>41.6</v>
      </c>
      <c r="CG114" s="876"/>
      <c r="CH114" s="876"/>
      <c r="CI114" s="876"/>
      <c r="CJ114" s="876"/>
      <c r="CK114" s="927"/>
      <c r="CL114" s="821"/>
      <c r="CM114" s="815" t="s">
        <v>470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454</v>
      </c>
      <c r="DH114" s="780"/>
      <c r="DI114" s="780"/>
      <c r="DJ114" s="780"/>
      <c r="DK114" s="781"/>
      <c r="DL114" s="782" t="s">
        <v>457</v>
      </c>
      <c r="DM114" s="780"/>
      <c r="DN114" s="780"/>
      <c r="DO114" s="780"/>
      <c r="DP114" s="781"/>
      <c r="DQ114" s="782" t="s">
        <v>454</v>
      </c>
      <c r="DR114" s="780"/>
      <c r="DS114" s="780"/>
      <c r="DT114" s="780"/>
      <c r="DU114" s="781"/>
      <c r="DV114" s="824" t="s">
        <v>453</v>
      </c>
      <c r="DW114" s="825"/>
      <c r="DX114" s="825"/>
      <c r="DY114" s="825"/>
      <c r="DZ114" s="826"/>
    </row>
    <row r="115" spans="1:130" s="230" customFormat="1" ht="26.25" customHeight="1" x14ac:dyDescent="0.2">
      <c r="A115" s="914"/>
      <c r="B115" s="915"/>
      <c r="C115" s="752" t="s">
        <v>471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30682</v>
      </c>
      <c r="AB115" s="919"/>
      <c r="AC115" s="919"/>
      <c r="AD115" s="919"/>
      <c r="AE115" s="920"/>
      <c r="AF115" s="921">
        <v>25710</v>
      </c>
      <c r="AG115" s="919"/>
      <c r="AH115" s="919"/>
      <c r="AI115" s="919"/>
      <c r="AJ115" s="920"/>
      <c r="AK115" s="921">
        <v>22163</v>
      </c>
      <c r="AL115" s="919"/>
      <c r="AM115" s="919"/>
      <c r="AN115" s="919"/>
      <c r="AO115" s="920"/>
      <c r="AP115" s="922">
        <v>0.2</v>
      </c>
      <c r="AQ115" s="923"/>
      <c r="AR115" s="923"/>
      <c r="AS115" s="923"/>
      <c r="AT115" s="924"/>
      <c r="AU115" s="932"/>
      <c r="AV115" s="933"/>
      <c r="AW115" s="933"/>
      <c r="AX115" s="933"/>
      <c r="AY115" s="933"/>
      <c r="AZ115" s="815" t="s">
        <v>472</v>
      </c>
      <c r="BA115" s="752"/>
      <c r="BB115" s="752"/>
      <c r="BC115" s="752"/>
      <c r="BD115" s="752"/>
      <c r="BE115" s="752"/>
      <c r="BF115" s="752"/>
      <c r="BG115" s="752"/>
      <c r="BH115" s="752"/>
      <c r="BI115" s="752"/>
      <c r="BJ115" s="752"/>
      <c r="BK115" s="752"/>
      <c r="BL115" s="752"/>
      <c r="BM115" s="752"/>
      <c r="BN115" s="752"/>
      <c r="BO115" s="752"/>
      <c r="BP115" s="753"/>
      <c r="BQ115" s="816" t="s">
        <v>463</v>
      </c>
      <c r="BR115" s="817"/>
      <c r="BS115" s="817"/>
      <c r="BT115" s="817"/>
      <c r="BU115" s="817"/>
      <c r="BV115" s="817" t="s">
        <v>463</v>
      </c>
      <c r="BW115" s="817"/>
      <c r="BX115" s="817"/>
      <c r="BY115" s="817"/>
      <c r="BZ115" s="817"/>
      <c r="CA115" s="817" t="s">
        <v>450</v>
      </c>
      <c r="CB115" s="817"/>
      <c r="CC115" s="817"/>
      <c r="CD115" s="817"/>
      <c r="CE115" s="817"/>
      <c r="CF115" s="875" t="s">
        <v>454</v>
      </c>
      <c r="CG115" s="876"/>
      <c r="CH115" s="876"/>
      <c r="CI115" s="876"/>
      <c r="CJ115" s="876"/>
      <c r="CK115" s="927"/>
      <c r="CL115" s="821"/>
      <c r="CM115" s="815" t="s">
        <v>473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453</v>
      </c>
      <c r="DH115" s="780"/>
      <c r="DI115" s="780"/>
      <c r="DJ115" s="780"/>
      <c r="DK115" s="781"/>
      <c r="DL115" s="782" t="s">
        <v>454</v>
      </c>
      <c r="DM115" s="780"/>
      <c r="DN115" s="780"/>
      <c r="DO115" s="780"/>
      <c r="DP115" s="781"/>
      <c r="DQ115" s="782" t="s">
        <v>454</v>
      </c>
      <c r="DR115" s="780"/>
      <c r="DS115" s="780"/>
      <c r="DT115" s="780"/>
      <c r="DU115" s="781"/>
      <c r="DV115" s="824" t="s">
        <v>474</v>
      </c>
      <c r="DW115" s="825"/>
      <c r="DX115" s="825"/>
      <c r="DY115" s="825"/>
      <c r="DZ115" s="826"/>
    </row>
    <row r="116" spans="1:130" s="230" customFormat="1" ht="26.25" customHeight="1" x14ac:dyDescent="0.2">
      <c r="A116" s="916"/>
      <c r="B116" s="917"/>
      <c r="C116" s="839" t="s">
        <v>475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507</v>
      </c>
      <c r="AB116" s="780"/>
      <c r="AC116" s="780"/>
      <c r="AD116" s="780"/>
      <c r="AE116" s="781"/>
      <c r="AF116" s="782">
        <v>613</v>
      </c>
      <c r="AG116" s="780"/>
      <c r="AH116" s="780"/>
      <c r="AI116" s="780"/>
      <c r="AJ116" s="781"/>
      <c r="AK116" s="782">
        <v>434</v>
      </c>
      <c r="AL116" s="780"/>
      <c r="AM116" s="780"/>
      <c r="AN116" s="780"/>
      <c r="AO116" s="781"/>
      <c r="AP116" s="824">
        <v>0</v>
      </c>
      <c r="AQ116" s="825"/>
      <c r="AR116" s="825"/>
      <c r="AS116" s="825"/>
      <c r="AT116" s="826"/>
      <c r="AU116" s="932"/>
      <c r="AV116" s="933"/>
      <c r="AW116" s="933"/>
      <c r="AX116" s="933"/>
      <c r="AY116" s="933"/>
      <c r="AZ116" s="909" t="s">
        <v>476</v>
      </c>
      <c r="BA116" s="910"/>
      <c r="BB116" s="910"/>
      <c r="BC116" s="910"/>
      <c r="BD116" s="910"/>
      <c r="BE116" s="910"/>
      <c r="BF116" s="910"/>
      <c r="BG116" s="910"/>
      <c r="BH116" s="910"/>
      <c r="BI116" s="910"/>
      <c r="BJ116" s="910"/>
      <c r="BK116" s="910"/>
      <c r="BL116" s="910"/>
      <c r="BM116" s="910"/>
      <c r="BN116" s="910"/>
      <c r="BO116" s="910"/>
      <c r="BP116" s="911"/>
      <c r="BQ116" s="816" t="s">
        <v>452</v>
      </c>
      <c r="BR116" s="817"/>
      <c r="BS116" s="817"/>
      <c r="BT116" s="817"/>
      <c r="BU116" s="817"/>
      <c r="BV116" s="817" t="s">
        <v>460</v>
      </c>
      <c r="BW116" s="817"/>
      <c r="BX116" s="817"/>
      <c r="BY116" s="817"/>
      <c r="BZ116" s="817"/>
      <c r="CA116" s="817" t="s">
        <v>463</v>
      </c>
      <c r="CB116" s="817"/>
      <c r="CC116" s="817"/>
      <c r="CD116" s="817"/>
      <c r="CE116" s="817"/>
      <c r="CF116" s="875" t="s">
        <v>422</v>
      </c>
      <c r="CG116" s="876"/>
      <c r="CH116" s="876"/>
      <c r="CI116" s="876"/>
      <c r="CJ116" s="876"/>
      <c r="CK116" s="927"/>
      <c r="CL116" s="821"/>
      <c r="CM116" s="815" t="s">
        <v>477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463</v>
      </c>
      <c r="DH116" s="780"/>
      <c r="DI116" s="780"/>
      <c r="DJ116" s="780"/>
      <c r="DK116" s="781"/>
      <c r="DL116" s="782" t="s">
        <v>452</v>
      </c>
      <c r="DM116" s="780"/>
      <c r="DN116" s="780"/>
      <c r="DO116" s="780"/>
      <c r="DP116" s="781"/>
      <c r="DQ116" s="782" t="s">
        <v>463</v>
      </c>
      <c r="DR116" s="780"/>
      <c r="DS116" s="780"/>
      <c r="DT116" s="780"/>
      <c r="DU116" s="781"/>
      <c r="DV116" s="824" t="s">
        <v>457</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478</v>
      </c>
      <c r="Z117" s="897"/>
      <c r="AA117" s="902">
        <v>5516212</v>
      </c>
      <c r="AB117" s="903"/>
      <c r="AC117" s="903"/>
      <c r="AD117" s="903"/>
      <c r="AE117" s="904"/>
      <c r="AF117" s="905">
        <v>5267532</v>
      </c>
      <c r="AG117" s="903"/>
      <c r="AH117" s="903"/>
      <c r="AI117" s="903"/>
      <c r="AJ117" s="904"/>
      <c r="AK117" s="905">
        <v>5156734</v>
      </c>
      <c r="AL117" s="903"/>
      <c r="AM117" s="903"/>
      <c r="AN117" s="903"/>
      <c r="AO117" s="904"/>
      <c r="AP117" s="906"/>
      <c r="AQ117" s="907"/>
      <c r="AR117" s="907"/>
      <c r="AS117" s="907"/>
      <c r="AT117" s="908"/>
      <c r="AU117" s="932"/>
      <c r="AV117" s="933"/>
      <c r="AW117" s="933"/>
      <c r="AX117" s="933"/>
      <c r="AY117" s="933"/>
      <c r="AZ117" s="863" t="s">
        <v>479</v>
      </c>
      <c r="BA117" s="864"/>
      <c r="BB117" s="864"/>
      <c r="BC117" s="864"/>
      <c r="BD117" s="864"/>
      <c r="BE117" s="864"/>
      <c r="BF117" s="864"/>
      <c r="BG117" s="864"/>
      <c r="BH117" s="864"/>
      <c r="BI117" s="864"/>
      <c r="BJ117" s="864"/>
      <c r="BK117" s="864"/>
      <c r="BL117" s="864"/>
      <c r="BM117" s="864"/>
      <c r="BN117" s="864"/>
      <c r="BO117" s="864"/>
      <c r="BP117" s="865"/>
      <c r="BQ117" s="816" t="s">
        <v>464</v>
      </c>
      <c r="BR117" s="817"/>
      <c r="BS117" s="817"/>
      <c r="BT117" s="817"/>
      <c r="BU117" s="817"/>
      <c r="BV117" s="817" t="s">
        <v>452</v>
      </c>
      <c r="BW117" s="817"/>
      <c r="BX117" s="817"/>
      <c r="BY117" s="817"/>
      <c r="BZ117" s="817"/>
      <c r="CA117" s="817" t="s">
        <v>463</v>
      </c>
      <c r="CB117" s="817"/>
      <c r="CC117" s="817"/>
      <c r="CD117" s="817"/>
      <c r="CE117" s="817"/>
      <c r="CF117" s="875" t="s">
        <v>449</v>
      </c>
      <c r="CG117" s="876"/>
      <c r="CH117" s="876"/>
      <c r="CI117" s="876"/>
      <c r="CJ117" s="876"/>
      <c r="CK117" s="927"/>
      <c r="CL117" s="821"/>
      <c r="CM117" s="815" t="s">
        <v>480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452</v>
      </c>
      <c r="DH117" s="780"/>
      <c r="DI117" s="780"/>
      <c r="DJ117" s="780"/>
      <c r="DK117" s="781"/>
      <c r="DL117" s="782" t="s">
        <v>449</v>
      </c>
      <c r="DM117" s="780"/>
      <c r="DN117" s="780"/>
      <c r="DO117" s="780"/>
      <c r="DP117" s="781"/>
      <c r="DQ117" s="782" t="s">
        <v>463</v>
      </c>
      <c r="DR117" s="780"/>
      <c r="DS117" s="780"/>
      <c r="DT117" s="780"/>
      <c r="DU117" s="781"/>
      <c r="DV117" s="824" t="s">
        <v>452</v>
      </c>
      <c r="DW117" s="825"/>
      <c r="DX117" s="825"/>
      <c r="DY117" s="825"/>
      <c r="DZ117" s="826"/>
    </row>
    <row r="118" spans="1:130" s="230" customFormat="1" ht="26.25" customHeight="1" x14ac:dyDescent="0.2">
      <c r="A118" s="895" t="s">
        <v>444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441</v>
      </c>
      <c r="AB118" s="896"/>
      <c r="AC118" s="896"/>
      <c r="AD118" s="896"/>
      <c r="AE118" s="897"/>
      <c r="AF118" s="898" t="s">
        <v>442</v>
      </c>
      <c r="AG118" s="896"/>
      <c r="AH118" s="896"/>
      <c r="AI118" s="896"/>
      <c r="AJ118" s="897"/>
      <c r="AK118" s="898" t="s">
        <v>312</v>
      </c>
      <c r="AL118" s="896"/>
      <c r="AM118" s="896"/>
      <c r="AN118" s="896"/>
      <c r="AO118" s="897"/>
      <c r="AP118" s="899" t="s">
        <v>443</v>
      </c>
      <c r="AQ118" s="900"/>
      <c r="AR118" s="900"/>
      <c r="AS118" s="900"/>
      <c r="AT118" s="901"/>
      <c r="AU118" s="932"/>
      <c r="AV118" s="933"/>
      <c r="AW118" s="933"/>
      <c r="AX118" s="933"/>
      <c r="AY118" s="933"/>
      <c r="AZ118" s="838" t="s">
        <v>481</v>
      </c>
      <c r="BA118" s="839"/>
      <c r="BB118" s="839"/>
      <c r="BC118" s="839"/>
      <c r="BD118" s="839"/>
      <c r="BE118" s="839"/>
      <c r="BF118" s="839"/>
      <c r="BG118" s="839"/>
      <c r="BH118" s="839"/>
      <c r="BI118" s="839"/>
      <c r="BJ118" s="839"/>
      <c r="BK118" s="839"/>
      <c r="BL118" s="839"/>
      <c r="BM118" s="839"/>
      <c r="BN118" s="839"/>
      <c r="BO118" s="839"/>
      <c r="BP118" s="840"/>
      <c r="BQ118" s="879" t="s">
        <v>457</v>
      </c>
      <c r="BR118" s="845"/>
      <c r="BS118" s="845"/>
      <c r="BT118" s="845"/>
      <c r="BU118" s="845"/>
      <c r="BV118" s="845" t="s">
        <v>452</v>
      </c>
      <c r="BW118" s="845"/>
      <c r="BX118" s="845"/>
      <c r="BY118" s="845"/>
      <c r="BZ118" s="845"/>
      <c r="CA118" s="845" t="s">
        <v>452</v>
      </c>
      <c r="CB118" s="845"/>
      <c r="CC118" s="845"/>
      <c r="CD118" s="845"/>
      <c r="CE118" s="845"/>
      <c r="CF118" s="875" t="s">
        <v>449</v>
      </c>
      <c r="CG118" s="876"/>
      <c r="CH118" s="876"/>
      <c r="CI118" s="876"/>
      <c r="CJ118" s="876"/>
      <c r="CK118" s="927"/>
      <c r="CL118" s="821"/>
      <c r="CM118" s="815" t="s">
        <v>482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463</v>
      </c>
      <c r="DH118" s="780"/>
      <c r="DI118" s="780"/>
      <c r="DJ118" s="780"/>
      <c r="DK118" s="781"/>
      <c r="DL118" s="782" t="s">
        <v>464</v>
      </c>
      <c r="DM118" s="780"/>
      <c r="DN118" s="780"/>
      <c r="DO118" s="780"/>
      <c r="DP118" s="781"/>
      <c r="DQ118" s="782" t="s">
        <v>463</v>
      </c>
      <c r="DR118" s="780"/>
      <c r="DS118" s="780"/>
      <c r="DT118" s="780"/>
      <c r="DU118" s="781"/>
      <c r="DV118" s="824" t="s">
        <v>452</v>
      </c>
      <c r="DW118" s="825"/>
      <c r="DX118" s="825"/>
      <c r="DY118" s="825"/>
      <c r="DZ118" s="826"/>
    </row>
    <row r="119" spans="1:130" s="230" customFormat="1" ht="26.25" customHeight="1" x14ac:dyDescent="0.2">
      <c r="A119" s="818" t="s">
        <v>447</v>
      </c>
      <c r="B119" s="819"/>
      <c r="C119" s="860" t="s">
        <v>448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449</v>
      </c>
      <c r="AB119" s="889"/>
      <c r="AC119" s="889"/>
      <c r="AD119" s="889"/>
      <c r="AE119" s="890"/>
      <c r="AF119" s="891" t="s">
        <v>464</v>
      </c>
      <c r="AG119" s="889"/>
      <c r="AH119" s="889"/>
      <c r="AI119" s="889"/>
      <c r="AJ119" s="890"/>
      <c r="AK119" s="891" t="s">
        <v>422</v>
      </c>
      <c r="AL119" s="889"/>
      <c r="AM119" s="889"/>
      <c r="AN119" s="889"/>
      <c r="AO119" s="890"/>
      <c r="AP119" s="892" t="s">
        <v>449</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483</v>
      </c>
      <c r="BP119" s="878"/>
      <c r="BQ119" s="879">
        <v>54527961</v>
      </c>
      <c r="BR119" s="845"/>
      <c r="BS119" s="845"/>
      <c r="BT119" s="845"/>
      <c r="BU119" s="845"/>
      <c r="BV119" s="845">
        <v>52525604</v>
      </c>
      <c r="BW119" s="845"/>
      <c r="BX119" s="845"/>
      <c r="BY119" s="845"/>
      <c r="BZ119" s="845"/>
      <c r="CA119" s="845">
        <v>49108867</v>
      </c>
      <c r="CB119" s="845"/>
      <c r="CC119" s="845"/>
      <c r="CD119" s="845"/>
      <c r="CE119" s="845"/>
      <c r="CF119" s="748"/>
      <c r="CG119" s="749"/>
      <c r="CH119" s="749"/>
      <c r="CI119" s="749"/>
      <c r="CJ119" s="834"/>
      <c r="CK119" s="928"/>
      <c r="CL119" s="823"/>
      <c r="CM119" s="838" t="s">
        <v>484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144392</v>
      </c>
      <c r="DH119" s="764"/>
      <c r="DI119" s="764"/>
      <c r="DJ119" s="764"/>
      <c r="DK119" s="765"/>
      <c r="DL119" s="766">
        <v>121325</v>
      </c>
      <c r="DM119" s="764"/>
      <c r="DN119" s="764"/>
      <c r="DO119" s="764"/>
      <c r="DP119" s="765"/>
      <c r="DQ119" s="766">
        <v>99693</v>
      </c>
      <c r="DR119" s="764"/>
      <c r="DS119" s="764"/>
      <c r="DT119" s="764"/>
      <c r="DU119" s="765"/>
      <c r="DV119" s="848">
        <v>0.9</v>
      </c>
      <c r="DW119" s="849"/>
      <c r="DX119" s="849"/>
      <c r="DY119" s="849"/>
      <c r="DZ119" s="850"/>
    </row>
    <row r="120" spans="1:130" s="230" customFormat="1" ht="26.25" customHeight="1" x14ac:dyDescent="0.2">
      <c r="A120" s="820"/>
      <c r="B120" s="821"/>
      <c r="C120" s="815" t="s">
        <v>456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454</v>
      </c>
      <c r="AB120" s="780"/>
      <c r="AC120" s="780"/>
      <c r="AD120" s="780"/>
      <c r="AE120" s="781"/>
      <c r="AF120" s="782" t="s">
        <v>457</v>
      </c>
      <c r="AG120" s="780"/>
      <c r="AH120" s="780"/>
      <c r="AI120" s="780"/>
      <c r="AJ120" s="781"/>
      <c r="AK120" s="782" t="s">
        <v>452</v>
      </c>
      <c r="AL120" s="780"/>
      <c r="AM120" s="780"/>
      <c r="AN120" s="780"/>
      <c r="AO120" s="781"/>
      <c r="AP120" s="824" t="s">
        <v>449</v>
      </c>
      <c r="AQ120" s="825"/>
      <c r="AR120" s="825"/>
      <c r="AS120" s="825"/>
      <c r="AT120" s="826"/>
      <c r="AU120" s="880" t="s">
        <v>485</v>
      </c>
      <c r="AV120" s="881"/>
      <c r="AW120" s="881"/>
      <c r="AX120" s="881"/>
      <c r="AY120" s="882"/>
      <c r="AZ120" s="860" t="s">
        <v>486</v>
      </c>
      <c r="BA120" s="808"/>
      <c r="BB120" s="808"/>
      <c r="BC120" s="808"/>
      <c r="BD120" s="808"/>
      <c r="BE120" s="808"/>
      <c r="BF120" s="808"/>
      <c r="BG120" s="808"/>
      <c r="BH120" s="808"/>
      <c r="BI120" s="808"/>
      <c r="BJ120" s="808"/>
      <c r="BK120" s="808"/>
      <c r="BL120" s="808"/>
      <c r="BM120" s="808"/>
      <c r="BN120" s="808"/>
      <c r="BO120" s="808"/>
      <c r="BP120" s="809"/>
      <c r="BQ120" s="861">
        <v>4900936</v>
      </c>
      <c r="BR120" s="842"/>
      <c r="BS120" s="842"/>
      <c r="BT120" s="842"/>
      <c r="BU120" s="842"/>
      <c r="BV120" s="842">
        <v>5624790</v>
      </c>
      <c r="BW120" s="842"/>
      <c r="BX120" s="842"/>
      <c r="BY120" s="842"/>
      <c r="BZ120" s="842"/>
      <c r="CA120" s="842">
        <v>5829664</v>
      </c>
      <c r="CB120" s="842"/>
      <c r="CC120" s="842"/>
      <c r="CD120" s="842"/>
      <c r="CE120" s="842"/>
      <c r="CF120" s="866">
        <v>52.3</v>
      </c>
      <c r="CG120" s="867"/>
      <c r="CH120" s="867"/>
      <c r="CI120" s="867"/>
      <c r="CJ120" s="867"/>
      <c r="CK120" s="868" t="s">
        <v>487</v>
      </c>
      <c r="CL120" s="852"/>
      <c r="CM120" s="852"/>
      <c r="CN120" s="852"/>
      <c r="CO120" s="853"/>
      <c r="CP120" s="872" t="s">
        <v>488</v>
      </c>
      <c r="CQ120" s="873"/>
      <c r="CR120" s="873"/>
      <c r="CS120" s="873"/>
      <c r="CT120" s="873"/>
      <c r="CU120" s="873"/>
      <c r="CV120" s="873"/>
      <c r="CW120" s="873"/>
      <c r="CX120" s="873"/>
      <c r="CY120" s="873"/>
      <c r="CZ120" s="873"/>
      <c r="DA120" s="873"/>
      <c r="DB120" s="873"/>
      <c r="DC120" s="873"/>
      <c r="DD120" s="873"/>
      <c r="DE120" s="873"/>
      <c r="DF120" s="874"/>
      <c r="DG120" s="861">
        <v>8768547</v>
      </c>
      <c r="DH120" s="842"/>
      <c r="DI120" s="842"/>
      <c r="DJ120" s="842"/>
      <c r="DK120" s="842"/>
      <c r="DL120" s="842">
        <v>8523630</v>
      </c>
      <c r="DM120" s="842"/>
      <c r="DN120" s="842"/>
      <c r="DO120" s="842"/>
      <c r="DP120" s="842"/>
      <c r="DQ120" s="842">
        <v>7932522</v>
      </c>
      <c r="DR120" s="842"/>
      <c r="DS120" s="842"/>
      <c r="DT120" s="842"/>
      <c r="DU120" s="842"/>
      <c r="DV120" s="843">
        <v>71.2</v>
      </c>
      <c r="DW120" s="843"/>
      <c r="DX120" s="843"/>
      <c r="DY120" s="843"/>
      <c r="DZ120" s="844"/>
    </row>
    <row r="121" spans="1:130" s="230" customFormat="1" ht="26.25" customHeight="1" x14ac:dyDescent="0.2">
      <c r="A121" s="820"/>
      <c r="B121" s="821"/>
      <c r="C121" s="863" t="s">
        <v>489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463</v>
      </c>
      <c r="AB121" s="780"/>
      <c r="AC121" s="780"/>
      <c r="AD121" s="780"/>
      <c r="AE121" s="781"/>
      <c r="AF121" s="782" t="s">
        <v>457</v>
      </c>
      <c r="AG121" s="780"/>
      <c r="AH121" s="780"/>
      <c r="AI121" s="780"/>
      <c r="AJ121" s="781"/>
      <c r="AK121" s="782" t="s">
        <v>449</v>
      </c>
      <c r="AL121" s="780"/>
      <c r="AM121" s="780"/>
      <c r="AN121" s="780"/>
      <c r="AO121" s="781"/>
      <c r="AP121" s="824" t="s">
        <v>474</v>
      </c>
      <c r="AQ121" s="825"/>
      <c r="AR121" s="825"/>
      <c r="AS121" s="825"/>
      <c r="AT121" s="826"/>
      <c r="AU121" s="883"/>
      <c r="AV121" s="884"/>
      <c r="AW121" s="884"/>
      <c r="AX121" s="884"/>
      <c r="AY121" s="885"/>
      <c r="AZ121" s="815" t="s">
        <v>490</v>
      </c>
      <c r="BA121" s="752"/>
      <c r="BB121" s="752"/>
      <c r="BC121" s="752"/>
      <c r="BD121" s="752"/>
      <c r="BE121" s="752"/>
      <c r="BF121" s="752"/>
      <c r="BG121" s="752"/>
      <c r="BH121" s="752"/>
      <c r="BI121" s="752"/>
      <c r="BJ121" s="752"/>
      <c r="BK121" s="752"/>
      <c r="BL121" s="752"/>
      <c r="BM121" s="752"/>
      <c r="BN121" s="752"/>
      <c r="BO121" s="752"/>
      <c r="BP121" s="753"/>
      <c r="BQ121" s="816">
        <v>354758</v>
      </c>
      <c r="BR121" s="817"/>
      <c r="BS121" s="817"/>
      <c r="BT121" s="817"/>
      <c r="BU121" s="817"/>
      <c r="BV121" s="817">
        <v>329835</v>
      </c>
      <c r="BW121" s="817"/>
      <c r="BX121" s="817"/>
      <c r="BY121" s="817"/>
      <c r="BZ121" s="817"/>
      <c r="CA121" s="817">
        <v>332509</v>
      </c>
      <c r="CB121" s="817"/>
      <c r="CC121" s="817"/>
      <c r="CD121" s="817"/>
      <c r="CE121" s="817"/>
      <c r="CF121" s="875">
        <v>3</v>
      </c>
      <c r="CG121" s="876"/>
      <c r="CH121" s="876"/>
      <c r="CI121" s="876"/>
      <c r="CJ121" s="876"/>
      <c r="CK121" s="869"/>
      <c r="CL121" s="855"/>
      <c r="CM121" s="855"/>
      <c r="CN121" s="855"/>
      <c r="CO121" s="856"/>
      <c r="CP121" s="835" t="s">
        <v>491</v>
      </c>
      <c r="CQ121" s="836"/>
      <c r="CR121" s="836"/>
      <c r="CS121" s="836"/>
      <c r="CT121" s="836"/>
      <c r="CU121" s="836"/>
      <c r="CV121" s="836"/>
      <c r="CW121" s="836"/>
      <c r="CX121" s="836"/>
      <c r="CY121" s="836"/>
      <c r="CZ121" s="836"/>
      <c r="DA121" s="836"/>
      <c r="DB121" s="836"/>
      <c r="DC121" s="836"/>
      <c r="DD121" s="836"/>
      <c r="DE121" s="836"/>
      <c r="DF121" s="837"/>
      <c r="DG121" s="816">
        <v>4267404</v>
      </c>
      <c r="DH121" s="817"/>
      <c r="DI121" s="817"/>
      <c r="DJ121" s="817"/>
      <c r="DK121" s="817"/>
      <c r="DL121" s="817">
        <v>4241278</v>
      </c>
      <c r="DM121" s="817"/>
      <c r="DN121" s="817"/>
      <c r="DO121" s="817"/>
      <c r="DP121" s="817"/>
      <c r="DQ121" s="817">
        <v>4134544</v>
      </c>
      <c r="DR121" s="817"/>
      <c r="DS121" s="817"/>
      <c r="DT121" s="817"/>
      <c r="DU121" s="817"/>
      <c r="DV121" s="794">
        <v>37.1</v>
      </c>
      <c r="DW121" s="794"/>
      <c r="DX121" s="794"/>
      <c r="DY121" s="794"/>
      <c r="DZ121" s="795"/>
    </row>
    <row r="122" spans="1:130" s="230" customFormat="1" ht="26.25" customHeight="1" x14ac:dyDescent="0.2">
      <c r="A122" s="820"/>
      <c r="B122" s="821"/>
      <c r="C122" s="815" t="s">
        <v>470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452</v>
      </c>
      <c r="AB122" s="780"/>
      <c r="AC122" s="780"/>
      <c r="AD122" s="780"/>
      <c r="AE122" s="781"/>
      <c r="AF122" s="782" t="s">
        <v>449</v>
      </c>
      <c r="AG122" s="780"/>
      <c r="AH122" s="780"/>
      <c r="AI122" s="780"/>
      <c r="AJ122" s="781"/>
      <c r="AK122" s="782" t="s">
        <v>449</v>
      </c>
      <c r="AL122" s="780"/>
      <c r="AM122" s="780"/>
      <c r="AN122" s="780"/>
      <c r="AO122" s="781"/>
      <c r="AP122" s="824" t="s">
        <v>449</v>
      </c>
      <c r="AQ122" s="825"/>
      <c r="AR122" s="825"/>
      <c r="AS122" s="825"/>
      <c r="AT122" s="826"/>
      <c r="AU122" s="883"/>
      <c r="AV122" s="884"/>
      <c r="AW122" s="884"/>
      <c r="AX122" s="884"/>
      <c r="AY122" s="885"/>
      <c r="AZ122" s="838" t="s">
        <v>492</v>
      </c>
      <c r="BA122" s="839"/>
      <c r="BB122" s="839"/>
      <c r="BC122" s="839"/>
      <c r="BD122" s="839"/>
      <c r="BE122" s="839"/>
      <c r="BF122" s="839"/>
      <c r="BG122" s="839"/>
      <c r="BH122" s="839"/>
      <c r="BI122" s="839"/>
      <c r="BJ122" s="839"/>
      <c r="BK122" s="839"/>
      <c r="BL122" s="839"/>
      <c r="BM122" s="839"/>
      <c r="BN122" s="839"/>
      <c r="BO122" s="839"/>
      <c r="BP122" s="840"/>
      <c r="BQ122" s="879">
        <v>35920826</v>
      </c>
      <c r="BR122" s="845"/>
      <c r="BS122" s="845"/>
      <c r="BT122" s="845"/>
      <c r="BU122" s="845"/>
      <c r="BV122" s="845">
        <v>34155078</v>
      </c>
      <c r="BW122" s="845"/>
      <c r="BX122" s="845"/>
      <c r="BY122" s="845"/>
      <c r="BZ122" s="845"/>
      <c r="CA122" s="845">
        <v>32022954</v>
      </c>
      <c r="CB122" s="845"/>
      <c r="CC122" s="845"/>
      <c r="CD122" s="845"/>
      <c r="CE122" s="845"/>
      <c r="CF122" s="846">
        <v>287.39999999999998</v>
      </c>
      <c r="CG122" s="847"/>
      <c r="CH122" s="847"/>
      <c r="CI122" s="847"/>
      <c r="CJ122" s="847"/>
      <c r="CK122" s="869"/>
      <c r="CL122" s="855"/>
      <c r="CM122" s="855"/>
      <c r="CN122" s="855"/>
      <c r="CO122" s="856"/>
      <c r="CP122" s="835" t="s">
        <v>412</v>
      </c>
      <c r="CQ122" s="836"/>
      <c r="CR122" s="836"/>
      <c r="CS122" s="836"/>
      <c r="CT122" s="836"/>
      <c r="CU122" s="836"/>
      <c r="CV122" s="836"/>
      <c r="CW122" s="836"/>
      <c r="CX122" s="836"/>
      <c r="CY122" s="836"/>
      <c r="CZ122" s="836"/>
      <c r="DA122" s="836"/>
      <c r="DB122" s="836"/>
      <c r="DC122" s="836"/>
      <c r="DD122" s="836"/>
      <c r="DE122" s="836"/>
      <c r="DF122" s="837"/>
      <c r="DG122" s="816">
        <v>2240937</v>
      </c>
      <c r="DH122" s="817"/>
      <c r="DI122" s="817"/>
      <c r="DJ122" s="817"/>
      <c r="DK122" s="817"/>
      <c r="DL122" s="817">
        <v>2264091</v>
      </c>
      <c r="DM122" s="817"/>
      <c r="DN122" s="817"/>
      <c r="DO122" s="817"/>
      <c r="DP122" s="817"/>
      <c r="DQ122" s="817">
        <v>2196226</v>
      </c>
      <c r="DR122" s="817"/>
      <c r="DS122" s="817"/>
      <c r="DT122" s="817"/>
      <c r="DU122" s="817"/>
      <c r="DV122" s="794">
        <v>19.7</v>
      </c>
      <c r="DW122" s="794"/>
      <c r="DX122" s="794"/>
      <c r="DY122" s="794"/>
      <c r="DZ122" s="795"/>
    </row>
    <row r="123" spans="1:130" s="230" customFormat="1" ht="26.25" customHeight="1" x14ac:dyDescent="0.2">
      <c r="A123" s="820"/>
      <c r="B123" s="821"/>
      <c r="C123" s="815" t="s">
        <v>477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452</v>
      </c>
      <c r="AB123" s="780"/>
      <c r="AC123" s="780"/>
      <c r="AD123" s="780"/>
      <c r="AE123" s="781"/>
      <c r="AF123" s="782" t="s">
        <v>454</v>
      </c>
      <c r="AG123" s="780"/>
      <c r="AH123" s="780"/>
      <c r="AI123" s="780"/>
      <c r="AJ123" s="781"/>
      <c r="AK123" s="782" t="s">
        <v>449</v>
      </c>
      <c r="AL123" s="780"/>
      <c r="AM123" s="780"/>
      <c r="AN123" s="780"/>
      <c r="AO123" s="781"/>
      <c r="AP123" s="824" t="s">
        <v>449</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493</v>
      </c>
      <c r="BP123" s="878"/>
      <c r="BQ123" s="832">
        <v>41176520</v>
      </c>
      <c r="BR123" s="833"/>
      <c r="BS123" s="833"/>
      <c r="BT123" s="833"/>
      <c r="BU123" s="833"/>
      <c r="BV123" s="833">
        <v>40109703</v>
      </c>
      <c r="BW123" s="833"/>
      <c r="BX123" s="833"/>
      <c r="BY123" s="833"/>
      <c r="BZ123" s="833"/>
      <c r="CA123" s="833">
        <v>38185127</v>
      </c>
      <c r="CB123" s="833"/>
      <c r="CC123" s="833"/>
      <c r="CD123" s="833"/>
      <c r="CE123" s="833"/>
      <c r="CF123" s="748"/>
      <c r="CG123" s="749"/>
      <c r="CH123" s="749"/>
      <c r="CI123" s="749"/>
      <c r="CJ123" s="834"/>
      <c r="CK123" s="869"/>
      <c r="CL123" s="855"/>
      <c r="CM123" s="855"/>
      <c r="CN123" s="855"/>
      <c r="CO123" s="856"/>
      <c r="CP123" s="835" t="s">
        <v>494</v>
      </c>
      <c r="CQ123" s="836"/>
      <c r="CR123" s="836"/>
      <c r="CS123" s="836"/>
      <c r="CT123" s="836"/>
      <c r="CU123" s="836"/>
      <c r="CV123" s="836"/>
      <c r="CW123" s="836"/>
      <c r="CX123" s="836"/>
      <c r="CY123" s="836"/>
      <c r="CZ123" s="836"/>
      <c r="DA123" s="836"/>
      <c r="DB123" s="836"/>
      <c r="DC123" s="836"/>
      <c r="DD123" s="836"/>
      <c r="DE123" s="836"/>
      <c r="DF123" s="837"/>
      <c r="DG123" s="779">
        <v>676487</v>
      </c>
      <c r="DH123" s="780"/>
      <c r="DI123" s="780"/>
      <c r="DJ123" s="780"/>
      <c r="DK123" s="781"/>
      <c r="DL123" s="782">
        <v>551202</v>
      </c>
      <c r="DM123" s="780"/>
      <c r="DN123" s="780"/>
      <c r="DO123" s="780"/>
      <c r="DP123" s="781"/>
      <c r="DQ123" s="782">
        <v>493149</v>
      </c>
      <c r="DR123" s="780"/>
      <c r="DS123" s="780"/>
      <c r="DT123" s="780"/>
      <c r="DU123" s="781"/>
      <c r="DV123" s="824">
        <v>4.4000000000000004</v>
      </c>
      <c r="DW123" s="825"/>
      <c r="DX123" s="825"/>
      <c r="DY123" s="825"/>
      <c r="DZ123" s="826"/>
    </row>
    <row r="124" spans="1:130" s="230" customFormat="1" ht="26.25" customHeight="1" thickBot="1" x14ac:dyDescent="0.25">
      <c r="A124" s="820"/>
      <c r="B124" s="821"/>
      <c r="C124" s="815" t="s">
        <v>480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450</v>
      </c>
      <c r="AB124" s="780"/>
      <c r="AC124" s="780"/>
      <c r="AD124" s="780"/>
      <c r="AE124" s="781"/>
      <c r="AF124" s="782" t="s">
        <v>452</v>
      </c>
      <c r="AG124" s="780"/>
      <c r="AH124" s="780"/>
      <c r="AI124" s="780"/>
      <c r="AJ124" s="781"/>
      <c r="AK124" s="782" t="s">
        <v>463</v>
      </c>
      <c r="AL124" s="780"/>
      <c r="AM124" s="780"/>
      <c r="AN124" s="780"/>
      <c r="AO124" s="781"/>
      <c r="AP124" s="824" t="s">
        <v>449</v>
      </c>
      <c r="AQ124" s="825"/>
      <c r="AR124" s="825"/>
      <c r="AS124" s="825"/>
      <c r="AT124" s="826"/>
      <c r="AU124" s="827" t="s">
        <v>495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118.4</v>
      </c>
      <c r="BR124" s="831"/>
      <c r="BS124" s="831"/>
      <c r="BT124" s="831"/>
      <c r="BU124" s="831"/>
      <c r="BV124" s="831">
        <v>106.2</v>
      </c>
      <c r="BW124" s="831"/>
      <c r="BX124" s="831"/>
      <c r="BY124" s="831"/>
      <c r="BZ124" s="831"/>
      <c r="CA124" s="831">
        <v>98</v>
      </c>
      <c r="CB124" s="831"/>
      <c r="CC124" s="831"/>
      <c r="CD124" s="831"/>
      <c r="CE124" s="831"/>
      <c r="CF124" s="726"/>
      <c r="CG124" s="727"/>
      <c r="CH124" s="727"/>
      <c r="CI124" s="727"/>
      <c r="CJ124" s="862"/>
      <c r="CK124" s="870"/>
      <c r="CL124" s="870"/>
      <c r="CM124" s="870"/>
      <c r="CN124" s="870"/>
      <c r="CO124" s="871"/>
      <c r="CP124" s="835" t="s">
        <v>496</v>
      </c>
      <c r="CQ124" s="836"/>
      <c r="CR124" s="836"/>
      <c r="CS124" s="836"/>
      <c r="CT124" s="836"/>
      <c r="CU124" s="836"/>
      <c r="CV124" s="836"/>
      <c r="CW124" s="836"/>
      <c r="CX124" s="836"/>
      <c r="CY124" s="836"/>
      <c r="CZ124" s="836"/>
      <c r="DA124" s="836"/>
      <c r="DB124" s="836"/>
      <c r="DC124" s="836"/>
      <c r="DD124" s="836"/>
      <c r="DE124" s="836"/>
      <c r="DF124" s="837"/>
      <c r="DG124" s="763" t="s">
        <v>449</v>
      </c>
      <c r="DH124" s="764"/>
      <c r="DI124" s="764"/>
      <c r="DJ124" s="764"/>
      <c r="DK124" s="765"/>
      <c r="DL124" s="766" t="s">
        <v>457</v>
      </c>
      <c r="DM124" s="764"/>
      <c r="DN124" s="764"/>
      <c r="DO124" s="764"/>
      <c r="DP124" s="765"/>
      <c r="DQ124" s="766" t="s">
        <v>463</v>
      </c>
      <c r="DR124" s="764"/>
      <c r="DS124" s="764"/>
      <c r="DT124" s="764"/>
      <c r="DU124" s="765"/>
      <c r="DV124" s="848" t="s">
        <v>422</v>
      </c>
      <c r="DW124" s="849"/>
      <c r="DX124" s="849"/>
      <c r="DY124" s="849"/>
      <c r="DZ124" s="850"/>
    </row>
    <row r="125" spans="1:130" s="230" customFormat="1" ht="26.25" customHeight="1" x14ac:dyDescent="0.2">
      <c r="A125" s="820"/>
      <c r="B125" s="821"/>
      <c r="C125" s="815" t="s">
        <v>482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422</v>
      </c>
      <c r="AB125" s="780"/>
      <c r="AC125" s="780"/>
      <c r="AD125" s="780"/>
      <c r="AE125" s="781"/>
      <c r="AF125" s="782" t="s">
        <v>422</v>
      </c>
      <c r="AG125" s="780"/>
      <c r="AH125" s="780"/>
      <c r="AI125" s="780"/>
      <c r="AJ125" s="781"/>
      <c r="AK125" s="782" t="s">
        <v>450</v>
      </c>
      <c r="AL125" s="780"/>
      <c r="AM125" s="780"/>
      <c r="AN125" s="780"/>
      <c r="AO125" s="781"/>
      <c r="AP125" s="824" t="s">
        <v>449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497</v>
      </c>
      <c r="CL125" s="852"/>
      <c r="CM125" s="852"/>
      <c r="CN125" s="852"/>
      <c r="CO125" s="853"/>
      <c r="CP125" s="860" t="s">
        <v>498</v>
      </c>
      <c r="CQ125" s="808"/>
      <c r="CR125" s="808"/>
      <c r="CS125" s="808"/>
      <c r="CT125" s="808"/>
      <c r="CU125" s="808"/>
      <c r="CV125" s="808"/>
      <c r="CW125" s="808"/>
      <c r="CX125" s="808"/>
      <c r="CY125" s="808"/>
      <c r="CZ125" s="808"/>
      <c r="DA125" s="808"/>
      <c r="DB125" s="808"/>
      <c r="DC125" s="808"/>
      <c r="DD125" s="808"/>
      <c r="DE125" s="808"/>
      <c r="DF125" s="809"/>
      <c r="DG125" s="861" t="s">
        <v>450</v>
      </c>
      <c r="DH125" s="842"/>
      <c r="DI125" s="842"/>
      <c r="DJ125" s="842"/>
      <c r="DK125" s="842"/>
      <c r="DL125" s="842" t="s">
        <v>457</v>
      </c>
      <c r="DM125" s="842"/>
      <c r="DN125" s="842"/>
      <c r="DO125" s="842"/>
      <c r="DP125" s="842"/>
      <c r="DQ125" s="842" t="s">
        <v>422</v>
      </c>
      <c r="DR125" s="842"/>
      <c r="DS125" s="842"/>
      <c r="DT125" s="842"/>
      <c r="DU125" s="842"/>
      <c r="DV125" s="843" t="s">
        <v>453</v>
      </c>
      <c r="DW125" s="843"/>
      <c r="DX125" s="843"/>
      <c r="DY125" s="843"/>
      <c r="DZ125" s="844"/>
    </row>
    <row r="126" spans="1:130" s="230" customFormat="1" ht="26.25" customHeight="1" thickBot="1" x14ac:dyDescent="0.25">
      <c r="A126" s="820"/>
      <c r="B126" s="821"/>
      <c r="C126" s="815" t="s">
        <v>484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30682</v>
      </c>
      <c r="AB126" s="780"/>
      <c r="AC126" s="780"/>
      <c r="AD126" s="780"/>
      <c r="AE126" s="781"/>
      <c r="AF126" s="782">
        <v>25710</v>
      </c>
      <c r="AG126" s="780"/>
      <c r="AH126" s="780"/>
      <c r="AI126" s="780"/>
      <c r="AJ126" s="781"/>
      <c r="AK126" s="782">
        <v>22163</v>
      </c>
      <c r="AL126" s="780"/>
      <c r="AM126" s="780"/>
      <c r="AN126" s="780"/>
      <c r="AO126" s="781"/>
      <c r="AP126" s="824">
        <v>0.2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499</v>
      </c>
      <c r="CQ126" s="752"/>
      <c r="CR126" s="752"/>
      <c r="CS126" s="752"/>
      <c r="CT126" s="752"/>
      <c r="CU126" s="752"/>
      <c r="CV126" s="752"/>
      <c r="CW126" s="752"/>
      <c r="CX126" s="752"/>
      <c r="CY126" s="752"/>
      <c r="CZ126" s="752"/>
      <c r="DA126" s="752"/>
      <c r="DB126" s="752"/>
      <c r="DC126" s="752"/>
      <c r="DD126" s="752"/>
      <c r="DE126" s="752"/>
      <c r="DF126" s="753"/>
      <c r="DG126" s="816" t="s">
        <v>449</v>
      </c>
      <c r="DH126" s="817"/>
      <c r="DI126" s="817"/>
      <c r="DJ126" s="817"/>
      <c r="DK126" s="817"/>
      <c r="DL126" s="817" t="s">
        <v>453</v>
      </c>
      <c r="DM126" s="817"/>
      <c r="DN126" s="817"/>
      <c r="DO126" s="817"/>
      <c r="DP126" s="817"/>
      <c r="DQ126" s="817" t="s">
        <v>457</v>
      </c>
      <c r="DR126" s="817"/>
      <c r="DS126" s="817"/>
      <c r="DT126" s="817"/>
      <c r="DU126" s="817"/>
      <c r="DV126" s="794" t="s">
        <v>449</v>
      </c>
      <c r="DW126" s="794"/>
      <c r="DX126" s="794"/>
      <c r="DY126" s="794"/>
      <c r="DZ126" s="795"/>
    </row>
    <row r="127" spans="1:130" s="230" customFormat="1" ht="26.25" customHeight="1" x14ac:dyDescent="0.2">
      <c r="A127" s="822"/>
      <c r="B127" s="823"/>
      <c r="C127" s="838" t="s">
        <v>500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449</v>
      </c>
      <c r="AB127" s="780"/>
      <c r="AC127" s="780"/>
      <c r="AD127" s="780"/>
      <c r="AE127" s="781"/>
      <c r="AF127" s="782" t="s">
        <v>457</v>
      </c>
      <c r="AG127" s="780"/>
      <c r="AH127" s="780"/>
      <c r="AI127" s="780"/>
      <c r="AJ127" s="781"/>
      <c r="AK127" s="782" t="s">
        <v>449</v>
      </c>
      <c r="AL127" s="780"/>
      <c r="AM127" s="780"/>
      <c r="AN127" s="780"/>
      <c r="AO127" s="781"/>
      <c r="AP127" s="824" t="s">
        <v>457</v>
      </c>
      <c r="AQ127" s="825"/>
      <c r="AR127" s="825"/>
      <c r="AS127" s="825"/>
      <c r="AT127" s="826"/>
      <c r="AU127" s="232"/>
      <c r="AV127" s="232"/>
      <c r="AW127" s="232"/>
      <c r="AX127" s="841" t="s">
        <v>501</v>
      </c>
      <c r="AY127" s="812"/>
      <c r="AZ127" s="812"/>
      <c r="BA127" s="812"/>
      <c r="BB127" s="812"/>
      <c r="BC127" s="812"/>
      <c r="BD127" s="812"/>
      <c r="BE127" s="813"/>
      <c r="BF127" s="811" t="s">
        <v>502</v>
      </c>
      <c r="BG127" s="812"/>
      <c r="BH127" s="812"/>
      <c r="BI127" s="812"/>
      <c r="BJ127" s="812"/>
      <c r="BK127" s="812"/>
      <c r="BL127" s="813"/>
      <c r="BM127" s="811" t="s">
        <v>503</v>
      </c>
      <c r="BN127" s="812"/>
      <c r="BO127" s="812"/>
      <c r="BP127" s="812"/>
      <c r="BQ127" s="812"/>
      <c r="BR127" s="812"/>
      <c r="BS127" s="813"/>
      <c r="BT127" s="811" t="s">
        <v>504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505</v>
      </c>
      <c r="CQ127" s="752"/>
      <c r="CR127" s="752"/>
      <c r="CS127" s="752"/>
      <c r="CT127" s="752"/>
      <c r="CU127" s="752"/>
      <c r="CV127" s="752"/>
      <c r="CW127" s="752"/>
      <c r="CX127" s="752"/>
      <c r="CY127" s="752"/>
      <c r="CZ127" s="752"/>
      <c r="DA127" s="752"/>
      <c r="DB127" s="752"/>
      <c r="DC127" s="752"/>
      <c r="DD127" s="752"/>
      <c r="DE127" s="752"/>
      <c r="DF127" s="753"/>
      <c r="DG127" s="816" t="s">
        <v>422</v>
      </c>
      <c r="DH127" s="817"/>
      <c r="DI127" s="817"/>
      <c r="DJ127" s="817"/>
      <c r="DK127" s="817"/>
      <c r="DL127" s="817" t="s">
        <v>449</v>
      </c>
      <c r="DM127" s="817"/>
      <c r="DN127" s="817"/>
      <c r="DO127" s="817"/>
      <c r="DP127" s="817"/>
      <c r="DQ127" s="817" t="s">
        <v>457</v>
      </c>
      <c r="DR127" s="817"/>
      <c r="DS127" s="817"/>
      <c r="DT127" s="817"/>
      <c r="DU127" s="817"/>
      <c r="DV127" s="794" t="s">
        <v>449</v>
      </c>
      <c r="DW127" s="794"/>
      <c r="DX127" s="794"/>
      <c r="DY127" s="794"/>
      <c r="DZ127" s="795"/>
    </row>
    <row r="128" spans="1:130" s="230" customFormat="1" ht="26.25" customHeight="1" thickBot="1" x14ac:dyDescent="0.25">
      <c r="A128" s="796" t="s">
        <v>506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507</v>
      </c>
      <c r="X128" s="798"/>
      <c r="Y128" s="798"/>
      <c r="Z128" s="799"/>
      <c r="AA128" s="800">
        <v>73185</v>
      </c>
      <c r="AB128" s="801"/>
      <c r="AC128" s="801"/>
      <c r="AD128" s="801"/>
      <c r="AE128" s="802"/>
      <c r="AF128" s="803">
        <v>88632</v>
      </c>
      <c r="AG128" s="801"/>
      <c r="AH128" s="801"/>
      <c r="AI128" s="801"/>
      <c r="AJ128" s="802"/>
      <c r="AK128" s="803">
        <v>90684</v>
      </c>
      <c r="AL128" s="801"/>
      <c r="AM128" s="801"/>
      <c r="AN128" s="801"/>
      <c r="AO128" s="802"/>
      <c r="AP128" s="804"/>
      <c r="AQ128" s="805"/>
      <c r="AR128" s="805"/>
      <c r="AS128" s="805"/>
      <c r="AT128" s="806"/>
      <c r="AU128" s="232"/>
      <c r="AV128" s="232"/>
      <c r="AW128" s="232"/>
      <c r="AX128" s="807" t="s">
        <v>508</v>
      </c>
      <c r="AY128" s="808"/>
      <c r="AZ128" s="808"/>
      <c r="BA128" s="808"/>
      <c r="BB128" s="808"/>
      <c r="BC128" s="808"/>
      <c r="BD128" s="808"/>
      <c r="BE128" s="809"/>
      <c r="BF128" s="786" t="s">
        <v>463</v>
      </c>
      <c r="BG128" s="787"/>
      <c r="BH128" s="787"/>
      <c r="BI128" s="787"/>
      <c r="BJ128" s="787"/>
      <c r="BK128" s="787"/>
      <c r="BL128" s="810"/>
      <c r="BM128" s="786">
        <v>12.79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509</v>
      </c>
      <c r="CQ128" s="730"/>
      <c r="CR128" s="730"/>
      <c r="CS128" s="730"/>
      <c r="CT128" s="730"/>
      <c r="CU128" s="730"/>
      <c r="CV128" s="730"/>
      <c r="CW128" s="730"/>
      <c r="CX128" s="730"/>
      <c r="CY128" s="730"/>
      <c r="CZ128" s="730"/>
      <c r="DA128" s="730"/>
      <c r="DB128" s="730"/>
      <c r="DC128" s="730"/>
      <c r="DD128" s="730"/>
      <c r="DE128" s="730"/>
      <c r="DF128" s="731"/>
      <c r="DG128" s="790" t="s">
        <v>450</v>
      </c>
      <c r="DH128" s="791"/>
      <c r="DI128" s="791"/>
      <c r="DJ128" s="791"/>
      <c r="DK128" s="791"/>
      <c r="DL128" s="791" t="s">
        <v>450</v>
      </c>
      <c r="DM128" s="791"/>
      <c r="DN128" s="791"/>
      <c r="DO128" s="791"/>
      <c r="DP128" s="791"/>
      <c r="DQ128" s="791" t="s">
        <v>453</v>
      </c>
      <c r="DR128" s="791"/>
      <c r="DS128" s="791"/>
      <c r="DT128" s="791"/>
      <c r="DU128" s="791"/>
      <c r="DV128" s="792" t="s">
        <v>450</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510</v>
      </c>
      <c r="X129" s="777"/>
      <c r="Y129" s="777"/>
      <c r="Z129" s="778"/>
      <c r="AA129" s="779">
        <v>14988395</v>
      </c>
      <c r="AB129" s="780"/>
      <c r="AC129" s="780"/>
      <c r="AD129" s="780"/>
      <c r="AE129" s="781"/>
      <c r="AF129" s="782">
        <v>15332106</v>
      </c>
      <c r="AG129" s="780"/>
      <c r="AH129" s="780"/>
      <c r="AI129" s="780"/>
      <c r="AJ129" s="781"/>
      <c r="AK129" s="782">
        <v>14800637</v>
      </c>
      <c r="AL129" s="780"/>
      <c r="AM129" s="780"/>
      <c r="AN129" s="780"/>
      <c r="AO129" s="781"/>
      <c r="AP129" s="783"/>
      <c r="AQ129" s="784"/>
      <c r="AR129" s="784"/>
      <c r="AS129" s="784"/>
      <c r="AT129" s="785"/>
      <c r="AU129" s="233"/>
      <c r="AV129" s="233"/>
      <c r="AW129" s="233"/>
      <c r="AX129" s="751" t="s">
        <v>511</v>
      </c>
      <c r="AY129" s="752"/>
      <c r="AZ129" s="752"/>
      <c r="BA129" s="752"/>
      <c r="BB129" s="752"/>
      <c r="BC129" s="752"/>
      <c r="BD129" s="752"/>
      <c r="BE129" s="753"/>
      <c r="BF129" s="770" t="s">
        <v>512</v>
      </c>
      <c r="BG129" s="771"/>
      <c r="BH129" s="771"/>
      <c r="BI129" s="771"/>
      <c r="BJ129" s="771"/>
      <c r="BK129" s="771"/>
      <c r="BL129" s="772"/>
      <c r="BM129" s="770">
        <v>17.79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514</v>
      </c>
      <c r="X130" s="777"/>
      <c r="Y130" s="777"/>
      <c r="Z130" s="778"/>
      <c r="AA130" s="779">
        <v>3711967</v>
      </c>
      <c r="AB130" s="780"/>
      <c r="AC130" s="780"/>
      <c r="AD130" s="780"/>
      <c r="AE130" s="781"/>
      <c r="AF130" s="782">
        <v>3645220</v>
      </c>
      <c r="AG130" s="780"/>
      <c r="AH130" s="780"/>
      <c r="AI130" s="780"/>
      <c r="AJ130" s="781"/>
      <c r="AK130" s="782">
        <v>3659125</v>
      </c>
      <c r="AL130" s="780"/>
      <c r="AM130" s="780"/>
      <c r="AN130" s="780"/>
      <c r="AO130" s="781"/>
      <c r="AP130" s="783"/>
      <c r="AQ130" s="784"/>
      <c r="AR130" s="784"/>
      <c r="AS130" s="784"/>
      <c r="AT130" s="785"/>
      <c r="AU130" s="233"/>
      <c r="AV130" s="233"/>
      <c r="AW130" s="233"/>
      <c r="AX130" s="751" t="s">
        <v>515</v>
      </c>
      <c r="AY130" s="752"/>
      <c r="AZ130" s="752"/>
      <c r="BA130" s="752"/>
      <c r="BB130" s="752"/>
      <c r="BC130" s="752"/>
      <c r="BD130" s="752"/>
      <c r="BE130" s="753"/>
      <c r="BF130" s="754">
        <v>13.7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516</v>
      </c>
      <c r="X131" s="761"/>
      <c r="Y131" s="761"/>
      <c r="Z131" s="762"/>
      <c r="AA131" s="763">
        <v>11276428</v>
      </c>
      <c r="AB131" s="764"/>
      <c r="AC131" s="764"/>
      <c r="AD131" s="764"/>
      <c r="AE131" s="765"/>
      <c r="AF131" s="766">
        <v>11686886</v>
      </c>
      <c r="AG131" s="764"/>
      <c r="AH131" s="764"/>
      <c r="AI131" s="764"/>
      <c r="AJ131" s="765"/>
      <c r="AK131" s="766">
        <v>11141512</v>
      </c>
      <c r="AL131" s="764"/>
      <c r="AM131" s="764"/>
      <c r="AN131" s="764"/>
      <c r="AO131" s="765"/>
      <c r="AP131" s="767"/>
      <c r="AQ131" s="768"/>
      <c r="AR131" s="768"/>
      <c r="AS131" s="768"/>
      <c r="AT131" s="769"/>
      <c r="AU131" s="233"/>
      <c r="AV131" s="233"/>
      <c r="AW131" s="233"/>
      <c r="AX131" s="729" t="s">
        <v>517</v>
      </c>
      <c r="AY131" s="730"/>
      <c r="AZ131" s="730"/>
      <c r="BA131" s="730"/>
      <c r="BB131" s="730"/>
      <c r="BC131" s="730"/>
      <c r="BD131" s="730"/>
      <c r="BE131" s="731"/>
      <c r="BF131" s="732">
        <v>98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519</v>
      </c>
      <c r="W132" s="742"/>
      <c r="X132" s="742"/>
      <c r="Y132" s="742"/>
      <c r="Z132" s="743"/>
      <c r="AA132" s="744">
        <v>15.351137789999999</v>
      </c>
      <c r="AB132" s="745"/>
      <c r="AC132" s="745"/>
      <c r="AD132" s="745"/>
      <c r="AE132" s="746"/>
      <c r="AF132" s="747">
        <v>13.123085140000001</v>
      </c>
      <c r="AG132" s="745"/>
      <c r="AH132" s="745"/>
      <c r="AI132" s="745"/>
      <c r="AJ132" s="746"/>
      <c r="AK132" s="747">
        <v>12.6277744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520</v>
      </c>
      <c r="W133" s="721"/>
      <c r="X133" s="721"/>
      <c r="Y133" s="721"/>
      <c r="Z133" s="722"/>
      <c r="AA133" s="723">
        <v>15.5</v>
      </c>
      <c r="AB133" s="724"/>
      <c r="AC133" s="724"/>
      <c r="AD133" s="724"/>
      <c r="AE133" s="725"/>
      <c r="AF133" s="723">
        <v>14.7</v>
      </c>
      <c r="AG133" s="724"/>
      <c r="AH133" s="724"/>
      <c r="AI133" s="724"/>
      <c r="AJ133" s="725"/>
      <c r="AK133" s="723">
        <v>13.7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RtrwNxmRIyBvg3w8VOVGqLLjE3OYLH6TN7uWrf6pVOeWxNcHQ9zXV2PRp5YRx0JcyQd+VovYeahVh/2fBRQig==" saltValue="VzUxc4QrhVOlBmfOts9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8" zoomScale="70" zoomScaleNormal="85" zoomScaleSheetLayoutView="70" workbookViewId="0">
      <selection activeCell="AC50" sqref="AC50:AD50"/>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521</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v+MIH/cqb1cAJuumbptbH/xOTA1PekNUH+0vd2sBvqCaFVfAp/6HMR1K6DHX2mTVAIVZQIV9dI1E+OO1pp3TA==" saltValue="kcOxkBuSVi/Rx/2sFPnUW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40" zoomScaleNormal="40" zoomScaleSheetLayoutView="55" workbookViewId="0">
      <selection activeCell="CL72" sqref="CL72"/>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YLkscqUeRAfVEyh5D0MNAsbi8VRt4QNE00SXbLjgKPVr0olPeV8tBXzuEs4u/DyQ72dXQLl748t2gFYOeTeMhw==" saltValue="oU+0fvn+afVIz5TB42UJ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CL72" sqref="CL72"/>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522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524</v>
      </c>
      <c r="AP7" s="272"/>
      <c r="AQ7" s="273" t="s">
        <v>525</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526</v>
      </c>
      <c r="AQ8" s="279" t="s">
        <v>527</v>
      </c>
      <c r="AR8" s="280" t="s">
        <v>528</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529</v>
      </c>
      <c r="AL9" s="1131"/>
      <c r="AM9" s="1131"/>
      <c r="AN9" s="1132"/>
      <c r="AO9" s="281">
        <v>4524198</v>
      </c>
      <c r="AP9" s="281">
        <v>124322</v>
      </c>
      <c r="AQ9" s="282">
        <v>105319</v>
      </c>
      <c r="AR9" s="283">
        <v>18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530</v>
      </c>
      <c r="AL10" s="1131"/>
      <c r="AM10" s="1131"/>
      <c r="AN10" s="1132"/>
      <c r="AO10" s="284">
        <v>493</v>
      </c>
      <c r="AP10" s="284">
        <v>14</v>
      </c>
      <c r="AQ10" s="285">
        <v>9860</v>
      </c>
      <c r="AR10" s="286">
        <v>-99.9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531</v>
      </c>
      <c r="AL11" s="1131"/>
      <c r="AM11" s="1131"/>
      <c r="AN11" s="1132"/>
      <c r="AO11" s="284">
        <v>313965</v>
      </c>
      <c r="AP11" s="284">
        <v>8628</v>
      </c>
      <c r="AQ11" s="285">
        <v>1656</v>
      </c>
      <c r="AR11" s="286">
        <v>421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532</v>
      </c>
      <c r="AL12" s="1131"/>
      <c r="AM12" s="1131"/>
      <c r="AN12" s="1132"/>
      <c r="AO12" s="284" t="s">
        <v>533</v>
      </c>
      <c r="AP12" s="284" t="s">
        <v>533</v>
      </c>
      <c r="AQ12" s="285">
        <v>3</v>
      </c>
      <c r="AR12" s="286" t="s">
        <v>533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534</v>
      </c>
      <c r="AL13" s="1131"/>
      <c r="AM13" s="1131"/>
      <c r="AN13" s="1132"/>
      <c r="AO13" s="284">
        <v>169176</v>
      </c>
      <c r="AP13" s="284">
        <v>4649</v>
      </c>
      <c r="AQ13" s="285">
        <v>4056</v>
      </c>
      <c r="AR13" s="286">
        <v>14.6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535</v>
      </c>
      <c r="AL14" s="1131"/>
      <c r="AM14" s="1131"/>
      <c r="AN14" s="1132"/>
      <c r="AO14" s="284">
        <v>44764</v>
      </c>
      <c r="AP14" s="284">
        <v>1230</v>
      </c>
      <c r="AQ14" s="285">
        <v>2339</v>
      </c>
      <c r="AR14" s="286">
        <v>-47.4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536</v>
      </c>
      <c r="AL15" s="1134"/>
      <c r="AM15" s="1134"/>
      <c r="AN15" s="1135"/>
      <c r="AO15" s="284">
        <v>-199396</v>
      </c>
      <c r="AP15" s="284">
        <v>-5479</v>
      </c>
      <c r="AQ15" s="285">
        <v>-7717</v>
      </c>
      <c r="AR15" s="286">
        <v>-29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4853200</v>
      </c>
      <c r="AP16" s="284">
        <v>133363</v>
      </c>
      <c r="AQ16" s="285">
        <v>115515</v>
      </c>
      <c r="AR16" s="286">
        <v>15.5</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537</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538</v>
      </c>
      <c r="AP20" s="293" t="s">
        <v>539</v>
      </c>
      <c r="AQ20" s="294" t="s">
        <v>540</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541</v>
      </c>
      <c r="AL21" s="1137"/>
      <c r="AM21" s="1137"/>
      <c r="AN21" s="1138"/>
      <c r="AO21" s="297">
        <v>12.61</v>
      </c>
      <c r="AP21" s="298">
        <v>10.69</v>
      </c>
      <c r="AQ21" s="299">
        <v>1.92</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542</v>
      </c>
      <c r="AL22" s="1137"/>
      <c r="AM22" s="1137"/>
      <c r="AN22" s="1138"/>
      <c r="AO22" s="302">
        <v>99.5</v>
      </c>
      <c r="AP22" s="303">
        <v>97.4</v>
      </c>
      <c r="AQ22" s="304">
        <v>2.1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543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544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524</v>
      </c>
      <c r="AP30" s="272"/>
      <c r="AQ30" s="273" t="s">
        <v>525</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526</v>
      </c>
      <c r="AQ31" s="279" t="s">
        <v>527</v>
      </c>
      <c r="AR31" s="280" t="s">
        <v>528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546</v>
      </c>
      <c r="AL32" s="1121"/>
      <c r="AM32" s="1121"/>
      <c r="AN32" s="1122"/>
      <c r="AO32" s="312">
        <v>3910922</v>
      </c>
      <c r="AP32" s="312">
        <v>107469</v>
      </c>
      <c r="AQ32" s="313">
        <v>74824</v>
      </c>
      <c r="AR32" s="314">
        <v>43.6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547</v>
      </c>
      <c r="AL33" s="1121"/>
      <c r="AM33" s="1121"/>
      <c r="AN33" s="1122"/>
      <c r="AO33" s="312" t="s">
        <v>533</v>
      </c>
      <c r="AP33" s="312" t="s">
        <v>533</v>
      </c>
      <c r="AQ33" s="313" t="s">
        <v>533</v>
      </c>
      <c r="AR33" s="314" t="s">
        <v>533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548</v>
      </c>
      <c r="AL34" s="1121"/>
      <c r="AM34" s="1121"/>
      <c r="AN34" s="1122"/>
      <c r="AO34" s="312" t="s">
        <v>533</v>
      </c>
      <c r="AP34" s="312" t="s">
        <v>533</v>
      </c>
      <c r="AQ34" s="313">
        <v>1</v>
      </c>
      <c r="AR34" s="314" t="s">
        <v>533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549</v>
      </c>
      <c r="AL35" s="1121"/>
      <c r="AM35" s="1121"/>
      <c r="AN35" s="1122"/>
      <c r="AO35" s="312">
        <v>1223215</v>
      </c>
      <c r="AP35" s="312">
        <v>33613</v>
      </c>
      <c r="AQ35" s="313">
        <v>17427</v>
      </c>
      <c r="AR35" s="314">
        <v>92.9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550</v>
      </c>
      <c r="AL36" s="1121"/>
      <c r="AM36" s="1121"/>
      <c r="AN36" s="1122"/>
      <c r="AO36" s="312" t="s">
        <v>533</v>
      </c>
      <c r="AP36" s="312" t="s">
        <v>533</v>
      </c>
      <c r="AQ36" s="313">
        <v>2447</v>
      </c>
      <c r="AR36" s="314" t="s">
        <v>533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551</v>
      </c>
      <c r="AL37" s="1121"/>
      <c r="AM37" s="1121"/>
      <c r="AN37" s="1122"/>
      <c r="AO37" s="312">
        <v>22163</v>
      </c>
      <c r="AP37" s="312">
        <v>609</v>
      </c>
      <c r="AQ37" s="313">
        <v>591</v>
      </c>
      <c r="AR37" s="314">
        <v>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552</v>
      </c>
      <c r="AL38" s="1124"/>
      <c r="AM38" s="1124"/>
      <c r="AN38" s="1125"/>
      <c r="AO38" s="315">
        <v>434</v>
      </c>
      <c r="AP38" s="315">
        <v>12</v>
      </c>
      <c r="AQ38" s="316">
        <v>2</v>
      </c>
      <c r="AR38" s="304">
        <v>500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553</v>
      </c>
      <c r="AL39" s="1124"/>
      <c r="AM39" s="1124"/>
      <c r="AN39" s="1125"/>
      <c r="AO39" s="312">
        <v>-90684</v>
      </c>
      <c r="AP39" s="312">
        <v>-2492</v>
      </c>
      <c r="AQ39" s="313">
        <v>-3618</v>
      </c>
      <c r="AR39" s="314">
        <v>-31.1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554</v>
      </c>
      <c r="AL40" s="1121"/>
      <c r="AM40" s="1121"/>
      <c r="AN40" s="1122"/>
      <c r="AO40" s="312">
        <v>-3659125</v>
      </c>
      <c r="AP40" s="312">
        <v>-100550</v>
      </c>
      <c r="AQ40" s="313">
        <v>-63812</v>
      </c>
      <c r="AR40" s="314">
        <v>57.6</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1406925</v>
      </c>
      <c r="AP41" s="312">
        <v>38661</v>
      </c>
      <c r="AQ41" s="313">
        <v>27863</v>
      </c>
      <c r="AR41" s="314">
        <v>38.799999999999997</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555</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524</v>
      </c>
      <c r="AN49" s="1115" t="s">
        <v>558</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559</v>
      </c>
      <c r="AO50" s="329" t="s">
        <v>560</v>
      </c>
      <c r="AP50" s="330" t="s">
        <v>561</v>
      </c>
      <c r="AQ50" s="331" t="s">
        <v>562</v>
      </c>
      <c r="AR50" s="332" t="s">
        <v>563</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564</v>
      </c>
      <c r="AL51" s="325"/>
      <c r="AM51" s="333">
        <v>3697512</v>
      </c>
      <c r="AN51" s="334">
        <v>94900</v>
      </c>
      <c r="AO51" s="335">
        <v>-34.1</v>
      </c>
      <c r="AP51" s="336">
        <v>85173</v>
      </c>
      <c r="AQ51" s="337">
        <v>-4.3</v>
      </c>
      <c r="AR51" s="338">
        <v>-29.8</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565</v>
      </c>
      <c r="AM52" s="341">
        <v>1443111</v>
      </c>
      <c r="AN52" s="342">
        <v>37039</v>
      </c>
      <c r="AO52" s="343">
        <v>-66.3</v>
      </c>
      <c r="AP52" s="344">
        <v>43913</v>
      </c>
      <c r="AQ52" s="345">
        <v>-3.4</v>
      </c>
      <c r="AR52" s="346">
        <v>-62.9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566</v>
      </c>
      <c r="AL53" s="325"/>
      <c r="AM53" s="333">
        <v>2590965</v>
      </c>
      <c r="AN53" s="334">
        <v>67554</v>
      </c>
      <c r="AO53" s="335">
        <v>-28.8</v>
      </c>
      <c r="AP53" s="336">
        <v>94081</v>
      </c>
      <c r="AQ53" s="337">
        <v>10.5</v>
      </c>
      <c r="AR53" s="338">
        <v>-39.299999999999997</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565</v>
      </c>
      <c r="AM54" s="341">
        <v>1090477</v>
      </c>
      <c r="AN54" s="342">
        <v>28432</v>
      </c>
      <c r="AO54" s="343">
        <v>-23.2</v>
      </c>
      <c r="AP54" s="344">
        <v>48949</v>
      </c>
      <c r="AQ54" s="345">
        <v>11.5</v>
      </c>
      <c r="AR54" s="346">
        <v>-34.700000000000003</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567</v>
      </c>
      <c r="AL55" s="325"/>
      <c r="AM55" s="333">
        <v>2169534</v>
      </c>
      <c r="AN55" s="334">
        <v>57486</v>
      </c>
      <c r="AO55" s="335">
        <v>-14.9</v>
      </c>
      <c r="AP55" s="336">
        <v>92632</v>
      </c>
      <c r="AQ55" s="337">
        <v>-1.5</v>
      </c>
      <c r="AR55" s="338">
        <v>-13.4</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565</v>
      </c>
      <c r="AM56" s="341">
        <v>747733</v>
      </c>
      <c r="AN56" s="342">
        <v>19813</v>
      </c>
      <c r="AO56" s="343">
        <v>-30.3</v>
      </c>
      <c r="AP56" s="344">
        <v>47978</v>
      </c>
      <c r="AQ56" s="345">
        <v>-2</v>
      </c>
      <c r="AR56" s="346">
        <v>-28.3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568</v>
      </c>
      <c r="AL57" s="325"/>
      <c r="AM57" s="333">
        <v>2421668</v>
      </c>
      <c r="AN57" s="334">
        <v>65246</v>
      </c>
      <c r="AO57" s="335">
        <v>13.5</v>
      </c>
      <c r="AP57" s="336">
        <v>96469</v>
      </c>
      <c r="AQ57" s="337">
        <v>4.0999999999999996</v>
      </c>
      <c r="AR57" s="338">
        <v>9.4</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565</v>
      </c>
      <c r="AM58" s="341">
        <v>1313640</v>
      </c>
      <c r="AN58" s="342">
        <v>35393</v>
      </c>
      <c r="AO58" s="343">
        <v>78.599999999999994</v>
      </c>
      <c r="AP58" s="344">
        <v>49775</v>
      </c>
      <c r="AQ58" s="345">
        <v>3.7</v>
      </c>
      <c r="AR58" s="346">
        <v>74.900000000000006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569</v>
      </c>
      <c r="AL59" s="325"/>
      <c r="AM59" s="333">
        <v>2753338</v>
      </c>
      <c r="AN59" s="334">
        <v>75660</v>
      </c>
      <c r="AO59" s="335">
        <v>16</v>
      </c>
      <c r="AP59" s="336">
        <v>85743</v>
      </c>
      <c r="AQ59" s="337">
        <v>-11.1</v>
      </c>
      <c r="AR59" s="338">
        <v>27.1</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565</v>
      </c>
      <c r="AM60" s="341">
        <v>1454734</v>
      </c>
      <c r="AN60" s="342">
        <v>39975</v>
      </c>
      <c r="AO60" s="343">
        <v>12.9</v>
      </c>
      <c r="AP60" s="344">
        <v>45231</v>
      </c>
      <c r="AQ60" s="345">
        <v>-9.1</v>
      </c>
      <c r="AR60" s="346">
        <v>22</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570</v>
      </c>
      <c r="AL61" s="347"/>
      <c r="AM61" s="348">
        <v>2726603</v>
      </c>
      <c r="AN61" s="349">
        <v>72169</v>
      </c>
      <c r="AO61" s="350">
        <v>-9.6999999999999993</v>
      </c>
      <c r="AP61" s="351">
        <v>90820</v>
      </c>
      <c r="AQ61" s="352">
        <v>-0.5</v>
      </c>
      <c r="AR61" s="338">
        <v>-9.1999999999999993</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565</v>
      </c>
      <c r="AM62" s="341">
        <v>1209939</v>
      </c>
      <c r="AN62" s="342">
        <v>32130</v>
      </c>
      <c r="AO62" s="343">
        <v>-5.7</v>
      </c>
      <c r="AP62" s="344">
        <v>47169</v>
      </c>
      <c r="AQ62" s="345">
        <v>0.1</v>
      </c>
      <c r="AR62" s="346">
        <v>-5.8</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oQNEWTln5e+R03BTaodUvYVTgrh/UHOKFSX0VtuilzUXXxM8NkPM0pd2NZyDzTz7okyo+v051OsLo2F9mjOMug==" saltValue="ncpdtptJt4v6G0JB/Xsow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Normal="100" zoomScaleSheetLayoutView="55" workbookViewId="0">
      <selection activeCell="CL72" sqref="CL72"/>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572</v>
      </c>
    </row>
    <row r="120" spans="125:125" ht="13.5" hidden="1" customHeight="1" x14ac:dyDescent="0.2"/>
    <row r="121" spans="125:125" ht="13.5" hidden="1" customHeight="1" x14ac:dyDescent="0.2">
      <c r="DU121" s="259"/>
    </row>
  </sheetData>
  <sheetProtection algorithmName="SHA-512" hashValue="9e/ipwkfLUqpoUKhGWdm45lefy4nUZ0RcgN8uHE6O8msTUvp1qXheowsvvSLkYj2hx22sn8gcxHXGJTRdBQXtw==" saltValue="+A/EZDVhPMl5aZkaOMpbh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Normal="100" zoomScaleSheetLayoutView="55" workbookViewId="0">
      <selection activeCell="CL72" sqref="CL72"/>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573</v>
      </c>
    </row>
  </sheetData>
  <sheetProtection algorithmName="SHA-512" hashValue="zVnV8tiaOn/QpudaPqoo/WkpVVpEZyTMfre38OBbp4jA0JcHkird2TIysS27MM/IpmgihyrUNMNsRlyPCF/TDA==" saltValue="SfHYAhT9ZXuIlvLfv88ks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7" zoomScale="70" zoomScaleNormal="70" zoomScaleSheetLayoutView="100" workbookViewId="0">
      <selection activeCell="CL72" sqref="CL72"/>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574</v>
      </c>
      <c r="G46" s="8" t="s">
        <v>575</v>
      </c>
      <c r="H46" s="8" t="s">
        <v>576</v>
      </c>
      <c r="I46" s="8" t="s">
        <v>577</v>
      </c>
      <c r="J46" s="9" t="s">
        <v>578</v>
      </c>
    </row>
    <row r="47" spans="2:10" ht="57.75" customHeight="1" x14ac:dyDescent="0.2">
      <c r="B47" s="10"/>
      <c r="C47" s="1139" t="s">
        <v>3</v>
      </c>
      <c r="D47" s="1139"/>
      <c r="E47" s="1140"/>
      <c r="F47" s="11">
        <v>9.86</v>
      </c>
      <c r="G47" s="12">
        <v>6.17</v>
      </c>
      <c r="H47" s="12">
        <v>3.86</v>
      </c>
      <c r="I47" s="12">
        <v>4.75</v>
      </c>
      <c r="J47" s="13">
        <v>6.95</v>
      </c>
    </row>
    <row r="48" spans="2:10" ht="57.75" customHeight="1" x14ac:dyDescent="0.2">
      <c r="B48" s="14"/>
      <c r="C48" s="1141" t="s">
        <v>4</v>
      </c>
      <c r="D48" s="1141"/>
      <c r="E48" s="1142"/>
      <c r="F48" s="15">
        <v>1.77</v>
      </c>
      <c r="G48" s="16">
        <v>2.85</v>
      </c>
      <c r="H48" s="16">
        <v>2.62</v>
      </c>
      <c r="I48" s="16">
        <v>6.01</v>
      </c>
      <c r="J48" s="17">
        <v>4.96</v>
      </c>
    </row>
    <row r="49" spans="2:10" ht="57.75" customHeight="1" thickBot="1" x14ac:dyDescent="0.25">
      <c r="B49" s="18"/>
      <c r="C49" s="1143" t="s">
        <v>5</v>
      </c>
      <c r="D49" s="1143"/>
      <c r="E49" s="1144"/>
      <c r="F49" s="19" t="s">
        <v>579</v>
      </c>
      <c r="G49" s="20" t="s">
        <v>580</v>
      </c>
      <c r="H49" s="20">
        <v>2.29</v>
      </c>
      <c r="I49" s="20">
        <v>6.12</v>
      </c>
      <c r="J49" s="21">
        <v>2.37</v>
      </c>
    </row>
    <row r="50" spans="2:10" ht="13" x14ac:dyDescent="0.2"/>
  </sheetData>
  <sheetProtection algorithmName="SHA-512" hashValue="HPkCf17c/WilH9y0OS1TBc7/WjXqFGLFIL2yXvrqOjZAJ4lOnZW9iBDSvfEpwfp8ccj07AalcbiU6PA4vQEnrg==" saltValue="5IRk1fzeFVD7lGnafQ9j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2024-03-26T00:10:13Z</cp:lastPrinted>
  <dcterms:created xsi:type="dcterms:W3CDTF">2024-02-05T02:42:53Z</dcterms:created>
  <dcterms:modified xsi:type="dcterms:W3CDTF">2024-03-27T09:42:32Z</dcterms:modified>
  <cp:category/>
</cp:coreProperties>
</file>