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19080" yWindow="-120" windowWidth="19440" windowHeight="1500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<sst xmlns="http://schemas.openxmlformats.org/spreadsheetml/2006/main" count="1179" uniqueCount="608">
  <si>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</si>
  <si>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</si>
  <si>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</si>
  <si>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</si>
  <si>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</si>
  <si>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</si>
  <si>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</si>
  <si>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</si>
  <si>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</si>
  <si>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</si>
  <si>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</si>
  <si>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</si>
  <si>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</si>
  <si>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</si>
  <si>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</si>
  <si>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</si>
  <si>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</si>
  <si>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</si>
  <si>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</si>
  <si>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</si>
  <si>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</si>
  <si>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</si>
  <si>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</si>
  <si>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</si>
  <si>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</si>
  <si>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</si>
  <si>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</si>
  <si>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</si>
  <si>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</si>
  <si>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</si>
  <si>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</si>
  <si>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</si>
  <si>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</si>
  <si>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</si>
  <si>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</si>
  <si>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</si>
  <si>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</si>
  <si>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</si>
  <si>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</si>
  <si>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</si>
  <si>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</si>
  <si>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</si>
  <si>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</si>
  <si>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</si>
  <si>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</si>
  <si>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</si>
  <si>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</si>
  <si>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</si>
  <si>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</si>
  <si>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</si>
  <si>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</si>
  <si>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</si>
  <si>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</si>
  <si>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</si>
  <si>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</si>
  <si>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</si>
  <si>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</si>
  <si>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</si>
  <si>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</si>
  <si>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</si>
  <si>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</si>
  <si>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</si>
  <si>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</si>
  <si>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</si>
  <si>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</si>
  <si>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</si>
  <si>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</si>
  <si>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</si>
  <si>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</si>
  <si>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</si>
  <si>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</si>
  <si>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</si>
  <si>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</si>
  <si>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</si>
  <si>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</si>
  <si>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</si>
  <si>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</si>
  <si>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</si>
  <si>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</si>
  <si>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</si>
  <si>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</si>
  <si>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</si>
  <si>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</si>
  <si>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</si>
  <si>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</si>
  <si>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</si>
  <si>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</si>
  <si>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</si>
  <si>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</si>
  <si>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</si>
  <si>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</si>
  <si>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</si>
  <si>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</si>
  <si>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</si>
  <si>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</si>
  <si>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</si>
  <si>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</si>
  <si>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</si>
  <si>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</si>
  <si>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</si>
  <si>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</si>
  <si>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</si>
  <si>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</si>
  <si>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</si>
  <si>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</si>
  <si>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</si>
  <si>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</si>
  <si>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</si>
  <si>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</si>
  <si>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</si>
  <si>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</si>
  <si>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</si>
  <si>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</si>
  <si>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</si>
  <si>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</si>
  <si>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</si>
  <si>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</si>
  <si>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</si>
  <si>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</si>
  <si>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</si>
  <si>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</si>
  <si>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</si>
  <si>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</si>
  <si>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</si>
  <si>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</si>
  <si>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</si>
  <si>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</si>
  <si>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</si>
  <si>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</si>
  <si>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</si>
  <si>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</si>
  <si>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</si>
  <si>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</si>
  <si>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</si>
  <si>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</si>
  <si>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</si>
  <si>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</si>
  <si>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</si>
  <si>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</si>
  <si>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</si>
  <si>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</si>
  <si>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</si>
  <si>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</si>
  <si>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</si>
  <si>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</si>
  <si>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</si>
  <si>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</si>
  <si>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</si>
  <si>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</si>
  <si>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</si>
  <si>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</si>
  <si>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</si>
  <si>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</si>
  <si>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</si>
  <si>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</si>
  <si>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</si>
  <si>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</si>
  <si>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</si>
  <si>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</si>
  <si>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</si>
  <si>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</si>
  <si>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</si>
  <si>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</si>
  <si>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</si>
  <si>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</si>
  <si>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</si>
  <si>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</si>
  <si>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</si>
  <si>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</si>
  <si>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</si>
  <si>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</si>
  <si>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</si>
  <si>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</si>
  <si>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</si>
  <si>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</si>
  <si>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</si>
  <si>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</si>
  <si>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</si>
  <si>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</si>
  <si>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</si>
  <si>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</si>
  <si>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</si>
  <si>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</si>
  <si>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</si>
  <si>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</si>
  <si>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</si>
  <si>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</si>
  <si>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</si>
  <si>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</si>
  <si>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</si>
  <si>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</si>
  <si>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</si>
  <si>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</si>
  <si>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</si>
  <si>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</si>
  <si>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</si>
  <si>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</si>
  <si>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</si>
  <si>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</si>
  <si>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</si>
  <si>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</si>
  <si>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</si>
  <si>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</si>
  <si>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</si>
  <si>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</si>
  <si>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</si>
  <si>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</si>
  <si>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</si>
  <si>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</si>
  <si>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</si>
  <si>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</si>
  <si>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</si>
  <si>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</si>
  <si>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</si>
  <si>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</si>
  <si>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</si>
  <si>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</si>
  <si>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島根県知夫村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</si>
  <si>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</si>
  <si>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</si>
  <si>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</si>
  <si>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</si>
  <si>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</si>
  <si>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</si>
  <si>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</si>
  <si>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</si>
  <si>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</si>
  <si>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</si>
  <si>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</si>
  <si>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</si>
  <si>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</si>
  <si>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</si>
  <si>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</si>
  <si>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</si>
  <si>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</si>
  <si>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</si>
  <si>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</si>
  <si>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</si>
  <si>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</si>
  <si>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</si>
  <si>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</si>
  <si>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</si>
  <si>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</si>
  <si>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</si>
  <si>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</si>
  <si>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</si>
  <si>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</si>
  <si>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</si>
  <si>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</si>
  <si>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</si>
  <si>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</si>
  <si>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</si>
  <si>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</si>
  <si>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</si>
  <si>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</si>
  <si>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</si>
  <si>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</si>
  <si>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</si>
  <si>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</si>
  <si>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</si>
  <si>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</si>
  <si>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</si>
  <si>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</si>
  <si>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</si>
  <si>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</si>
  <si>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</si>
  <si>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</si>
  <si>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</si>
  <si>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</si>
  <si>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</si>
  <si>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</si>
  <si>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</si>
  <si>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</si>
  <si>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</si>
  <si>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</si>
  <si>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</si>
  <si>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</si>
  <si>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</si>
  <si>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</si>
  <si>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</si>
  <si>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</si>
  <si>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</si>
  <si>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</si>
  <si>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</si>
  <si>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</si>
  <si>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</si>
  <si>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</si>
  <si>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</si>
  <si>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</si>
  <si>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</si>
  <si>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</si>
  <si>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</si>
  <si>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</si>
  <si>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</si>
  <si>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</si>
  <si>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</si>
  <si>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</si>
  <si>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</si>
  <si>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</si>
  <si>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</si>
  <si>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</si>
  <si>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</si>
  <si>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</si>
  <si>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</si>
  <si>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</si>
  <si>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</si>
  <si>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</si>
  <si>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</si>
  <si>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</si>
  <si>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</si>
  <si>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</si>
  <si>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</si>
  <si>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</si>
  <si>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</si>
  <si>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</si>
  <si>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</si>
  <si>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</si>
  <si>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</si>
  <si>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</si>
  <si>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</si>
  <si>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</si>
  <si>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</si>
  <si>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</si>
  <si>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</si>
  <si>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</si>
  <si>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</si>
  <si>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</si>
  <si>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</si>
  <si>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</si>
  <si>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</si>
  <si>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</si>
  <si>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</si>
  <si>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</si>
  <si>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</si>
  <si>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</si>
  <si>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</si>
  <si>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</si>
  <si>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</si>
  <si>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</si>
  <si>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</si>
  <si>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</si>
  <si>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</si>
  <si>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</si>
  <si>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</si>
  <si>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</si>
  <si>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</si>
  <si>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</si>
  <si>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</si>
  <si>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</si>
  <si>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</si>
  <si>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</si>
  <si>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</si>
  <si>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</si>
  <si>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</si>
  <si>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</si>
  <si>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</si>
  <si>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</si>
  <si>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</si>
  <si>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</si>
  <si>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</si>
  <si>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</si>
  <si>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</si>
  <si>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</si>
  <si>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</si>
  <si>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</si>
  <si>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</si>
  <si>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</si>
  <si>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</si>
  <si>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</si>
  <si>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</si>
  <si>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</si>
  <si>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</si>
  <si>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島根県知夫村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</si>
  <si>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</si>
  <si>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</si>
  <si>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</si>
  <si>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</si>
  <si>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</si>
  <si>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</si>
  <si>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</si>
  <si>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</si>
  <si>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</si>
  <si>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</si>
  <si>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</si>
  <si>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</si>
  <si>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</si>
  <si>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</si>
  <si>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</si>
  <si>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</si>
  <si>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</si>
  <si>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</si>
  <si>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</si>
  <si>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</si>
  <si>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</si>
  <si>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</si>
  <si>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</si>
  <si>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</si>
  <si>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</si>
  <si>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</si>
  <si>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</si>
  <si>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</si>
  <si>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</si>
  <si>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</si>
  <si>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</si>
  <si>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</si>
  <si>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</si>
  <si>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</si>
  <si>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</si>
  <si>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国民健康保険知夫村歯科診療所事業特別会計</t>
    <phoneticPr fontId="5"/>
  </si>
  <si>
    <t>-</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</si>
  <si>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</si>
  <si>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</si>
  <si>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</si>
  <si>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</si>
  <si>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</si>
  <si>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</si>
  <si>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</si>
  <si>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</si>
  <si>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</si>
  <si>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</si>
  <si>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</si>
  <si>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</si>
  <si>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</si>
  <si>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</si>
  <si>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</si>
  <si>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</si>
  <si>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</si>
  <si>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</si>
  <si>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</si>
  <si>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</si>
  <si>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</si>
  <si>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</si>
  <si>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</si>
  <si>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</si>
  <si>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</si>
  <si>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</si>
  <si>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</si>
  <si>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</si>
  <si>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</si>
  <si>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</si>
  <si>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</si>
  <si>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</si>
  <si>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</si>
  <si>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</si>
  <si>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</si>
  <si>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</si>
  <si>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</si>
  <si>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</si>
  <si>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</si>
  <si>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</si>
  <si>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</si>
  <si>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</si>
  <si>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</si>
  <si>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</si>
  <si>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</si>
  <si>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</si>
  <si>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</si>
  <si>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</si>
  <si>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</si>
  <si>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</si>
  <si>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</si>
  <si>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</si>
  <si>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</si>
  <si>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</si>
  <si>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</si>
  <si>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</si>
  <si>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</si>
  <si>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</si>
  <si>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</si>
  <si>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</si>
  <si>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</si>
  <si>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</si>
  <si>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</si>
  <si>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</si>
  <si>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</si>
  <si>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</si>
  <si>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</si>
  <si>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</si>
  <si>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</si>
  <si>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国民健康保険知夫村歯科診療所特別会計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</si>
  <si>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</si>
  <si>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</si>
  <si>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</si>
  <si>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</si>
  <si>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</si>
  <si>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</si>
  <si>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</si>
  <si>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</si>
  <si>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</si>
  <si>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</si>
  <si>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</si>
  <si>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</si>
  <si>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</si>
  <si>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</si>
  <si>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</si>
  <si>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</si>
  <si>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</si>
  <si>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</si>
  <si>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</si>
  <si>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</si>
  <si>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</si>
  <si>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</si>
  <si>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</si>
  <si>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</si>
  <si>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</si>
  <si>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</si>
  <si>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</si>
  <si>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</si>
  <si>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</si>
  <si>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</si>
  <si>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</si>
  <si>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</si>
  <si>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</si>
  <si>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</si>
  <si>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</si>
  <si>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</si>
  <si>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</si>
  <si>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</si>
  <si>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</si>
  <si>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</si>
  <si>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</si>
  <si>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</si>
  <si>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</si>
  <si>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</si>
  <si>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</si>
  <si>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</si>
  <si>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</si>
  <si>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</si>
  <si>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</si>
  <si>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</si>
  <si>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</si>
  <si>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</si>
  <si>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</si>
  <si>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</si>
  <si>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</si>
  <si>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</si>
  <si>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</si>
  <si>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</si>
  <si>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</si>
  <si>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</si>
  <si>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</si>
  <si>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</si>
  <si>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</si>
  <si>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</si>
  <si>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</si>
  <si>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</si>
  <si>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</si>
  <si>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</si>
  <si>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</si>
  <si>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</si>
  <si>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</si>
  <si>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</si>
  <si>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</si>
  <si>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</si>
  <si>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</si>
  <si>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</si>
  <si>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</si>
  <si>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</si>
  <si>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</si>
  <si>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</si>
  <si>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</si>
  <si>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</si>
  <si>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</si>
  <si>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13.52</t>
  </si>
  <si>
    <t>▲ 9.61</t>
  </si>
  <si>
    <t>一般会計</t>
  </si>
  <si>
    <t>国民健康保険知夫村診療所事業特別会計</t>
  </si>
  <si>
    <t>国民健康保険特別会計</t>
  </si>
  <si>
    <t>国民健康保険知夫村歯科診療所事業特別会計</t>
  </si>
  <si>
    <t>後期高齢者医療事業特別会計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</si>
  <si>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</si>
  <si>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</si>
  <si>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</si>
  <si>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</si>
  <si>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</si>
  <si>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</si>
  <si>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</si>
  <si>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</si>
  <si>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</si>
  <si>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</si>
  <si>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</si>
  <si>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</si>
  <si>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</si>
  <si>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</si>
  <si>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</si>
  <si>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</si>
  <si>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</si>
  <si>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</si>
  <si>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</si>
  <si>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</si>
  <si>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知夫里島開発株式会社</t>
    <rPh sb="0" eb="3">
      <t>チブリ</t>
    </rPh>
    <rPh sb="3" eb="4">
      <t>ジマ</t>
    </rPh>
    <rPh sb="4" eb="6">
      <t>カイハツ</t>
    </rPh>
    <rPh sb="6" eb="10">
      <t>カブシキガイシャ</t>
    </rPh>
    <phoneticPr fontId="2"/>
  </si>
  <si>
    <t>-</t>
    <phoneticPr fontId="2"/>
  </si>
  <si>
    <t>庁舎等整備基金</t>
    <rPh sb="0" eb="3">
      <t>チョウシャナド</t>
    </rPh>
    <rPh sb="3" eb="5">
      <t>セイビ</t>
    </rPh>
    <rPh sb="5" eb="7">
      <t>キキン</t>
    </rPh>
    <phoneticPr fontId="5"/>
  </si>
  <si>
    <t>ふるさと知夫里島基金</t>
    <rPh sb="4" eb="7">
      <t>チブリ</t>
    </rPh>
    <rPh sb="7" eb="8">
      <t>シマ</t>
    </rPh>
    <rPh sb="8" eb="10">
      <t>キキン</t>
    </rPh>
    <phoneticPr fontId="5"/>
  </si>
  <si>
    <t>ジオパーク拠点施設整備基金</t>
    <rPh sb="5" eb="7">
      <t>キョテン</t>
    </rPh>
    <rPh sb="7" eb="9">
      <t>シセツ</t>
    </rPh>
    <rPh sb="9" eb="11">
      <t>セイビ</t>
    </rPh>
    <rPh sb="11" eb="13">
      <t>キキン</t>
    </rPh>
    <phoneticPr fontId="5"/>
  </si>
  <si>
    <t>地域福祉基金</t>
    <rPh sb="0" eb="2">
      <t>チイキ</t>
    </rPh>
    <rPh sb="2" eb="4">
      <t>フクシ</t>
    </rPh>
    <rPh sb="4" eb="6">
      <t>キキン</t>
    </rPh>
    <phoneticPr fontId="5"/>
  </si>
  <si>
    <t>ふるさと・水と土保全対策基金</t>
    <rPh sb="5" eb="6">
      <t>ミズ</t>
    </rPh>
    <rPh sb="7" eb="8">
      <t>ツチ</t>
    </rPh>
    <rPh sb="8" eb="10">
      <t>ホゼン</t>
    </rPh>
    <rPh sb="10" eb="12">
      <t>タイサク</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</si>
  <si>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</si>
  <si>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</si>
  <si>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有形固定資産減価償却率は類似団体平均と比較し△1.5%、将来負担比率は+88.3%となっている。
　多額の起債の借入が継続して発生していることから将来負担比率は非常に大きいが、徐々に類似団体平均の0%に近づいていくものと考えられる。</t>
    <rPh sb="81" eb="83">
      <t>ヒジョウ</t>
    </rPh>
    <rPh sb="84" eb="85">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</si>
  <si>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</si>
  <si>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</si>
  <si>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</si>
  <si>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</si>
  <si>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</si>
  <si>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</si>
  <si>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度以降、借入額の大きい地方債が発生していることから将来負担比率と実質公債費比率は共に類似団体と比較して高い数値であり、特に実質公債費比率は増加の見込みであることから、比率を下げるため、令和3年度に繰上償還を行った。</t>
    <rPh sb="1" eb="3">
      <t>ヘイセイ</t>
    </rPh>
    <rPh sb="5" eb="7">
      <t>ネンド</t>
    </rPh>
    <rPh sb="7" eb="9">
      <t>イコウ</t>
    </rPh>
    <rPh sb="10" eb="12">
      <t>カリイレ</t>
    </rPh>
    <rPh sb="12" eb="13">
      <t>ガク</t>
    </rPh>
    <rPh sb="14" eb="15">
      <t>オオ</t>
    </rPh>
    <rPh sb="17" eb="19">
      <t>チホウ</t>
    </rPh>
    <rPh sb="19" eb="20">
      <t>サイ</t>
    </rPh>
    <rPh sb="21" eb="23">
      <t>ハッセイ</t>
    </rPh>
    <rPh sb="31" eb="33">
      <t>ショウライ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</si>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</sst>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7A26-4377-93B0-2C64B93B54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732098</c:v>
                </c:pt>
                <c:pt idx="1">
                  <c:v>549409</c:v>
                </c:pt>
                <c:pt idx="2">
                  <c:v>767613</c:v>
                </c:pt>
                <c:pt idx="3">
                  <c:v>834769</c:v>
                </c:pt>
                <c:pt idx="4">
                  <c:v>987809</c:v>
                </c:pt>
              </c:numCache>
            </c:numRef>
          </c:val>
          <c:smooth val="0"/>
          <c:extLst>
            <c:ext xmlns:c16="http://schemas.microsoft.com/office/drawing/2014/chart" uri="{C3380CC4-5D6E-409C-BE32-E72D297353CC}">
              <c16:uniqueId val="{00000001-7A26-4377-93B0-2C64B93B54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8.56</c:v>
                </c:pt>
                <c:pt idx="2">
                  <c:v>10.57</c:v>
                </c:pt>
                <c:pt idx="3">
                  <c:v>7</c:v>
                </c:pt>
                <c:pt idx="4">
                  <c:v>11.24</c:v>
                </c:pt>
              </c:numCache>
            </c:numRef>
          </c:val>
          <c:extLst>
            <c:ext xmlns:c16="http://schemas.microsoft.com/office/drawing/2014/chart" uri="{C3380CC4-5D6E-409C-BE32-E72D297353CC}">
              <c16:uniqueId val="{00000000-59FE-47E6-97EB-9CB53F4130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41.71</c:v>
                </c:pt>
                <c:pt idx="1">
                  <c:v>26.69</c:v>
                </c:pt>
                <c:pt idx="2">
                  <c:v>14.65</c:v>
                </c:pt>
                <c:pt idx="3">
                  <c:v>18.71</c:v>
                </c:pt>
                <c:pt idx="4">
                  <c:v>23.56</c:v>
                </c:pt>
              </c:numCache>
            </c:numRef>
          </c:val>
          <c:extLst>
            <c:ext xmlns:c16="http://schemas.microsoft.com/office/drawing/2014/chart" uri="{C3380CC4-5D6E-409C-BE32-E72D297353CC}">
              <c16:uniqueId val="{00000001-59FE-47E6-97EB-9CB53F4130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c:v>
                </c:pt>
                <c:pt idx="1">
                  <c:v>-13.52</c:v>
                </c:pt>
                <c:pt idx="2">
                  <c:v>-9.61</c:v>
                </c:pt>
                <c:pt idx="3">
                  <c:v>2.16</c:v>
                </c:pt>
                <c:pt idx="4">
                  <c:v>20.239999999999998</c:v>
                </c:pt>
              </c:numCache>
            </c:numRef>
          </c:val>
          <c:smooth val="0"/>
          <c:extLst>
            <c:ext xmlns:c16="http://schemas.microsoft.com/office/drawing/2014/chart" uri="{C3380CC4-5D6E-409C-BE32-E72D297353CC}">
              <c16:uniqueId val="{00000002-59FE-47E6-97EB-9CB53F4130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F0-4462-926E-0AB04B0C4C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F0-4462-926E-0AB04B0C4C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F0-4462-926E-0AB04B0C4C4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F0-4462-926E-0AB04B0C4C4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0F0-4462-926E-0AB04B0C4C4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0F0-4462-926E-0AB04B0C4C4A}"/>
            </c:ext>
          </c:extLst>
        </c:ser>
        <c:ser>
          <c:idx val="6"/>
          <c:order val="6"/>
          <c:tx>
            <c:strRef>
              <c:f>データシート!$A$33</c:f>
              <c:strCache>
                <c:ptCount val="1"/>
                <c:pt idx="0">
                  <c:v>国民健康保険知夫村歯科診療所事業特別会計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0F0-4462-926E-0AB04B0C4C4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2.48</c:v>
                </c:pt>
                <c:pt idx="2">
                  <c:v>#N/A</c:v>
                </c:pt>
                <c:pt idx="3">
                  <c:v>1.22</c:v>
                </c:pt>
                <c:pt idx="4">
                  <c:v>#N/A</c:v>
                </c:pt>
                <c:pt idx="5">
                  <c:v>0.5</c:v>
                </c:pt>
                <c:pt idx="6">
                  <c:v>#N/A</c:v>
                </c:pt>
                <c:pt idx="7">
                  <c:v>0.33</c:v>
                </c:pt>
                <c:pt idx="8">
                  <c:v>#N/A</c:v>
                </c:pt>
                <c:pt idx="9">
                  <c:v>0.14000000000000001</c:v>
                </c:pt>
              </c:numCache>
            </c:numRef>
          </c:val>
          <c:extLst>
            <c:ext xmlns:c16="http://schemas.microsoft.com/office/drawing/2014/chart" uri="{C3380CC4-5D6E-409C-BE32-E72D297353CC}">
              <c16:uniqueId val="{00000007-00F0-4462-926E-0AB04B0C4C4A}"/>
            </c:ext>
          </c:extLst>
        </c:ser>
        <c:ser>
          <c:idx val="8"/>
          <c:order val="8"/>
          <c:tx>
            <c:strRef>
              <c:f>データシート!$A$35</c:f>
              <c:strCache>
                <c:ptCount val="1"/>
                <c:pt idx="0">
                  <c:v>国民健康保険知夫村診療所事業特別会計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0.06</c:v>
                </c:pt>
                <c:pt idx="8">
                  <c:v>#N/A</c:v>
                </c:pt>
                <c:pt idx="9">
                  <c:v>0.47</c:v>
                </c:pt>
              </c:numCache>
            </c:numRef>
          </c:val>
          <c:extLst>
            <c:ext xmlns:c16="http://schemas.microsoft.com/office/drawing/2014/chart" uri="{C3380CC4-5D6E-409C-BE32-E72D297353CC}">
              <c16:uniqueId val="{00000008-00F0-4462-926E-0AB04B0C4C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7.29</c:v>
                </c:pt>
                <c:pt idx="2">
                  <c:v>#N/A</c:v>
                </c:pt>
                <c:pt idx="3">
                  <c:v>8.56</c:v>
                </c:pt>
                <c:pt idx="4">
                  <c:v>#N/A</c:v>
                </c:pt>
                <c:pt idx="5">
                  <c:v>10.57</c:v>
                </c:pt>
                <c:pt idx="6">
                  <c:v>#N/A</c:v>
                </c:pt>
                <c:pt idx="7">
                  <c:v>7</c:v>
                </c:pt>
                <c:pt idx="8">
                  <c:v>#N/A</c:v>
                </c:pt>
                <c:pt idx="9">
                  <c:v>11.24</c:v>
                </c:pt>
              </c:numCache>
            </c:numRef>
          </c:val>
          <c:extLst>
            <c:ext xmlns:c16="http://schemas.microsoft.com/office/drawing/2014/chart" uri="{C3380CC4-5D6E-409C-BE32-E72D297353CC}">
              <c16:uniqueId val="{00000009-00F0-4462-926E-0AB04B0C4C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223</c:v>
                </c:pt>
                <c:pt idx="5">
                  <c:v>234</c:v>
                </c:pt>
                <c:pt idx="8">
                  <c:v>230</c:v>
                </c:pt>
                <c:pt idx="11">
                  <c:v>250</c:v>
                </c:pt>
                <c:pt idx="14">
                  <c:v>286</c:v>
                </c:pt>
              </c:numCache>
            </c:numRef>
          </c:val>
          <c:extLst>
            <c:ext xmlns:c16="http://schemas.microsoft.com/office/drawing/2014/chart" uri="{C3380CC4-5D6E-409C-BE32-E72D297353CC}">
              <c16:uniqueId val="{00000000-D7C5-4BE9-9A39-10200FCE9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C5-4BE9-9A39-10200FCE9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C5-4BE9-9A39-10200FCE9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3</c:v>
                </c:pt>
                <c:pt idx="6">
                  <c:v>3</c:v>
                </c:pt>
                <c:pt idx="9">
                  <c:v>3</c:v>
                </c:pt>
                <c:pt idx="12">
                  <c:v>3</c:v>
                </c:pt>
              </c:numCache>
            </c:numRef>
          </c:val>
          <c:extLst>
            <c:ext xmlns:c16="http://schemas.microsoft.com/office/drawing/2014/chart" uri="{C3380CC4-5D6E-409C-BE32-E72D297353CC}">
              <c16:uniqueId val="{00000003-D7C5-4BE9-9A39-10200FCE9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c:v>
                </c:pt>
                <c:pt idx="3">
                  <c:v>52</c:v>
                </c:pt>
                <c:pt idx="6">
                  <c:v>49</c:v>
                </c:pt>
                <c:pt idx="9">
                  <c:v>48</c:v>
                </c:pt>
                <c:pt idx="12">
                  <c:v>50</c:v>
                </c:pt>
              </c:numCache>
            </c:numRef>
          </c:val>
          <c:extLst>
            <c:ext xmlns:c16="http://schemas.microsoft.com/office/drawing/2014/chart" uri="{C3380CC4-5D6E-409C-BE32-E72D297353CC}">
              <c16:uniqueId val="{00000004-D7C5-4BE9-9A39-10200FCE9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C5-4BE9-9A39-10200FCE9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C5-4BE9-9A39-10200FCE9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243</c:v>
                </c:pt>
                <c:pt idx="3">
                  <c:v>240</c:v>
                </c:pt>
                <c:pt idx="6">
                  <c:v>236</c:v>
                </c:pt>
                <c:pt idx="9">
                  <c:v>270</c:v>
                </c:pt>
                <c:pt idx="12">
                  <c:v>314</c:v>
                </c:pt>
              </c:numCache>
            </c:numRef>
          </c:val>
          <c:extLst>
            <c:ext xmlns:c16="http://schemas.microsoft.com/office/drawing/2014/chart" uri="{C3380CC4-5D6E-409C-BE32-E72D297353CC}">
              <c16:uniqueId val="{00000007-D7C5-4BE9-9A39-10200FCE94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c:v>
                </c:pt>
                <c:pt idx="2">
                  <c:v>#N/A</c:v>
                </c:pt>
                <c:pt idx="3">
                  <c:v>#N/A</c:v>
                </c:pt>
                <c:pt idx="4">
                  <c:v>61</c:v>
                </c:pt>
                <c:pt idx="5">
                  <c:v>#N/A</c:v>
                </c:pt>
                <c:pt idx="6">
                  <c:v>#N/A</c:v>
                </c:pt>
                <c:pt idx="7">
                  <c:v>58</c:v>
                </c:pt>
                <c:pt idx="8">
                  <c:v>#N/A</c:v>
                </c:pt>
                <c:pt idx="9">
                  <c:v>#N/A</c:v>
                </c:pt>
                <c:pt idx="10">
                  <c:v>71</c:v>
                </c:pt>
                <c:pt idx="11">
                  <c:v>#N/A</c:v>
                </c:pt>
                <c:pt idx="12">
                  <c:v>#N/A</c:v>
                </c:pt>
                <c:pt idx="13">
                  <c:v>81</c:v>
                </c:pt>
                <c:pt idx="14">
                  <c:v>#N/A</c:v>
                </c:pt>
              </c:numCache>
            </c:numRef>
          </c:val>
          <c:smooth val="0"/>
          <c:extLst>
            <c:ext xmlns:c16="http://schemas.microsoft.com/office/drawing/2014/chart" uri="{C3380CC4-5D6E-409C-BE32-E72D297353CC}">
              <c16:uniqueId val="{00000008-D7C5-4BE9-9A39-10200FCE94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2200</c:v>
                </c:pt>
                <c:pt idx="5">
                  <c:v>2340</c:v>
                </c:pt>
                <c:pt idx="8">
                  <c:v>2484</c:v>
                </c:pt>
                <c:pt idx="11">
                  <c:v>2592</c:v>
                </c:pt>
                <c:pt idx="14">
                  <c:v>2636</c:v>
                </c:pt>
              </c:numCache>
            </c:numRef>
          </c:val>
          <c:extLst>
            <c:ext xmlns:c16="http://schemas.microsoft.com/office/drawing/2014/chart" uri="{C3380CC4-5D6E-409C-BE32-E72D297353CC}">
              <c16:uniqueId val="{00000000-9FAF-4DCA-B263-7289AFD44A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145</c:v>
                </c:pt>
                <c:pt idx="5">
                  <c:v>139</c:v>
                </c:pt>
                <c:pt idx="8">
                  <c:v>155</c:v>
                </c:pt>
                <c:pt idx="11">
                  <c:v>148</c:v>
                </c:pt>
                <c:pt idx="14">
                  <c:v>137</c:v>
                </c:pt>
              </c:numCache>
            </c:numRef>
          </c:val>
          <c:extLst>
            <c:ext xmlns:c16="http://schemas.microsoft.com/office/drawing/2014/chart" uri="{C3380CC4-5D6E-409C-BE32-E72D297353CC}">
              <c16:uniqueId val="{00000001-9FAF-4DCA-B263-7289AFD44A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881</c:v>
                </c:pt>
                <c:pt idx="5">
                  <c:v>792</c:v>
                </c:pt>
                <c:pt idx="8">
                  <c:v>700</c:v>
                </c:pt>
                <c:pt idx="11">
                  <c:v>664</c:v>
                </c:pt>
                <c:pt idx="14">
                  <c:v>577</c:v>
                </c:pt>
              </c:numCache>
            </c:numRef>
          </c:val>
          <c:extLst>
            <c:ext xmlns:c16="http://schemas.microsoft.com/office/drawing/2014/chart" uri="{C3380CC4-5D6E-409C-BE32-E72D297353CC}">
              <c16:uniqueId val="{00000002-9FAF-4DCA-B263-7289AFD44A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AF-4DCA-B263-7289AFD44A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AF-4DCA-B263-7289AFD44A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AF-4DCA-B263-7289AFD44A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152</c:v>
                </c:pt>
                <c:pt idx="3">
                  <c:v>146</c:v>
                </c:pt>
                <c:pt idx="6">
                  <c:v>128</c:v>
                </c:pt>
                <c:pt idx="9">
                  <c:v>151</c:v>
                </c:pt>
                <c:pt idx="12">
                  <c:v>131</c:v>
                </c:pt>
              </c:numCache>
            </c:numRef>
          </c:val>
          <c:extLst>
            <c:ext xmlns:c16="http://schemas.microsoft.com/office/drawing/2014/chart" uri="{C3380CC4-5D6E-409C-BE32-E72D297353CC}">
              <c16:uniqueId val="{00000006-9FAF-4DCA-B263-7289AFD44A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c:v>
                </c:pt>
                <c:pt idx="3">
                  <c:v>27</c:v>
                </c:pt>
                <c:pt idx="6">
                  <c:v>25</c:v>
                </c:pt>
                <c:pt idx="9">
                  <c:v>24</c:v>
                </c:pt>
                <c:pt idx="12">
                  <c:v>23</c:v>
                </c:pt>
              </c:numCache>
            </c:numRef>
          </c:val>
          <c:extLst>
            <c:ext xmlns:c16="http://schemas.microsoft.com/office/drawing/2014/chart" uri="{C3380CC4-5D6E-409C-BE32-E72D297353CC}">
              <c16:uniqueId val="{00000007-9FAF-4DCA-B263-7289AFD44A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690</c:v>
                </c:pt>
                <c:pt idx="3">
                  <c:v>773</c:v>
                </c:pt>
                <c:pt idx="6">
                  <c:v>745</c:v>
                </c:pt>
                <c:pt idx="9">
                  <c:v>690</c:v>
                </c:pt>
                <c:pt idx="12">
                  <c:v>693</c:v>
                </c:pt>
              </c:numCache>
            </c:numRef>
          </c:val>
          <c:extLst>
            <c:ext xmlns:c16="http://schemas.microsoft.com/office/drawing/2014/chart" uri="{C3380CC4-5D6E-409C-BE32-E72D297353CC}">
              <c16:uniqueId val="{00000008-9FAF-4DCA-B263-7289AFD44A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AF-4DCA-B263-7289AFD44A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2534</c:v>
                </c:pt>
                <c:pt idx="3">
                  <c:v>2682</c:v>
                </c:pt>
                <c:pt idx="6">
                  <c:v>2912</c:v>
                </c:pt>
                <c:pt idx="9">
                  <c:v>3135</c:v>
                </c:pt>
                <c:pt idx="12">
                  <c:v>3149</c:v>
                </c:pt>
              </c:numCache>
            </c:numRef>
          </c:val>
          <c:extLst>
            <c:ext xmlns:c16="http://schemas.microsoft.com/office/drawing/2014/chart" uri="{C3380CC4-5D6E-409C-BE32-E72D297353CC}">
              <c16:uniqueId val="{0000000A-9FAF-4DCA-B263-7289AFD44A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178</c:v>
                </c:pt>
                <c:pt idx="2">
                  <c:v>#N/A</c:v>
                </c:pt>
                <c:pt idx="3">
                  <c:v>#N/A</c:v>
                </c:pt>
                <c:pt idx="4">
                  <c:v>356</c:v>
                </c:pt>
                <c:pt idx="5">
                  <c:v>#N/A</c:v>
                </c:pt>
                <c:pt idx="6">
                  <c:v>#N/A</c:v>
                </c:pt>
                <c:pt idx="7">
                  <c:v>470</c:v>
                </c:pt>
                <c:pt idx="8">
                  <c:v>#N/A</c:v>
                </c:pt>
                <c:pt idx="9">
                  <c:v>#N/A</c:v>
                </c:pt>
                <c:pt idx="10">
                  <c:v>596</c:v>
                </c:pt>
                <c:pt idx="11">
                  <c:v>#N/A</c:v>
                </c:pt>
                <c:pt idx="12">
                  <c:v>#N/A</c:v>
                </c:pt>
                <c:pt idx="13">
                  <c:v>646</c:v>
                </c:pt>
                <c:pt idx="14">
                  <c:v>#N/A</c:v>
                </c:pt>
              </c:numCache>
            </c:numRef>
          </c:val>
          <c:smooth val="0"/>
          <c:extLst>
            <c:ext xmlns:c16="http://schemas.microsoft.com/office/drawing/2014/chart" uri="{C3380CC4-5D6E-409C-BE32-E72D297353CC}">
              <c16:uniqueId val="{0000000B-9FAF-4DCA-B263-7289AFD44A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c:v>
                </c:pt>
                <c:pt idx="1">
                  <c:v>164</c:v>
                </c:pt>
                <c:pt idx="2">
                  <c:v>235</c:v>
                </c:pt>
              </c:numCache>
            </c:numRef>
          </c:val>
          <c:extLst>
            <c:ext xmlns:c16="http://schemas.microsoft.com/office/drawing/2014/chart" uri="{C3380CC4-5D6E-409C-BE32-E72D297353CC}">
              <c16:uniqueId val="{00000000-1E99-4BC1-AFD2-19A3D4B049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327</c:v>
                </c:pt>
                <c:pt idx="1">
                  <c:v>245</c:v>
                </c:pt>
                <c:pt idx="2">
                  <c:v>158</c:v>
                </c:pt>
              </c:numCache>
            </c:numRef>
          </c:val>
          <c:extLst>
            <c:ext xmlns:c16="http://schemas.microsoft.com/office/drawing/2014/chart" uri="{C3380CC4-5D6E-409C-BE32-E72D297353CC}">
              <c16:uniqueId val="{00000001-1E99-4BC1-AFD2-19A3D4B049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118</c:v>
                </c:pt>
                <c:pt idx="1">
                  <c:v>120</c:v>
                </c:pt>
                <c:pt idx="2">
                  <c:v>85</c:v>
                </c:pt>
              </c:numCache>
            </c:numRef>
          </c:val>
          <c:extLst>
            <c:ext xmlns:c16="http://schemas.microsoft.com/office/drawing/2014/chart" uri="{C3380CC4-5D6E-409C-BE32-E72D297353CC}">
              <c16:uniqueId val="{00000002-1E99-4BC1-AFD2-19A3D4B049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{D697F217-AA81-4C14-9704-3176B965CB36}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F85-499B-8270-6206C17C3C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{0E20FDBE-1060-43EE-989E-669D6BC357AC}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85-499B-8270-6206C17C3C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{9B03F50F-0ED5-432D-87FF-FEFE6F1F12C3}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85-499B-8270-6206C17C3C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{DC7380DC-AA1F-42B1-8616-6D9672FA48D5}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85-499B-8270-6206C17C3C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{635B7293-9DFD-4FD0-81FA-08974977FBBD}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85-499B-8270-6206C17C3C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{BD9F10A3-1C04-4D10-B610-4B17B7A93B76}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F85-499B-8270-6206C17C3C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{A13886BE-1DBD-4D76-9DD0-ECA2149EE94F}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F85-499B-8270-6206C17C3C20}"/>
                </c:ext>
              </c:extLst>
            </c:dLbl>
            <c:dLbl>
              <c:idx val="24"/>
              <c:layout>
                <c:manualLayout>
                  <c:x val="-2.3853859453899479E-2"/>
                  <c:y val="-5.708630439516445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{7BCC3E3B-8E67-4B66-9483-37A1DAD8493D}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F85-499B-8270-6206C17C3C20}"/>
                </c:ext>
              </c:extLst>
            </c:dLbl>
            <c:dLbl>
              <c:idx val="32"/>
              <c:layout>
                <c:manualLayout>
                  <c:x val="-4.0177641846568912E-2"/>
                  <c:y val="-7.239177981656590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{AAD99BF8-AF09-4A91-9F01-04D2AB323722}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F85-499B-8270-6206C17C3C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58.3</c:v>
                </c:pt>
                <c:pt idx="16">
                  <c:v>58.9</c:v>
                </c:pt>
                <c:pt idx="24">
                  <c:v>59.4</c:v>
                </c:pt>
                <c:pt idx="32">
                  <c:v>59.5</c:v>
                </c:pt>
              </c:numCache>
            </c:numRef>
          </c:xVal>
          <c:yVal>
            <c:numRef>
              <c:f>公会計指標分析・財政指標組合せ分析表!$BP$51:$DC$51</c:f>
              <c:numCache>
                <c:formatCode>#,##0.0;"▲ "#,##0.0</c:formatCode>
                <c:ptCount val="40"/>
                <c:pt idx="0">
                  <c:v>29.6</c:v>
                </c:pt>
                <c:pt idx="8">
                  <c:v>60.4</c:v>
                </c:pt>
                <c:pt idx="16">
                  <c:v>78</c:v>
                </c:pt>
                <c:pt idx="24">
                  <c:v>92.6</c:v>
                </c:pt>
                <c:pt idx="32">
                  <c:v>88.3</c:v>
                </c:pt>
              </c:numCache>
            </c:numRef>
          </c:yVal>
          <c:smooth val="0"/>
          <c:extLst>
            <c:ext xmlns:c16="http://schemas.microsoft.com/office/drawing/2014/chart" uri="{C3380CC4-5D6E-409C-BE32-E72D297353CC}">
              <c16:uniqueId val="{00000009-7F85-499B-8270-6206C17C3C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{62504634-BA69-4C6C-ADE5-C4E57BC78B32}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F85-499B-8270-6206C17C3C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{85DE901E-7A0D-4E5C-A29D-BFE7A27BF97A}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85-499B-8270-6206C17C3C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{B29EBB77-C5C6-484B-89C4-34F2AE9B4C01}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85-499B-8270-6206C17C3C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{7730E4C2-72E4-4FD9-BDC7-001D4625EBB9}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85-499B-8270-6206C17C3C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{F1DA33F5-53AC-479E-BF34-201B319D9990}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85-499B-8270-6206C17C3C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{13AE8305-9C9F-4047-B091-AC79079810F7}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F85-499B-8270-6206C17C3C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{BFC36E12-19A6-4930-81DC-6C67BE486467}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F85-499B-8270-6206C17C3C20}"/>
                </c:ext>
              </c:extLst>
            </c:dLbl>
            <c:dLbl>
              <c:idx val="24"/>
              <c:layout>
                <c:manualLayout>
                  <c:x val="-4.017764184656891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{9F73AFC4-C628-48C6-B5D4-EE349CABD31C}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F85-499B-8270-6206C17C3C20}"/>
                </c:ext>
              </c:extLst>
            </c:dLbl>
            <c:dLbl>
              <c:idx val="32"/>
              <c:layout>
                <c:manualLayout>
                  <c:x val="-2.3853859453899409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{A470585D-A736-4F0C-9ADD-C0E9BCC51926}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F85-499B-8270-6206C17C3C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85-499B-8270-6206C17C3C20}"/>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{E26EF43A-5971-40DC-A2D2-4E1C38026412}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24-4390-9F20-589FFD0C78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{19ED4C4C-C073-435F-88BD-01E2FAA45716}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4-4390-9F20-589FFD0C78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{2F87C3DB-F1AB-4CE4-8AF3-DA21A3BC4C10}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4-4390-9F20-589FFD0C78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{9CC83FD6-5D8B-4974-B2A8-07525E165BCE}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4-4390-9F20-589FFD0C78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{BE281101-FD78-40A5-ABFD-07428F3DC0AE}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4-4390-9F20-589FFD0C785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{8D492EC7-7D92-4D7D-B08F-2CD2E262F155}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24-4390-9F20-589FFD0C785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{8988D27D-A392-46C2-BECC-A8A1FBFB01DF}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24-4390-9F20-589FFD0C785B}"/>
                </c:ext>
              </c:extLst>
            </c:dLbl>
            <c:dLbl>
              <c:idx val="24"/>
              <c:layout>
                <c:manualLayout>
                  <c:x val="-2.8829840147400729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{E994D780-9BB6-40C9-9AAC-B7CD40E5B544}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24-4390-9F20-589FFD0C785B}"/>
                </c:ext>
              </c:extLst>
            </c:dLbl>
            <c:dLbl>
              <c:idx val="32"/>
              <c:layout>
                <c:manualLayout>
                  <c:x val="-3.4310845302750435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{1517D2F4-04CD-416C-AEDB-A3A81686C954}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24-4390-9F20-589FFD0C78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c:v>
                </c:pt>
                <c:pt idx="16">
                  <c:v>11.5</c:v>
                </c:pt>
                <c:pt idx="24">
                  <c:v>10.3</c:v>
                </c:pt>
                <c:pt idx="32">
                  <c:v>10.5</c:v>
                </c:pt>
              </c:numCache>
            </c:numRef>
          </c:xVal>
          <c:yVal>
            <c:numRef>
              <c:f>公会計指標分析・財政指標組合せ分析表!$BP$73:$DC$73</c:f>
              <c:numCache>
                <c:formatCode>#,##0.0;"▲ "#,##0.0</c:formatCode>
                <c:ptCount val="40"/>
                <c:pt idx="0">
                  <c:v>29.6</c:v>
                </c:pt>
                <c:pt idx="8">
                  <c:v>60.4</c:v>
                </c:pt>
                <c:pt idx="16">
                  <c:v>78</c:v>
                </c:pt>
                <c:pt idx="24">
                  <c:v>92.6</c:v>
                </c:pt>
                <c:pt idx="32">
                  <c:v>88.3</c:v>
                </c:pt>
              </c:numCache>
            </c:numRef>
          </c:yVal>
          <c:smooth val="0"/>
          <c:extLst>
            <c:ext xmlns:c16="http://schemas.microsoft.com/office/drawing/2014/chart" uri="{C3380CC4-5D6E-409C-BE32-E72D297353CC}">
              <c16:uniqueId val="{00000009-9F24-4390-9F20-589FFD0C78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{2164CCB4-4932-42E1-A1D0-C489793DCD14}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24-4390-9F20-589FFD0C78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{818E26CF-FB4E-42DF-A35F-9492A5490C7F}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4-4390-9F20-589FFD0C78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{CB72FBD7-DB93-428C-818C-096D53BA83CA}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4-4390-9F20-589FFD0C78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{0658A261-9D7C-418C-9644-59FCB0C8649E}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4-4390-9F20-589FFD0C78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{8B391348-054E-4487-B9EB-1E535489E67E}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4-4390-9F20-589FFD0C785B}"/>
                </c:ext>
              </c:extLst>
            </c:dLbl>
            <c:dLbl>
              <c:idx val="8"/>
              <c:layout>
                <c:manualLayout>
                  <c:x val="-1.8235628084250128E-2"/>
                  <c:y val="-5.76863800228370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{C424CAE0-FED3-45B4-8B21-F00F2CF0FA07}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24-4390-9F20-589FFD0C785B}"/>
                </c:ext>
              </c:extLst>
            </c:dLbl>
            <c:dLbl>
              <c:idx val="16"/>
              <c:layout>
                <c:manualLayout>
                  <c:x val="-3.1570342725075584E-2"/>
                  <c:y val="-2.6200984035284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{F75CE87F-D6F2-4A88-8CC6-15FCA258FBDD}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24-4390-9F20-589FFD0C785B}"/>
                </c:ext>
              </c:extLst>
            </c:dLbl>
            <c:dLbl>
              <c:idx val="24"/>
              <c:layout>
                <c:manualLayout>
                  <c:x val="-3.1570342725075584E-2"/>
                  <c:y val="-6.404243557980064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{E566B3F2-F27D-43DA-91AD-8C20B7D68F02}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24-4390-9F20-589FFD0C785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{72710B8B-AE72-4C01-A8CD-52B6CF3438BB}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24-4390-9F20-589FFD0C78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24-4390-9F20-589FFD0C785B}"/>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元利償還金及び算入公債費は自治体の規模としては高い数値が続いている。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情報通信整備事業等による影響で、今後も実質公債費比率の上昇が見込まれるが、真に住民に必要であり、交付税措置の高い起債が充当できる事業の選択に努める等、必要に応じた繰り上げ償還等により公債費の縮減を図り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満期一括償還地方債を借用していない。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一般会計等に係る地方債現在高については、平成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情報通信整備事業等により大きく増加している他、複数年度に渡って行っている道路改良事業等により前年度に比べて増となっている。充当可能財源である基金は減少しているが、基準財政需要額参入見込額は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今後も将来への負担を軽減できるよう、基金の積み増しや基準財政需要額参入見込される事業の実施を優先する等、健全な財政運営を行うものである。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公債費が増加傾向にあることから財源不足が発生しており、減債基金の取り崩しを行っている。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役場庁舎その他の村勢発展の基盤となる施設の整備に要する経費の財源に充てるための基金。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知夫村の地域福祉の向上や次世代に引き継ぐべき地域資源の保全、活用等を図る事業に充てるものとして収受した寄付金を適正に管理運用するための基金。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ジオパーク拠点施設整備事業に係る償還経費の財源とするための基金。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高齢化社会に対応し、在宅福祉、健康づくり等の地域福祉の向上を図るための民間活動の諸事業実施に必要な財源を確保、備蓄するための基金。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農業用用排水路、ため池及び農業用道路等の多様な機能の維持及び強化に係る住民の共同活動等の推進に要する経費に充てるための基金。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ふるさと知夫里島基金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知夫村に対するふるさと納税分の積立を行い、図書館運営事業のため、取崩を行った。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高齢者生活支援センター運営事業のため、取崩を行った。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ジオパーク拠点施設整備事業のために借入を行った過疎対策事業債について、令和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年度まで償還経費に充てるための取崩を行っていく。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高齢者生活福祉センター運営事業等のために取崩を予定している。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百万円の積立及び元利償還金のために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大型事業に用いた起債の償還により、今後、令和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年ごろまで取崩が続く見込みとなっている。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前年度に比べて</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増加しているが、大型の建設事業がなかったことから大きな変化はしていない。</a:t>
          </a:r>
          <a:endParaRPr lang="ja-JP" altLang="ja-JP" sz="1050">
            <a:effectLst/>
          </a:endParaRPr>
        </a:p>
        <a:p>
          <a:r>
            <a:rPr kumimoji="1" lang="ja-JP" altLang="ja-JP" sz="1050">
              <a:solidFill>
                <a:schemeClr val="dk1"/>
              </a:solidFill>
              <a:effectLst/>
              <a:latin typeface="+mn-lt"/>
              <a:ea typeface="+mn-ea"/>
              <a:cs typeface="+mn-cs"/>
            </a:rPr>
            <a:t>　当該値は類似団体平均と比べてほぼ同水準の数値となっているが、今後、更新する施設の優先付けをするためにも、個別施設計画や公共施設等総合管理計画に基づき、老朽化した施設について、点検・診断や計画的な予防保全による長寿命化を進めていくなど、公共施設等の適正管理に努める必要があると言え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352925" y="567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4" name="フローチャート: 判断 73"/>
        <xdr:cNvSpPr/>
      </xdr:nvSpPr>
      <xdr:spPr>
        <a:xfrm>
          <a:off x="3616325" y="56994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244725" y="56439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77" name="フローチャート: 判断 76"/>
        <xdr:cNvSpPr/>
      </xdr:nvSpPr>
      <xdr:spPr>
        <a:xfrm>
          <a:off x="1558925" y="559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68489</xdr:rowOff>
    </xdr:from>
    <xdr:to>
      <xdr:col>23</xdr:col>
      <xdr:colOff>136525</xdr:colOff>
      <xdr:row>29</xdr:row>
      <xdr:rowOff>170089</xdr:rowOff>
    </xdr:to>
    <xdr:sp macro="" textlink="">
      <xdr:nvSpPr>
        <xdr:cNvPr id="83" name="楕円 82"/>
        <xdr:cNvSpPr/>
      </xdr:nvSpPr>
      <xdr:spPr>
        <a:xfrm>
          <a:off x="4251325" y="5650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91366</xdr:rowOff>
    </xdr:from>
    <xdr:ext cx="405111" cy="259045"/>
    <xdr:sp macro="" textlink="">
      <xdr:nvSpPr>
        <xdr:cNvPr id="84" name="有形固定資産減価償却率該当値テキスト"/>
        <xdr:cNvSpPr txBox="1"/>
      </xdr:nvSpPr>
      <xdr:spPr>
        <a:xfrm>
          <a:off x="4352925" y="550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5" name="楕円 84"/>
        <xdr:cNvSpPr/>
      </xdr:nvSpPr>
      <xdr:spPr>
        <a:xfrm>
          <a:off x="3616325" y="5647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119289</xdr:rowOff>
    </xdr:to>
    <xdr:cxnSp macro="">
      <xdr:nvCxnSpPr>
        <xdr:cNvPr id="86" name="直線コネクタ 85"/>
        <xdr:cNvCxnSpPr/>
      </xdr:nvCxnSpPr>
      <xdr:spPr>
        <a:xfrm>
          <a:off x="3667125" y="5697855"/>
          <a:ext cx="635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7" name="楕円 86"/>
        <xdr:cNvSpPr/>
      </xdr:nvSpPr>
      <xdr:spPr>
        <a:xfrm>
          <a:off x="2930525" y="56316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116205</xdr:rowOff>
    </xdr:to>
    <xdr:cxnSp macro="">
      <xdr:nvCxnSpPr>
        <xdr:cNvPr id="88" name="直線コネクタ 87"/>
        <xdr:cNvCxnSpPr/>
      </xdr:nvCxnSpPr>
      <xdr:spPr>
        <a:xfrm>
          <a:off x="2981325" y="5682433"/>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31478</xdr:rowOff>
    </xdr:from>
    <xdr:to>
      <xdr:col>11</xdr:col>
      <xdr:colOff>187325</xdr:colOff>
      <xdr:row>29</xdr:row>
      <xdr:rowOff>133078</xdr:rowOff>
    </xdr:to>
    <xdr:sp macro="" textlink="">
      <xdr:nvSpPr>
        <xdr:cNvPr id="89" name="楕円 88"/>
        <xdr:cNvSpPr/>
      </xdr:nvSpPr>
      <xdr:spPr>
        <a:xfrm>
          <a:off x="2244725" y="56131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82278</xdr:rowOff>
    </xdr:from>
    <xdr:to>
      <xdr:col>15</xdr:col>
      <xdr:colOff>136525</xdr:colOff>
      <xdr:row>29</xdr:row>
      <xdr:rowOff>100783</xdr:rowOff>
    </xdr:to>
    <xdr:cxnSp macro="">
      <xdr:nvCxnSpPr>
        <xdr:cNvPr id="90" name="直線コネクタ 89"/>
        <xdr:cNvCxnSpPr/>
      </xdr:nvCxnSpPr>
      <xdr:spPr>
        <a:xfrm>
          <a:off x="2295525" y="5663928"/>
          <a:ext cx="6858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116568</xdr:rowOff>
    </xdr:from>
    <xdr:to>
      <xdr:col>7</xdr:col>
      <xdr:colOff>187325</xdr:colOff>
      <xdr:row>29</xdr:row>
      <xdr:rowOff>46718</xdr:rowOff>
    </xdr:to>
    <xdr:sp macro="" textlink="">
      <xdr:nvSpPr>
        <xdr:cNvPr id="91" name="楕円 90"/>
        <xdr:cNvSpPr/>
      </xdr:nvSpPr>
      <xdr:spPr>
        <a:xfrm>
          <a:off x="1558925" y="55331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167368</xdr:rowOff>
    </xdr:from>
    <xdr:to>
      <xdr:col>11</xdr:col>
      <xdr:colOff>136525</xdr:colOff>
      <xdr:row>29</xdr:row>
      <xdr:rowOff>82278</xdr:rowOff>
    </xdr:to>
    <xdr:cxnSp macro="">
      <xdr:nvCxnSpPr>
        <xdr:cNvPr id="92" name="直線コネクタ 91"/>
        <xdr:cNvCxnSpPr/>
      </xdr:nvCxnSpPr>
      <xdr:spPr>
        <a:xfrm>
          <a:off x="1609725" y="5583918"/>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3" name="n_1aveValue有形固定資産減価償却率"/>
        <xdr:cNvSpPr txBox="1"/>
      </xdr:nvSpPr>
      <xdr:spPr>
        <a:xfrm>
          <a:off x="3470919" y="578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4" name="n_2aveValue有形固定資産減価償却率"/>
        <xdr:cNvSpPr txBox="1"/>
      </xdr:nvSpPr>
      <xdr:spPr>
        <a:xfrm>
          <a:off x="2797819" y="576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xdr:cNvSpPr txBox="1"/>
      </xdr:nvSpPr>
      <xdr:spPr>
        <a:xfrm>
          <a:off x="2112019" y="5736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96" name="n_4aveValue有形固定資産減価償却率"/>
        <xdr:cNvSpPr txBox="1"/>
      </xdr:nvSpPr>
      <xdr:spPr>
        <a:xfrm>
          <a:off x="1426219" y="568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7" name="n_1mainValue有形固定資産減価償却率"/>
        <xdr:cNvSpPr txBox="1"/>
      </xdr:nvSpPr>
      <xdr:spPr>
        <a:xfrm>
          <a:off x="3470919" y="542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8" name="n_2mainValue有形固定資産減価償却率"/>
        <xdr:cNvSpPr txBox="1"/>
      </xdr:nvSpPr>
      <xdr:spPr>
        <a:xfrm>
          <a:off x="2797819" y="541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149605</xdr:rowOff>
    </xdr:from>
    <xdr:ext cx="405111" cy="259045"/>
    <xdr:sp macro="" textlink="">
      <xdr:nvSpPr>
        <xdr:cNvPr id="99" name="n_3mainValue有形固定資産減価償却率"/>
        <xdr:cNvSpPr txBox="1"/>
      </xdr:nvSpPr>
      <xdr:spPr>
        <a:xfrm>
          <a:off x="2112019" y="540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63245</xdr:rowOff>
    </xdr:from>
    <xdr:ext cx="405111" cy="259045"/>
    <xdr:sp macro="" textlink="">
      <xdr:nvSpPr>
        <xdr:cNvPr id="100" name="n_4mainValue有形固定資産減価償却率"/>
        <xdr:cNvSpPr txBox="1"/>
      </xdr:nvSpPr>
      <xdr:spPr>
        <a:xfrm>
          <a:off x="1426219" y="5314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百万円の繰上償還を行ったため、債務償還比率は前年度比△</a:t>
          </a:r>
          <a:r>
            <a:rPr kumimoji="1" lang="en-US" altLang="ja-JP" sz="1100">
              <a:solidFill>
                <a:schemeClr val="dk1"/>
              </a:solidFill>
              <a:effectLst/>
              <a:latin typeface="+mn-lt"/>
              <a:ea typeface="+mn-ea"/>
              <a:cs typeface="+mn-cs"/>
            </a:rPr>
            <a:t>261.5</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baseline="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増加要因である将来負担額が起債借入により増えているため、類似団体平均と比較した場合</a:t>
          </a:r>
          <a:r>
            <a:rPr kumimoji="1" lang="en-US" altLang="ja-JP" sz="1100">
              <a:solidFill>
                <a:schemeClr val="dk1"/>
              </a:solidFill>
              <a:effectLst/>
              <a:latin typeface="+mn-lt"/>
              <a:ea typeface="+mn-ea"/>
              <a:cs typeface="+mn-cs"/>
            </a:rPr>
            <a:t>+571.4%</a:t>
          </a:r>
          <a:r>
            <a:rPr kumimoji="1" lang="ja-JP" altLang="ja-JP" sz="1100">
              <a:solidFill>
                <a:schemeClr val="dk1"/>
              </a:solidFill>
              <a:effectLst/>
              <a:latin typeface="+mn-lt"/>
              <a:ea typeface="+mn-ea"/>
              <a:cs typeface="+mn-cs"/>
            </a:rPr>
            <a:t>となっており、今後とも必要な事業を見極め、</a:t>
          </a:r>
          <a:r>
            <a:rPr lang="ja-JP" altLang="ja-JP" sz="1100">
              <a:solidFill>
                <a:schemeClr val="dk1"/>
              </a:solidFill>
              <a:effectLst/>
              <a:latin typeface="+mn-lt"/>
              <a:ea typeface="+mn-ea"/>
              <a:cs typeface="+mn-cs"/>
            </a:rPr>
            <a:t>新規に発行する地方債の抑制を行う必要がある。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1" name="直線コネクタ 130"/>
        <xdr:cNvCxnSpPr/>
      </xdr:nvCxnSpPr>
      <xdr:spPr>
        <a:xfrm flipV="1">
          <a:off x="13323570" y="5118553"/>
          <a:ext cx="1269" cy="1108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2" name="債務償還比率最小値テキスト"/>
        <xdr:cNvSpPr txBox="1"/>
      </xdr:nvSpPr>
      <xdr:spPr>
        <a:xfrm>
          <a:off x="13376275" y="62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3" name="直線コネクタ 132"/>
        <xdr:cNvCxnSpPr/>
      </xdr:nvCxnSpPr>
      <xdr:spPr>
        <a:xfrm>
          <a:off x="13255625" y="6227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36" name="債務償還比率平均値テキスト"/>
        <xdr:cNvSpPr txBox="1"/>
      </xdr:nvSpPr>
      <xdr:spPr>
        <a:xfrm>
          <a:off x="13376275" y="5132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37" name="フローチャート: 判断 136"/>
        <xdr:cNvSpPr/>
      </xdr:nvSpPr>
      <xdr:spPr>
        <a:xfrm>
          <a:off x="13293725" y="52745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85725</xdr:rowOff>
    </xdr:from>
    <xdr:to>
      <xdr:col>72</xdr:col>
      <xdr:colOff>123825</xdr:colOff>
      <xdr:row>29</xdr:row>
      <xdr:rowOff>15875</xdr:rowOff>
    </xdr:to>
    <xdr:sp macro="" textlink="">
      <xdr:nvSpPr>
        <xdr:cNvPr id="138" name="フローチャート: 判断 137"/>
        <xdr:cNvSpPr/>
      </xdr:nvSpPr>
      <xdr:spPr>
        <a:xfrm>
          <a:off x="12639675" y="5502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94978</xdr:rowOff>
    </xdr:from>
    <xdr:to>
      <xdr:col>68</xdr:col>
      <xdr:colOff>123825</xdr:colOff>
      <xdr:row>29</xdr:row>
      <xdr:rowOff>25128</xdr:rowOff>
    </xdr:to>
    <xdr:sp macro="" textlink="">
      <xdr:nvSpPr>
        <xdr:cNvPr id="139" name="フローチャート: 判断 138"/>
        <xdr:cNvSpPr/>
      </xdr:nvSpPr>
      <xdr:spPr>
        <a:xfrm>
          <a:off x="11953875" y="5511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64289</xdr:rowOff>
    </xdr:from>
    <xdr:to>
      <xdr:col>64</xdr:col>
      <xdr:colOff>123825</xdr:colOff>
      <xdr:row>28</xdr:row>
      <xdr:rowOff>165889</xdr:rowOff>
    </xdr:to>
    <xdr:sp macro="" textlink="">
      <xdr:nvSpPr>
        <xdr:cNvPr id="140" name="フローチャート: 判断 139"/>
        <xdr:cNvSpPr/>
      </xdr:nvSpPr>
      <xdr:spPr>
        <a:xfrm>
          <a:off x="11268075" y="548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41" name="フローチャート: 判断 140"/>
        <xdr:cNvSpPr/>
      </xdr:nvSpPr>
      <xdr:spPr>
        <a:xfrm>
          <a:off x="10582275" y="54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47008</xdr:rowOff>
    </xdr:from>
    <xdr:to>
      <xdr:col>76</xdr:col>
      <xdr:colOff>73025</xdr:colOff>
      <xdr:row>32</xdr:row>
      <xdr:rowOff>148608</xdr:rowOff>
    </xdr:to>
    <xdr:sp macro="" textlink="">
      <xdr:nvSpPr>
        <xdr:cNvPr id="147" name="楕円 146"/>
        <xdr:cNvSpPr/>
      </xdr:nvSpPr>
      <xdr:spPr>
        <a:xfrm>
          <a:off x="13293725" y="61239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133385</xdr:rowOff>
    </xdr:from>
    <xdr:ext cx="469744" cy="259045"/>
    <xdr:sp macro="" textlink="">
      <xdr:nvSpPr>
        <xdr:cNvPr id="148" name="債務償還比率該当値テキスト"/>
        <xdr:cNvSpPr txBox="1"/>
      </xdr:nvSpPr>
      <xdr:spPr>
        <a:xfrm>
          <a:off x="13376275" y="604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107379</xdr:rowOff>
    </xdr:from>
    <xdr:to>
      <xdr:col>72</xdr:col>
      <xdr:colOff>123825</xdr:colOff>
      <xdr:row>35</xdr:row>
      <xdr:rowOff>37529</xdr:rowOff>
    </xdr:to>
    <xdr:sp macro="" textlink="">
      <xdr:nvSpPr>
        <xdr:cNvPr id="149" name="楕円 148"/>
        <xdr:cNvSpPr/>
      </xdr:nvSpPr>
      <xdr:spPr>
        <a:xfrm>
          <a:off x="12639675" y="65145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97808</xdr:rowOff>
    </xdr:from>
    <xdr:to>
      <xdr:col>76</xdr:col>
      <xdr:colOff>22225</xdr:colOff>
      <xdr:row>34</xdr:row>
      <xdr:rowOff>158179</xdr:rowOff>
    </xdr:to>
    <xdr:cxnSp macro="">
      <xdr:nvCxnSpPr>
        <xdr:cNvPr id="150" name="直線コネクタ 149"/>
        <xdr:cNvCxnSpPr/>
      </xdr:nvCxnSpPr>
      <xdr:spPr>
        <a:xfrm flipV="1">
          <a:off x="12690475" y="6174758"/>
          <a:ext cx="635000" cy="3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70521</xdr:rowOff>
    </xdr:from>
    <xdr:to>
      <xdr:col>68</xdr:col>
      <xdr:colOff>123825</xdr:colOff>
      <xdr:row>35</xdr:row>
      <xdr:rowOff>671</xdr:rowOff>
    </xdr:to>
    <xdr:sp macro="" textlink="">
      <xdr:nvSpPr>
        <xdr:cNvPr id="151" name="楕円 150"/>
        <xdr:cNvSpPr/>
      </xdr:nvSpPr>
      <xdr:spPr>
        <a:xfrm>
          <a:off x="11953875" y="64776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121321</xdr:rowOff>
    </xdr:from>
    <xdr:to>
      <xdr:col>72</xdr:col>
      <xdr:colOff>73025</xdr:colOff>
      <xdr:row>34</xdr:row>
      <xdr:rowOff>158179</xdr:rowOff>
    </xdr:to>
    <xdr:cxnSp macro="">
      <xdr:nvCxnSpPr>
        <xdr:cNvPr id="152" name="直線コネクタ 151"/>
        <xdr:cNvCxnSpPr/>
      </xdr:nvCxnSpPr>
      <xdr:spPr>
        <a:xfrm>
          <a:off x="12004675" y="6528471"/>
          <a:ext cx="6858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28847</xdr:rowOff>
    </xdr:from>
    <xdr:to>
      <xdr:col>64</xdr:col>
      <xdr:colOff>123825</xdr:colOff>
      <xdr:row>33</xdr:row>
      <xdr:rowOff>130447</xdr:rowOff>
    </xdr:to>
    <xdr:sp macro="" textlink="">
      <xdr:nvSpPr>
        <xdr:cNvPr id="153" name="楕円 152"/>
        <xdr:cNvSpPr/>
      </xdr:nvSpPr>
      <xdr:spPr>
        <a:xfrm>
          <a:off x="11268075"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79647</xdr:rowOff>
    </xdr:from>
    <xdr:to>
      <xdr:col>68</xdr:col>
      <xdr:colOff>73025</xdr:colOff>
      <xdr:row>34</xdr:row>
      <xdr:rowOff>121321</xdr:rowOff>
    </xdr:to>
    <xdr:cxnSp macro="">
      <xdr:nvCxnSpPr>
        <xdr:cNvPr id="154" name="直線コネクタ 153"/>
        <xdr:cNvCxnSpPr/>
      </xdr:nvCxnSpPr>
      <xdr:spPr>
        <a:xfrm>
          <a:off x="11318875" y="6321697"/>
          <a:ext cx="685800" cy="20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40958</xdr:rowOff>
    </xdr:from>
    <xdr:to>
      <xdr:col>60</xdr:col>
      <xdr:colOff>123825</xdr:colOff>
      <xdr:row>31</xdr:row>
      <xdr:rowOff>142558</xdr:rowOff>
    </xdr:to>
    <xdr:sp macro="" textlink="">
      <xdr:nvSpPr>
        <xdr:cNvPr id="155" name="楕円 154"/>
        <xdr:cNvSpPr/>
      </xdr:nvSpPr>
      <xdr:spPr>
        <a:xfrm>
          <a:off x="10582275" y="59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91758</xdr:rowOff>
    </xdr:from>
    <xdr:to>
      <xdr:col>64</xdr:col>
      <xdr:colOff>73025</xdr:colOff>
      <xdr:row>33</xdr:row>
      <xdr:rowOff>79647</xdr:rowOff>
    </xdr:to>
    <xdr:cxnSp macro="">
      <xdr:nvCxnSpPr>
        <xdr:cNvPr id="156" name="直線コネクタ 155"/>
        <xdr:cNvCxnSpPr/>
      </xdr:nvCxnSpPr>
      <xdr:spPr>
        <a:xfrm>
          <a:off x="10633075" y="6003608"/>
          <a:ext cx="685800" cy="3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32402</xdr:rowOff>
    </xdr:from>
    <xdr:ext cx="469744" cy="259045"/>
    <xdr:sp macro="" textlink="">
      <xdr:nvSpPr>
        <xdr:cNvPr id="157" name="n_1aveValue債務償還比率"/>
        <xdr:cNvSpPr txBox="1"/>
      </xdr:nvSpPr>
      <xdr:spPr>
        <a:xfrm>
          <a:off x="12461952" y="52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41655</xdr:rowOff>
    </xdr:from>
    <xdr:ext cx="469744" cy="259045"/>
    <xdr:sp macro="" textlink="">
      <xdr:nvSpPr>
        <xdr:cNvPr id="158" name="n_2aveValue債務償還比率"/>
        <xdr:cNvSpPr txBox="1"/>
      </xdr:nvSpPr>
      <xdr:spPr>
        <a:xfrm>
          <a:off x="11788852" y="5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10966</xdr:rowOff>
    </xdr:from>
    <xdr:ext cx="469744" cy="259045"/>
    <xdr:sp macro="" textlink="">
      <xdr:nvSpPr>
        <xdr:cNvPr id="159" name="n_3aveValue債務償還比率"/>
        <xdr:cNvSpPr txBox="1"/>
      </xdr:nvSpPr>
      <xdr:spPr>
        <a:xfrm>
          <a:off x="11103052" y="526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60" name="n_4aveValue債務償還比率"/>
        <xdr:cNvSpPr txBox="1"/>
      </xdr:nvSpPr>
      <xdr:spPr>
        <a:xfrm>
          <a:off x="10417252" y="522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28656</xdr:rowOff>
    </xdr:from>
    <xdr:ext cx="469744" cy="259045"/>
    <xdr:sp macro="" textlink="">
      <xdr:nvSpPr>
        <xdr:cNvPr id="161" name="n_1mainValue債務償還比率"/>
        <xdr:cNvSpPr txBox="1"/>
      </xdr:nvSpPr>
      <xdr:spPr>
        <a:xfrm>
          <a:off x="12461952" y="660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163248</xdr:rowOff>
    </xdr:from>
    <xdr:ext cx="469744" cy="259045"/>
    <xdr:sp macro="" textlink="">
      <xdr:nvSpPr>
        <xdr:cNvPr id="162" name="n_2mainValue債務償還比率"/>
        <xdr:cNvSpPr txBox="1"/>
      </xdr:nvSpPr>
      <xdr:spPr>
        <a:xfrm>
          <a:off x="11788852" y="65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121574</xdr:rowOff>
    </xdr:from>
    <xdr:ext cx="469744" cy="259045"/>
    <xdr:sp macro="" textlink="">
      <xdr:nvSpPr>
        <xdr:cNvPr id="163" name="n_3mainValue債務償還比率"/>
        <xdr:cNvSpPr txBox="1"/>
      </xdr:nvSpPr>
      <xdr:spPr>
        <a:xfrm>
          <a:off x="11103052"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133685</xdr:rowOff>
    </xdr:from>
    <xdr:ext cx="469744" cy="259045"/>
    <xdr:sp macro="" textlink="">
      <xdr:nvSpPr>
        <xdr:cNvPr id="164" name="n_4mainValue債務償還比率"/>
        <xdr:cNvSpPr txBox="1"/>
      </xdr:nvSpPr>
      <xdr:spPr>
        <a:xfrm>
          <a:off x="10417252" y="604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384550" y="64035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77800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984250" y="6334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4" name="楕円 73"/>
        <xdr:cNvSpPr/>
      </xdr:nvSpPr>
      <xdr:spPr>
        <a:xfrm>
          <a:off x="4127500" y="64247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167476</xdr:rowOff>
    </xdr:from>
    <xdr:ext cx="405111" cy="259045"/>
    <xdr:sp macro="" textlink="">
      <xdr:nvSpPr>
        <xdr:cNvPr id="75" name="【道路】&#10;有形固定資産減価償却率該当値テキスト"/>
        <xdr:cNvSpPr txBox="1"/>
      </xdr:nvSpPr>
      <xdr:spPr>
        <a:xfrm>
          <a:off x="42164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xdr:cNvSpPr/>
      </xdr:nvSpPr>
      <xdr:spPr>
        <a:xfrm>
          <a:off x="3384550" y="63920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23949</xdr:rowOff>
    </xdr:to>
    <xdr:cxnSp macro="">
      <xdr:nvCxnSpPr>
        <xdr:cNvPr id="77" name="直線コネクタ 76"/>
        <xdr:cNvCxnSpPr/>
      </xdr:nvCxnSpPr>
      <xdr:spPr>
        <a:xfrm>
          <a:off x="3429000" y="6442891"/>
          <a:ext cx="7493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xdr:cNvSpPr/>
      </xdr:nvSpPr>
      <xdr:spPr>
        <a:xfrm>
          <a:off x="2571750" y="6382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38</xdr:row>
      <xdr:rowOff>162741</xdr:rowOff>
    </xdr:to>
    <xdr:cxnSp macro="">
      <xdr:nvCxnSpPr>
        <xdr:cNvPr id="79" name="直線コネクタ 78"/>
        <xdr:cNvCxnSpPr/>
      </xdr:nvCxnSpPr>
      <xdr:spPr>
        <a:xfrm>
          <a:off x="2622550" y="6433094"/>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85816</xdr:rowOff>
    </xdr:from>
    <xdr:to>
      <xdr:col>10</xdr:col>
      <xdr:colOff>165100</xdr:colOff>
      <xdr:row>39</xdr:row>
      <xdr:rowOff>15966</xdr:rowOff>
    </xdr:to>
    <xdr:sp macro="" textlink="">
      <xdr:nvSpPr>
        <xdr:cNvPr id="80" name="楕円 79"/>
        <xdr:cNvSpPr/>
      </xdr:nvSpPr>
      <xdr:spPr>
        <a:xfrm>
          <a:off x="1778000" y="6365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136616</xdr:rowOff>
    </xdr:from>
    <xdr:to>
      <xdr:col>15</xdr:col>
      <xdr:colOff>50800</xdr:colOff>
      <xdr:row>38</xdr:row>
      <xdr:rowOff>152944</xdr:rowOff>
    </xdr:to>
    <xdr:cxnSp macro="">
      <xdr:nvCxnSpPr>
        <xdr:cNvPr id="81" name="直線コネクタ 80"/>
        <xdr:cNvCxnSpPr/>
      </xdr:nvCxnSpPr>
      <xdr:spPr>
        <a:xfrm>
          <a:off x="1828800" y="6416766"/>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53159</xdr:rowOff>
    </xdr:from>
    <xdr:to>
      <xdr:col>6</xdr:col>
      <xdr:colOff>38100</xdr:colOff>
      <xdr:row>38</xdr:row>
      <xdr:rowOff>154759</xdr:rowOff>
    </xdr:to>
    <xdr:sp macro="" textlink="">
      <xdr:nvSpPr>
        <xdr:cNvPr id="82" name="楕円 81"/>
        <xdr:cNvSpPr/>
      </xdr:nvSpPr>
      <xdr:spPr>
        <a:xfrm>
          <a:off x="984250" y="63333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103959</xdr:rowOff>
    </xdr:from>
    <xdr:to>
      <xdr:col>10</xdr:col>
      <xdr:colOff>114300</xdr:colOff>
      <xdr:row>38</xdr:row>
      <xdr:rowOff>136616</xdr:rowOff>
    </xdr:to>
    <xdr:cxnSp macro="">
      <xdr:nvCxnSpPr>
        <xdr:cNvPr id="83" name="直線コネクタ 82"/>
        <xdr:cNvCxnSpPr/>
      </xdr:nvCxnSpPr>
      <xdr:spPr>
        <a:xfrm>
          <a:off x="1028700" y="6384109"/>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239144" y="648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645294"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851544" y="6427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58619</xdr:rowOff>
    </xdr:from>
    <xdr:ext cx="405111" cy="259045"/>
    <xdr:sp macro="" textlink="">
      <xdr:nvSpPr>
        <xdr:cNvPr id="88" name="n_1mainValue【道路】&#10;有形固定資産減価償却率"/>
        <xdr:cNvSpPr txBox="1"/>
      </xdr:nvSpPr>
      <xdr:spPr>
        <a:xfrm>
          <a:off x="32391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9" name="n_2mainValue【道路】&#10;有形固定資産減価償却率"/>
        <xdr:cNvSpPr txBox="1"/>
      </xdr:nvSpPr>
      <xdr:spPr>
        <a:xfrm>
          <a:off x="2439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32493</xdr:rowOff>
    </xdr:from>
    <xdr:ext cx="405111" cy="259045"/>
    <xdr:sp macro="" textlink="">
      <xdr:nvSpPr>
        <xdr:cNvPr id="90" name="n_3mainValue【道路】&#10;有形固定資産減価償却率"/>
        <xdr:cNvSpPr txBox="1"/>
      </xdr:nvSpPr>
      <xdr:spPr>
        <a:xfrm>
          <a:off x="164529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171285</xdr:rowOff>
    </xdr:from>
    <xdr:ext cx="405111" cy="259045"/>
    <xdr:sp macro="" textlink="">
      <xdr:nvSpPr>
        <xdr:cNvPr id="91" name="n_4mainValue【道路】&#10;有形固定資産減価償却率"/>
        <xdr:cNvSpPr txBox="1"/>
      </xdr:nvSpPr>
      <xdr:spPr>
        <a:xfrm>
          <a:off x="8515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9467850" y="6702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xdr:cNvSpPr/>
      </xdr:nvSpPr>
      <xdr:spPr>
        <a:xfrm>
          <a:off x="8636000" y="66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xdr:cNvSpPr/>
      </xdr:nvSpPr>
      <xdr:spPr>
        <a:xfrm>
          <a:off x="7842250" y="6670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xdr:cNvSpPr/>
      </xdr:nvSpPr>
      <xdr:spPr>
        <a:xfrm>
          <a:off x="7029450" y="66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xdr:cNvSpPr/>
      </xdr:nvSpPr>
      <xdr:spPr>
        <a:xfrm>
          <a:off x="6235700" y="66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134762</xdr:rowOff>
    </xdr:from>
    <xdr:to>
      <xdr:col>55</xdr:col>
      <xdr:colOff>50800</xdr:colOff>
      <xdr:row>40</xdr:row>
      <xdr:rowOff>64912</xdr:rowOff>
    </xdr:to>
    <xdr:sp macro="" textlink="">
      <xdr:nvSpPr>
        <xdr:cNvPr id="129" name="楕円 128"/>
        <xdr:cNvSpPr/>
      </xdr:nvSpPr>
      <xdr:spPr>
        <a:xfrm>
          <a:off x="9398000" y="6580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157639</xdr:rowOff>
    </xdr:from>
    <xdr:ext cx="599010" cy="259045"/>
    <xdr:sp macro="" textlink="">
      <xdr:nvSpPr>
        <xdr:cNvPr id="130" name="【道路】&#10;一人当たり延長該当値テキスト"/>
        <xdr:cNvSpPr txBox="1"/>
      </xdr:nvSpPr>
      <xdr:spPr>
        <a:xfrm>
          <a:off x="9467850" y="643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144517</xdr:rowOff>
    </xdr:from>
    <xdr:to>
      <xdr:col>50</xdr:col>
      <xdr:colOff>165100</xdr:colOff>
      <xdr:row>40</xdr:row>
      <xdr:rowOff>74667</xdr:rowOff>
    </xdr:to>
    <xdr:sp macro="" textlink="">
      <xdr:nvSpPr>
        <xdr:cNvPr id="131" name="楕円 130"/>
        <xdr:cNvSpPr/>
      </xdr:nvSpPr>
      <xdr:spPr>
        <a:xfrm>
          <a:off x="8636000" y="6589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14112</xdr:rowOff>
    </xdr:from>
    <xdr:to>
      <xdr:col>55</xdr:col>
      <xdr:colOff>0</xdr:colOff>
      <xdr:row>40</xdr:row>
      <xdr:rowOff>23867</xdr:rowOff>
    </xdr:to>
    <xdr:cxnSp macro="">
      <xdr:nvCxnSpPr>
        <xdr:cNvPr id="132" name="直線コネクタ 131"/>
        <xdr:cNvCxnSpPr/>
      </xdr:nvCxnSpPr>
      <xdr:spPr>
        <a:xfrm flipV="1">
          <a:off x="8686800" y="6624462"/>
          <a:ext cx="74295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144080</xdr:rowOff>
    </xdr:from>
    <xdr:to>
      <xdr:col>46</xdr:col>
      <xdr:colOff>38100</xdr:colOff>
      <xdr:row>40</xdr:row>
      <xdr:rowOff>74230</xdr:rowOff>
    </xdr:to>
    <xdr:sp macro="" textlink="">
      <xdr:nvSpPr>
        <xdr:cNvPr id="133" name="楕円 132"/>
        <xdr:cNvSpPr/>
      </xdr:nvSpPr>
      <xdr:spPr>
        <a:xfrm>
          <a:off x="7842250" y="6589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23430</xdr:rowOff>
    </xdr:from>
    <xdr:to>
      <xdr:col>50</xdr:col>
      <xdr:colOff>114300</xdr:colOff>
      <xdr:row>40</xdr:row>
      <xdr:rowOff>23867</xdr:rowOff>
    </xdr:to>
    <xdr:cxnSp macro="">
      <xdr:nvCxnSpPr>
        <xdr:cNvPr id="134" name="直線コネクタ 133"/>
        <xdr:cNvCxnSpPr/>
      </xdr:nvCxnSpPr>
      <xdr:spPr>
        <a:xfrm>
          <a:off x="7886700" y="6633780"/>
          <a:ext cx="8001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141435</xdr:rowOff>
    </xdr:from>
    <xdr:to>
      <xdr:col>41</xdr:col>
      <xdr:colOff>101600</xdr:colOff>
      <xdr:row>40</xdr:row>
      <xdr:rowOff>71585</xdr:rowOff>
    </xdr:to>
    <xdr:sp macro="" textlink="">
      <xdr:nvSpPr>
        <xdr:cNvPr id="135" name="楕円 134"/>
        <xdr:cNvSpPr/>
      </xdr:nvSpPr>
      <xdr:spPr>
        <a:xfrm>
          <a:off x="7029450" y="6586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20785</xdr:rowOff>
    </xdr:from>
    <xdr:to>
      <xdr:col>45</xdr:col>
      <xdr:colOff>177800</xdr:colOff>
      <xdr:row>40</xdr:row>
      <xdr:rowOff>23430</xdr:rowOff>
    </xdr:to>
    <xdr:cxnSp macro="">
      <xdr:nvCxnSpPr>
        <xdr:cNvPr id="136" name="直線コネクタ 135"/>
        <xdr:cNvCxnSpPr/>
      </xdr:nvCxnSpPr>
      <xdr:spPr>
        <a:xfrm>
          <a:off x="7080250" y="6631135"/>
          <a:ext cx="80645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129317</xdr:rowOff>
    </xdr:from>
    <xdr:to>
      <xdr:col>36</xdr:col>
      <xdr:colOff>165100</xdr:colOff>
      <xdr:row>40</xdr:row>
      <xdr:rowOff>59467</xdr:rowOff>
    </xdr:to>
    <xdr:sp macro="" textlink="">
      <xdr:nvSpPr>
        <xdr:cNvPr id="137" name="楕円 136"/>
        <xdr:cNvSpPr/>
      </xdr:nvSpPr>
      <xdr:spPr>
        <a:xfrm>
          <a:off x="6235700" y="6574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8667</xdr:rowOff>
    </xdr:from>
    <xdr:to>
      <xdr:col>41</xdr:col>
      <xdr:colOff>50800</xdr:colOff>
      <xdr:row>40</xdr:row>
      <xdr:rowOff>20785</xdr:rowOff>
    </xdr:to>
    <xdr:cxnSp macro="">
      <xdr:nvCxnSpPr>
        <xdr:cNvPr id="138" name="直線コネクタ 137"/>
        <xdr:cNvCxnSpPr/>
      </xdr:nvCxnSpPr>
      <xdr:spPr>
        <a:xfrm>
          <a:off x="6286500" y="6619017"/>
          <a:ext cx="793750" cy="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146551</xdr:rowOff>
    </xdr:from>
    <xdr:ext cx="534377" cy="259045"/>
    <xdr:sp macro="" textlink="">
      <xdr:nvSpPr>
        <xdr:cNvPr id="139" name="n_1aveValue【道路】&#10;一人当たり延長"/>
        <xdr:cNvSpPr txBox="1"/>
      </xdr:nvSpPr>
      <xdr:spPr>
        <a:xfrm>
          <a:off x="8425961" y="67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153267</xdr:rowOff>
    </xdr:from>
    <xdr:ext cx="534377" cy="259045"/>
    <xdr:sp macro="" textlink="">
      <xdr:nvSpPr>
        <xdr:cNvPr id="140" name="n_2aveValue【道路】&#10;一人当たり延長"/>
        <xdr:cNvSpPr txBox="1"/>
      </xdr:nvSpPr>
      <xdr:spPr>
        <a:xfrm>
          <a:off x="7644911" y="67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147733</xdr:rowOff>
    </xdr:from>
    <xdr:ext cx="534377" cy="259045"/>
    <xdr:sp macro="" textlink="">
      <xdr:nvSpPr>
        <xdr:cNvPr id="141" name="n_3aveValue【道路】&#10;一人当たり延長"/>
        <xdr:cNvSpPr txBox="1"/>
      </xdr:nvSpPr>
      <xdr:spPr>
        <a:xfrm>
          <a:off x="6851161" y="67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146044</xdr:rowOff>
    </xdr:from>
    <xdr:ext cx="534377" cy="259045"/>
    <xdr:sp macro="" textlink="">
      <xdr:nvSpPr>
        <xdr:cNvPr id="142" name="n_4aveValue【道路】&#10;一人当たり延長"/>
        <xdr:cNvSpPr txBox="1"/>
      </xdr:nvSpPr>
      <xdr:spPr>
        <a:xfrm>
          <a:off x="6038361" y="67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91194</xdr:rowOff>
    </xdr:from>
    <xdr:ext cx="599010" cy="259045"/>
    <xdr:sp macro="" textlink="">
      <xdr:nvSpPr>
        <xdr:cNvPr id="143" name="n_1mainValue【道路】&#10;一人当たり延長"/>
        <xdr:cNvSpPr txBox="1"/>
      </xdr:nvSpPr>
      <xdr:spPr>
        <a:xfrm>
          <a:off x="8399994" y="63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90757</xdr:rowOff>
    </xdr:from>
    <xdr:ext cx="599010" cy="259045"/>
    <xdr:sp macro="" textlink="">
      <xdr:nvSpPr>
        <xdr:cNvPr id="144" name="n_2mainValue【道路】&#10;一人当たり延長"/>
        <xdr:cNvSpPr txBox="1"/>
      </xdr:nvSpPr>
      <xdr:spPr>
        <a:xfrm>
          <a:off x="7612594" y="637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88112</xdr:rowOff>
    </xdr:from>
    <xdr:ext cx="599010" cy="259045"/>
    <xdr:sp macro="" textlink="">
      <xdr:nvSpPr>
        <xdr:cNvPr id="145" name="n_3mainValue【道路】&#10;一人当たり延長"/>
        <xdr:cNvSpPr txBox="1"/>
      </xdr:nvSpPr>
      <xdr:spPr>
        <a:xfrm>
          <a:off x="6818844" y="636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75994</xdr:rowOff>
    </xdr:from>
    <xdr:ext cx="599010" cy="259045"/>
    <xdr:sp macro="" textlink="">
      <xdr:nvSpPr>
        <xdr:cNvPr id="146" name="n_4mainValue【道路】&#10;一人当たり延長"/>
        <xdr:cNvSpPr txBox="1"/>
      </xdr:nvSpPr>
      <xdr:spPr>
        <a:xfrm>
          <a:off x="6006044" y="63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xdr:cNvSpPr txBox="1"/>
      </xdr:nvSpPr>
      <xdr:spPr>
        <a:xfrm>
          <a:off x="4216400" y="1007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xdr:cNvSpPr/>
      </xdr:nvSpPr>
      <xdr:spPr>
        <a:xfrm>
          <a:off x="3384550" y="1002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xdr:cNvSpPr/>
      </xdr:nvSpPr>
      <xdr:spPr>
        <a:xfrm>
          <a:off x="25717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xdr:cNvSpPr/>
      </xdr:nvSpPr>
      <xdr:spPr>
        <a:xfrm>
          <a:off x="17780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88" name="楕円 187"/>
        <xdr:cNvSpPr/>
      </xdr:nvSpPr>
      <xdr:spPr>
        <a:xfrm>
          <a:off x="4127500" y="9859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89" name="【橋りょう・トンネル】&#10;有形固定資産減価償却率該当値テキスト"/>
        <xdr:cNvSpPr txBox="1"/>
      </xdr:nvSpPr>
      <xdr:spPr>
        <a:xfrm>
          <a:off x="4216400"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0" name="楕円 189"/>
        <xdr:cNvSpPr/>
      </xdr:nvSpPr>
      <xdr:spPr>
        <a:xfrm>
          <a:off x="3384550" y="98858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17962</xdr:rowOff>
    </xdr:to>
    <xdr:cxnSp macro="">
      <xdr:nvCxnSpPr>
        <xdr:cNvPr id="191" name="直線コネクタ 190"/>
        <xdr:cNvCxnSpPr/>
      </xdr:nvCxnSpPr>
      <xdr:spPr>
        <a:xfrm flipV="1">
          <a:off x="3429000" y="9910535"/>
          <a:ext cx="7493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192" name="楕円 191"/>
        <xdr:cNvSpPr/>
      </xdr:nvSpPr>
      <xdr:spPr>
        <a:xfrm>
          <a:off x="2571750" y="9876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17962</xdr:rowOff>
    </xdr:to>
    <xdr:cxnSp macro="">
      <xdr:nvCxnSpPr>
        <xdr:cNvPr id="193" name="直線コネクタ 192"/>
        <xdr:cNvCxnSpPr/>
      </xdr:nvCxnSpPr>
      <xdr:spPr>
        <a:xfrm>
          <a:off x="2622550" y="9920515"/>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4" name="楕円 193"/>
        <xdr:cNvSpPr/>
      </xdr:nvSpPr>
      <xdr:spPr>
        <a:xfrm>
          <a:off x="1778000" y="99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62049</xdr:rowOff>
    </xdr:to>
    <xdr:cxnSp macro="">
      <xdr:nvCxnSpPr>
        <xdr:cNvPr id="195" name="直線コネクタ 194"/>
        <xdr:cNvCxnSpPr/>
      </xdr:nvCxnSpPr>
      <xdr:spPr>
        <a:xfrm flipV="1">
          <a:off x="1828800" y="9920515"/>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6" name="楕円 195"/>
        <xdr:cNvSpPr/>
      </xdr:nvSpPr>
      <xdr:spPr>
        <a:xfrm>
          <a:off x="984250" y="9902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62049</xdr:rowOff>
    </xdr:to>
    <xdr:cxnSp macro="">
      <xdr:nvCxnSpPr>
        <xdr:cNvPr id="197" name="直線コネクタ 196"/>
        <xdr:cNvCxnSpPr/>
      </xdr:nvCxnSpPr>
      <xdr:spPr>
        <a:xfrm>
          <a:off x="1028700" y="9946640"/>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xdr:cNvSpPr txBox="1"/>
      </xdr:nvSpPr>
      <xdr:spPr>
        <a:xfrm>
          <a:off x="3239144" y="1011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xdr:cNvSpPr txBox="1"/>
      </xdr:nvSpPr>
      <xdr:spPr>
        <a:xfrm>
          <a:off x="16452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xdr:cNvSpPr txBox="1"/>
      </xdr:nvSpPr>
      <xdr:spPr>
        <a:xfrm>
          <a:off x="851544" y="1008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2" name="n_1mainValue【橋りょう・トンネル】&#10;有形固定資産減価償却率"/>
        <xdr:cNvSpPr txBox="1"/>
      </xdr:nvSpPr>
      <xdr:spPr>
        <a:xfrm>
          <a:off x="3239144" y="966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203" name="n_2mainValue【橋りょう・トンネル】&#10;有形固定資産減価償却率"/>
        <xdr:cNvSpPr txBox="1"/>
      </xdr:nvSpPr>
      <xdr:spPr>
        <a:xfrm>
          <a:off x="2439044" y="965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4" name="n_3mainValue【橋りょう・トンネル】&#10;有形固定資産減価償却率"/>
        <xdr:cNvSpPr txBox="1"/>
      </xdr:nvSpPr>
      <xdr:spPr>
        <a:xfrm>
          <a:off x="1645294" y="971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5" name="n_4mainValue【橋りょう・トンネル】&#10;有形固定資産減価償却率"/>
        <xdr:cNvSpPr txBox="1"/>
      </xdr:nvSpPr>
      <xdr:spPr>
        <a:xfrm>
          <a:off x="8515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9467850" y="1030518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xdr:cNvSpPr/>
      </xdr:nvSpPr>
      <xdr:spPr>
        <a:xfrm>
          <a:off x="8636000" y="1046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xdr:cNvSpPr/>
      </xdr:nvSpPr>
      <xdr:spPr>
        <a:xfrm>
          <a:off x="7842250" y="10445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xdr:cNvSpPr/>
      </xdr:nvSpPr>
      <xdr:spPr>
        <a:xfrm>
          <a:off x="7029450" y="1046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xdr:cNvSpPr/>
      </xdr:nvSpPr>
      <xdr:spPr>
        <a:xfrm>
          <a:off x="6235700" y="104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152017</xdr:rowOff>
    </xdr:from>
    <xdr:to>
      <xdr:col>55</xdr:col>
      <xdr:colOff>50800</xdr:colOff>
      <xdr:row>64</xdr:row>
      <xdr:rowOff>82167</xdr:rowOff>
    </xdr:to>
    <xdr:sp macro="" textlink="">
      <xdr:nvSpPr>
        <xdr:cNvPr id="245" name="楕円 244"/>
        <xdr:cNvSpPr/>
      </xdr:nvSpPr>
      <xdr:spPr>
        <a:xfrm>
          <a:off x="9398000" y="10559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66944</xdr:rowOff>
    </xdr:from>
    <xdr:ext cx="599010" cy="259045"/>
    <xdr:sp macro="" textlink="">
      <xdr:nvSpPr>
        <xdr:cNvPr id="246" name="【橋りょう・トンネル】&#10;一人当たり有形固定資産（償却資産）額該当値テキスト"/>
        <xdr:cNvSpPr txBox="1"/>
      </xdr:nvSpPr>
      <xdr:spPr>
        <a:xfrm>
          <a:off x="9467850" y="1047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156430</xdr:rowOff>
    </xdr:from>
    <xdr:to>
      <xdr:col>50</xdr:col>
      <xdr:colOff>165100</xdr:colOff>
      <xdr:row>64</xdr:row>
      <xdr:rowOff>86580</xdr:rowOff>
    </xdr:to>
    <xdr:sp macro="" textlink="">
      <xdr:nvSpPr>
        <xdr:cNvPr id="247" name="楕円 246"/>
        <xdr:cNvSpPr/>
      </xdr:nvSpPr>
      <xdr:spPr>
        <a:xfrm>
          <a:off x="8636000" y="10564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31367</xdr:rowOff>
    </xdr:from>
    <xdr:to>
      <xdr:col>55</xdr:col>
      <xdr:colOff>0</xdr:colOff>
      <xdr:row>64</xdr:row>
      <xdr:rowOff>35780</xdr:rowOff>
    </xdr:to>
    <xdr:cxnSp macro="">
      <xdr:nvCxnSpPr>
        <xdr:cNvPr id="248" name="直線コネクタ 247"/>
        <xdr:cNvCxnSpPr/>
      </xdr:nvCxnSpPr>
      <xdr:spPr>
        <a:xfrm flipV="1">
          <a:off x="8686800" y="10604117"/>
          <a:ext cx="74295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157517</xdr:rowOff>
    </xdr:from>
    <xdr:to>
      <xdr:col>46</xdr:col>
      <xdr:colOff>38100</xdr:colOff>
      <xdr:row>64</xdr:row>
      <xdr:rowOff>87667</xdr:rowOff>
    </xdr:to>
    <xdr:sp macro="" textlink="">
      <xdr:nvSpPr>
        <xdr:cNvPr id="249" name="楕円 248"/>
        <xdr:cNvSpPr/>
      </xdr:nvSpPr>
      <xdr:spPr>
        <a:xfrm>
          <a:off x="7842250" y="10565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35780</xdr:rowOff>
    </xdr:from>
    <xdr:to>
      <xdr:col>50</xdr:col>
      <xdr:colOff>114300</xdr:colOff>
      <xdr:row>64</xdr:row>
      <xdr:rowOff>36867</xdr:rowOff>
    </xdr:to>
    <xdr:cxnSp macro="">
      <xdr:nvCxnSpPr>
        <xdr:cNvPr id="250" name="直線コネクタ 249"/>
        <xdr:cNvCxnSpPr/>
      </xdr:nvCxnSpPr>
      <xdr:spPr>
        <a:xfrm flipV="1">
          <a:off x="7886700" y="10608530"/>
          <a:ext cx="8001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161011</xdr:rowOff>
    </xdr:from>
    <xdr:to>
      <xdr:col>41</xdr:col>
      <xdr:colOff>101600</xdr:colOff>
      <xdr:row>64</xdr:row>
      <xdr:rowOff>91161</xdr:rowOff>
    </xdr:to>
    <xdr:sp macro="" textlink="">
      <xdr:nvSpPr>
        <xdr:cNvPr id="251" name="楕円 250"/>
        <xdr:cNvSpPr/>
      </xdr:nvSpPr>
      <xdr:spPr>
        <a:xfrm>
          <a:off x="7029450" y="10568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36867</xdr:rowOff>
    </xdr:from>
    <xdr:to>
      <xdr:col>45</xdr:col>
      <xdr:colOff>177800</xdr:colOff>
      <xdr:row>64</xdr:row>
      <xdr:rowOff>40361</xdr:rowOff>
    </xdr:to>
    <xdr:cxnSp macro="">
      <xdr:nvCxnSpPr>
        <xdr:cNvPr id="252" name="直線コネクタ 251"/>
        <xdr:cNvCxnSpPr/>
      </xdr:nvCxnSpPr>
      <xdr:spPr>
        <a:xfrm flipV="1">
          <a:off x="7080250" y="10609617"/>
          <a:ext cx="80645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159610</xdr:rowOff>
    </xdr:from>
    <xdr:to>
      <xdr:col>36</xdr:col>
      <xdr:colOff>165100</xdr:colOff>
      <xdr:row>64</xdr:row>
      <xdr:rowOff>89760</xdr:rowOff>
    </xdr:to>
    <xdr:sp macro="" textlink="">
      <xdr:nvSpPr>
        <xdr:cNvPr id="253" name="楕円 252"/>
        <xdr:cNvSpPr/>
      </xdr:nvSpPr>
      <xdr:spPr>
        <a:xfrm>
          <a:off x="6235700" y="1056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38960</xdr:rowOff>
    </xdr:from>
    <xdr:to>
      <xdr:col>41</xdr:col>
      <xdr:colOff>50800</xdr:colOff>
      <xdr:row>64</xdr:row>
      <xdr:rowOff>40361</xdr:rowOff>
    </xdr:to>
    <xdr:cxnSp macro="">
      <xdr:nvCxnSpPr>
        <xdr:cNvPr id="254" name="直線コネクタ 253"/>
        <xdr:cNvCxnSpPr/>
      </xdr:nvCxnSpPr>
      <xdr:spPr>
        <a:xfrm>
          <a:off x="6286500" y="10611710"/>
          <a:ext cx="79375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xdr:cNvSpPr txBox="1"/>
      </xdr:nvSpPr>
      <xdr:spPr>
        <a:xfrm>
          <a:off x="8367105" y="10245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xdr:cNvSpPr txBox="1"/>
      </xdr:nvSpPr>
      <xdr:spPr>
        <a:xfrm>
          <a:off x="7567005" y="10233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xdr:cNvSpPr txBox="1"/>
      </xdr:nvSpPr>
      <xdr:spPr>
        <a:xfrm>
          <a:off x="6773255" y="102510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xdr:cNvSpPr txBox="1"/>
      </xdr:nvSpPr>
      <xdr:spPr>
        <a:xfrm>
          <a:off x="5979505" y="10256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77707</xdr:rowOff>
    </xdr:from>
    <xdr:ext cx="599010" cy="259045"/>
    <xdr:sp macro="" textlink="">
      <xdr:nvSpPr>
        <xdr:cNvPr id="259" name="n_1mainValue【橋りょう・トンネル】&#10;一人当たり有形固定資産（償却資産）額"/>
        <xdr:cNvSpPr txBox="1"/>
      </xdr:nvSpPr>
      <xdr:spPr>
        <a:xfrm>
          <a:off x="8399995" y="106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78794</xdr:rowOff>
    </xdr:from>
    <xdr:ext cx="599010" cy="259045"/>
    <xdr:sp macro="" textlink="">
      <xdr:nvSpPr>
        <xdr:cNvPr id="260" name="n_2mainValue【橋りょう・トンネル】&#10;一人当たり有形固定資産（償却資産）額"/>
        <xdr:cNvSpPr txBox="1"/>
      </xdr:nvSpPr>
      <xdr:spPr>
        <a:xfrm>
          <a:off x="7612595" y="10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82288</xdr:rowOff>
    </xdr:from>
    <xdr:ext cx="599010" cy="259045"/>
    <xdr:sp macro="" textlink="">
      <xdr:nvSpPr>
        <xdr:cNvPr id="261" name="n_3mainValue【橋りょう・トンネル】&#10;一人当たり有形固定資産（償却資産）額"/>
        <xdr:cNvSpPr txBox="1"/>
      </xdr:nvSpPr>
      <xdr:spPr>
        <a:xfrm>
          <a:off x="6818845" y="106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80887</xdr:rowOff>
    </xdr:from>
    <xdr:ext cx="599010" cy="259045"/>
    <xdr:sp macro="" textlink="">
      <xdr:nvSpPr>
        <xdr:cNvPr id="262" name="n_4mainValue【橋りょう・トンネル】&#10;一人当たり有形固定資産（償却資産）額"/>
        <xdr:cNvSpPr txBox="1"/>
      </xdr:nvSpPr>
      <xdr:spPr>
        <a:xfrm>
          <a:off x="6006045" y="1065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xdr:cNvSpPr txBox="1"/>
      </xdr:nvSpPr>
      <xdr:spPr>
        <a:xfrm>
          <a:off x="4216400" y="13676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xdr:cNvSpPr/>
      </xdr:nvSpPr>
      <xdr:spPr>
        <a:xfrm>
          <a:off x="3384550" y="13700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xdr:cNvSpPr/>
      </xdr:nvSpPr>
      <xdr:spPr>
        <a:xfrm>
          <a:off x="2571750" y="13673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xdr:cNvSpPr/>
      </xdr:nvSpPr>
      <xdr:spPr>
        <a:xfrm>
          <a:off x="1778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xdr:cNvSpPr/>
      </xdr:nvSpPr>
      <xdr:spPr>
        <a:xfrm>
          <a:off x="984250" y="136673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304" name="楕円 303"/>
        <xdr:cNvSpPr/>
      </xdr:nvSpPr>
      <xdr:spPr>
        <a:xfrm>
          <a:off x="4127500" y="136363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114679</xdr:rowOff>
    </xdr:from>
    <xdr:ext cx="405111" cy="259045"/>
    <xdr:sp macro="" textlink="">
      <xdr:nvSpPr>
        <xdr:cNvPr id="305" name="【公営住宅】&#10;有形固定資産減価償却率該当値テキスト"/>
        <xdr:cNvSpPr txBox="1"/>
      </xdr:nvSpPr>
      <xdr:spPr>
        <a:xfrm>
          <a:off x="4216400" y="13494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168548</xdr:rowOff>
    </xdr:from>
    <xdr:to>
      <xdr:col>20</xdr:col>
      <xdr:colOff>38100</xdr:colOff>
      <xdr:row>83</xdr:row>
      <xdr:rowOff>98698</xdr:rowOff>
    </xdr:to>
    <xdr:sp macro="" textlink="">
      <xdr:nvSpPr>
        <xdr:cNvPr id="306" name="楕円 305"/>
        <xdr:cNvSpPr/>
      </xdr:nvSpPr>
      <xdr:spPr>
        <a:xfrm>
          <a:off x="3384550" y="137067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47898</xdr:rowOff>
    </xdr:to>
    <xdr:cxnSp macro="">
      <xdr:nvCxnSpPr>
        <xdr:cNvPr id="307" name="直線コネクタ 306"/>
        <xdr:cNvCxnSpPr/>
      </xdr:nvCxnSpPr>
      <xdr:spPr>
        <a:xfrm flipV="1">
          <a:off x="3429000" y="13687152"/>
          <a:ext cx="749300" cy="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308" name="楕円 307"/>
        <xdr:cNvSpPr/>
      </xdr:nvSpPr>
      <xdr:spPr>
        <a:xfrm>
          <a:off x="2571750" y="13798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47898</xdr:rowOff>
    </xdr:from>
    <xdr:to>
      <xdr:col>19</xdr:col>
      <xdr:colOff>177800</xdr:colOff>
      <xdr:row>83</xdr:row>
      <xdr:rowOff>139337</xdr:rowOff>
    </xdr:to>
    <xdr:cxnSp macro="">
      <xdr:nvCxnSpPr>
        <xdr:cNvPr id="309" name="直線コネクタ 308"/>
        <xdr:cNvCxnSpPr/>
      </xdr:nvCxnSpPr>
      <xdr:spPr>
        <a:xfrm flipV="1">
          <a:off x="2622550" y="13757548"/>
          <a:ext cx="80645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310" name="楕円 309"/>
        <xdr:cNvSpPr/>
      </xdr:nvSpPr>
      <xdr:spPr>
        <a:xfrm>
          <a:off x="177800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83</xdr:row>
      <xdr:rowOff>139337</xdr:rowOff>
    </xdr:to>
    <xdr:cxnSp macro="">
      <xdr:nvCxnSpPr>
        <xdr:cNvPr id="311" name="直線コネクタ 310"/>
        <xdr:cNvCxnSpPr/>
      </xdr:nvCxnSpPr>
      <xdr:spPr>
        <a:xfrm>
          <a:off x="1828800" y="13837557"/>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2" name="楕円 311"/>
        <xdr:cNvSpPr/>
      </xdr:nvSpPr>
      <xdr:spPr>
        <a:xfrm>
          <a:off x="984250" y="13708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127907</xdr:rowOff>
    </xdr:to>
    <xdr:cxnSp macro="">
      <xdr:nvCxnSpPr>
        <xdr:cNvPr id="313" name="直線コネクタ 312"/>
        <xdr:cNvCxnSpPr/>
      </xdr:nvCxnSpPr>
      <xdr:spPr>
        <a:xfrm>
          <a:off x="1028700" y="13752649"/>
          <a:ext cx="8001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4" name="n_1aveValue【公営住宅】&#10;有形固定資産減価償却率"/>
        <xdr:cNvSpPr txBox="1"/>
      </xdr:nvSpPr>
      <xdr:spPr>
        <a:xfrm>
          <a:off x="3239144" y="1348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xdr:cNvSpPr txBox="1"/>
      </xdr:nvSpPr>
      <xdr:spPr>
        <a:xfrm>
          <a:off x="2439044"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xdr:cNvSpPr txBox="1"/>
      </xdr:nvSpPr>
      <xdr:spPr>
        <a:xfrm>
          <a:off x="1645294" y="13465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xdr:cNvSpPr txBox="1"/>
      </xdr:nvSpPr>
      <xdr:spPr>
        <a:xfrm>
          <a:off x="851544" y="13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89825</xdr:rowOff>
    </xdr:from>
    <xdr:ext cx="405111" cy="259045"/>
    <xdr:sp macro="" textlink="">
      <xdr:nvSpPr>
        <xdr:cNvPr id="318" name="n_1mainValue【公営住宅】&#10;有形固定資産減価償却率"/>
        <xdr:cNvSpPr txBox="1"/>
      </xdr:nvSpPr>
      <xdr:spPr>
        <a:xfrm>
          <a:off x="3239144" y="1379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319" name="n_2mainValue【公営住宅】&#10;有形固定資産減価償却率"/>
        <xdr:cNvSpPr txBox="1"/>
      </xdr:nvSpPr>
      <xdr:spPr>
        <a:xfrm>
          <a:off x="2439044"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320" name="n_3mainValue【公営住宅】&#10;有形固定資産減価償却率"/>
        <xdr:cNvSpPr txBox="1"/>
      </xdr:nvSpPr>
      <xdr:spPr>
        <a:xfrm>
          <a:off x="1645294"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84926</xdr:rowOff>
    </xdr:from>
    <xdr:ext cx="405111" cy="259045"/>
    <xdr:sp macro="" textlink="">
      <xdr:nvSpPr>
        <xdr:cNvPr id="321" name="n_4mainValue【公営住宅】&#10;有形固定資産減価償却率"/>
        <xdr:cNvSpPr txBox="1"/>
      </xdr:nvSpPr>
      <xdr:spPr>
        <a:xfrm>
          <a:off x="851544" y="1379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xdr:cNvSpPr txBox="1"/>
      </xdr:nvSpPr>
      <xdr:spPr>
        <a:xfrm>
          <a:off x="9467850" y="14274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xdr:cNvSpPr/>
      </xdr:nvSpPr>
      <xdr:spPr>
        <a:xfrm>
          <a:off x="8636000" y="14307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xdr:cNvSpPr/>
      </xdr:nvSpPr>
      <xdr:spPr>
        <a:xfrm>
          <a:off x="7842250" y="14307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xdr:cNvSpPr/>
      </xdr:nvSpPr>
      <xdr:spPr>
        <a:xfrm>
          <a:off x="7029450" y="143081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xdr:cNvSpPr/>
      </xdr:nvSpPr>
      <xdr:spPr>
        <a:xfrm>
          <a:off x="6235700" y="143080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84057</xdr:rowOff>
    </xdr:from>
    <xdr:to>
      <xdr:col>55</xdr:col>
      <xdr:colOff>50800</xdr:colOff>
      <xdr:row>87</xdr:row>
      <xdr:rowOff>14207</xdr:rowOff>
    </xdr:to>
    <xdr:sp macro="" textlink="">
      <xdr:nvSpPr>
        <xdr:cNvPr id="363" name="楕円 362"/>
        <xdr:cNvSpPr/>
      </xdr:nvSpPr>
      <xdr:spPr>
        <a:xfrm>
          <a:off x="9398000" y="1428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43434</xdr:rowOff>
    </xdr:from>
    <xdr:ext cx="534377" cy="259045"/>
    <xdr:sp macro="" textlink="">
      <xdr:nvSpPr>
        <xdr:cNvPr id="364" name="【公営住宅】&#10;一人当たり面積該当値テキスト"/>
        <xdr:cNvSpPr txBox="1"/>
      </xdr:nvSpPr>
      <xdr:spPr>
        <a:xfrm>
          <a:off x="9467850" y="140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87847</xdr:rowOff>
    </xdr:from>
    <xdr:to>
      <xdr:col>50</xdr:col>
      <xdr:colOff>165100</xdr:colOff>
      <xdr:row>87</xdr:row>
      <xdr:rowOff>17997</xdr:rowOff>
    </xdr:to>
    <xdr:sp macro="" textlink="">
      <xdr:nvSpPr>
        <xdr:cNvPr id="365" name="楕円 364"/>
        <xdr:cNvSpPr/>
      </xdr:nvSpPr>
      <xdr:spPr>
        <a:xfrm>
          <a:off x="8636000" y="14292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134857</xdr:rowOff>
    </xdr:from>
    <xdr:to>
      <xdr:col>55</xdr:col>
      <xdr:colOff>0</xdr:colOff>
      <xdr:row>86</xdr:row>
      <xdr:rowOff>138647</xdr:rowOff>
    </xdr:to>
    <xdr:cxnSp macro="">
      <xdr:nvCxnSpPr>
        <xdr:cNvPr id="366" name="直線コネクタ 365"/>
        <xdr:cNvCxnSpPr/>
      </xdr:nvCxnSpPr>
      <xdr:spPr>
        <a:xfrm flipV="1">
          <a:off x="8686800" y="14339807"/>
          <a:ext cx="74295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90098</xdr:rowOff>
    </xdr:from>
    <xdr:to>
      <xdr:col>46</xdr:col>
      <xdr:colOff>38100</xdr:colOff>
      <xdr:row>87</xdr:row>
      <xdr:rowOff>20248</xdr:rowOff>
    </xdr:to>
    <xdr:sp macro="" textlink="">
      <xdr:nvSpPr>
        <xdr:cNvPr id="367" name="楕円 366"/>
        <xdr:cNvSpPr/>
      </xdr:nvSpPr>
      <xdr:spPr>
        <a:xfrm>
          <a:off x="7842250" y="142950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138647</xdr:rowOff>
    </xdr:from>
    <xdr:to>
      <xdr:col>50</xdr:col>
      <xdr:colOff>114300</xdr:colOff>
      <xdr:row>86</xdr:row>
      <xdr:rowOff>140898</xdr:rowOff>
    </xdr:to>
    <xdr:cxnSp macro="">
      <xdr:nvCxnSpPr>
        <xdr:cNvPr id="368" name="直線コネクタ 367"/>
        <xdr:cNvCxnSpPr/>
      </xdr:nvCxnSpPr>
      <xdr:spPr>
        <a:xfrm flipV="1">
          <a:off x="7886700" y="14343597"/>
          <a:ext cx="8001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89847</xdr:rowOff>
    </xdr:from>
    <xdr:to>
      <xdr:col>41</xdr:col>
      <xdr:colOff>101600</xdr:colOff>
      <xdr:row>87</xdr:row>
      <xdr:rowOff>19997</xdr:rowOff>
    </xdr:to>
    <xdr:sp macro="" textlink="">
      <xdr:nvSpPr>
        <xdr:cNvPr id="369" name="楕円 368"/>
        <xdr:cNvSpPr/>
      </xdr:nvSpPr>
      <xdr:spPr>
        <a:xfrm>
          <a:off x="7029450" y="14294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140647</xdr:rowOff>
    </xdr:from>
    <xdr:to>
      <xdr:col>45</xdr:col>
      <xdr:colOff>177800</xdr:colOff>
      <xdr:row>86</xdr:row>
      <xdr:rowOff>140898</xdr:rowOff>
    </xdr:to>
    <xdr:cxnSp macro="">
      <xdr:nvCxnSpPr>
        <xdr:cNvPr id="370" name="直線コネクタ 369"/>
        <xdr:cNvCxnSpPr/>
      </xdr:nvCxnSpPr>
      <xdr:spPr>
        <a:xfrm>
          <a:off x="7080250" y="14345597"/>
          <a:ext cx="80645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89635</xdr:rowOff>
    </xdr:from>
    <xdr:to>
      <xdr:col>36</xdr:col>
      <xdr:colOff>165100</xdr:colOff>
      <xdr:row>87</xdr:row>
      <xdr:rowOff>19785</xdr:rowOff>
    </xdr:to>
    <xdr:sp macro="" textlink="">
      <xdr:nvSpPr>
        <xdr:cNvPr id="371" name="楕円 370"/>
        <xdr:cNvSpPr/>
      </xdr:nvSpPr>
      <xdr:spPr>
        <a:xfrm>
          <a:off x="6235700" y="14294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140435</xdr:rowOff>
    </xdr:from>
    <xdr:to>
      <xdr:col>41</xdr:col>
      <xdr:colOff>50800</xdr:colOff>
      <xdr:row>86</xdr:row>
      <xdr:rowOff>140647</xdr:rowOff>
    </xdr:to>
    <xdr:cxnSp macro="">
      <xdr:nvCxnSpPr>
        <xdr:cNvPr id="372" name="直線コネクタ 371"/>
        <xdr:cNvCxnSpPr/>
      </xdr:nvCxnSpPr>
      <xdr:spPr>
        <a:xfrm>
          <a:off x="6286500" y="14345385"/>
          <a:ext cx="79375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23595</xdr:rowOff>
    </xdr:from>
    <xdr:ext cx="469744" cy="259045"/>
    <xdr:sp macro="" textlink="">
      <xdr:nvSpPr>
        <xdr:cNvPr id="373" name="n_1aveValue【公営住宅】&#10;一人当たり面積"/>
        <xdr:cNvSpPr txBox="1"/>
      </xdr:nvSpPr>
      <xdr:spPr>
        <a:xfrm>
          <a:off x="8458277" y="143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23624</xdr:rowOff>
    </xdr:from>
    <xdr:ext cx="469744" cy="259045"/>
    <xdr:sp macro="" textlink="">
      <xdr:nvSpPr>
        <xdr:cNvPr id="374" name="n_2aveValue【公営住宅】&#10;一人当たり面積"/>
        <xdr:cNvSpPr txBox="1"/>
      </xdr:nvSpPr>
      <xdr:spPr>
        <a:xfrm>
          <a:off x="7677227" y="1439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24458</xdr:rowOff>
    </xdr:from>
    <xdr:ext cx="469744" cy="259045"/>
    <xdr:sp macro="" textlink="">
      <xdr:nvSpPr>
        <xdr:cNvPr id="375" name="n_3aveValue【公営住宅】&#10;一人当たり面積"/>
        <xdr:cNvSpPr txBox="1"/>
      </xdr:nvSpPr>
      <xdr:spPr>
        <a:xfrm>
          <a:off x="6864427" y="1439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24330</xdr:rowOff>
    </xdr:from>
    <xdr:ext cx="469744" cy="259045"/>
    <xdr:sp macro="" textlink="">
      <xdr:nvSpPr>
        <xdr:cNvPr id="376" name="n_4aveValue【公営住宅】&#10;一人当たり面積"/>
        <xdr:cNvSpPr txBox="1"/>
      </xdr:nvSpPr>
      <xdr:spPr>
        <a:xfrm>
          <a:off x="6070677" y="143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34524</xdr:rowOff>
    </xdr:from>
    <xdr:ext cx="469744" cy="259045"/>
    <xdr:sp macro="" textlink="">
      <xdr:nvSpPr>
        <xdr:cNvPr id="377" name="n_1mainValue【公営住宅】&#10;一人当たり面積"/>
        <xdr:cNvSpPr txBox="1"/>
      </xdr:nvSpPr>
      <xdr:spPr>
        <a:xfrm>
          <a:off x="8458277" y="140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36775</xdr:rowOff>
    </xdr:from>
    <xdr:ext cx="469744" cy="259045"/>
    <xdr:sp macro="" textlink="">
      <xdr:nvSpPr>
        <xdr:cNvPr id="378" name="n_2mainValue【公営住宅】&#10;一人当たり面積"/>
        <xdr:cNvSpPr txBox="1"/>
      </xdr:nvSpPr>
      <xdr:spPr>
        <a:xfrm>
          <a:off x="7677227" y="140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36524</xdr:rowOff>
    </xdr:from>
    <xdr:ext cx="469744" cy="259045"/>
    <xdr:sp macro="" textlink="">
      <xdr:nvSpPr>
        <xdr:cNvPr id="379" name="n_3mainValue【公営住宅】&#10;一人当たり面積"/>
        <xdr:cNvSpPr txBox="1"/>
      </xdr:nvSpPr>
      <xdr:spPr>
        <a:xfrm>
          <a:off x="6864427" y="140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36312</xdr:rowOff>
    </xdr:from>
    <xdr:ext cx="469744" cy="259045"/>
    <xdr:sp macro="" textlink="">
      <xdr:nvSpPr>
        <xdr:cNvPr id="380" name="n_4mainValue【公営住宅】&#10;一人当たり面積"/>
        <xdr:cNvSpPr txBox="1"/>
      </xdr:nvSpPr>
      <xdr:spPr>
        <a:xfrm>
          <a:off x="6070677" y="1407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xdr:cNvCxnSpPr/>
      </xdr:nvCxnSpPr>
      <xdr:spPr>
        <a:xfrm flipV="1">
          <a:off x="4177665" y="166823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2164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108450" y="1814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xdr:cNvSpPr txBox="1"/>
      </xdr:nvSpPr>
      <xdr:spPr>
        <a:xfrm>
          <a:off x="4216400" y="16457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xdr:cNvCxnSpPr/>
      </xdr:nvCxnSpPr>
      <xdr:spPr>
        <a:xfrm>
          <a:off x="41084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xdr:cNvSpPr txBox="1"/>
      </xdr:nvSpPr>
      <xdr:spPr>
        <a:xfrm>
          <a:off x="4216400" y="17247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xdr:cNvSpPr/>
      </xdr:nvSpPr>
      <xdr:spPr>
        <a:xfrm>
          <a:off x="4127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3" name="フローチャート: 判断 412"/>
        <xdr:cNvSpPr/>
      </xdr:nvSpPr>
      <xdr:spPr>
        <a:xfrm>
          <a:off x="3384550" y="17456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4" name="フローチャート: 判断 413"/>
        <xdr:cNvSpPr/>
      </xdr:nvSpPr>
      <xdr:spPr>
        <a:xfrm>
          <a:off x="257175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5" name="フローチャート: 判断 414"/>
        <xdr:cNvSpPr/>
      </xdr:nvSpPr>
      <xdr:spPr>
        <a:xfrm>
          <a:off x="1778000" y="1735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6" name="フローチャート: 判断 415"/>
        <xdr:cNvSpPr/>
      </xdr:nvSpPr>
      <xdr:spPr>
        <a:xfrm>
          <a:off x="984250" y="173255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33564</xdr:rowOff>
    </xdr:from>
    <xdr:to>
      <xdr:col>24</xdr:col>
      <xdr:colOff>114300</xdr:colOff>
      <xdr:row>106</xdr:row>
      <xdr:rowOff>135164</xdr:rowOff>
    </xdr:to>
    <xdr:sp macro="" textlink="">
      <xdr:nvSpPr>
        <xdr:cNvPr id="422" name="楕円 421"/>
        <xdr:cNvSpPr/>
      </xdr:nvSpPr>
      <xdr:spPr>
        <a:xfrm>
          <a:off x="4127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11991</xdr:rowOff>
    </xdr:from>
    <xdr:ext cx="405111" cy="259045"/>
    <xdr:sp macro="" textlink="">
      <xdr:nvSpPr>
        <xdr:cNvPr id="423" name="【港湾・漁港】&#10;有形固定資産減価償却率該当値テキスト"/>
        <xdr:cNvSpPr txBox="1"/>
      </xdr:nvSpPr>
      <xdr:spPr>
        <a:xfrm>
          <a:off x="4216400"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424" name="楕円 423"/>
        <xdr:cNvSpPr/>
      </xdr:nvSpPr>
      <xdr:spPr>
        <a:xfrm>
          <a:off x="3384550" y="17606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54973</xdr:rowOff>
    </xdr:from>
    <xdr:to>
      <xdr:col>24</xdr:col>
      <xdr:colOff>63500</xdr:colOff>
      <xdr:row>106</xdr:row>
      <xdr:rowOff>84364</xdr:rowOff>
    </xdr:to>
    <xdr:cxnSp macro="">
      <xdr:nvCxnSpPr>
        <xdr:cNvPr id="425" name="直線コネクタ 424"/>
        <xdr:cNvCxnSpPr/>
      </xdr:nvCxnSpPr>
      <xdr:spPr>
        <a:xfrm>
          <a:off x="3429000" y="17657173"/>
          <a:ext cx="7493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144599</xdr:rowOff>
    </xdr:from>
    <xdr:to>
      <xdr:col>15</xdr:col>
      <xdr:colOff>101600</xdr:colOff>
      <xdr:row>106</xdr:row>
      <xdr:rowOff>74749</xdr:rowOff>
    </xdr:to>
    <xdr:sp macro="" textlink="">
      <xdr:nvSpPr>
        <xdr:cNvPr id="426" name="楕円 425"/>
        <xdr:cNvSpPr/>
      </xdr:nvSpPr>
      <xdr:spPr>
        <a:xfrm>
          <a:off x="257175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23949</xdr:rowOff>
    </xdr:from>
    <xdr:to>
      <xdr:col>19</xdr:col>
      <xdr:colOff>177800</xdr:colOff>
      <xdr:row>106</xdr:row>
      <xdr:rowOff>54973</xdr:rowOff>
    </xdr:to>
    <xdr:cxnSp macro="">
      <xdr:nvCxnSpPr>
        <xdr:cNvPr id="427" name="直線コネクタ 426"/>
        <xdr:cNvCxnSpPr/>
      </xdr:nvCxnSpPr>
      <xdr:spPr>
        <a:xfrm>
          <a:off x="2622550" y="17626149"/>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28" name="楕円 427"/>
        <xdr:cNvSpPr/>
      </xdr:nvSpPr>
      <xdr:spPr>
        <a:xfrm>
          <a:off x="17780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23949</xdr:rowOff>
    </xdr:to>
    <xdr:cxnSp macro="">
      <xdr:nvCxnSpPr>
        <xdr:cNvPr id="429" name="直線コネクタ 428"/>
        <xdr:cNvCxnSpPr/>
      </xdr:nvCxnSpPr>
      <xdr:spPr>
        <a:xfrm>
          <a:off x="1828800" y="17596757"/>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84182</xdr:rowOff>
    </xdr:from>
    <xdr:to>
      <xdr:col>6</xdr:col>
      <xdr:colOff>38100</xdr:colOff>
      <xdr:row>106</xdr:row>
      <xdr:rowOff>14332</xdr:rowOff>
    </xdr:to>
    <xdr:sp macro="" textlink="">
      <xdr:nvSpPr>
        <xdr:cNvPr id="430" name="楕円 429"/>
        <xdr:cNvSpPr/>
      </xdr:nvSpPr>
      <xdr:spPr>
        <a:xfrm>
          <a:off x="984250" y="175149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134982</xdr:rowOff>
    </xdr:from>
    <xdr:to>
      <xdr:col>10</xdr:col>
      <xdr:colOff>114300</xdr:colOff>
      <xdr:row>105</xdr:row>
      <xdr:rowOff>166007</xdr:rowOff>
    </xdr:to>
    <xdr:cxnSp macro="">
      <xdr:nvCxnSpPr>
        <xdr:cNvPr id="431" name="直線コネクタ 430"/>
        <xdr:cNvCxnSpPr/>
      </xdr:nvCxnSpPr>
      <xdr:spPr>
        <a:xfrm>
          <a:off x="1028700" y="17565732"/>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143527</xdr:rowOff>
    </xdr:from>
    <xdr:ext cx="405111" cy="259045"/>
    <xdr:sp macro="" textlink="">
      <xdr:nvSpPr>
        <xdr:cNvPr id="432" name="n_1aveValue【港湾・漁港】&#10;有形固定資産減価償却率"/>
        <xdr:cNvSpPr txBox="1"/>
      </xdr:nvSpPr>
      <xdr:spPr>
        <a:xfrm>
          <a:off x="32391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433" name="n_2aveValue【港湾・漁港】&#10;有形固定資産減価償却率"/>
        <xdr:cNvSpPr txBox="1"/>
      </xdr:nvSpPr>
      <xdr:spPr>
        <a:xfrm>
          <a:off x="2439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4" name="n_3aveValue【港湾・漁港】&#10;有形固定資産減価償却率"/>
        <xdr:cNvSpPr txBox="1"/>
      </xdr:nvSpPr>
      <xdr:spPr>
        <a:xfrm>
          <a:off x="164529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5" name="n_4aveValue【港湾・漁港】&#10;有形固定資産減価償却率"/>
        <xdr:cNvSpPr txBox="1"/>
      </xdr:nvSpPr>
      <xdr:spPr>
        <a:xfrm>
          <a:off x="8515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96900</xdr:rowOff>
    </xdr:from>
    <xdr:ext cx="405111" cy="259045"/>
    <xdr:sp macro="" textlink="">
      <xdr:nvSpPr>
        <xdr:cNvPr id="436" name="n_1mainValue【港湾・漁港】&#10;有形固定資産減価償却率"/>
        <xdr:cNvSpPr txBox="1"/>
      </xdr:nvSpPr>
      <xdr:spPr>
        <a:xfrm>
          <a:off x="32391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65876</xdr:rowOff>
    </xdr:from>
    <xdr:ext cx="405111" cy="259045"/>
    <xdr:sp macro="" textlink="">
      <xdr:nvSpPr>
        <xdr:cNvPr id="437" name="n_2mainValue【港湾・漁港】&#10;有形固定資産減価償却率"/>
        <xdr:cNvSpPr txBox="1"/>
      </xdr:nvSpPr>
      <xdr:spPr>
        <a:xfrm>
          <a:off x="2439044"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38" name="n_3mainValue【港湾・漁港】&#10;有形固定資産減価償却率"/>
        <xdr:cNvSpPr txBox="1"/>
      </xdr:nvSpPr>
      <xdr:spPr>
        <a:xfrm>
          <a:off x="1645294" y="1763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5459</xdr:rowOff>
    </xdr:from>
    <xdr:ext cx="405111" cy="259045"/>
    <xdr:sp macro="" textlink="">
      <xdr:nvSpPr>
        <xdr:cNvPr id="439" name="n_4mainValue【港湾・漁港】&#10;有形固定資産減価償却率"/>
        <xdr:cNvSpPr txBox="1"/>
      </xdr:nvSpPr>
      <xdr:spPr>
        <a:xfrm>
          <a:off x="8515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xdr:cNvSpPr txBox="1"/>
      </xdr:nvSpPr>
      <xdr:spPr>
        <a:xfrm>
          <a:off x="5282808" y="17574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xdr:cNvSpPr txBox="1"/>
      </xdr:nvSpPr>
      <xdr:spPr>
        <a:xfrm>
          <a:off x="52828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xdr:cNvSpPr txBox="1"/>
      </xdr:nvSpPr>
      <xdr:spPr>
        <a:xfrm>
          <a:off x="5282808" y="16812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xdr:cNvSpPr txBox="1"/>
      </xdr:nvSpPr>
      <xdr:spPr>
        <a:xfrm>
          <a:off x="5218687" y="16431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xdr:cNvSpPr txBox="1"/>
      </xdr:nvSpPr>
      <xdr:spPr>
        <a:xfrm>
          <a:off x="5218687" y="16050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xdr:cNvCxnSpPr/>
      </xdr:nvCxnSpPr>
      <xdr:spPr>
        <a:xfrm flipV="1">
          <a:off x="9429115" y="166311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xdr:cNvSpPr txBox="1"/>
      </xdr:nvSpPr>
      <xdr:spPr>
        <a:xfrm>
          <a:off x="9467850" y="1810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xdr:cNvCxnSpPr/>
      </xdr:nvCxnSpPr>
      <xdr:spPr>
        <a:xfrm>
          <a:off x="9359900" y="18097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xdr:cNvSpPr txBox="1"/>
      </xdr:nvSpPr>
      <xdr:spPr>
        <a:xfrm>
          <a:off x="9467850" y="164063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xdr:cNvCxnSpPr/>
      </xdr:nvCxnSpPr>
      <xdr:spPr>
        <a:xfrm>
          <a:off x="9359900" y="16631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xdr:cNvSpPr txBox="1"/>
      </xdr:nvSpPr>
      <xdr:spPr>
        <a:xfrm>
          <a:off x="9467850" y="178431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xdr:cNvSpPr/>
      </xdr:nvSpPr>
      <xdr:spPr>
        <a:xfrm>
          <a:off x="9398000" y="179916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68338</xdr:rowOff>
    </xdr:from>
    <xdr:to>
      <xdr:col>50</xdr:col>
      <xdr:colOff>165100</xdr:colOff>
      <xdr:row>108</xdr:row>
      <xdr:rowOff>169938</xdr:rowOff>
    </xdr:to>
    <xdr:sp macro="" textlink="">
      <xdr:nvSpPr>
        <xdr:cNvPr id="470" name="フローチャート: 判断 469"/>
        <xdr:cNvSpPr/>
      </xdr:nvSpPr>
      <xdr:spPr>
        <a:xfrm>
          <a:off x="8636000" y="18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67077</xdr:rowOff>
    </xdr:from>
    <xdr:to>
      <xdr:col>46</xdr:col>
      <xdr:colOff>38100</xdr:colOff>
      <xdr:row>108</xdr:row>
      <xdr:rowOff>168677</xdr:rowOff>
    </xdr:to>
    <xdr:sp macro="" textlink="">
      <xdr:nvSpPr>
        <xdr:cNvPr id="471" name="フローチャート: 判断 470"/>
        <xdr:cNvSpPr/>
      </xdr:nvSpPr>
      <xdr:spPr>
        <a:xfrm>
          <a:off x="7842250" y="18012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67565</xdr:rowOff>
    </xdr:from>
    <xdr:to>
      <xdr:col>41</xdr:col>
      <xdr:colOff>101600</xdr:colOff>
      <xdr:row>108</xdr:row>
      <xdr:rowOff>169165</xdr:rowOff>
    </xdr:to>
    <xdr:sp macro="" textlink="">
      <xdr:nvSpPr>
        <xdr:cNvPr id="472" name="フローチャート: 判断 471"/>
        <xdr:cNvSpPr/>
      </xdr:nvSpPr>
      <xdr:spPr>
        <a:xfrm>
          <a:off x="7029450" y="1801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69757</xdr:rowOff>
    </xdr:from>
    <xdr:to>
      <xdr:col>36</xdr:col>
      <xdr:colOff>165100</xdr:colOff>
      <xdr:row>108</xdr:row>
      <xdr:rowOff>171357</xdr:rowOff>
    </xdr:to>
    <xdr:sp macro="" textlink="">
      <xdr:nvSpPr>
        <xdr:cNvPr id="473" name="フローチャート: 判断 472"/>
        <xdr:cNvSpPr/>
      </xdr:nvSpPr>
      <xdr:spPr>
        <a:xfrm>
          <a:off x="6235700" y="1801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59170</xdr:rowOff>
    </xdr:from>
    <xdr:to>
      <xdr:col>55</xdr:col>
      <xdr:colOff>50800</xdr:colOff>
      <xdr:row>108</xdr:row>
      <xdr:rowOff>160770</xdr:rowOff>
    </xdr:to>
    <xdr:sp macro="" textlink="">
      <xdr:nvSpPr>
        <xdr:cNvPr id="479" name="楕円 478"/>
        <xdr:cNvSpPr/>
      </xdr:nvSpPr>
      <xdr:spPr>
        <a:xfrm>
          <a:off x="9398000" y="18004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690189" cy="259045"/>
    <xdr:sp macro="" textlink="">
      <xdr:nvSpPr>
        <xdr:cNvPr id="480" name="【港湾・漁港】&#10;一人当たり有形固定資産（償却資産）額該当値テキスト"/>
        <xdr:cNvSpPr txBox="1"/>
      </xdr:nvSpPr>
      <xdr:spPr>
        <a:xfrm>
          <a:off x="9467850" y="17970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60551</xdr:rowOff>
    </xdr:from>
    <xdr:to>
      <xdr:col>50</xdr:col>
      <xdr:colOff>165100</xdr:colOff>
      <xdr:row>108</xdr:row>
      <xdr:rowOff>162151</xdr:rowOff>
    </xdr:to>
    <xdr:sp macro="" textlink="">
      <xdr:nvSpPr>
        <xdr:cNvPr id="481" name="楕円 480"/>
        <xdr:cNvSpPr/>
      </xdr:nvSpPr>
      <xdr:spPr>
        <a:xfrm>
          <a:off x="8636000" y="180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109970</xdr:rowOff>
    </xdr:from>
    <xdr:to>
      <xdr:col>55</xdr:col>
      <xdr:colOff>0</xdr:colOff>
      <xdr:row>108</xdr:row>
      <xdr:rowOff>111351</xdr:rowOff>
    </xdr:to>
    <xdr:cxnSp macro="">
      <xdr:nvCxnSpPr>
        <xdr:cNvPr id="482" name="直線コネクタ 481"/>
        <xdr:cNvCxnSpPr/>
      </xdr:nvCxnSpPr>
      <xdr:spPr>
        <a:xfrm flipV="1">
          <a:off x="8686800" y="18055070"/>
          <a:ext cx="74295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60488</xdr:rowOff>
    </xdr:from>
    <xdr:to>
      <xdr:col>46</xdr:col>
      <xdr:colOff>38100</xdr:colOff>
      <xdr:row>108</xdr:row>
      <xdr:rowOff>162088</xdr:rowOff>
    </xdr:to>
    <xdr:sp macro="" textlink="">
      <xdr:nvSpPr>
        <xdr:cNvPr id="483" name="楕円 482"/>
        <xdr:cNvSpPr/>
      </xdr:nvSpPr>
      <xdr:spPr>
        <a:xfrm>
          <a:off x="7842250" y="180055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111288</xdr:rowOff>
    </xdr:from>
    <xdr:to>
      <xdr:col>50</xdr:col>
      <xdr:colOff>114300</xdr:colOff>
      <xdr:row>108</xdr:row>
      <xdr:rowOff>111351</xdr:rowOff>
    </xdr:to>
    <xdr:cxnSp macro="">
      <xdr:nvCxnSpPr>
        <xdr:cNvPr id="484" name="直線コネクタ 483"/>
        <xdr:cNvCxnSpPr/>
      </xdr:nvCxnSpPr>
      <xdr:spPr>
        <a:xfrm>
          <a:off x="7886700" y="18056388"/>
          <a:ext cx="8001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60102</xdr:rowOff>
    </xdr:from>
    <xdr:to>
      <xdr:col>41</xdr:col>
      <xdr:colOff>101600</xdr:colOff>
      <xdr:row>108</xdr:row>
      <xdr:rowOff>161702</xdr:rowOff>
    </xdr:to>
    <xdr:sp macro="" textlink="">
      <xdr:nvSpPr>
        <xdr:cNvPr id="485" name="楕円 484"/>
        <xdr:cNvSpPr/>
      </xdr:nvSpPr>
      <xdr:spPr>
        <a:xfrm>
          <a:off x="7029450" y="18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110902</xdr:rowOff>
    </xdr:from>
    <xdr:to>
      <xdr:col>45</xdr:col>
      <xdr:colOff>177800</xdr:colOff>
      <xdr:row>108</xdr:row>
      <xdr:rowOff>111288</xdr:rowOff>
    </xdr:to>
    <xdr:cxnSp macro="">
      <xdr:nvCxnSpPr>
        <xdr:cNvPr id="486" name="直線コネクタ 485"/>
        <xdr:cNvCxnSpPr/>
      </xdr:nvCxnSpPr>
      <xdr:spPr>
        <a:xfrm>
          <a:off x="7080250" y="18056002"/>
          <a:ext cx="80645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58479</xdr:rowOff>
    </xdr:from>
    <xdr:to>
      <xdr:col>36</xdr:col>
      <xdr:colOff>165100</xdr:colOff>
      <xdr:row>108</xdr:row>
      <xdr:rowOff>160079</xdr:rowOff>
    </xdr:to>
    <xdr:sp macro="" textlink="">
      <xdr:nvSpPr>
        <xdr:cNvPr id="487" name="楕円 486"/>
        <xdr:cNvSpPr/>
      </xdr:nvSpPr>
      <xdr:spPr>
        <a:xfrm>
          <a:off x="6235700" y="180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109279</xdr:rowOff>
    </xdr:from>
    <xdr:to>
      <xdr:col>41</xdr:col>
      <xdr:colOff>50800</xdr:colOff>
      <xdr:row>108</xdr:row>
      <xdr:rowOff>110902</xdr:rowOff>
    </xdr:to>
    <xdr:cxnSp macro="">
      <xdr:nvCxnSpPr>
        <xdr:cNvPr id="488" name="直線コネクタ 487"/>
        <xdr:cNvCxnSpPr/>
      </xdr:nvCxnSpPr>
      <xdr:spPr>
        <a:xfrm>
          <a:off x="6286500" y="18054379"/>
          <a:ext cx="79375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161065</xdr:rowOff>
    </xdr:from>
    <xdr:ext cx="690189" cy="259045"/>
    <xdr:sp macro="" textlink="">
      <xdr:nvSpPr>
        <xdr:cNvPr id="489" name="n_1aveValue【港湾・漁港】&#10;一人当たり有形固定資産（償却資産）額"/>
        <xdr:cNvSpPr txBox="1"/>
      </xdr:nvSpPr>
      <xdr:spPr>
        <a:xfrm>
          <a:off x="8367105" y="18106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159804</xdr:rowOff>
    </xdr:from>
    <xdr:ext cx="690189" cy="259045"/>
    <xdr:sp macro="" textlink="">
      <xdr:nvSpPr>
        <xdr:cNvPr id="490" name="n_2aveValue【港湾・漁港】&#10;一人当たり有形固定資産（償却資産）額"/>
        <xdr:cNvSpPr txBox="1"/>
      </xdr:nvSpPr>
      <xdr:spPr>
        <a:xfrm>
          <a:off x="7567005" y="18104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160292</xdr:rowOff>
    </xdr:from>
    <xdr:ext cx="690189" cy="259045"/>
    <xdr:sp macro="" textlink="">
      <xdr:nvSpPr>
        <xdr:cNvPr id="491" name="n_3aveValue【港湾・漁港】&#10;一人当たり有形固定資産（償却資産）額"/>
        <xdr:cNvSpPr txBox="1"/>
      </xdr:nvSpPr>
      <xdr:spPr>
        <a:xfrm>
          <a:off x="6773255" y="18105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162484</xdr:rowOff>
    </xdr:from>
    <xdr:ext cx="690189" cy="259045"/>
    <xdr:sp macro="" textlink="">
      <xdr:nvSpPr>
        <xdr:cNvPr id="492" name="n_4aveValue【港湾・漁港】&#10;一人当たり有形固定資産（償却資産）額"/>
        <xdr:cNvSpPr txBox="1"/>
      </xdr:nvSpPr>
      <xdr:spPr>
        <a:xfrm>
          <a:off x="5979505" y="1810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107</xdr:row>
      <xdr:rowOff>7228</xdr:rowOff>
    </xdr:from>
    <xdr:ext cx="690189" cy="259045"/>
    <xdr:sp macro="" textlink="">
      <xdr:nvSpPr>
        <xdr:cNvPr id="493" name="n_1mainValue【港湾・漁港】&#10;一人当たり有形固定資産（償却資産）額"/>
        <xdr:cNvSpPr txBox="1"/>
      </xdr:nvSpPr>
      <xdr:spPr>
        <a:xfrm>
          <a:off x="8367105" y="177808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7165</xdr:rowOff>
    </xdr:from>
    <xdr:ext cx="690189" cy="259045"/>
    <xdr:sp macro="" textlink="">
      <xdr:nvSpPr>
        <xdr:cNvPr id="494" name="n_2mainValue【港湾・漁港】&#10;一人当たり有形固定資産（償却資産）額"/>
        <xdr:cNvSpPr txBox="1"/>
      </xdr:nvSpPr>
      <xdr:spPr>
        <a:xfrm>
          <a:off x="7567005" y="17780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6779</xdr:rowOff>
    </xdr:from>
    <xdr:ext cx="690189" cy="259045"/>
    <xdr:sp macro="" textlink="">
      <xdr:nvSpPr>
        <xdr:cNvPr id="495" name="n_3mainValue【港湾・漁港】&#10;一人当たり有形固定資産（償却資産）額"/>
        <xdr:cNvSpPr txBox="1"/>
      </xdr:nvSpPr>
      <xdr:spPr>
        <a:xfrm>
          <a:off x="6773255" y="17780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5156</xdr:rowOff>
    </xdr:from>
    <xdr:ext cx="690189" cy="259045"/>
    <xdr:sp macro="" textlink="">
      <xdr:nvSpPr>
        <xdr:cNvPr id="496" name="n_4mainValue【港湾・漁港】&#10;一人当たり有形固定資産（償却資産）額"/>
        <xdr:cNvSpPr txBox="1"/>
      </xdr:nvSpPr>
      <xdr:spPr>
        <a:xfrm>
          <a:off x="5979505" y="17778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xdr:cNvSpPr txBox="1"/>
      </xdr:nvSpPr>
      <xdr:spPr>
        <a:xfrm>
          <a:off x="14738350" y="601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xdr:cNvSpPr/>
      </xdr:nvSpPr>
      <xdr:spPr>
        <a:xfrm>
          <a:off x="14649450" y="603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527" name="フローチャート: 判断 526"/>
        <xdr:cNvSpPr/>
      </xdr:nvSpPr>
      <xdr:spPr>
        <a:xfrm>
          <a:off x="13887450" y="609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528" name="フローチャート: 判断 527"/>
        <xdr:cNvSpPr/>
      </xdr:nvSpPr>
      <xdr:spPr>
        <a:xfrm>
          <a:off x="13093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529" name="フローチャート: 判断 528"/>
        <xdr:cNvSpPr/>
      </xdr:nvSpPr>
      <xdr:spPr>
        <a:xfrm>
          <a:off x="12299950" y="6117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530" name="フローチャート: 判断 529"/>
        <xdr:cNvSpPr/>
      </xdr:nvSpPr>
      <xdr:spPr>
        <a:xfrm>
          <a:off x="1148715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39370</xdr:rowOff>
    </xdr:from>
    <xdr:to>
      <xdr:col>85</xdr:col>
      <xdr:colOff>177800</xdr:colOff>
      <xdr:row>34</xdr:row>
      <xdr:rowOff>140970</xdr:rowOff>
    </xdr:to>
    <xdr:sp macro="" textlink="">
      <xdr:nvSpPr>
        <xdr:cNvPr id="536" name="楕円 535"/>
        <xdr:cNvSpPr/>
      </xdr:nvSpPr>
      <xdr:spPr>
        <a:xfrm>
          <a:off x="14649450" y="56591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62247</xdr:rowOff>
    </xdr:from>
    <xdr:ext cx="405111" cy="259045"/>
    <xdr:sp macro="" textlink="">
      <xdr:nvSpPr>
        <xdr:cNvPr id="537" name="【認定こども園・幼稚園・保育所】&#10;有形固定資産減価償却率該当値テキスト"/>
        <xdr:cNvSpPr txBox="1"/>
      </xdr:nvSpPr>
      <xdr:spPr>
        <a:xfrm>
          <a:off x="1473835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538" name="楕円 537"/>
        <xdr:cNvSpPr/>
      </xdr:nvSpPr>
      <xdr:spPr>
        <a:xfrm>
          <a:off x="13887450" y="5605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90170</xdr:rowOff>
    </xdr:to>
    <xdr:cxnSp macro="">
      <xdr:nvCxnSpPr>
        <xdr:cNvPr id="539" name="直線コネクタ 538"/>
        <xdr:cNvCxnSpPr/>
      </xdr:nvCxnSpPr>
      <xdr:spPr>
        <a:xfrm>
          <a:off x="13938250" y="5650230"/>
          <a:ext cx="762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540" name="楕円 539"/>
        <xdr:cNvSpPr/>
      </xdr:nvSpPr>
      <xdr:spPr>
        <a:xfrm>
          <a:off x="13093700" y="668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40</xdr:row>
      <xdr:rowOff>127000</xdr:rowOff>
    </xdr:to>
    <xdr:cxnSp macro="">
      <xdr:nvCxnSpPr>
        <xdr:cNvPr id="541" name="直線コネクタ 540"/>
        <xdr:cNvCxnSpPr/>
      </xdr:nvCxnSpPr>
      <xdr:spPr>
        <a:xfrm flipV="1">
          <a:off x="13144500" y="5650230"/>
          <a:ext cx="793750" cy="108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542" name="楕円 541"/>
        <xdr:cNvSpPr/>
      </xdr:nvSpPr>
      <xdr:spPr>
        <a:xfrm>
          <a:off x="12299950" y="6686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543" name="直線コネクタ 542"/>
        <xdr:cNvCxnSpPr/>
      </xdr:nvCxnSpPr>
      <xdr:spPr>
        <a:xfrm>
          <a:off x="12344400" y="6737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544" name="楕円 543"/>
        <xdr:cNvSpPr/>
      </xdr:nvSpPr>
      <xdr:spPr>
        <a:xfrm>
          <a:off x="11487150" y="668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545" name="直線コネクタ 544"/>
        <xdr:cNvCxnSpPr/>
      </xdr:nvCxnSpPr>
      <xdr:spPr>
        <a:xfrm>
          <a:off x="11537950" y="6737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6" name="n_1aveValue【認定こども園・幼稚園・保育所】&#10;有形固定資産減価償却率"/>
        <xdr:cNvSpPr txBox="1"/>
      </xdr:nvSpPr>
      <xdr:spPr>
        <a:xfrm>
          <a:off x="1374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547" name="n_2aveValue【認定こども園・幼稚園・保育所】&#10;有形固定資産減価償却率"/>
        <xdr:cNvSpPr txBox="1"/>
      </xdr:nvSpPr>
      <xdr:spPr>
        <a:xfrm>
          <a:off x="1296099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548" name="n_3aveValue【認定こども園・幼稚園・保育所】&#10;有形固定資産減価償却率"/>
        <xdr:cNvSpPr txBox="1"/>
      </xdr:nvSpPr>
      <xdr:spPr>
        <a:xfrm>
          <a:off x="1216724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549" name="n_4aveValue【認定こども園・幼稚園・保育所】&#10;有形固定資産減価償却率"/>
        <xdr:cNvSpPr txBox="1"/>
      </xdr:nvSpPr>
      <xdr:spPr>
        <a:xfrm>
          <a:off x="113544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550" name="n_1mainValue【認定こども園・幼稚園・保育所】&#10;有形固定資産減価償却率"/>
        <xdr:cNvSpPr txBox="1"/>
      </xdr:nvSpPr>
      <xdr:spPr>
        <a:xfrm>
          <a:off x="13742044"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551" name="n_2mainValue【認定こども園・幼稚園・保育所】&#10;有形固定資産減価償却率"/>
        <xdr:cNvSpPr txBox="1"/>
      </xdr:nvSpPr>
      <xdr:spPr>
        <a:xfrm>
          <a:off x="1292867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552" name="n_3mainValue【認定こども園・幼稚園・保育所】&#10;有形固定資産減価償却率"/>
        <xdr:cNvSpPr txBox="1"/>
      </xdr:nvSpPr>
      <xdr:spPr>
        <a:xfrm>
          <a:off x="121349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553" name="n_4mainValue【認定こども園・幼稚園・保育所】&#10;有形固定資産減価償却率"/>
        <xdr:cNvSpPr txBox="1"/>
      </xdr:nvSpPr>
      <xdr:spPr>
        <a:xfrm>
          <a:off x="113221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xdr:cNvCxnSpPr/>
      </xdr:nvCxnSpPr>
      <xdr:spPr>
        <a:xfrm flipV="1">
          <a:off x="19951064" y="5508534"/>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xdr:cNvSpPr txBox="1"/>
      </xdr:nvSpPr>
      <xdr:spPr>
        <a:xfrm>
          <a:off x="19989800"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xdr:cNvCxnSpPr/>
      </xdr:nvCxnSpPr>
      <xdr:spPr>
        <a:xfrm>
          <a:off x="19881850" y="68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xdr:cNvSpPr txBox="1"/>
      </xdr:nvSpPr>
      <xdr:spPr>
        <a:xfrm>
          <a:off x="19989800"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xdr:cNvCxnSpPr/>
      </xdr:nvCxnSpPr>
      <xdr:spPr>
        <a:xfrm>
          <a:off x="19881850" y="5508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xdr:cNvSpPr txBox="1"/>
      </xdr:nvSpPr>
      <xdr:spPr>
        <a:xfrm>
          <a:off x="199898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xdr:cNvSpPr/>
      </xdr:nvSpPr>
      <xdr:spPr>
        <a:xfrm>
          <a:off x="199009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586" name="フローチャート: 判断 585"/>
        <xdr:cNvSpPr/>
      </xdr:nvSpPr>
      <xdr:spPr>
        <a:xfrm>
          <a:off x="19157950" y="65441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587" name="フローチャート: 判断 586"/>
        <xdr:cNvSpPr/>
      </xdr:nvSpPr>
      <xdr:spPr>
        <a:xfrm>
          <a:off x="18345150"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588" name="フローチャート: 判断 587"/>
        <xdr:cNvSpPr/>
      </xdr:nvSpPr>
      <xdr:spPr>
        <a:xfrm>
          <a:off x="17551400" y="6561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589" name="フローチャート: 判断 588"/>
        <xdr:cNvSpPr/>
      </xdr:nvSpPr>
      <xdr:spPr>
        <a:xfrm>
          <a:off x="16757650" y="65528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142422</xdr:rowOff>
    </xdr:from>
    <xdr:to>
      <xdr:col>116</xdr:col>
      <xdr:colOff>114300</xdr:colOff>
      <xdr:row>34</xdr:row>
      <xdr:rowOff>72572</xdr:rowOff>
    </xdr:to>
    <xdr:sp macro="" textlink="">
      <xdr:nvSpPr>
        <xdr:cNvPr id="595" name="楕円 594"/>
        <xdr:cNvSpPr/>
      </xdr:nvSpPr>
      <xdr:spPr>
        <a:xfrm>
          <a:off x="19900900" y="55970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165299</xdr:rowOff>
    </xdr:from>
    <xdr:ext cx="469744" cy="259045"/>
    <xdr:sp macro="" textlink="">
      <xdr:nvSpPr>
        <xdr:cNvPr id="596" name="【認定こども園・幼稚園・保育所】&#10;一人当たり面積該当値テキスト"/>
        <xdr:cNvSpPr txBox="1"/>
      </xdr:nvSpPr>
      <xdr:spPr>
        <a:xfrm>
          <a:off x="19989800" y="545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27577</xdr:rowOff>
    </xdr:from>
    <xdr:to>
      <xdr:col>112</xdr:col>
      <xdr:colOff>38100</xdr:colOff>
      <xdr:row>34</xdr:row>
      <xdr:rowOff>129177</xdr:rowOff>
    </xdr:to>
    <xdr:sp macro="" textlink="">
      <xdr:nvSpPr>
        <xdr:cNvPr id="597" name="楕円 596"/>
        <xdr:cNvSpPr/>
      </xdr:nvSpPr>
      <xdr:spPr>
        <a:xfrm>
          <a:off x="19157950" y="56473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21772</xdr:rowOff>
    </xdr:from>
    <xdr:to>
      <xdr:col>116</xdr:col>
      <xdr:colOff>63500</xdr:colOff>
      <xdr:row>34</xdr:row>
      <xdr:rowOff>78377</xdr:rowOff>
    </xdr:to>
    <xdr:cxnSp macro="">
      <xdr:nvCxnSpPr>
        <xdr:cNvPr id="598" name="直線コネクタ 597"/>
        <xdr:cNvCxnSpPr/>
      </xdr:nvCxnSpPr>
      <xdr:spPr>
        <a:xfrm flipV="1">
          <a:off x="19202400" y="5641522"/>
          <a:ext cx="749300" cy="5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150042</xdr:rowOff>
    </xdr:from>
    <xdr:to>
      <xdr:col>107</xdr:col>
      <xdr:colOff>101600</xdr:colOff>
      <xdr:row>38</xdr:row>
      <xdr:rowOff>80192</xdr:rowOff>
    </xdr:to>
    <xdr:sp macro="" textlink="">
      <xdr:nvSpPr>
        <xdr:cNvPr id="599" name="楕円 598"/>
        <xdr:cNvSpPr/>
      </xdr:nvSpPr>
      <xdr:spPr>
        <a:xfrm>
          <a:off x="18345150" y="6265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78377</xdr:rowOff>
    </xdr:from>
    <xdr:to>
      <xdr:col>111</xdr:col>
      <xdr:colOff>177800</xdr:colOff>
      <xdr:row>38</xdr:row>
      <xdr:rowOff>29391</xdr:rowOff>
    </xdr:to>
    <xdr:cxnSp macro="">
      <xdr:nvCxnSpPr>
        <xdr:cNvPr id="600" name="直線コネクタ 599"/>
        <xdr:cNvCxnSpPr/>
      </xdr:nvCxnSpPr>
      <xdr:spPr>
        <a:xfrm flipV="1">
          <a:off x="18395950" y="5698127"/>
          <a:ext cx="806450" cy="6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601" name="楕円 600"/>
        <xdr:cNvSpPr/>
      </xdr:nvSpPr>
      <xdr:spPr>
        <a:xfrm>
          <a:off x="17551400" y="6258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22860</xdr:rowOff>
    </xdr:from>
    <xdr:to>
      <xdr:col>107</xdr:col>
      <xdr:colOff>50800</xdr:colOff>
      <xdr:row>38</xdr:row>
      <xdr:rowOff>29391</xdr:rowOff>
    </xdr:to>
    <xdr:cxnSp macro="">
      <xdr:nvCxnSpPr>
        <xdr:cNvPr id="602" name="直線コネクタ 601"/>
        <xdr:cNvCxnSpPr/>
      </xdr:nvCxnSpPr>
      <xdr:spPr>
        <a:xfrm>
          <a:off x="17602200" y="6303010"/>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114119</xdr:rowOff>
    </xdr:from>
    <xdr:to>
      <xdr:col>98</xdr:col>
      <xdr:colOff>38100</xdr:colOff>
      <xdr:row>38</xdr:row>
      <xdr:rowOff>44269</xdr:rowOff>
    </xdr:to>
    <xdr:sp macro="" textlink="">
      <xdr:nvSpPr>
        <xdr:cNvPr id="603" name="楕円 602"/>
        <xdr:cNvSpPr/>
      </xdr:nvSpPr>
      <xdr:spPr>
        <a:xfrm>
          <a:off x="16757650" y="62291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164919</xdr:rowOff>
    </xdr:from>
    <xdr:to>
      <xdr:col>102</xdr:col>
      <xdr:colOff>114300</xdr:colOff>
      <xdr:row>38</xdr:row>
      <xdr:rowOff>22860</xdr:rowOff>
    </xdr:to>
    <xdr:cxnSp macro="">
      <xdr:nvCxnSpPr>
        <xdr:cNvPr id="604" name="直線コネクタ 603"/>
        <xdr:cNvCxnSpPr/>
      </xdr:nvCxnSpPr>
      <xdr:spPr>
        <a:xfrm>
          <a:off x="16802100" y="6279969"/>
          <a:ext cx="80010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20155</xdr:rowOff>
    </xdr:from>
    <xdr:ext cx="469744" cy="259045"/>
    <xdr:sp macro="" textlink="">
      <xdr:nvSpPr>
        <xdr:cNvPr id="605" name="n_1aveValue【認定こども園・幼稚園・保育所】&#10;一人当たり面積"/>
        <xdr:cNvSpPr txBox="1"/>
      </xdr:nvSpPr>
      <xdr:spPr>
        <a:xfrm>
          <a:off x="18980227" y="66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606" name="n_2aveValue【認定こども園・幼稚園・保育所】&#10;一人当たり面積"/>
        <xdr:cNvSpPr txBox="1"/>
      </xdr:nvSpPr>
      <xdr:spPr>
        <a:xfrm>
          <a:off x="181801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37573</xdr:rowOff>
    </xdr:from>
    <xdr:ext cx="469744" cy="259045"/>
    <xdr:sp macro="" textlink="">
      <xdr:nvSpPr>
        <xdr:cNvPr id="607" name="n_3aveValue【認定こども園・幼稚園・保育所】&#10;一人当たり面積"/>
        <xdr:cNvSpPr txBox="1"/>
      </xdr:nvSpPr>
      <xdr:spPr>
        <a:xfrm>
          <a:off x="17386377" y="664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28864</xdr:rowOff>
    </xdr:from>
    <xdr:ext cx="469744" cy="259045"/>
    <xdr:sp macro="" textlink="">
      <xdr:nvSpPr>
        <xdr:cNvPr id="608" name="n_4aveValue【認定こども園・幼稚園・保育所】&#10;一人当たり面積"/>
        <xdr:cNvSpPr txBox="1"/>
      </xdr:nvSpPr>
      <xdr:spPr>
        <a:xfrm>
          <a:off x="16592627" y="663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145704</xdr:rowOff>
    </xdr:from>
    <xdr:ext cx="469744" cy="259045"/>
    <xdr:sp macro="" textlink="">
      <xdr:nvSpPr>
        <xdr:cNvPr id="609" name="n_1mainValue【認定こども園・幼稚園・保育所】&#10;一人当たり面積"/>
        <xdr:cNvSpPr txBox="1"/>
      </xdr:nvSpPr>
      <xdr:spPr>
        <a:xfrm>
          <a:off x="18980227" y="54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96719</xdr:rowOff>
    </xdr:from>
    <xdr:ext cx="469744" cy="259045"/>
    <xdr:sp macro="" textlink="">
      <xdr:nvSpPr>
        <xdr:cNvPr id="610" name="n_2mainValue【認定こども園・幼稚園・保育所】&#10;一人当たり面積"/>
        <xdr:cNvSpPr txBox="1"/>
      </xdr:nvSpPr>
      <xdr:spPr>
        <a:xfrm>
          <a:off x="18180127" y="60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90187</xdr:rowOff>
    </xdr:from>
    <xdr:ext cx="469744" cy="259045"/>
    <xdr:sp macro="" textlink="">
      <xdr:nvSpPr>
        <xdr:cNvPr id="611" name="n_3mainValue【認定こども園・幼稚園・保育所】&#10;一人当たり面積"/>
        <xdr:cNvSpPr txBox="1"/>
      </xdr:nvSpPr>
      <xdr:spPr>
        <a:xfrm>
          <a:off x="17386377"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60796</xdr:rowOff>
    </xdr:from>
    <xdr:ext cx="469744" cy="259045"/>
    <xdr:sp macro="" textlink="">
      <xdr:nvSpPr>
        <xdr:cNvPr id="612" name="n_4mainValue【認定こども園・幼稚園・保育所】&#10;一人当たり面積"/>
        <xdr:cNvSpPr txBox="1"/>
      </xdr:nvSpPr>
      <xdr:spPr>
        <a:xfrm>
          <a:off x="16592627" y="601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xdr:cNvCxnSpPr/>
      </xdr:nvCxnSpPr>
      <xdr:spPr>
        <a:xfrm flipV="1">
          <a:off x="14699614" y="930338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xdr:cNvSpPr txBox="1"/>
      </xdr:nvSpPr>
      <xdr:spPr>
        <a:xfrm>
          <a:off x="1473835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xdr:cNvCxnSpPr/>
      </xdr:nvCxnSpPr>
      <xdr:spPr>
        <a:xfrm>
          <a:off x="146113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xdr:cNvSpPr txBox="1"/>
      </xdr:nvSpPr>
      <xdr:spPr>
        <a:xfrm>
          <a:off x="14738350" y="986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644" name="フローチャート: 判断 643"/>
        <xdr:cNvSpPr/>
      </xdr:nvSpPr>
      <xdr:spPr>
        <a:xfrm>
          <a:off x="13887450" y="990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45" name="フローチャート: 判断 644"/>
        <xdr:cNvSpPr/>
      </xdr:nvSpPr>
      <xdr:spPr>
        <a:xfrm>
          <a:off x="130937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646" name="フローチャート: 判断 645"/>
        <xdr:cNvSpPr/>
      </xdr:nvSpPr>
      <xdr:spPr>
        <a:xfrm>
          <a:off x="12299950" y="9843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647" name="フローチャート: 判断 646"/>
        <xdr:cNvSpPr/>
      </xdr:nvSpPr>
      <xdr:spPr>
        <a:xfrm>
          <a:off x="1148715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653" name="楕円 652"/>
        <xdr:cNvSpPr/>
      </xdr:nvSpPr>
      <xdr:spPr>
        <a:xfrm>
          <a:off x="14649450" y="9545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654" name="【学校施設】&#10;有形固定資産減価償却率該当値テキスト"/>
        <xdr:cNvSpPr txBox="1"/>
      </xdr:nvSpPr>
      <xdr:spPr>
        <a:xfrm>
          <a:off x="1473835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78740</xdr:rowOff>
    </xdr:from>
    <xdr:to>
      <xdr:col>81</xdr:col>
      <xdr:colOff>101600</xdr:colOff>
      <xdr:row>58</xdr:row>
      <xdr:rowOff>8890</xdr:rowOff>
    </xdr:to>
    <xdr:sp macro="" textlink="">
      <xdr:nvSpPr>
        <xdr:cNvPr id="655" name="楕円 654"/>
        <xdr:cNvSpPr/>
      </xdr:nvSpPr>
      <xdr:spPr>
        <a:xfrm>
          <a:off x="13887450" y="9495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129540</xdr:rowOff>
    </xdr:from>
    <xdr:to>
      <xdr:col>85</xdr:col>
      <xdr:colOff>127000</xdr:colOff>
      <xdr:row>58</xdr:row>
      <xdr:rowOff>7620</xdr:rowOff>
    </xdr:to>
    <xdr:cxnSp macro="">
      <xdr:nvCxnSpPr>
        <xdr:cNvPr id="656" name="直線コネクタ 655"/>
        <xdr:cNvCxnSpPr/>
      </xdr:nvCxnSpPr>
      <xdr:spPr>
        <a:xfrm>
          <a:off x="13938250" y="95465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57" name="楕円 656"/>
        <xdr:cNvSpPr/>
      </xdr:nvSpPr>
      <xdr:spPr>
        <a:xfrm>
          <a:off x="130937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129540</xdr:rowOff>
    </xdr:to>
    <xdr:cxnSp macro="">
      <xdr:nvCxnSpPr>
        <xdr:cNvPr id="658" name="直線コネクタ 657"/>
        <xdr:cNvCxnSpPr/>
      </xdr:nvCxnSpPr>
      <xdr:spPr>
        <a:xfrm>
          <a:off x="13144500" y="9497060"/>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149225</xdr:rowOff>
    </xdr:from>
    <xdr:to>
      <xdr:col>72</xdr:col>
      <xdr:colOff>38100</xdr:colOff>
      <xdr:row>57</xdr:row>
      <xdr:rowOff>79375</xdr:rowOff>
    </xdr:to>
    <xdr:sp macro="" textlink="">
      <xdr:nvSpPr>
        <xdr:cNvPr id="659" name="楕円 658"/>
        <xdr:cNvSpPr/>
      </xdr:nvSpPr>
      <xdr:spPr>
        <a:xfrm>
          <a:off x="12299950" y="94011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28575</xdr:rowOff>
    </xdr:from>
    <xdr:to>
      <xdr:col>76</xdr:col>
      <xdr:colOff>114300</xdr:colOff>
      <xdr:row>57</xdr:row>
      <xdr:rowOff>80010</xdr:rowOff>
    </xdr:to>
    <xdr:cxnSp macro="">
      <xdr:nvCxnSpPr>
        <xdr:cNvPr id="660" name="直線コネクタ 659"/>
        <xdr:cNvCxnSpPr/>
      </xdr:nvCxnSpPr>
      <xdr:spPr>
        <a:xfrm>
          <a:off x="12344400" y="9445625"/>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661" name="楕円 660"/>
        <xdr:cNvSpPr/>
      </xdr:nvSpPr>
      <xdr:spPr>
        <a:xfrm>
          <a:off x="11487150" y="934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57</xdr:row>
      <xdr:rowOff>28575</xdr:rowOff>
    </xdr:to>
    <xdr:cxnSp macro="">
      <xdr:nvCxnSpPr>
        <xdr:cNvPr id="662" name="直線コネクタ 661"/>
        <xdr:cNvCxnSpPr/>
      </xdr:nvCxnSpPr>
      <xdr:spPr>
        <a:xfrm>
          <a:off x="11537950" y="9400540"/>
          <a:ext cx="8064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63" name="n_1aveValue【学校施設】&#10;有形固定資産減価償却率"/>
        <xdr:cNvSpPr txBox="1"/>
      </xdr:nvSpPr>
      <xdr:spPr>
        <a:xfrm>
          <a:off x="1374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664" name="n_2aveValue【学校施設】&#10;有形固定資産減価償却率"/>
        <xdr:cNvSpPr txBox="1"/>
      </xdr:nvSpPr>
      <xdr:spPr>
        <a:xfrm>
          <a:off x="1296099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665" name="n_3aveValue【学校施設】&#10;有形固定資産減価償却率"/>
        <xdr:cNvSpPr txBox="1"/>
      </xdr:nvSpPr>
      <xdr:spPr>
        <a:xfrm>
          <a:off x="121672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666" name="n_4aveValue【学校施設】&#10;有形固定資産減価償却率"/>
        <xdr:cNvSpPr txBox="1"/>
      </xdr:nvSpPr>
      <xdr:spPr>
        <a:xfrm>
          <a:off x="113544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25417</xdr:rowOff>
    </xdr:from>
    <xdr:ext cx="405111" cy="259045"/>
    <xdr:sp macro="" textlink="">
      <xdr:nvSpPr>
        <xdr:cNvPr id="667" name="n_1mainValue【学校施設】&#10;有形固定資産減価償却率"/>
        <xdr:cNvSpPr txBox="1"/>
      </xdr:nvSpPr>
      <xdr:spPr>
        <a:xfrm>
          <a:off x="13742044"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68" name="n_2mainValue【学校施設】&#10;有形固定資産減価償却率"/>
        <xdr:cNvSpPr txBox="1"/>
      </xdr:nvSpPr>
      <xdr:spPr>
        <a:xfrm>
          <a:off x="1296099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95902</xdr:rowOff>
    </xdr:from>
    <xdr:ext cx="405111" cy="259045"/>
    <xdr:sp macro="" textlink="">
      <xdr:nvSpPr>
        <xdr:cNvPr id="669" name="n_3mainValue【学校施設】&#10;有形固定資産減価償却率"/>
        <xdr:cNvSpPr txBox="1"/>
      </xdr:nvSpPr>
      <xdr:spPr>
        <a:xfrm>
          <a:off x="12167244" y="918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670" name="n_4mainValue【学校施設】&#10;有形固定資産減価償却率"/>
        <xdr:cNvSpPr txBox="1"/>
      </xdr:nvSpPr>
      <xdr:spPr>
        <a:xfrm>
          <a:off x="11354444" y="913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xdr:cNvSpPr txBox="1"/>
      </xdr:nvSpPr>
      <xdr:spPr>
        <a:xfrm>
          <a:off x="19989800" y="1028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701" name="フローチャート: 判断 700"/>
        <xdr:cNvSpPr/>
      </xdr:nvSpPr>
      <xdr:spPr>
        <a:xfrm>
          <a:off x="19157950" y="102973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702" name="フローチャート: 判断 701"/>
        <xdr:cNvSpPr/>
      </xdr:nvSpPr>
      <xdr:spPr>
        <a:xfrm>
          <a:off x="18345150" y="103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703" name="フローチャート: 判断 702"/>
        <xdr:cNvSpPr/>
      </xdr:nvSpPr>
      <xdr:spPr>
        <a:xfrm>
          <a:off x="17551400" y="1028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704" name="フローチャート: 判断 703"/>
        <xdr:cNvSpPr/>
      </xdr:nvSpPr>
      <xdr:spPr>
        <a:xfrm>
          <a:off x="16757650" y="102759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64567</xdr:rowOff>
    </xdr:from>
    <xdr:to>
      <xdr:col>116</xdr:col>
      <xdr:colOff>114300</xdr:colOff>
      <xdr:row>61</xdr:row>
      <xdr:rowOff>166167</xdr:rowOff>
    </xdr:to>
    <xdr:sp macro="" textlink="">
      <xdr:nvSpPr>
        <xdr:cNvPr id="710" name="楕円 709"/>
        <xdr:cNvSpPr/>
      </xdr:nvSpPr>
      <xdr:spPr>
        <a:xfrm>
          <a:off x="19900900" y="101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87444</xdr:rowOff>
    </xdr:from>
    <xdr:ext cx="469744" cy="259045"/>
    <xdr:sp macro="" textlink="">
      <xdr:nvSpPr>
        <xdr:cNvPr id="711" name="【学校施設】&#10;一人当たり面積該当値テキスト"/>
        <xdr:cNvSpPr txBox="1"/>
      </xdr:nvSpPr>
      <xdr:spPr>
        <a:xfrm>
          <a:off x="19989800" y="99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80188</xdr:rowOff>
    </xdr:from>
    <xdr:to>
      <xdr:col>112</xdr:col>
      <xdr:colOff>38100</xdr:colOff>
      <xdr:row>62</xdr:row>
      <xdr:rowOff>10338</xdr:rowOff>
    </xdr:to>
    <xdr:sp macro="" textlink="">
      <xdr:nvSpPr>
        <xdr:cNvPr id="712" name="楕円 711"/>
        <xdr:cNvSpPr/>
      </xdr:nvSpPr>
      <xdr:spPr>
        <a:xfrm>
          <a:off x="19157950" y="101576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115367</xdr:rowOff>
    </xdr:from>
    <xdr:to>
      <xdr:col>116</xdr:col>
      <xdr:colOff>63500</xdr:colOff>
      <xdr:row>61</xdr:row>
      <xdr:rowOff>130988</xdr:rowOff>
    </xdr:to>
    <xdr:cxnSp macro="">
      <xdr:nvCxnSpPr>
        <xdr:cNvPr id="713" name="直線コネクタ 712"/>
        <xdr:cNvCxnSpPr/>
      </xdr:nvCxnSpPr>
      <xdr:spPr>
        <a:xfrm flipV="1">
          <a:off x="19202400" y="10192817"/>
          <a:ext cx="7493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79578</xdr:rowOff>
    </xdr:from>
    <xdr:to>
      <xdr:col>107</xdr:col>
      <xdr:colOff>101600</xdr:colOff>
      <xdr:row>62</xdr:row>
      <xdr:rowOff>9728</xdr:rowOff>
    </xdr:to>
    <xdr:sp macro="" textlink="">
      <xdr:nvSpPr>
        <xdr:cNvPr id="714" name="楕円 713"/>
        <xdr:cNvSpPr/>
      </xdr:nvSpPr>
      <xdr:spPr>
        <a:xfrm>
          <a:off x="18345150" y="10157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130378</xdr:rowOff>
    </xdr:from>
    <xdr:to>
      <xdr:col>111</xdr:col>
      <xdr:colOff>177800</xdr:colOff>
      <xdr:row>61</xdr:row>
      <xdr:rowOff>130988</xdr:rowOff>
    </xdr:to>
    <xdr:cxnSp macro="">
      <xdr:nvCxnSpPr>
        <xdr:cNvPr id="715" name="直線コネクタ 714"/>
        <xdr:cNvCxnSpPr/>
      </xdr:nvCxnSpPr>
      <xdr:spPr>
        <a:xfrm>
          <a:off x="18395950" y="10207828"/>
          <a:ext cx="80645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76683</xdr:rowOff>
    </xdr:from>
    <xdr:to>
      <xdr:col>102</xdr:col>
      <xdr:colOff>165100</xdr:colOff>
      <xdr:row>62</xdr:row>
      <xdr:rowOff>6833</xdr:rowOff>
    </xdr:to>
    <xdr:sp macro="" textlink="">
      <xdr:nvSpPr>
        <xdr:cNvPr id="716" name="楕円 715"/>
        <xdr:cNvSpPr/>
      </xdr:nvSpPr>
      <xdr:spPr>
        <a:xfrm>
          <a:off x="17551400" y="10154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127483</xdr:rowOff>
    </xdr:from>
    <xdr:to>
      <xdr:col>107</xdr:col>
      <xdr:colOff>50800</xdr:colOff>
      <xdr:row>61</xdr:row>
      <xdr:rowOff>130378</xdr:rowOff>
    </xdr:to>
    <xdr:cxnSp macro="">
      <xdr:nvCxnSpPr>
        <xdr:cNvPr id="717" name="直線コネクタ 716"/>
        <xdr:cNvCxnSpPr/>
      </xdr:nvCxnSpPr>
      <xdr:spPr>
        <a:xfrm>
          <a:off x="17602200" y="10204933"/>
          <a:ext cx="79375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58624</xdr:rowOff>
    </xdr:from>
    <xdr:to>
      <xdr:col>98</xdr:col>
      <xdr:colOff>38100</xdr:colOff>
      <xdr:row>61</xdr:row>
      <xdr:rowOff>160224</xdr:rowOff>
    </xdr:to>
    <xdr:sp macro="" textlink="">
      <xdr:nvSpPr>
        <xdr:cNvPr id="718" name="楕円 717"/>
        <xdr:cNvSpPr/>
      </xdr:nvSpPr>
      <xdr:spPr>
        <a:xfrm>
          <a:off x="16757650" y="10136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109424</xdr:rowOff>
    </xdr:from>
    <xdr:to>
      <xdr:col>102</xdr:col>
      <xdr:colOff>114300</xdr:colOff>
      <xdr:row>61</xdr:row>
      <xdr:rowOff>127483</xdr:rowOff>
    </xdr:to>
    <xdr:cxnSp macro="">
      <xdr:nvCxnSpPr>
        <xdr:cNvPr id="719" name="直線コネクタ 718"/>
        <xdr:cNvCxnSpPr/>
      </xdr:nvCxnSpPr>
      <xdr:spPr>
        <a:xfrm>
          <a:off x="16802100" y="10186874"/>
          <a:ext cx="8001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720" name="n_1aveValue【学校施設】&#10;一人当たり面積"/>
        <xdr:cNvSpPr txBox="1"/>
      </xdr:nvSpPr>
      <xdr:spPr>
        <a:xfrm>
          <a:off x="18980227" y="103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721" name="n_2aveValue【学校施設】&#10;一人当たり面積"/>
        <xdr:cNvSpPr txBox="1"/>
      </xdr:nvSpPr>
      <xdr:spPr>
        <a:xfrm>
          <a:off x="18180127" y="1039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722" name="n_3aveValue【学校施設】&#10;一人当たり面積"/>
        <xdr:cNvSpPr txBox="1"/>
      </xdr:nvSpPr>
      <xdr:spPr>
        <a:xfrm>
          <a:off x="17386377" y="1037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723" name="n_4aveValue【学校施設】&#10;一人当たり面積"/>
        <xdr:cNvSpPr txBox="1"/>
      </xdr:nvSpPr>
      <xdr:spPr>
        <a:xfrm>
          <a:off x="16592627" y="103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26865</xdr:rowOff>
    </xdr:from>
    <xdr:ext cx="469744" cy="259045"/>
    <xdr:sp macro="" textlink="">
      <xdr:nvSpPr>
        <xdr:cNvPr id="724" name="n_1mainValue【学校施設】&#10;一人当たり面積"/>
        <xdr:cNvSpPr txBox="1"/>
      </xdr:nvSpPr>
      <xdr:spPr>
        <a:xfrm>
          <a:off x="18980227" y="99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26255</xdr:rowOff>
    </xdr:from>
    <xdr:ext cx="469744" cy="259045"/>
    <xdr:sp macro="" textlink="">
      <xdr:nvSpPr>
        <xdr:cNvPr id="725" name="n_2mainValue【学校施設】&#10;一人当たり面積"/>
        <xdr:cNvSpPr txBox="1"/>
      </xdr:nvSpPr>
      <xdr:spPr>
        <a:xfrm>
          <a:off x="18180127" y="993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23360</xdr:rowOff>
    </xdr:from>
    <xdr:ext cx="469744" cy="259045"/>
    <xdr:sp macro="" textlink="">
      <xdr:nvSpPr>
        <xdr:cNvPr id="726" name="n_3mainValue【学校施設】&#10;一人当たり面積"/>
        <xdr:cNvSpPr txBox="1"/>
      </xdr:nvSpPr>
      <xdr:spPr>
        <a:xfrm>
          <a:off x="17386377" y="993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5301</xdr:rowOff>
    </xdr:from>
    <xdr:ext cx="469744" cy="259045"/>
    <xdr:sp macro="" textlink="">
      <xdr:nvSpPr>
        <xdr:cNvPr id="727" name="n_4mainValue【学校施設】&#10;一人当たり面積"/>
        <xdr:cNvSpPr txBox="1"/>
      </xdr:nvSpPr>
      <xdr:spPr>
        <a:xfrm>
          <a:off x="16592627" y="99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の有形固定資産減価償却率については、近年更新を行っていることから減少となった。また、学校施設については村内唯一の学校が近年更新されたことから、類似団体と比較し低い比率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保育園の有形固定資産減価償却率についても、村内唯一の保育園が更新されたことから大きく減少ている。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xdr:cNvSpPr txBox="1"/>
      </xdr:nvSpPr>
      <xdr:spPr>
        <a:xfrm>
          <a:off x="4216400" y="10016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xdr:cNvSpPr/>
      </xdr:nvSpPr>
      <xdr:spPr>
        <a:xfrm>
          <a:off x="3384550" y="101785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xdr:cNvSpPr/>
      </xdr:nvSpPr>
      <xdr:spPr>
        <a:xfrm>
          <a:off x="2571750" y="10202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xdr:cNvSpPr/>
      </xdr:nvSpPr>
      <xdr:spPr>
        <a:xfrm>
          <a:off x="1778000" y="10165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xdr:cNvSpPr/>
      </xdr:nvSpPr>
      <xdr:spPr>
        <a:xfrm>
          <a:off x="984250" y="1011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90" name="楕円 89"/>
        <xdr:cNvSpPr/>
      </xdr:nvSpPr>
      <xdr:spPr>
        <a:xfrm>
          <a:off x="4127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91" name="【体育館・プール】&#10;有形固定資産減価償却率該当値テキスト"/>
        <xdr:cNvSpPr txBox="1"/>
      </xdr:nvSpPr>
      <xdr:spPr>
        <a:xfrm>
          <a:off x="4216400" y="983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92" name="楕円 91"/>
        <xdr:cNvSpPr/>
      </xdr:nvSpPr>
      <xdr:spPr>
        <a:xfrm>
          <a:off x="3384550" y="9936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111034</xdr:rowOff>
    </xdr:to>
    <xdr:cxnSp macro="">
      <xdr:nvCxnSpPr>
        <xdr:cNvPr id="93" name="直線コネクタ 92"/>
        <xdr:cNvCxnSpPr/>
      </xdr:nvCxnSpPr>
      <xdr:spPr>
        <a:xfrm>
          <a:off x="3429000" y="9987462"/>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159838</xdr:rowOff>
    </xdr:from>
    <xdr:to>
      <xdr:col>15</xdr:col>
      <xdr:colOff>101600</xdr:colOff>
      <xdr:row>60</xdr:row>
      <xdr:rowOff>89988</xdr:rowOff>
    </xdr:to>
    <xdr:sp macro="" textlink="">
      <xdr:nvSpPr>
        <xdr:cNvPr id="94" name="楕円 93"/>
        <xdr:cNvSpPr/>
      </xdr:nvSpPr>
      <xdr:spPr>
        <a:xfrm>
          <a:off x="2571750" y="9907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39188</xdr:rowOff>
    </xdr:from>
    <xdr:to>
      <xdr:col>19</xdr:col>
      <xdr:colOff>177800</xdr:colOff>
      <xdr:row>60</xdr:row>
      <xdr:rowOff>75112</xdr:rowOff>
    </xdr:to>
    <xdr:cxnSp macro="">
      <xdr:nvCxnSpPr>
        <xdr:cNvPr id="95" name="直線コネクタ 94"/>
        <xdr:cNvCxnSpPr/>
      </xdr:nvCxnSpPr>
      <xdr:spPr>
        <a:xfrm>
          <a:off x="2622550" y="9951538"/>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96" name="楕円 95"/>
        <xdr:cNvSpPr/>
      </xdr:nvSpPr>
      <xdr:spPr>
        <a:xfrm>
          <a:off x="1778000" y="9871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39188</xdr:rowOff>
    </xdr:to>
    <xdr:cxnSp macro="">
      <xdr:nvCxnSpPr>
        <xdr:cNvPr id="97" name="直線コネクタ 96"/>
        <xdr:cNvCxnSpPr/>
      </xdr:nvCxnSpPr>
      <xdr:spPr>
        <a:xfrm>
          <a:off x="1828800" y="9915616"/>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87993</xdr:rowOff>
    </xdr:from>
    <xdr:to>
      <xdr:col>6</xdr:col>
      <xdr:colOff>38100</xdr:colOff>
      <xdr:row>60</xdr:row>
      <xdr:rowOff>18143</xdr:rowOff>
    </xdr:to>
    <xdr:sp macro="" textlink="">
      <xdr:nvSpPr>
        <xdr:cNvPr id="98" name="楕円 97"/>
        <xdr:cNvSpPr/>
      </xdr:nvSpPr>
      <xdr:spPr>
        <a:xfrm>
          <a:off x="984250" y="98352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60</xdr:row>
      <xdr:rowOff>3266</xdr:rowOff>
    </xdr:to>
    <xdr:cxnSp macro="">
      <xdr:nvCxnSpPr>
        <xdr:cNvPr id="99" name="直線コネクタ 98"/>
        <xdr:cNvCxnSpPr/>
      </xdr:nvCxnSpPr>
      <xdr:spPr>
        <a:xfrm>
          <a:off x="1028700" y="9886043"/>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22333</xdr:rowOff>
    </xdr:from>
    <xdr:ext cx="405111" cy="259045"/>
    <xdr:sp macro="" textlink="">
      <xdr:nvSpPr>
        <xdr:cNvPr id="100" name="n_1aveValue【体育館・プール】&#10;有形固定資産減価償却率"/>
        <xdr:cNvSpPr txBox="1"/>
      </xdr:nvSpPr>
      <xdr:spPr>
        <a:xfrm>
          <a:off x="3239144" y="1026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101" name="n_2aveValue【体育館・プール】&#10;有形固定資産減価償却率"/>
        <xdr:cNvSpPr txBox="1"/>
      </xdr:nvSpPr>
      <xdr:spPr>
        <a:xfrm>
          <a:off x="2439044" y="1028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102" name="n_3aveValue【体育館・プール】&#10;有形固定資産減価償却率"/>
        <xdr:cNvSpPr txBox="1"/>
      </xdr:nvSpPr>
      <xdr:spPr>
        <a:xfrm>
          <a:off x="1645294" y="1025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130101</xdr:rowOff>
    </xdr:from>
    <xdr:ext cx="405111" cy="259045"/>
    <xdr:sp macro="" textlink="">
      <xdr:nvSpPr>
        <xdr:cNvPr id="103" name="n_4aveValue【体育館・プール】&#10;有形固定資産減価償却率"/>
        <xdr:cNvSpPr txBox="1"/>
      </xdr:nvSpPr>
      <xdr:spPr>
        <a:xfrm>
          <a:off x="851544" y="1020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104" name="n_1mainValue【体育館・プール】&#10;有形固定資産減価償却率"/>
        <xdr:cNvSpPr txBox="1"/>
      </xdr:nvSpPr>
      <xdr:spPr>
        <a:xfrm>
          <a:off x="3239144" y="972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106515</xdr:rowOff>
    </xdr:from>
    <xdr:ext cx="405111" cy="259045"/>
    <xdr:sp macro="" textlink="">
      <xdr:nvSpPr>
        <xdr:cNvPr id="105" name="n_2mainValue【体育館・プール】&#10;有形固定資産減価償却率"/>
        <xdr:cNvSpPr txBox="1"/>
      </xdr:nvSpPr>
      <xdr:spPr>
        <a:xfrm>
          <a:off x="2439044" y="968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106" name="n_3mainValue【体育館・プール】&#10;有形固定資産減価償却率"/>
        <xdr:cNvSpPr txBox="1"/>
      </xdr:nvSpPr>
      <xdr:spPr>
        <a:xfrm>
          <a:off x="1645294" y="965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107" name="n_4mainValue【体育館・プール】&#10;有形固定資産減価償却率"/>
        <xdr:cNvSpPr txBox="1"/>
      </xdr:nvSpPr>
      <xdr:spPr>
        <a:xfrm>
          <a:off x="8515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xdr:cNvSpPr txBox="1"/>
      </xdr:nvSpPr>
      <xdr:spPr>
        <a:xfrm>
          <a:off x="9467850" y="10397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136" name="フローチャート: 判断 135"/>
        <xdr:cNvSpPr/>
      </xdr:nvSpPr>
      <xdr:spPr>
        <a:xfrm>
          <a:off x="8636000" y="104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137" name="フローチャート: 判断 136"/>
        <xdr:cNvSpPr/>
      </xdr:nvSpPr>
      <xdr:spPr>
        <a:xfrm>
          <a:off x="7842250" y="10436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138" name="フローチャート: 判断 137"/>
        <xdr:cNvSpPr/>
      </xdr:nvSpPr>
      <xdr:spPr>
        <a:xfrm>
          <a:off x="7029450" y="1043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139" name="フローチャート: 判断 138"/>
        <xdr:cNvSpPr/>
      </xdr:nvSpPr>
      <xdr:spPr>
        <a:xfrm>
          <a:off x="6235700" y="1043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93127</xdr:rowOff>
    </xdr:from>
    <xdr:to>
      <xdr:col>55</xdr:col>
      <xdr:colOff>50800</xdr:colOff>
      <xdr:row>62</xdr:row>
      <xdr:rowOff>23277</xdr:rowOff>
    </xdr:to>
    <xdr:sp macro="" textlink="">
      <xdr:nvSpPr>
        <xdr:cNvPr id="145" name="楕円 144"/>
        <xdr:cNvSpPr/>
      </xdr:nvSpPr>
      <xdr:spPr>
        <a:xfrm>
          <a:off x="9398000" y="101705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116004</xdr:rowOff>
    </xdr:from>
    <xdr:ext cx="469744" cy="259045"/>
    <xdr:sp macro="" textlink="">
      <xdr:nvSpPr>
        <xdr:cNvPr id="146" name="【体育館・プール】&#10;一人当たり面積該当値テキスト"/>
        <xdr:cNvSpPr txBox="1"/>
      </xdr:nvSpPr>
      <xdr:spPr>
        <a:xfrm>
          <a:off x="9467850" y="1002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105197</xdr:rowOff>
    </xdr:from>
    <xdr:to>
      <xdr:col>50</xdr:col>
      <xdr:colOff>165100</xdr:colOff>
      <xdr:row>62</xdr:row>
      <xdr:rowOff>35347</xdr:rowOff>
    </xdr:to>
    <xdr:sp macro="" textlink="">
      <xdr:nvSpPr>
        <xdr:cNvPr id="147" name="楕円 146"/>
        <xdr:cNvSpPr/>
      </xdr:nvSpPr>
      <xdr:spPr>
        <a:xfrm>
          <a:off x="8636000" y="10182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143927</xdr:rowOff>
    </xdr:from>
    <xdr:to>
      <xdr:col>55</xdr:col>
      <xdr:colOff>0</xdr:colOff>
      <xdr:row>61</xdr:row>
      <xdr:rowOff>155997</xdr:rowOff>
    </xdr:to>
    <xdr:cxnSp macro="">
      <xdr:nvCxnSpPr>
        <xdr:cNvPr id="148" name="直線コネクタ 147"/>
        <xdr:cNvCxnSpPr/>
      </xdr:nvCxnSpPr>
      <xdr:spPr>
        <a:xfrm flipV="1">
          <a:off x="8686800" y="10221377"/>
          <a:ext cx="74295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104648</xdr:rowOff>
    </xdr:from>
    <xdr:to>
      <xdr:col>46</xdr:col>
      <xdr:colOff>38100</xdr:colOff>
      <xdr:row>62</xdr:row>
      <xdr:rowOff>34798</xdr:rowOff>
    </xdr:to>
    <xdr:sp macro="" textlink="">
      <xdr:nvSpPr>
        <xdr:cNvPr id="149" name="楕円 148"/>
        <xdr:cNvSpPr/>
      </xdr:nvSpPr>
      <xdr:spPr>
        <a:xfrm>
          <a:off x="7842250" y="101820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155448</xdr:rowOff>
    </xdr:from>
    <xdr:to>
      <xdr:col>50</xdr:col>
      <xdr:colOff>114300</xdr:colOff>
      <xdr:row>61</xdr:row>
      <xdr:rowOff>155997</xdr:rowOff>
    </xdr:to>
    <xdr:cxnSp macro="">
      <xdr:nvCxnSpPr>
        <xdr:cNvPr id="150" name="直線コネクタ 149"/>
        <xdr:cNvCxnSpPr/>
      </xdr:nvCxnSpPr>
      <xdr:spPr>
        <a:xfrm>
          <a:off x="7886700" y="10232898"/>
          <a:ext cx="8001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101356</xdr:rowOff>
    </xdr:from>
    <xdr:to>
      <xdr:col>41</xdr:col>
      <xdr:colOff>101600</xdr:colOff>
      <xdr:row>62</xdr:row>
      <xdr:rowOff>31506</xdr:rowOff>
    </xdr:to>
    <xdr:sp macro="" textlink="">
      <xdr:nvSpPr>
        <xdr:cNvPr id="151" name="楕円 150"/>
        <xdr:cNvSpPr/>
      </xdr:nvSpPr>
      <xdr:spPr>
        <a:xfrm>
          <a:off x="7029450" y="101788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152156</xdr:rowOff>
    </xdr:from>
    <xdr:to>
      <xdr:col>45</xdr:col>
      <xdr:colOff>177800</xdr:colOff>
      <xdr:row>61</xdr:row>
      <xdr:rowOff>155448</xdr:rowOff>
    </xdr:to>
    <xdr:cxnSp macro="">
      <xdr:nvCxnSpPr>
        <xdr:cNvPr id="152" name="直線コネクタ 151"/>
        <xdr:cNvCxnSpPr/>
      </xdr:nvCxnSpPr>
      <xdr:spPr>
        <a:xfrm>
          <a:off x="7080250" y="10229606"/>
          <a:ext cx="80645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87092</xdr:rowOff>
    </xdr:from>
    <xdr:to>
      <xdr:col>36</xdr:col>
      <xdr:colOff>165100</xdr:colOff>
      <xdr:row>62</xdr:row>
      <xdr:rowOff>17242</xdr:rowOff>
    </xdr:to>
    <xdr:sp macro="" textlink="">
      <xdr:nvSpPr>
        <xdr:cNvPr id="153" name="楕円 152"/>
        <xdr:cNvSpPr/>
      </xdr:nvSpPr>
      <xdr:spPr>
        <a:xfrm>
          <a:off x="6235700" y="10164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137892</xdr:rowOff>
    </xdr:from>
    <xdr:to>
      <xdr:col>41</xdr:col>
      <xdr:colOff>50800</xdr:colOff>
      <xdr:row>61</xdr:row>
      <xdr:rowOff>152156</xdr:rowOff>
    </xdr:to>
    <xdr:cxnSp macro="">
      <xdr:nvCxnSpPr>
        <xdr:cNvPr id="154" name="直線コネクタ 153"/>
        <xdr:cNvCxnSpPr/>
      </xdr:nvCxnSpPr>
      <xdr:spPr>
        <a:xfrm>
          <a:off x="6286500" y="10215342"/>
          <a:ext cx="79375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116084</xdr:rowOff>
    </xdr:from>
    <xdr:ext cx="469744" cy="259045"/>
    <xdr:sp macro="" textlink="">
      <xdr:nvSpPr>
        <xdr:cNvPr id="155" name="n_1aveValue【体育館・プール】&#10;一人当たり面積"/>
        <xdr:cNvSpPr txBox="1"/>
      </xdr:nvSpPr>
      <xdr:spPr>
        <a:xfrm>
          <a:off x="8458277" y="1052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121205</xdr:rowOff>
    </xdr:from>
    <xdr:ext cx="469744" cy="259045"/>
    <xdr:sp macro="" textlink="">
      <xdr:nvSpPr>
        <xdr:cNvPr id="156" name="n_2aveValue【体育館・プール】&#10;一人当たり面積"/>
        <xdr:cNvSpPr txBox="1"/>
      </xdr:nvSpPr>
      <xdr:spPr>
        <a:xfrm>
          <a:off x="7677227" y="1052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116908</xdr:rowOff>
    </xdr:from>
    <xdr:ext cx="469744" cy="259045"/>
    <xdr:sp macro="" textlink="">
      <xdr:nvSpPr>
        <xdr:cNvPr id="157" name="n_3aveValue【体育館・プール】&#10;一人当たり面積"/>
        <xdr:cNvSpPr txBox="1"/>
      </xdr:nvSpPr>
      <xdr:spPr>
        <a:xfrm>
          <a:off x="68644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117456</xdr:rowOff>
    </xdr:from>
    <xdr:ext cx="469744" cy="259045"/>
    <xdr:sp macro="" textlink="">
      <xdr:nvSpPr>
        <xdr:cNvPr id="158" name="n_4aveValue【体育館・プール】&#10;一人当たり面積"/>
        <xdr:cNvSpPr txBox="1"/>
      </xdr:nvSpPr>
      <xdr:spPr>
        <a:xfrm>
          <a:off x="6070677" y="1052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51874</xdr:rowOff>
    </xdr:from>
    <xdr:ext cx="469744" cy="259045"/>
    <xdr:sp macro="" textlink="">
      <xdr:nvSpPr>
        <xdr:cNvPr id="159" name="n_1mainValue【体育館・プール】&#10;一人当たり面積"/>
        <xdr:cNvSpPr txBox="1"/>
      </xdr:nvSpPr>
      <xdr:spPr>
        <a:xfrm>
          <a:off x="8458277" y="99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51325</xdr:rowOff>
    </xdr:from>
    <xdr:ext cx="469744" cy="259045"/>
    <xdr:sp macro="" textlink="">
      <xdr:nvSpPr>
        <xdr:cNvPr id="160" name="n_2mainValue【体育館・プール】&#10;一人当たり面積"/>
        <xdr:cNvSpPr txBox="1"/>
      </xdr:nvSpPr>
      <xdr:spPr>
        <a:xfrm>
          <a:off x="7677227" y="99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48033</xdr:rowOff>
    </xdr:from>
    <xdr:ext cx="469744" cy="259045"/>
    <xdr:sp macro="" textlink="">
      <xdr:nvSpPr>
        <xdr:cNvPr id="161" name="n_3mainValue【体育館・プール】&#10;一人当たり面積"/>
        <xdr:cNvSpPr txBox="1"/>
      </xdr:nvSpPr>
      <xdr:spPr>
        <a:xfrm>
          <a:off x="6864427" y="99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33769</xdr:rowOff>
    </xdr:from>
    <xdr:ext cx="469744" cy="259045"/>
    <xdr:sp macro="" textlink="">
      <xdr:nvSpPr>
        <xdr:cNvPr id="162" name="n_4mainValue【体育館・プール】&#10;一人当たり面積"/>
        <xdr:cNvSpPr txBox="1"/>
      </xdr:nvSpPr>
      <xdr:spPr>
        <a:xfrm>
          <a:off x="6070677" y="994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20" name="直線コネクタ 219"/>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21"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22" name="直線コネクタ 221"/>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3"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4" name="直線コネクタ 223"/>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25"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26" name="フローチャート: 判断 225"/>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7" name="フローチャート: 判断 226"/>
        <xdr:cNvSpPr/>
      </xdr:nvSpPr>
      <xdr:spPr>
        <a:xfrm>
          <a:off x="138874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28" name="フローチャート: 判断 227"/>
        <xdr:cNvSpPr/>
      </xdr:nvSpPr>
      <xdr:spPr>
        <a:xfrm>
          <a:off x="130937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29" name="フローチャート: 判断 228"/>
        <xdr:cNvSpPr/>
      </xdr:nvSpPr>
      <xdr:spPr>
        <a:xfrm>
          <a:off x="12299950" y="627271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0" name="フローチャート: 判断 229"/>
        <xdr:cNvSpPr/>
      </xdr:nvSpPr>
      <xdr:spPr>
        <a:xfrm>
          <a:off x="11487150" y="623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62956</xdr:rowOff>
    </xdr:from>
    <xdr:to>
      <xdr:col>85</xdr:col>
      <xdr:colOff>177800</xdr:colOff>
      <xdr:row>37</xdr:row>
      <xdr:rowOff>164556</xdr:rowOff>
    </xdr:to>
    <xdr:sp macro="" textlink="">
      <xdr:nvSpPr>
        <xdr:cNvPr id="236" name="楕円 235"/>
        <xdr:cNvSpPr/>
      </xdr:nvSpPr>
      <xdr:spPr>
        <a:xfrm>
          <a:off x="14649450" y="61780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85833</xdr:rowOff>
    </xdr:from>
    <xdr:ext cx="405111" cy="259045"/>
    <xdr:sp macro="" textlink="">
      <xdr:nvSpPr>
        <xdr:cNvPr id="237" name="【一般廃棄物処理施設】&#10;有形固定資産減価償却率該当値テキスト"/>
        <xdr:cNvSpPr txBox="1"/>
      </xdr:nvSpPr>
      <xdr:spPr>
        <a:xfrm>
          <a:off x="14738350" y="603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238" name="楕円 237"/>
        <xdr:cNvSpPr/>
      </xdr:nvSpPr>
      <xdr:spPr>
        <a:xfrm>
          <a:off x="1388745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113756</xdr:rowOff>
    </xdr:to>
    <xdr:cxnSp macro="">
      <xdr:nvCxnSpPr>
        <xdr:cNvPr id="239" name="直線コネクタ 238"/>
        <xdr:cNvCxnSpPr/>
      </xdr:nvCxnSpPr>
      <xdr:spPr>
        <a:xfrm>
          <a:off x="13938250" y="6143897"/>
          <a:ext cx="762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62956</xdr:rowOff>
    </xdr:from>
    <xdr:to>
      <xdr:col>76</xdr:col>
      <xdr:colOff>165100</xdr:colOff>
      <xdr:row>36</xdr:row>
      <xdr:rowOff>164556</xdr:rowOff>
    </xdr:to>
    <xdr:sp macro="" textlink="">
      <xdr:nvSpPr>
        <xdr:cNvPr id="240" name="楕円 239"/>
        <xdr:cNvSpPr/>
      </xdr:nvSpPr>
      <xdr:spPr>
        <a:xfrm>
          <a:off x="13093700" y="6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37</xdr:row>
      <xdr:rowOff>28847</xdr:rowOff>
    </xdr:to>
    <xdr:cxnSp macro="">
      <xdr:nvCxnSpPr>
        <xdr:cNvPr id="241" name="直線コネクタ 240"/>
        <xdr:cNvCxnSpPr/>
      </xdr:nvCxnSpPr>
      <xdr:spPr>
        <a:xfrm>
          <a:off x="13144500" y="6063706"/>
          <a:ext cx="79375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xdr:rowOff>
    </xdr:from>
    <xdr:to>
      <xdr:col>72</xdr:col>
      <xdr:colOff>38100</xdr:colOff>
      <xdr:row>41</xdr:row>
      <xdr:rowOff>109038</xdr:rowOff>
    </xdr:to>
    <xdr:sp macro="" textlink="">
      <xdr:nvSpPr>
        <xdr:cNvPr id="242" name="楕円 241"/>
        <xdr:cNvSpPr/>
      </xdr:nvSpPr>
      <xdr:spPr>
        <a:xfrm>
          <a:off x="12299950" y="67828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41</xdr:row>
      <xdr:rowOff>58238</xdr:rowOff>
    </xdr:to>
    <xdr:cxnSp macro="">
      <xdr:nvCxnSpPr>
        <xdr:cNvPr id="243" name="直線コネクタ 242"/>
        <xdr:cNvCxnSpPr/>
      </xdr:nvCxnSpPr>
      <xdr:spPr>
        <a:xfrm flipV="1">
          <a:off x="12344400" y="6063706"/>
          <a:ext cx="800100" cy="76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244" name="楕円 243"/>
        <xdr:cNvSpPr/>
      </xdr:nvSpPr>
      <xdr:spPr>
        <a:xfrm>
          <a:off x="11487150" y="67565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58238</xdr:rowOff>
    </xdr:to>
    <xdr:cxnSp macro="">
      <xdr:nvCxnSpPr>
        <xdr:cNvPr id="245" name="直線コネクタ 244"/>
        <xdr:cNvCxnSpPr/>
      </xdr:nvCxnSpPr>
      <xdr:spPr>
        <a:xfrm>
          <a:off x="11537950" y="6801031"/>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46" name="n_1aveValue【一般廃棄物処理施設】&#10;有形固定資産減価償却率"/>
        <xdr:cNvSpPr txBox="1"/>
      </xdr:nvSpPr>
      <xdr:spPr>
        <a:xfrm>
          <a:off x="13742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47" name="n_2aveValue【一般廃棄物処理施設】&#10;有形固定資産減価償却率"/>
        <xdr:cNvSpPr txBox="1"/>
      </xdr:nvSpPr>
      <xdr:spPr>
        <a:xfrm>
          <a:off x="1296099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48" name="n_3aveValue【一般廃棄物処理施設】&#10;有形固定資産減価償却率"/>
        <xdr:cNvSpPr txBox="1"/>
      </xdr:nvSpPr>
      <xdr:spPr>
        <a:xfrm>
          <a:off x="1216724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49" name="n_4aveValue【一般廃棄物処理施設】&#10;有形固定資産減価償却率"/>
        <xdr:cNvSpPr txBox="1"/>
      </xdr:nvSpPr>
      <xdr:spPr>
        <a:xfrm>
          <a:off x="11354444" y="6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250" name="n_1mainValue【一般廃棄物処理施設】&#10;有形固定資産減価償却率"/>
        <xdr:cNvSpPr txBox="1"/>
      </xdr:nvSpPr>
      <xdr:spPr>
        <a:xfrm>
          <a:off x="13742044" y="588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9633</xdr:rowOff>
    </xdr:from>
    <xdr:ext cx="405111" cy="259045"/>
    <xdr:sp macro="" textlink="">
      <xdr:nvSpPr>
        <xdr:cNvPr id="251" name="n_2mainValue【一般廃棄物処理施設】&#10;有形固定資産減価償却率"/>
        <xdr:cNvSpPr txBox="1"/>
      </xdr:nvSpPr>
      <xdr:spPr>
        <a:xfrm>
          <a:off x="12960994" y="579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100165</xdr:rowOff>
    </xdr:from>
    <xdr:ext cx="405111" cy="259045"/>
    <xdr:sp macro="" textlink="">
      <xdr:nvSpPr>
        <xdr:cNvPr id="252" name="n_3mainValue【一般廃棄物処理施設】&#10;有形固定資産減価償却率"/>
        <xdr:cNvSpPr txBox="1"/>
      </xdr:nvSpPr>
      <xdr:spPr>
        <a:xfrm>
          <a:off x="12167244" y="687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253" name="n_4mainValue【一般廃棄物処理施設】&#10;有形固定資産減価償却率"/>
        <xdr:cNvSpPr txBox="1"/>
      </xdr:nvSpPr>
      <xdr:spPr>
        <a:xfrm>
          <a:off x="11354444" y="684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4" name="直線コネクタ 263"/>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5" name="テキスト ボックス 264"/>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6" name="直線コネクタ 265"/>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67" name="テキスト ボックス 266"/>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8" name="直線コネクタ 267"/>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69" name="テキスト ボックス 268"/>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0" name="直線コネクタ 269"/>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71" name="テキスト ボックス 270"/>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3" name="テキスト ボックス 272"/>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275" name="直線コネクタ 274"/>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276"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277" name="直線コネクタ 276"/>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278"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279" name="直線コネクタ 278"/>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280"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281" name="フローチャート: 判断 280"/>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282" name="フローチャート: 判断 281"/>
        <xdr:cNvSpPr/>
      </xdr:nvSpPr>
      <xdr:spPr>
        <a:xfrm>
          <a:off x="19157950" y="6785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283" name="フローチャート: 判断 282"/>
        <xdr:cNvSpPr/>
      </xdr:nvSpPr>
      <xdr:spPr>
        <a:xfrm>
          <a:off x="18345150" y="678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284" name="フローチャート: 判断 283"/>
        <xdr:cNvSpPr/>
      </xdr:nvSpPr>
      <xdr:spPr>
        <a:xfrm>
          <a:off x="17551400" y="678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285" name="フローチャート: 判断 284"/>
        <xdr:cNvSpPr/>
      </xdr:nvSpPr>
      <xdr:spPr>
        <a:xfrm>
          <a:off x="16757650" y="67943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128333</xdr:rowOff>
    </xdr:from>
    <xdr:to>
      <xdr:col>116</xdr:col>
      <xdr:colOff>114300</xdr:colOff>
      <xdr:row>41</xdr:row>
      <xdr:rowOff>58483</xdr:rowOff>
    </xdr:to>
    <xdr:sp macro="" textlink="">
      <xdr:nvSpPr>
        <xdr:cNvPr id="291" name="楕円 290"/>
        <xdr:cNvSpPr/>
      </xdr:nvSpPr>
      <xdr:spPr>
        <a:xfrm>
          <a:off x="19900900" y="6738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87710</xdr:rowOff>
    </xdr:from>
    <xdr:ext cx="599010" cy="259045"/>
    <xdr:sp macro="" textlink="">
      <xdr:nvSpPr>
        <xdr:cNvPr id="292" name="【一般廃棄物処理施設】&#10;一人当たり有形固定資産（償却資産）額該当値テキスト"/>
        <xdr:cNvSpPr txBox="1"/>
      </xdr:nvSpPr>
      <xdr:spPr>
        <a:xfrm>
          <a:off x="19989800" y="653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132424</xdr:rowOff>
    </xdr:from>
    <xdr:to>
      <xdr:col>112</xdr:col>
      <xdr:colOff>38100</xdr:colOff>
      <xdr:row>41</xdr:row>
      <xdr:rowOff>62574</xdr:rowOff>
    </xdr:to>
    <xdr:sp macro="" textlink="">
      <xdr:nvSpPr>
        <xdr:cNvPr id="293" name="楕円 292"/>
        <xdr:cNvSpPr/>
      </xdr:nvSpPr>
      <xdr:spPr>
        <a:xfrm>
          <a:off x="19157950" y="67427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7683</xdr:rowOff>
    </xdr:from>
    <xdr:to>
      <xdr:col>116</xdr:col>
      <xdr:colOff>63500</xdr:colOff>
      <xdr:row>41</xdr:row>
      <xdr:rowOff>11774</xdr:rowOff>
    </xdr:to>
    <xdr:cxnSp macro="">
      <xdr:nvCxnSpPr>
        <xdr:cNvPr id="294" name="直線コネクタ 293"/>
        <xdr:cNvCxnSpPr/>
      </xdr:nvCxnSpPr>
      <xdr:spPr>
        <a:xfrm flipV="1">
          <a:off x="19202400" y="6783133"/>
          <a:ext cx="7493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132236</xdr:rowOff>
    </xdr:from>
    <xdr:to>
      <xdr:col>107</xdr:col>
      <xdr:colOff>101600</xdr:colOff>
      <xdr:row>41</xdr:row>
      <xdr:rowOff>62386</xdr:rowOff>
    </xdr:to>
    <xdr:sp macro="" textlink="">
      <xdr:nvSpPr>
        <xdr:cNvPr id="295" name="楕円 294"/>
        <xdr:cNvSpPr/>
      </xdr:nvSpPr>
      <xdr:spPr>
        <a:xfrm>
          <a:off x="18345150" y="6742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11586</xdr:rowOff>
    </xdr:from>
    <xdr:to>
      <xdr:col>111</xdr:col>
      <xdr:colOff>177800</xdr:colOff>
      <xdr:row>41</xdr:row>
      <xdr:rowOff>11774</xdr:rowOff>
    </xdr:to>
    <xdr:cxnSp macro="">
      <xdr:nvCxnSpPr>
        <xdr:cNvPr id="296" name="直線コネクタ 295"/>
        <xdr:cNvCxnSpPr/>
      </xdr:nvCxnSpPr>
      <xdr:spPr>
        <a:xfrm>
          <a:off x="18395950" y="6787036"/>
          <a:ext cx="80645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64549</xdr:rowOff>
    </xdr:from>
    <xdr:to>
      <xdr:col>102</xdr:col>
      <xdr:colOff>165100</xdr:colOff>
      <xdr:row>41</xdr:row>
      <xdr:rowOff>166149</xdr:rowOff>
    </xdr:to>
    <xdr:sp macro="" textlink="">
      <xdr:nvSpPr>
        <xdr:cNvPr id="297" name="楕円 296"/>
        <xdr:cNvSpPr/>
      </xdr:nvSpPr>
      <xdr:spPr>
        <a:xfrm>
          <a:off x="17551400" y="683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11586</xdr:rowOff>
    </xdr:from>
    <xdr:to>
      <xdr:col>107</xdr:col>
      <xdr:colOff>50800</xdr:colOff>
      <xdr:row>41</xdr:row>
      <xdr:rowOff>115349</xdr:rowOff>
    </xdr:to>
    <xdr:cxnSp macro="">
      <xdr:nvCxnSpPr>
        <xdr:cNvPr id="298" name="直線コネクタ 297"/>
        <xdr:cNvCxnSpPr/>
      </xdr:nvCxnSpPr>
      <xdr:spPr>
        <a:xfrm flipV="1">
          <a:off x="17602200" y="6787036"/>
          <a:ext cx="793750" cy="10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63845</xdr:rowOff>
    </xdr:from>
    <xdr:to>
      <xdr:col>98</xdr:col>
      <xdr:colOff>38100</xdr:colOff>
      <xdr:row>41</xdr:row>
      <xdr:rowOff>165445</xdr:rowOff>
    </xdr:to>
    <xdr:sp macro="" textlink="">
      <xdr:nvSpPr>
        <xdr:cNvPr id="299" name="楕円 298"/>
        <xdr:cNvSpPr/>
      </xdr:nvSpPr>
      <xdr:spPr>
        <a:xfrm>
          <a:off x="16757650" y="6839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114645</xdr:rowOff>
    </xdr:from>
    <xdr:to>
      <xdr:col>102</xdr:col>
      <xdr:colOff>114300</xdr:colOff>
      <xdr:row>41</xdr:row>
      <xdr:rowOff>115349</xdr:rowOff>
    </xdr:to>
    <xdr:cxnSp macro="">
      <xdr:nvCxnSpPr>
        <xdr:cNvPr id="300" name="直線コネクタ 299"/>
        <xdr:cNvCxnSpPr/>
      </xdr:nvCxnSpPr>
      <xdr:spPr>
        <a:xfrm>
          <a:off x="16802100" y="6890095"/>
          <a:ext cx="8001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102867</xdr:rowOff>
    </xdr:from>
    <xdr:ext cx="599010" cy="259045"/>
    <xdr:sp macro="" textlink="">
      <xdr:nvSpPr>
        <xdr:cNvPr id="301" name="n_1aveValue【一般廃棄物処理施設】&#10;一人当たり有形固定資産（償却資産）額"/>
        <xdr:cNvSpPr txBox="1"/>
      </xdr:nvSpPr>
      <xdr:spPr>
        <a:xfrm>
          <a:off x="18915595" y="687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103139</xdr:rowOff>
    </xdr:from>
    <xdr:ext cx="599010" cy="259045"/>
    <xdr:sp macro="" textlink="">
      <xdr:nvSpPr>
        <xdr:cNvPr id="302" name="n_2aveValue【一般廃棄物処理施設】&#10;一人当たり有形固定資産（償却資産）額"/>
        <xdr:cNvSpPr txBox="1"/>
      </xdr:nvSpPr>
      <xdr:spPr>
        <a:xfrm>
          <a:off x="18134545" y="687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03" name="n_3aveValue【一般廃棄物処理施設】&#10;一人当たり有形固定資産（償却資産）額"/>
        <xdr:cNvSpPr txBox="1"/>
      </xdr:nvSpPr>
      <xdr:spPr>
        <a:xfrm>
          <a:off x="17321745" y="65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04" name="n_4aveValue【一般廃棄物処理施設】&#10;一人当たり有形固定資産（償却資産）額"/>
        <xdr:cNvSpPr txBox="1"/>
      </xdr:nvSpPr>
      <xdr:spPr>
        <a:xfrm>
          <a:off x="16527995" y="658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79101</xdr:rowOff>
    </xdr:from>
    <xdr:ext cx="599010" cy="259045"/>
    <xdr:sp macro="" textlink="">
      <xdr:nvSpPr>
        <xdr:cNvPr id="305" name="n_1mainValue【一般廃棄物処理施設】&#10;一人当たり有形固定資産（償却資産）額"/>
        <xdr:cNvSpPr txBox="1"/>
      </xdr:nvSpPr>
      <xdr:spPr>
        <a:xfrm>
          <a:off x="18915595" y="65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78913</xdr:rowOff>
    </xdr:from>
    <xdr:ext cx="599010" cy="259045"/>
    <xdr:sp macro="" textlink="">
      <xdr:nvSpPr>
        <xdr:cNvPr id="306" name="n_2mainValue【一般廃棄物処理施設】&#10;一人当たり有形固定資産（償却資産）額"/>
        <xdr:cNvSpPr txBox="1"/>
      </xdr:nvSpPr>
      <xdr:spPr>
        <a:xfrm>
          <a:off x="18134545" y="652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157276</xdr:rowOff>
    </xdr:from>
    <xdr:ext cx="534377" cy="259045"/>
    <xdr:sp macro="" textlink="">
      <xdr:nvSpPr>
        <xdr:cNvPr id="307" name="n_3mainValue【一般廃棄物処理施設】&#10;一人当たり有形固定資産（償却資産）額"/>
        <xdr:cNvSpPr txBox="1"/>
      </xdr:nvSpPr>
      <xdr:spPr>
        <a:xfrm>
          <a:off x="17354061" y="6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156572</xdr:rowOff>
    </xdr:from>
    <xdr:ext cx="534377" cy="259045"/>
    <xdr:sp macro="" textlink="">
      <xdr:nvSpPr>
        <xdr:cNvPr id="308" name="n_4mainValue【一般廃棄物処理施設】&#10;一人当たり有形固定資産（償却資産）額"/>
        <xdr:cNvSpPr txBox="1"/>
      </xdr:nvSpPr>
      <xdr:spPr>
        <a:xfrm>
          <a:off x="16560311" y="69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5" name="テキスト ボックス 3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7" name="テキスト ボックス 336"/>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5" name="テキスト ボックス 344"/>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48" name="直線コネクタ 347"/>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49"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0" name="直線コネクタ 349"/>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1"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2" name="直線コネクタ 351"/>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53" name="【消防施設】&#10;有形固定資産減価償却率平均値テキスト"/>
        <xdr:cNvSpPr txBox="1"/>
      </xdr:nvSpPr>
      <xdr:spPr>
        <a:xfrm>
          <a:off x="14738350" y="13331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54" name="フローチャート: 判断 353"/>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55" name="フローチャート: 判断 354"/>
        <xdr:cNvSpPr/>
      </xdr:nvSpPr>
      <xdr:spPr>
        <a:xfrm>
          <a:off x="138874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56" name="フローチャート: 判断 355"/>
        <xdr:cNvSpPr/>
      </xdr:nvSpPr>
      <xdr:spPr>
        <a:xfrm>
          <a:off x="13093700" y="1356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57" name="フローチャート: 判断 356"/>
        <xdr:cNvSpPr/>
      </xdr:nvSpPr>
      <xdr:spPr>
        <a:xfrm>
          <a:off x="12299950" y="13552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58" name="フローチャート: 判断 357"/>
        <xdr:cNvSpPr/>
      </xdr:nvSpPr>
      <xdr:spPr>
        <a:xfrm>
          <a:off x="1148715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143511</xdr:rowOff>
    </xdr:from>
    <xdr:to>
      <xdr:col>85</xdr:col>
      <xdr:colOff>177800</xdr:colOff>
      <xdr:row>84</xdr:row>
      <xdr:rowOff>73661</xdr:rowOff>
    </xdr:to>
    <xdr:sp macro="" textlink="">
      <xdr:nvSpPr>
        <xdr:cNvPr id="364" name="楕円 363"/>
        <xdr:cNvSpPr/>
      </xdr:nvSpPr>
      <xdr:spPr>
        <a:xfrm>
          <a:off x="14649450" y="13853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121938</xdr:rowOff>
    </xdr:from>
    <xdr:ext cx="405111" cy="259045"/>
    <xdr:sp macro="" textlink="">
      <xdr:nvSpPr>
        <xdr:cNvPr id="365" name="【消防施設】&#10;有形固定資産減価償却率該当値テキスト"/>
        <xdr:cNvSpPr txBox="1"/>
      </xdr:nvSpPr>
      <xdr:spPr>
        <a:xfrm>
          <a:off x="14738350"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129539</xdr:rowOff>
    </xdr:from>
    <xdr:to>
      <xdr:col>81</xdr:col>
      <xdr:colOff>101600</xdr:colOff>
      <xdr:row>84</xdr:row>
      <xdr:rowOff>59689</xdr:rowOff>
    </xdr:to>
    <xdr:sp macro="" textlink="">
      <xdr:nvSpPr>
        <xdr:cNvPr id="366" name="楕円 365"/>
        <xdr:cNvSpPr/>
      </xdr:nvSpPr>
      <xdr:spPr>
        <a:xfrm>
          <a:off x="13887450" y="13839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8889</xdr:rowOff>
    </xdr:from>
    <xdr:to>
      <xdr:col>85</xdr:col>
      <xdr:colOff>127000</xdr:colOff>
      <xdr:row>84</xdr:row>
      <xdr:rowOff>22861</xdr:rowOff>
    </xdr:to>
    <xdr:cxnSp macro="">
      <xdr:nvCxnSpPr>
        <xdr:cNvPr id="367" name="直線コネクタ 366"/>
        <xdr:cNvCxnSpPr/>
      </xdr:nvCxnSpPr>
      <xdr:spPr>
        <a:xfrm>
          <a:off x="13938250" y="13883639"/>
          <a:ext cx="762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130811</xdr:rowOff>
    </xdr:from>
    <xdr:to>
      <xdr:col>76</xdr:col>
      <xdr:colOff>165100</xdr:colOff>
      <xdr:row>84</xdr:row>
      <xdr:rowOff>60961</xdr:rowOff>
    </xdr:to>
    <xdr:sp macro="" textlink="">
      <xdr:nvSpPr>
        <xdr:cNvPr id="368" name="楕円 367"/>
        <xdr:cNvSpPr/>
      </xdr:nvSpPr>
      <xdr:spPr>
        <a:xfrm>
          <a:off x="13093700" y="138404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8889</xdr:rowOff>
    </xdr:from>
    <xdr:to>
      <xdr:col>81</xdr:col>
      <xdr:colOff>50800</xdr:colOff>
      <xdr:row>84</xdr:row>
      <xdr:rowOff>10161</xdr:rowOff>
    </xdr:to>
    <xdr:cxnSp macro="">
      <xdr:nvCxnSpPr>
        <xdr:cNvPr id="369" name="直線コネクタ 368"/>
        <xdr:cNvCxnSpPr/>
      </xdr:nvCxnSpPr>
      <xdr:spPr>
        <a:xfrm flipV="1">
          <a:off x="13144500" y="13883639"/>
          <a:ext cx="79375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118111</xdr:rowOff>
    </xdr:from>
    <xdr:to>
      <xdr:col>72</xdr:col>
      <xdr:colOff>38100</xdr:colOff>
      <xdr:row>84</xdr:row>
      <xdr:rowOff>48261</xdr:rowOff>
    </xdr:to>
    <xdr:sp macro="" textlink="">
      <xdr:nvSpPr>
        <xdr:cNvPr id="370" name="楕円 369"/>
        <xdr:cNvSpPr/>
      </xdr:nvSpPr>
      <xdr:spPr>
        <a:xfrm>
          <a:off x="12299950" y="13827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168911</xdr:rowOff>
    </xdr:from>
    <xdr:to>
      <xdr:col>76</xdr:col>
      <xdr:colOff>114300</xdr:colOff>
      <xdr:row>84</xdr:row>
      <xdr:rowOff>10161</xdr:rowOff>
    </xdr:to>
    <xdr:cxnSp macro="">
      <xdr:nvCxnSpPr>
        <xdr:cNvPr id="371" name="直線コネクタ 370"/>
        <xdr:cNvCxnSpPr/>
      </xdr:nvCxnSpPr>
      <xdr:spPr>
        <a:xfrm>
          <a:off x="12344400" y="13872211"/>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104139</xdr:rowOff>
    </xdr:from>
    <xdr:to>
      <xdr:col>67</xdr:col>
      <xdr:colOff>101600</xdr:colOff>
      <xdr:row>84</xdr:row>
      <xdr:rowOff>34289</xdr:rowOff>
    </xdr:to>
    <xdr:sp macro="" textlink="">
      <xdr:nvSpPr>
        <xdr:cNvPr id="372" name="楕円 371"/>
        <xdr:cNvSpPr/>
      </xdr:nvSpPr>
      <xdr:spPr>
        <a:xfrm>
          <a:off x="11487150" y="13813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154939</xdr:rowOff>
    </xdr:from>
    <xdr:to>
      <xdr:col>71</xdr:col>
      <xdr:colOff>177800</xdr:colOff>
      <xdr:row>83</xdr:row>
      <xdr:rowOff>168911</xdr:rowOff>
    </xdr:to>
    <xdr:cxnSp macro="">
      <xdr:nvCxnSpPr>
        <xdr:cNvPr id="373" name="直線コネクタ 372"/>
        <xdr:cNvCxnSpPr/>
      </xdr:nvCxnSpPr>
      <xdr:spPr>
        <a:xfrm>
          <a:off x="11537950" y="13864589"/>
          <a:ext cx="8064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4" name="n_1aveValue【消防施設】&#10;有形固定資産減価償却率"/>
        <xdr:cNvSpPr txBox="1"/>
      </xdr:nvSpPr>
      <xdr:spPr>
        <a:xfrm>
          <a:off x="13742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75" name="n_2aveValue【消防施設】&#10;有形固定資産減価償却率"/>
        <xdr:cNvSpPr txBox="1"/>
      </xdr:nvSpPr>
      <xdr:spPr>
        <a:xfrm>
          <a:off x="12960994"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76" name="n_3aveValue【消防施設】&#10;有形固定資産減価償却率"/>
        <xdr:cNvSpPr txBox="1"/>
      </xdr:nvSpPr>
      <xdr:spPr>
        <a:xfrm>
          <a:off x="1216724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77" name="n_4aveValue【消防施設】&#10;有形固定資産減価償却率"/>
        <xdr:cNvSpPr txBox="1"/>
      </xdr:nvSpPr>
      <xdr:spPr>
        <a:xfrm>
          <a:off x="11354444"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50816</xdr:rowOff>
    </xdr:from>
    <xdr:ext cx="405111" cy="259045"/>
    <xdr:sp macro="" textlink="">
      <xdr:nvSpPr>
        <xdr:cNvPr id="378" name="n_1mainValue【消防施設】&#10;有形固定資産減価償却率"/>
        <xdr:cNvSpPr txBox="1"/>
      </xdr:nvSpPr>
      <xdr:spPr>
        <a:xfrm>
          <a:off x="137420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52088</xdr:rowOff>
    </xdr:from>
    <xdr:ext cx="405111" cy="259045"/>
    <xdr:sp macro="" textlink="">
      <xdr:nvSpPr>
        <xdr:cNvPr id="379" name="n_2mainValue【消防施設】&#10;有形固定資産減価償却率"/>
        <xdr:cNvSpPr txBox="1"/>
      </xdr:nvSpPr>
      <xdr:spPr>
        <a:xfrm>
          <a:off x="12960994" y="1392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39388</xdr:rowOff>
    </xdr:from>
    <xdr:ext cx="405111" cy="259045"/>
    <xdr:sp macro="" textlink="">
      <xdr:nvSpPr>
        <xdr:cNvPr id="380" name="n_3mainValue【消防施設】&#10;有形固定資産減価償却率"/>
        <xdr:cNvSpPr txBox="1"/>
      </xdr:nvSpPr>
      <xdr:spPr>
        <a:xfrm>
          <a:off x="12167244"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25416</xdr:rowOff>
    </xdr:from>
    <xdr:ext cx="405111" cy="259045"/>
    <xdr:sp macro="" textlink="">
      <xdr:nvSpPr>
        <xdr:cNvPr id="381" name="n_4mainValue【消防施設】&#10;有形固定資産減価償却率"/>
        <xdr:cNvSpPr txBox="1"/>
      </xdr:nvSpPr>
      <xdr:spPr>
        <a:xfrm>
          <a:off x="11354444" y="1390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2" name="直線コネクタ 39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3" name="テキスト ボックス 39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4" name="直線コネクタ 39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5" name="テキスト ボックス 39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6" name="直線コネクタ 39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7" name="テキスト ボックス 39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8" name="直線コネクタ 39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9" name="テキスト ボックス 39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0" name="直線コネクタ 39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1" name="テキスト ボックス 40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05" name="直線コネクタ 404"/>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06"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07" name="直線コネクタ 406"/>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08"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09" name="直線コネクタ 408"/>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10" name="【消防施設】&#10;一人当たり面積平均値テキスト"/>
        <xdr:cNvSpPr txBox="1"/>
      </xdr:nvSpPr>
      <xdr:spPr>
        <a:xfrm>
          <a:off x="19989800" y="1413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11" name="フローチャート: 判断 410"/>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412" name="フローチャート: 判断 411"/>
        <xdr:cNvSpPr/>
      </xdr:nvSpPr>
      <xdr:spPr>
        <a:xfrm>
          <a:off x="19157950" y="141635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413" name="フローチャート: 判断 412"/>
        <xdr:cNvSpPr/>
      </xdr:nvSpPr>
      <xdr:spPr>
        <a:xfrm>
          <a:off x="1834515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414" name="フローチャート: 判断 413"/>
        <xdr:cNvSpPr/>
      </xdr:nvSpPr>
      <xdr:spPr>
        <a:xfrm>
          <a:off x="17551400" y="14160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415" name="フローチャート: 判断 414"/>
        <xdr:cNvSpPr/>
      </xdr:nvSpPr>
      <xdr:spPr>
        <a:xfrm>
          <a:off x="16757650" y="141349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111125</xdr:rowOff>
    </xdr:from>
    <xdr:to>
      <xdr:col>116</xdr:col>
      <xdr:colOff>114300</xdr:colOff>
      <xdr:row>86</xdr:row>
      <xdr:rowOff>41275</xdr:rowOff>
    </xdr:to>
    <xdr:sp macro="" textlink="">
      <xdr:nvSpPr>
        <xdr:cNvPr id="421" name="楕円 420"/>
        <xdr:cNvSpPr/>
      </xdr:nvSpPr>
      <xdr:spPr>
        <a:xfrm>
          <a:off x="19900900" y="14150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70502</xdr:rowOff>
    </xdr:from>
    <xdr:ext cx="469744" cy="259045"/>
    <xdr:sp macro="" textlink="">
      <xdr:nvSpPr>
        <xdr:cNvPr id="422" name="【消防施設】&#10;一人当たり面積該当値テキスト"/>
        <xdr:cNvSpPr txBox="1"/>
      </xdr:nvSpPr>
      <xdr:spPr>
        <a:xfrm>
          <a:off x="19989800" y="139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118745</xdr:rowOff>
    </xdr:from>
    <xdr:to>
      <xdr:col>112</xdr:col>
      <xdr:colOff>38100</xdr:colOff>
      <xdr:row>86</xdr:row>
      <xdr:rowOff>48895</xdr:rowOff>
    </xdr:to>
    <xdr:sp macro="" textlink="">
      <xdr:nvSpPr>
        <xdr:cNvPr id="423" name="楕円 422"/>
        <xdr:cNvSpPr/>
      </xdr:nvSpPr>
      <xdr:spPr>
        <a:xfrm>
          <a:off x="19157950" y="141585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161925</xdr:rowOff>
    </xdr:from>
    <xdr:to>
      <xdr:col>116</xdr:col>
      <xdr:colOff>63500</xdr:colOff>
      <xdr:row>85</xdr:row>
      <xdr:rowOff>169545</xdr:rowOff>
    </xdr:to>
    <xdr:cxnSp macro="">
      <xdr:nvCxnSpPr>
        <xdr:cNvPr id="424" name="直線コネクタ 423"/>
        <xdr:cNvCxnSpPr/>
      </xdr:nvCxnSpPr>
      <xdr:spPr>
        <a:xfrm flipV="1">
          <a:off x="19202400" y="14201775"/>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119126</xdr:rowOff>
    </xdr:from>
    <xdr:to>
      <xdr:col>107</xdr:col>
      <xdr:colOff>101600</xdr:colOff>
      <xdr:row>86</xdr:row>
      <xdr:rowOff>49276</xdr:rowOff>
    </xdr:to>
    <xdr:sp macro="" textlink="">
      <xdr:nvSpPr>
        <xdr:cNvPr id="425" name="楕円 424"/>
        <xdr:cNvSpPr/>
      </xdr:nvSpPr>
      <xdr:spPr>
        <a:xfrm>
          <a:off x="18345150" y="14158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169545</xdr:rowOff>
    </xdr:from>
    <xdr:to>
      <xdr:col>111</xdr:col>
      <xdr:colOff>177800</xdr:colOff>
      <xdr:row>85</xdr:row>
      <xdr:rowOff>169926</xdr:rowOff>
    </xdr:to>
    <xdr:cxnSp macro="">
      <xdr:nvCxnSpPr>
        <xdr:cNvPr id="426" name="直線コネクタ 425"/>
        <xdr:cNvCxnSpPr/>
      </xdr:nvCxnSpPr>
      <xdr:spPr>
        <a:xfrm flipV="1">
          <a:off x="18395950" y="14203045"/>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117983</xdr:rowOff>
    </xdr:from>
    <xdr:to>
      <xdr:col>102</xdr:col>
      <xdr:colOff>165100</xdr:colOff>
      <xdr:row>86</xdr:row>
      <xdr:rowOff>48133</xdr:rowOff>
    </xdr:to>
    <xdr:sp macro="" textlink="">
      <xdr:nvSpPr>
        <xdr:cNvPr id="427" name="楕円 426"/>
        <xdr:cNvSpPr/>
      </xdr:nvSpPr>
      <xdr:spPr>
        <a:xfrm>
          <a:off x="17551400" y="141578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168783</xdr:rowOff>
    </xdr:from>
    <xdr:to>
      <xdr:col>107</xdr:col>
      <xdr:colOff>50800</xdr:colOff>
      <xdr:row>85</xdr:row>
      <xdr:rowOff>169926</xdr:rowOff>
    </xdr:to>
    <xdr:cxnSp macro="">
      <xdr:nvCxnSpPr>
        <xdr:cNvPr id="428" name="直線コネクタ 427"/>
        <xdr:cNvCxnSpPr/>
      </xdr:nvCxnSpPr>
      <xdr:spPr>
        <a:xfrm>
          <a:off x="17602200" y="14202283"/>
          <a:ext cx="7937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113412</xdr:rowOff>
    </xdr:from>
    <xdr:to>
      <xdr:col>98</xdr:col>
      <xdr:colOff>38100</xdr:colOff>
      <xdr:row>86</xdr:row>
      <xdr:rowOff>43562</xdr:rowOff>
    </xdr:to>
    <xdr:sp macro="" textlink="">
      <xdr:nvSpPr>
        <xdr:cNvPr id="429" name="楕円 428"/>
        <xdr:cNvSpPr/>
      </xdr:nvSpPr>
      <xdr:spPr>
        <a:xfrm>
          <a:off x="16757650" y="141532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164212</xdr:rowOff>
    </xdr:from>
    <xdr:to>
      <xdr:col>102</xdr:col>
      <xdr:colOff>114300</xdr:colOff>
      <xdr:row>85</xdr:row>
      <xdr:rowOff>168783</xdr:rowOff>
    </xdr:to>
    <xdr:cxnSp macro="">
      <xdr:nvCxnSpPr>
        <xdr:cNvPr id="430" name="直線コネクタ 429"/>
        <xdr:cNvCxnSpPr/>
      </xdr:nvCxnSpPr>
      <xdr:spPr>
        <a:xfrm>
          <a:off x="16802100" y="1420406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44975</xdr:rowOff>
    </xdr:from>
    <xdr:ext cx="469744" cy="259045"/>
    <xdr:sp macro="" textlink="">
      <xdr:nvSpPr>
        <xdr:cNvPr id="431" name="n_1aveValue【消防施設】&#10;一人当たり面積"/>
        <xdr:cNvSpPr txBox="1"/>
      </xdr:nvSpPr>
      <xdr:spPr>
        <a:xfrm>
          <a:off x="18980227" y="1424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42308</xdr:rowOff>
    </xdr:from>
    <xdr:ext cx="469744" cy="259045"/>
    <xdr:sp macro="" textlink="">
      <xdr:nvSpPr>
        <xdr:cNvPr id="432" name="n_2aveValue【消防施設】&#10;一人当たり面積"/>
        <xdr:cNvSpPr txBox="1"/>
      </xdr:nvSpPr>
      <xdr:spPr>
        <a:xfrm>
          <a:off x="18180127" y="1424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41546</xdr:rowOff>
    </xdr:from>
    <xdr:ext cx="469744" cy="259045"/>
    <xdr:sp macro="" textlink="">
      <xdr:nvSpPr>
        <xdr:cNvPr id="433" name="n_3aveValue【消防施設】&#10;一人当たり面積"/>
        <xdr:cNvSpPr txBox="1"/>
      </xdr:nvSpPr>
      <xdr:spPr>
        <a:xfrm>
          <a:off x="17386377" y="1424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434" name="n_4aveValue【消防施設】&#10;一人当たり面積"/>
        <xdr:cNvSpPr txBox="1"/>
      </xdr:nvSpPr>
      <xdr:spPr>
        <a:xfrm>
          <a:off x="16592627" y="1391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65422</xdr:rowOff>
    </xdr:from>
    <xdr:ext cx="469744" cy="259045"/>
    <xdr:sp macro="" textlink="">
      <xdr:nvSpPr>
        <xdr:cNvPr id="435" name="n_1mainValue【消防施設】&#10;一人当たり面積"/>
        <xdr:cNvSpPr txBox="1"/>
      </xdr:nvSpPr>
      <xdr:spPr>
        <a:xfrm>
          <a:off x="18980227" y="139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65803</xdr:rowOff>
    </xdr:from>
    <xdr:ext cx="469744" cy="259045"/>
    <xdr:sp macro="" textlink="">
      <xdr:nvSpPr>
        <xdr:cNvPr id="436" name="n_2mainValue【消防施設】&#10;一人当たり面積"/>
        <xdr:cNvSpPr txBox="1"/>
      </xdr:nvSpPr>
      <xdr:spPr>
        <a:xfrm>
          <a:off x="18180127" y="139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64660</xdr:rowOff>
    </xdr:from>
    <xdr:ext cx="469744" cy="259045"/>
    <xdr:sp macro="" textlink="">
      <xdr:nvSpPr>
        <xdr:cNvPr id="437" name="n_3mainValue【消防施設】&#10;一人当たり面積"/>
        <xdr:cNvSpPr txBox="1"/>
      </xdr:nvSpPr>
      <xdr:spPr>
        <a:xfrm>
          <a:off x="17386377" y="139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34689</xdr:rowOff>
    </xdr:from>
    <xdr:ext cx="469744" cy="259045"/>
    <xdr:sp macro="" textlink="">
      <xdr:nvSpPr>
        <xdr:cNvPr id="438" name="n_4mainValue【消防施設】&#10;一人当たり面積"/>
        <xdr:cNvSpPr txBox="1"/>
      </xdr:nvSpPr>
      <xdr:spPr>
        <a:xfrm>
          <a:off x="16592627" y="14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4" name="直線コネクタ 463"/>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5"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6" name="直線コネクタ 465"/>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7"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68" name="直線コネクタ 467"/>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69" name="【庁舎】&#10;有形固定資産減価償却率平均値テキスト"/>
        <xdr:cNvSpPr txBox="1"/>
      </xdr:nvSpPr>
      <xdr:spPr>
        <a:xfrm>
          <a:off x="14738350" y="1718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0" name="フローチャート: 判断 469"/>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1" name="フローチャート: 判断 470"/>
        <xdr:cNvSpPr/>
      </xdr:nvSpPr>
      <xdr:spPr>
        <a:xfrm>
          <a:off x="1388745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2" name="フローチャート: 判断 471"/>
        <xdr:cNvSpPr/>
      </xdr:nvSpPr>
      <xdr:spPr>
        <a:xfrm>
          <a:off x="13093700" y="174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3" name="フローチャート: 判断 472"/>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4" name="フローチャート: 判断 473"/>
        <xdr:cNvSpPr/>
      </xdr:nvSpPr>
      <xdr:spPr>
        <a:xfrm>
          <a:off x="11487150" y="1746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35198</xdr:rowOff>
    </xdr:from>
    <xdr:to>
      <xdr:col>85</xdr:col>
      <xdr:colOff>177800</xdr:colOff>
      <xdr:row>105</xdr:row>
      <xdr:rowOff>136798</xdr:rowOff>
    </xdr:to>
    <xdr:sp macro="" textlink="">
      <xdr:nvSpPr>
        <xdr:cNvPr id="480" name="楕円 479"/>
        <xdr:cNvSpPr/>
      </xdr:nvSpPr>
      <xdr:spPr>
        <a:xfrm>
          <a:off x="14649450" y="174659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13625</xdr:rowOff>
    </xdr:from>
    <xdr:ext cx="405111" cy="259045"/>
    <xdr:sp macro="" textlink="">
      <xdr:nvSpPr>
        <xdr:cNvPr id="481" name="【庁舎】&#10;有形固定資産減価償却率該当値テキスト"/>
        <xdr:cNvSpPr txBox="1"/>
      </xdr:nvSpPr>
      <xdr:spPr>
        <a:xfrm>
          <a:off x="14738350" y="1744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482" name="楕円 481"/>
        <xdr:cNvSpPr/>
      </xdr:nvSpPr>
      <xdr:spPr>
        <a:xfrm>
          <a:off x="1388745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85998</xdr:rowOff>
    </xdr:to>
    <xdr:cxnSp macro="">
      <xdr:nvCxnSpPr>
        <xdr:cNvPr id="483" name="直線コネクタ 482"/>
        <xdr:cNvCxnSpPr/>
      </xdr:nvCxnSpPr>
      <xdr:spPr>
        <a:xfrm>
          <a:off x="13938250" y="17488988"/>
          <a:ext cx="762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18869</xdr:rowOff>
    </xdr:from>
    <xdr:to>
      <xdr:col>76</xdr:col>
      <xdr:colOff>165100</xdr:colOff>
      <xdr:row>105</xdr:row>
      <xdr:rowOff>120469</xdr:rowOff>
    </xdr:to>
    <xdr:sp macro="" textlink="">
      <xdr:nvSpPr>
        <xdr:cNvPr id="484" name="楕円 483"/>
        <xdr:cNvSpPr/>
      </xdr:nvSpPr>
      <xdr:spPr>
        <a:xfrm>
          <a:off x="13093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69669</xdr:rowOff>
    </xdr:to>
    <xdr:cxnSp macro="">
      <xdr:nvCxnSpPr>
        <xdr:cNvPr id="485" name="直線コネクタ 484"/>
        <xdr:cNvCxnSpPr/>
      </xdr:nvCxnSpPr>
      <xdr:spPr>
        <a:xfrm flipV="1">
          <a:off x="13144500" y="17488988"/>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486" name="楕円 485"/>
        <xdr:cNvSpPr/>
      </xdr:nvSpPr>
      <xdr:spPr>
        <a:xfrm>
          <a:off x="12299950" y="17441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61505</xdr:rowOff>
    </xdr:from>
    <xdr:to>
      <xdr:col>76</xdr:col>
      <xdr:colOff>114300</xdr:colOff>
      <xdr:row>105</xdr:row>
      <xdr:rowOff>69669</xdr:rowOff>
    </xdr:to>
    <xdr:cxnSp macro="">
      <xdr:nvCxnSpPr>
        <xdr:cNvPr id="487" name="直線コネクタ 486"/>
        <xdr:cNvCxnSpPr/>
      </xdr:nvCxnSpPr>
      <xdr:spPr>
        <a:xfrm>
          <a:off x="12344400" y="17492255"/>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488" name="楕円 487"/>
        <xdr:cNvSpPr/>
      </xdr:nvSpPr>
      <xdr:spPr>
        <a:xfrm>
          <a:off x="1148715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105</xdr:row>
      <xdr:rowOff>61505</xdr:rowOff>
    </xdr:to>
    <xdr:cxnSp macro="">
      <xdr:nvCxnSpPr>
        <xdr:cNvPr id="489" name="直線コネクタ 488"/>
        <xdr:cNvCxnSpPr/>
      </xdr:nvCxnSpPr>
      <xdr:spPr>
        <a:xfrm>
          <a:off x="11537950" y="17038320"/>
          <a:ext cx="80645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0" name="n_1aveValue【庁舎】&#10;有形固定資産減価償却率"/>
        <xdr:cNvSpPr txBox="1"/>
      </xdr:nvSpPr>
      <xdr:spPr>
        <a:xfrm>
          <a:off x="13742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1" name="n_2aveValue【庁舎】&#10;有形固定資産減価償却率"/>
        <xdr:cNvSpPr txBox="1"/>
      </xdr:nvSpPr>
      <xdr:spPr>
        <a:xfrm>
          <a:off x="1296099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492" name="n_3aveValue【庁舎】&#10;有形固定資産減価償却率"/>
        <xdr:cNvSpPr txBox="1"/>
      </xdr:nvSpPr>
      <xdr:spPr>
        <a:xfrm>
          <a:off x="121672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493" name="n_4aveValue【庁舎】&#10;有形固定資産減価償却率"/>
        <xdr:cNvSpPr txBox="1"/>
      </xdr:nvSpPr>
      <xdr:spPr>
        <a:xfrm>
          <a:off x="11354444" y="1755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494" name="n_1mainValue【庁舎】&#10;有形固定資産減価償却率"/>
        <xdr:cNvSpPr txBox="1"/>
      </xdr:nvSpPr>
      <xdr:spPr>
        <a:xfrm>
          <a:off x="13742044" y="1753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111596</xdr:rowOff>
    </xdr:from>
    <xdr:ext cx="405111" cy="259045"/>
    <xdr:sp macro="" textlink="">
      <xdr:nvSpPr>
        <xdr:cNvPr id="495" name="n_2mainValue【庁舎】&#10;有形固定資産減価償却率"/>
        <xdr:cNvSpPr txBox="1"/>
      </xdr:nvSpPr>
      <xdr:spPr>
        <a:xfrm>
          <a:off x="12960994" y="1754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128832</xdr:rowOff>
    </xdr:from>
    <xdr:ext cx="405111" cy="259045"/>
    <xdr:sp macro="" textlink="">
      <xdr:nvSpPr>
        <xdr:cNvPr id="496" name="n_3mainValue【庁舎】&#10;有形固定資産減価償却率"/>
        <xdr:cNvSpPr txBox="1"/>
      </xdr:nvSpPr>
      <xdr:spPr>
        <a:xfrm>
          <a:off x="121672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497" name="n_4mainValue【庁舎】&#10;有形固定資産減価償却率"/>
        <xdr:cNvSpPr txBox="1"/>
      </xdr:nvSpPr>
      <xdr:spPr>
        <a:xfrm>
          <a:off x="113544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7" name="テキスト ボックス 516"/>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9" name="テキスト ボックス 518"/>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1" name="直線コネクタ 520"/>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2"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3" name="直線コネクタ 522"/>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4"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5" name="直線コネクタ 524"/>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6" name="【庁舎】&#10;一人当たり面積平均値テキスト"/>
        <xdr:cNvSpPr txBox="1"/>
      </xdr:nvSpPr>
      <xdr:spPr>
        <a:xfrm>
          <a:off x="19989800" y="17903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7" name="フローチャート: 判断 526"/>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528" name="フローチャート: 判断 527"/>
        <xdr:cNvSpPr/>
      </xdr:nvSpPr>
      <xdr:spPr>
        <a:xfrm>
          <a:off x="19157950" y="179293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529" name="フローチャート: 判断 528"/>
        <xdr:cNvSpPr/>
      </xdr:nvSpPr>
      <xdr:spPr>
        <a:xfrm>
          <a:off x="18345150" y="179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530" name="フローチャート: 判断 529"/>
        <xdr:cNvSpPr/>
      </xdr:nvSpPr>
      <xdr:spPr>
        <a:xfrm>
          <a:off x="17551400" y="1793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531" name="フローチャート: 判断 530"/>
        <xdr:cNvSpPr/>
      </xdr:nvSpPr>
      <xdr:spPr>
        <a:xfrm>
          <a:off x="16757650" y="179362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92838</xdr:rowOff>
    </xdr:from>
    <xdr:to>
      <xdr:col>116</xdr:col>
      <xdr:colOff>114300</xdr:colOff>
      <xdr:row>107</xdr:row>
      <xdr:rowOff>22988</xdr:rowOff>
    </xdr:to>
    <xdr:sp macro="" textlink="">
      <xdr:nvSpPr>
        <xdr:cNvPr id="537" name="楕円 536"/>
        <xdr:cNvSpPr/>
      </xdr:nvSpPr>
      <xdr:spPr>
        <a:xfrm>
          <a:off x="19900900" y="176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115715</xdr:rowOff>
    </xdr:from>
    <xdr:ext cx="469744" cy="259045"/>
    <xdr:sp macro="" textlink="">
      <xdr:nvSpPr>
        <xdr:cNvPr id="538" name="【庁舎】&#10;一人当たり面積該当値テキスト"/>
        <xdr:cNvSpPr txBox="1"/>
      </xdr:nvSpPr>
      <xdr:spPr>
        <a:xfrm>
          <a:off x="19989800" y="1754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106680</xdr:rowOff>
    </xdr:from>
    <xdr:to>
      <xdr:col>112</xdr:col>
      <xdr:colOff>38100</xdr:colOff>
      <xdr:row>107</xdr:row>
      <xdr:rowOff>36830</xdr:rowOff>
    </xdr:to>
    <xdr:sp macro="" textlink="">
      <xdr:nvSpPr>
        <xdr:cNvPr id="539" name="楕円 538"/>
        <xdr:cNvSpPr/>
      </xdr:nvSpPr>
      <xdr:spPr>
        <a:xfrm>
          <a:off x="19157950" y="17708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143638</xdr:rowOff>
    </xdr:from>
    <xdr:to>
      <xdr:col>116</xdr:col>
      <xdr:colOff>63500</xdr:colOff>
      <xdr:row>106</xdr:row>
      <xdr:rowOff>157480</xdr:rowOff>
    </xdr:to>
    <xdr:cxnSp macro="">
      <xdr:nvCxnSpPr>
        <xdr:cNvPr id="540" name="直線コネクタ 539"/>
        <xdr:cNvCxnSpPr/>
      </xdr:nvCxnSpPr>
      <xdr:spPr>
        <a:xfrm flipV="1">
          <a:off x="19202400" y="17745838"/>
          <a:ext cx="7493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106045</xdr:rowOff>
    </xdr:from>
    <xdr:to>
      <xdr:col>107</xdr:col>
      <xdr:colOff>101600</xdr:colOff>
      <xdr:row>107</xdr:row>
      <xdr:rowOff>36195</xdr:rowOff>
    </xdr:to>
    <xdr:sp macro="" textlink="">
      <xdr:nvSpPr>
        <xdr:cNvPr id="541" name="楕円 540"/>
        <xdr:cNvSpPr/>
      </xdr:nvSpPr>
      <xdr:spPr>
        <a:xfrm>
          <a:off x="18345150" y="17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156845</xdr:rowOff>
    </xdr:from>
    <xdr:to>
      <xdr:col>111</xdr:col>
      <xdr:colOff>177800</xdr:colOff>
      <xdr:row>106</xdr:row>
      <xdr:rowOff>157480</xdr:rowOff>
    </xdr:to>
    <xdr:cxnSp macro="">
      <xdr:nvCxnSpPr>
        <xdr:cNvPr id="542" name="直線コネクタ 541"/>
        <xdr:cNvCxnSpPr/>
      </xdr:nvCxnSpPr>
      <xdr:spPr>
        <a:xfrm>
          <a:off x="18395950" y="17759045"/>
          <a:ext cx="8064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102870</xdr:rowOff>
    </xdr:from>
    <xdr:to>
      <xdr:col>102</xdr:col>
      <xdr:colOff>165100</xdr:colOff>
      <xdr:row>107</xdr:row>
      <xdr:rowOff>33020</xdr:rowOff>
    </xdr:to>
    <xdr:sp macro="" textlink="">
      <xdr:nvSpPr>
        <xdr:cNvPr id="543" name="楕円 542"/>
        <xdr:cNvSpPr/>
      </xdr:nvSpPr>
      <xdr:spPr>
        <a:xfrm>
          <a:off x="17551400" y="17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153670</xdr:rowOff>
    </xdr:from>
    <xdr:to>
      <xdr:col>107</xdr:col>
      <xdr:colOff>50800</xdr:colOff>
      <xdr:row>106</xdr:row>
      <xdr:rowOff>156845</xdr:rowOff>
    </xdr:to>
    <xdr:cxnSp macro="">
      <xdr:nvCxnSpPr>
        <xdr:cNvPr id="544" name="直線コネクタ 543"/>
        <xdr:cNvCxnSpPr/>
      </xdr:nvCxnSpPr>
      <xdr:spPr>
        <a:xfrm>
          <a:off x="17602200" y="17755870"/>
          <a:ext cx="79375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89536</xdr:rowOff>
    </xdr:from>
    <xdr:to>
      <xdr:col>98</xdr:col>
      <xdr:colOff>38100</xdr:colOff>
      <xdr:row>107</xdr:row>
      <xdr:rowOff>19686</xdr:rowOff>
    </xdr:to>
    <xdr:sp macro="" textlink="">
      <xdr:nvSpPr>
        <xdr:cNvPr id="545" name="楕円 544"/>
        <xdr:cNvSpPr/>
      </xdr:nvSpPr>
      <xdr:spPr>
        <a:xfrm>
          <a:off x="16757650" y="17691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140336</xdr:rowOff>
    </xdr:from>
    <xdr:to>
      <xdr:col>102</xdr:col>
      <xdr:colOff>114300</xdr:colOff>
      <xdr:row>106</xdr:row>
      <xdr:rowOff>153670</xdr:rowOff>
    </xdr:to>
    <xdr:cxnSp macro="">
      <xdr:nvCxnSpPr>
        <xdr:cNvPr id="546" name="直線コネクタ 545"/>
        <xdr:cNvCxnSpPr/>
      </xdr:nvCxnSpPr>
      <xdr:spPr>
        <a:xfrm>
          <a:off x="16802100" y="17742536"/>
          <a:ext cx="8001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547" name="n_1aveValue【庁舎】&#10;一人当たり面積"/>
        <xdr:cNvSpPr txBox="1"/>
      </xdr:nvSpPr>
      <xdr:spPr>
        <a:xfrm>
          <a:off x="18980227"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548" name="n_2aveValue【庁舎】&#10;一人当たり面積"/>
        <xdr:cNvSpPr txBox="1"/>
      </xdr:nvSpPr>
      <xdr:spPr>
        <a:xfrm>
          <a:off x="18180127" y="1802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549" name="n_3aveValue【庁舎】&#10;一人当たり面積"/>
        <xdr:cNvSpPr txBox="1"/>
      </xdr:nvSpPr>
      <xdr:spPr>
        <a:xfrm>
          <a:off x="17386377" y="1802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550" name="n_4aveValue【庁舎】&#10;一人当たり面積"/>
        <xdr:cNvSpPr txBox="1"/>
      </xdr:nvSpPr>
      <xdr:spPr>
        <a:xfrm>
          <a:off x="165926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53357</xdr:rowOff>
    </xdr:from>
    <xdr:ext cx="469744" cy="259045"/>
    <xdr:sp macro="" textlink="">
      <xdr:nvSpPr>
        <xdr:cNvPr id="551" name="n_1mainValue【庁舎】&#10;一人当たり面積"/>
        <xdr:cNvSpPr txBox="1"/>
      </xdr:nvSpPr>
      <xdr:spPr>
        <a:xfrm>
          <a:off x="189802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52722</xdr:rowOff>
    </xdr:from>
    <xdr:ext cx="469744" cy="259045"/>
    <xdr:sp macro="" textlink="">
      <xdr:nvSpPr>
        <xdr:cNvPr id="552" name="n_2mainValue【庁舎】&#10;一人当たり面積"/>
        <xdr:cNvSpPr txBox="1"/>
      </xdr:nvSpPr>
      <xdr:spPr>
        <a:xfrm>
          <a:off x="18180127" y="1748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49547</xdr:rowOff>
    </xdr:from>
    <xdr:ext cx="469744" cy="259045"/>
    <xdr:sp macro="" textlink="">
      <xdr:nvSpPr>
        <xdr:cNvPr id="553" name="n_3mainValue【庁舎】&#10;一人当たり面積"/>
        <xdr:cNvSpPr txBox="1"/>
      </xdr:nvSpPr>
      <xdr:spPr>
        <a:xfrm>
          <a:off x="1738637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36213</xdr:rowOff>
    </xdr:from>
    <xdr:ext cx="469744" cy="259045"/>
    <xdr:sp macro="" textlink="">
      <xdr:nvSpPr>
        <xdr:cNvPr id="554" name="n_4mainValue【庁舎】&#10;一人当たり面積"/>
        <xdr:cNvSpPr txBox="1"/>
      </xdr:nvSpPr>
      <xdr:spPr>
        <a:xfrm>
          <a:off x="16592627" y="1746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体育館・プール及び庁舎の一人当たりの有形固定資産額・面積については、類似団体の中でも人口が少ないため、平均と大きくかけ離れている。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一般廃棄物処理施設については、令和元年度に施設の更新を行っていることから有形固定資産減価償却率は大幅に下落している。</a:t>
          </a:r>
          <a:endParaRPr lang="ja-JP" altLang="ja-JP" sz="1400">
            <a:effectLst/>
          </a:endParaRPr>
        </a:p>
        <a:p>
          <a:r>
            <a:rPr lang="ja-JP" altLang="ja-JP" sz="1100">
              <a:solidFill>
                <a:schemeClr val="dk1"/>
              </a:solidFill>
              <a:effectLst/>
              <a:latin typeface="+mn-lt"/>
              <a:ea typeface="+mn-ea"/>
              <a:cs typeface="+mn-cs"/>
            </a:rPr>
            <a:t>　また、消防施設の有形固定資産減価償却率は類似団体と比較し</a:t>
          </a:r>
          <a:r>
            <a:rPr lang="en-US" altLang="ja-JP" sz="1100">
              <a:solidFill>
                <a:schemeClr val="dk1"/>
              </a:solidFill>
              <a:effectLst/>
              <a:latin typeface="+mn-lt"/>
              <a:ea typeface="+mn-ea"/>
              <a:cs typeface="+mn-cs"/>
            </a:rPr>
            <a:t>+30.9</a:t>
          </a:r>
          <a:r>
            <a:rPr lang="ja-JP" altLang="ja-JP" sz="1100">
              <a:solidFill>
                <a:schemeClr val="dk1"/>
              </a:solidFill>
              <a:effectLst/>
              <a:latin typeface="+mn-lt"/>
              <a:ea typeface="+mn-ea"/>
              <a:cs typeface="+mn-cs"/>
            </a:rPr>
            <a:t>となっているが、対象となる消防車庫はいずれも建物自体に劣化が少ないことから改修の予定がなく、高い数値が続くと見込まれる。</a:t>
          </a:r>
          <a:endParaRPr lang="en-US" altLang="ja-JP" sz="1400">
            <a:solidFill>
              <a:schemeClr val="dk1"/>
            </a:solidFill>
            <a:effectLst/>
            <a:latin typeface="+mn-lt"/>
            <a:ea typeface="+mn-ea"/>
            <a:cs typeface="+mn-cs"/>
          </a:endParaRPr>
        </a:p>
        <a:p>
          <a:r>
            <a:rPr lang="ja-JP" altLang="en-US" sz="1100">
              <a:solidFill>
                <a:schemeClr val="dk1"/>
              </a:solidFill>
              <a:effectLst/>
              <a:latin typeface="+mn-ea"/>
              <a:ea typeface="+mn-ea"/>
              <a:cs typeface="+mn-cs"/>
            </a:rPr>
            <a:t>　</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庁舎について、</a:t>
          </a:r>
          <a:r>
            <a:rPr lang="en-US" altLang="ja-JP" sz="1100">
              <a:solidFill>
                <a:schemeClr val="dk1"/>
              </a:solidFill>
              <a:effectLst/>
              <a:latin typeface="+mn-ea"/>
              <a:ea typeface="+mn-ea"/>
              <a:cs typeface="+mn-cs"/>
            </a:rPr>
            <a:t>H29</a:t>
          </a:r>
          <a:r>
            <a:rPr lang="ja-JP" altLang="en-US" sz="1100">
              <a:solidFill>
                <a:schemeClr val="dk1"/>
              </a:solidFill>
              <a:effectLst/>
              <a:latin typeface="+mn-ea"/>
              <a:ea typeface="+mn-ea"/>
              <a:cs typeface="+mn-cs"/>
            </a:rPr>
            <a:t>の数値</a:t>
          </a:r>
          <a:r>
            <a:rPr lang="en-US" altLang="ja-JP" sz="1100">
              <a:solidFill>
                <a:schemeClr val="dk1"/>
              </a:solidFill>
              <a:effectLst/>
              <a:latin typeface="+mn-ea"/>
              <a:ea typeface="+mn-ea"/>
              <a:cs typeface="+mn-cs"/>
            </a:rPr>
            <a:t>31.8</a:t>
          </a:r>
          <a:r>
            <a:rPr lang="ja-JP" altLang="en-US" sz="1100">
              <a:solidFill>
                <a:schemeClr val="dk1"/>
              </a:solidFill>
              <a:effectLst/>
              <a:latin typeface="+mn-ea"/>
              <a:ea typeface="+mn-ea"/>
              <a:cs typeface="+mn-cs"/>
            </a:rPr>
            <a:t>が誤りであったため、大幅増となってしまっており、正しくは</a:t>
          </a:r>
          <a:r>
            <a:rPr lang="en-US" altLang="ja-JP" sz="1100">
              <a:solidFill>
                <a:schemeClr val="dk1"/>
              </a:solidFill>
              <a:effectLst/>
              <a:latin typeface="+mn-ea"/>
              <a:ea typeface="+mn-ea"/>
              <a:cs typeface="+mn-cs"/>
            </a:rPr>
            <a:t>58.1</a:t>
          </a:r>
          <a:r>
            <a:rPr lang="ja-JP" altLang="en-US" sz="1100">
              <a:solidFill>
                <a:schemeClr val="dk1"/>
              </a:solidFill>
              <a:effectLst/>
              <a:latin typeface="+mn-ea"/>
              <a:ea typeface="+mn-ea"/>
              <a:cs typeface="+mn-cs"/>
            </a:rPr>
            <a:t>となる箇所である。</a:t>
          </a:r>
          <a:endParaRPr lang="en-US" altLang="ja-JP" sz="1000">
            <a:solidFill>
              <a:schemeClr val="dk1"/>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離島という厳しい地理的条件下において、少子高齢化（高齢化率は令和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％）の影響を受け、後継者不足等による産業の衰退により財政基盤は脆弱化しており、類似団体平均値を下回っている。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その中において、村税等は高い</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徴収率を堅持しており、自主財源の確保に努めているところである。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39612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548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39612</xdr:rowOff>
    </xdr:from>
    <xdr:to>
      <xdr:col>19</xdr:col>
      <xdr:colOff>133350</xdr:colOff>
      <xdr:row>45</xdr:row>
      <xdr:rowOff>39612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39612</xdr:rowOff>
    </xdr:from>
    <xdr:to>
      <xdr:col>15</xdr:col>
      <xdr:colOff>82550</xdr:colOff>
      <xdr:row>45</xdr:row>
      <xdr:rowOff>39612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39612</xdr:rowOff>
    </xdr:from>
    <xdr:to>
      <xdr:col>11</xdr:col>
      <xdr:colOff>31750</xdr:colOff>
      <xdr:row>45</xdr:row>
      <xdr:rowOff>39612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160262</xdr:rowOff>
    </xdr:from>
    <xdr:to>
      <xdr:col>19</xdr:col>
      <xdr:colOff>184150</xdr:colOff>
      <xdr:row>45</xdr:row>
      <xdr:rowOff>90412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75189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9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160262</xdr:rowOff>
    </xdr:from>
    <xdr:to>
      <xdr:col>15</xdr:col>
      <xdr:colOff>133350</xdr:colOff>
      <xdr:row>45</xdr:row>
      <xdr:rowOff>90412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75189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160262</xdr:rowOff>
    </xdr:from>
    <xdr:to>
      <xdr:col>11</xdr:col>
      <xdr:colOff>82550</xdr:colOff>
      <xdr:row>45</xdr:row>
      <xdr:rowOff>90412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75189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160262</xdr:rowOff>
    </xdr:from>
    <xdr:to>
      <xdr:col>7</xdr:col>
      <xdr:colOff>31750</xdr:colOff>
      <xdr:row>45</xdr:row>
      <xdr:rowOff>90412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75189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年度においては、経常一般財源収入は地方交付税が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百万円の増となっている影響が大きく、経常収支比率を引き下げる要因となった。歳出一般財源は公債費償還金が高い割合を占め、令和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百万円の増となっており、また人件費等が前年度から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百万円の増となっているが、全体としてみると経常収支比率は前年度比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％の減であった。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今後においては、公債費の増により硬直化が見込まれるが、引き続き村税等の徴収率を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％に近づけることで自主財源の確保に努め、人件費や物件費の抑制、村債の借入額抑制や公債費の繰上償還を実施し、比率の改善に努める。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40322</xdr:rowOff>
    </xdr:from>
    <xdr:to>
      <xdr:col>23</xdr:col>
      <xdr:colOff>133350</xdr:colOff>
      <xdr:row>67</xdr:row>
      <xdr:rowOff>104140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56022"/>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43815</xdr:rowOff>
    </xdr:from>
    <xdr:to>
      <xdr:col>19</xdr:col>
      <xdr:colOff>133350</xdr:colOff>
      <xdr:row>67</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5309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145891</xdr:rowOff>
    </xdr:from>
    <xdr:to>
      <xdr:col>15</xdr:col>
      <xdr:colOff>82550</xdr:colOff>
      <xdr:row>67</xdr:row>
      <xdr:rowOff>43815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461591"/>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7796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100171</xdr:rowOff>
    </xdr:from>
    <xdr:to>
      <xdr:col>11</xdr:col>
      <xdr:colOff>31750</xdr:colOff>
      <xdr:row>66</xdr:row>
      <xdr:rowOff>145891</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44421"/>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112889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160972</xdr:rowOff>
    </xdr:from>
    <xdr:to>
      <xdr:col>23</xdr:col>
      <xdr:colOff>184150</xdr:colOff>
      <xdr:row>66</xdr:row>
      <xdr:rowOff>91122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133049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7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53340</xdr:rowOff>
    </xdr:from>
    <xdr:to>
      <xdr:col>19</xdr:col>
      <xdr:colOff>184150</xdr:colOff>
      <xdr:row>67</xdr:row>
      <xdr:rowOff>154940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139717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164465</xdr:rowOff>
    </xdr:from>
    <xdr:to>
      <xdr:col>15</xdr:col>
      <xdr:colOff>133350</xdr:colOff>
      <xdr:row>67</xdr:row>
      <xdr:rowOff>94615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79392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95091</xdr:rowOff>
    </xdr:from>
    <xdr:to>
      <xdr:col>11</xdr:col>
      <xdr:colOff>82550</xdr:colOff>
      <xdr:row>67</xdr:row>
      <xdr:rowOff>25241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10018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49371</xdr:rowOff>
    </xdr:from>
    <xdr:to>
      <xdr:col>7</xdr:col>
      <xdr:colOff>31750</xdr:colOff>
      <xdr:row>65</xdr:row>
      <xdr:rowOff>150971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135748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類似団体の平均を大きく上回っているのは、自治体の規模が極めて小さく、離島の僻地であり民間委託の受け皿もなく、行政コストが増大していることが主な要因と考えられる。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コスト抑制のため、村道をはじめとする公共施設の維持補修や道路除雪等も職員自ら行っている。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指定管理制度による民間委託については、前段の理由により困難な状況であるが、その可能性については様々な角度から検討し、一層のコスト削減に努める。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20160</xdr:rowOff>
    </xdr:from>
    <xdr:to>
      <xdr:col>23</xdr:col>
      <xdr:colOff>133350</xdr:colOff>
      <xdr:row>84</xdr:row>
      <xdr:rowOff>30198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421960"/>
          <a:ext cx="8382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11494</xdr:rowOff>
    </xdr:from>
    <xdr:to>
      <xdr:col>19</xdr:col>
      <xdr:colOff>133350</xdr:colOff>
      <xdr:row>84</xdr:row>
      <xdr:rowOff>30198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13294"/>
          <a:ext cx="889000" cy="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11494</xdr:rowOff>
    </xdr:from>
    <xdr:to>
      <xdr:col>15</xdr:col>
      <xdr:colOff>82550</xdr:colOff>
      <xdr:row>84</xdr:row>
      <xdr:rowOff>36675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13294"/>
          <a:ext cx="88900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110336</xdr:rowOff>
    </xdr:from>
    <xdr:to>
      <xdr:col>11</xdr:col>
      <xdr:colOff>31750</xdr:colOff>
      <xdr:row>84</xdr:row>
      <xdr:rowOff>36675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40686"/>
          <a:ext cx="889000" cy="9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140810</xdr:rowOff>
    </xdr:from>
    <xdr:to>
      <xdr:col>23</xdr:col>
      <xdr:colOff>184150</xdr:colOff>
      <xdr:row>84</xdr:row>
      <xdr:rowOff>70960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112887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4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150848</xdr:rowOff>
    </xdr:from>
    <xdr:to>
      <xdr:col>19</xdr:col>
      <xdr:colOff>184150</xdr:colOff>
      <xdr:row>84</xdr:row>
      <xdr:rowOff>80998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65775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6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132144</xdr:rowOff>
    </xdr:from>
    <xdr:to>
      <xdr:col>15</xdr:col>
      <xdr:colOff>133350</xdr:colOff>
      <xdr:row>84</xdr:row>
      <xdr:rowOff>62294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47071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4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157325</xdr:rowOff>
    </xdr:from>
    <xdr:to>
      <xdr:col>11</xdr:col>
      <xdr:colOff>82550</xdr:colOff>
      <xdr:row>84</xdr:row>
      <xdr:rowOff>87475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72252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7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59536</xdr:rowOff>
    </xdr:from>
    <xdr:to>
      <xdr:col>7</xdr:col>
      <xdr:colOff>31750</xdr:colOff>
      <xdr:row>83</xdr:row>
      <xdr:rowOff>161136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145913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7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過去、一般職員の給与カットは平成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年度まで行っていたが、現在給与カットは行っておらず、前年度から変化のない数値となっている。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引き続き、職員給与の適正化に努めたい。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153352</xdr:rowOff>
    </xdr:from>
    <xdr:to>
      <xdr:col>77</xdr:col>
      <xdr:colOff>44450</xdr:colOff>
      <xdr:row>88</xdr:row>
      <xdr:rowOff>114618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69502"/>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114618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27275"/>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152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63818</xdr:rowOff>
    </xdr:from>
    <xdr:to>
      <xdr:col>73</xdr:col>
      <xdr:colOff>44450</xdr:colOff>
      <xdr:row>88</xdr:row>
      <xdr:rowOff>165418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150195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基準人数に満たない人口（令和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村の自治体である本村にとって民間委託が困難な状況の中、診療所、公営保育所の運営等は、直営において行政サービスを堅持している。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なお、現状において定員管理上の職員数は保たれているものの、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名の職員が複数の業務を兼任している状況であり、引き続き適正な定員管理に努める。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26997</xdr:rowOff>
    </xdr:from>
    <xdr:to>
      <xdr:col>81</xdr:col>
      <xdr:colOff>44450</xdr:colOff>
      <xdr:row>61</xdr:row>
      <xdr:rowOff>45611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85447"/>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9991</xdr:rowOff>
    </xdr:from>
    <xdr:to>
      <xdr:col>77</xdr:col>
      <xdr:colOff>44450</xdr:colOff>
      <xdr:row>61</xdr:row>
      <xdr:rowOff>26997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68441"/>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9991</xdr:rowOff>
    </xdr:from>
    <xdr:to>
      <xdr:col>72</xdr:col>
      <xdr:colOff>203200</xdr:colOff>
      <xdr:row>61</xdr:row>
      <xdr:rowOff>15046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68441"/>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15046</xdr:rowOff>
    </xdr:from>
    <xdr:to>
      <xdr:col>68</xdr:col>
      <xdr:colOff>152400</xdr:colOff>
      <xdr:row>61</xdr:row>
      <xdr:rowOff>54918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73496"/>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166261</xdr:rowOff>
    </xdr:from>
    <xdr:to>
      <xdr:col>81</xdr:col>
      <xdr:colOff>95250</xdr:colOff>
      <xdr:row>61</xdr:row>
      <xdr:rowOff>96411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138338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2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147647</xdr:rowOff>
    </xdr:from>
    <xdr:to>
      <xdr:col>77</xdr:col>
      <xdr:colOff>95250</xdr:colOff>
      <xdr:row>61</xdr:row>
      <xdr:rowOff>77797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62574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21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130641</xdr:rowOff>
    </xdr:from>
    <xdr:to>
      <xdr:col>73</xdr:col>
      <xdr:colOff>44450</xdr:colOff>
      <xdr:row>61</xdr:row>
      <xdr:rowOff>60791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45568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135696</xdr:rowOff>
    </xdr:from>
    <xdr:to>
      <xdr:col>68</xdr:col>
      <xdr:colOff>203200</xdr:colOff>
      <xdr:row>61</xdr:row>
      <xdr:rowOff>65846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50623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0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4118</xdr:rowOff>
    </xdr:from>
    <xdr:to>
      <xdr:col>64</xdr:col>
      <xdr:colOff>152400</xdr:colOff>
      <xdr:row>61</xdr:row>
      <xdr:rowOff>105718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90495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年度で償還が終了した平成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年度辺地対策事業債及び平成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年度過疎対策事業債と、新規に借入した令和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年度辺地対策事業債及び令和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年度過疎対策事業債との差により、前年度からほぼ変化のない数値となっている。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今後、償還額の大きい平成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光通信事業等の大型建設事業のために借入した起債の償還が続くことから、引き続き繰上償還や交付税算入に有利な地方債の活用、また公共施設の維持等について適切に管理し、適正な事務執行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55033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4112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135467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112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4233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44450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ポイントの減小の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ポイントとなったものの、主に辺地債及び過疎債の借入によって地方債の現在高に増減がほぼなく、類似団体の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ポイントと比べると非常に高い数値となっている。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今後も、交付税上有利な地方債の運用に努め大規模事業について抑制する方針であることから、将来負担比率の極端な増大は見込んでいないが、引き続き比率の抑制に努めたい。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63228</xdr:rowOff>
    </xdr:from>
    <xdr:to>
      <xdr:col>81</xdr:col>
      <xdr:colOff>44450</xdr:colOff>
      <xdr:row>22</xdr:row>
      <xdr:rowOff>137342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835128"/>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57150</xdr:rowOff>
    </xdr:from>
    <xdr:to>
      <xdr:col>77</xdr:col>
      <xdr:colOff>44450</xdr:colOff>
      <xdr:row>22</xdr:row>
      <xdr:rowOff>137342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657600"/>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96701</xdr:rowOff>
    </xdr:from>
    <xdr:to>
      <xdr:col>72</xdr:col>
      <xdr:colOff>203200</xdr:colOff>
      <xdr:row>21</xdr:row>
      <xdr:rowOff>57150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354251"/>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80191</xdr:rowOff>
    </xdr:from>
    <xdr:to>
      <xdr:col>68</xdr:col>
      <xdr:colOff>152400</xdr:colOff>
      <xdr:row>19</xdr:row>
      <xdr:rowOff>96701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823391"/>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12428</xdr:rowOff>
    </xdr:from>
    <xdr:to>
      <xdr:col>81</xdr:col>
      <xdr:colOff>95250</xdr:colOff>
      <xdr:row>22</xdr:row>
      <xdr:rowOff>114028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7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155955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86542</xdr:rowOff>
    </xdr:from>
    <xdr:to>
      <xdr:col>77</xdr:col>
      <xdr:colOff>95250</xdr:colOff>
      <xdr:row>23</xdr:row>
      <xdr:rowOff>16692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8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1469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944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6350</xdr:rowOff>
    </xdr:from>
    <xdr:to>
      <xdr:col>73</xdr:col>
      <xdr:colOff>44450</xdr:colOff>
      <xdr:row>21</xdr:row>
      <xdr:rowOff>107950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45901</xdr:rowOff>
    </xdr:from>
    <xdr:to>
      <xdr:col>68</xdr:col>
      <xdr:colOff>203200</xdr:colOff>
      <xdr:row>19</xdr:row>
      <xdr:rowOff>147501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132278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8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29391</xdr:rowOff>
    </xdr:from>
    <xdr:to>
      <xdr:col>64</xdr:col>
      <xdr:colOff>152400</xdr:colOff>
      <xdr:row>16</xdr:row>
      <xdr:rowOff>130991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115768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85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職員数の水準が類似団体と比較して高いため、経常収支比率の人件費分が高くなっているが、ほとんどの職員は複数の業務を兼務しているのが現状であり、これ以上の人員の削減は見込めない。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今後は、定年退職を迎える職員が比較的多い割合にあることから、人件費は抑制される見込みである。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46990</xdr:rowOff>
    </xdr:from>
    <xdr:to>
      <xdr:col>24</xdr:col>
      <xdr:colOff>25400</xdr:colOff>
      <xdr:row>38</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20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9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20320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39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167640</xdr:rowOff>
    </xdr:from>
    <xdr:to>
      <xdr:col>24</xdr:col>
      <xdr:colOff>76200</xdr:colOff>
      <xdr:row>38</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64770</xdr:rowOff>
    </xdr:from>
    <xdr:to>
      <xdr:col>20</xdr:col>
      <xdr:colOff>38100</xdr:colOff>
      <xdr:row>38</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140970</xdr:rowOff>
    </xdr:from>
    <xdr:to>
      <xdr:col>6</xdr:col>
      <xdr:colOff>171450</xdr:colOff>
      <xdr:row>37</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前年度と比較してほぼ横ばいとなっているが、類似団体と同値となっている。今後も適切な維持管理を行い、繰出金の抑制に努める。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7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4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1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18</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6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75709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類似団体をやや下回っている。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要因としては、従来より住民の特定健診等の受信についての高い受診率があることに加え、扶助費の支給に該当する人口が少ないことが考えられる。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今後も引き続き周知徹底し、医療扶助の抑制を図っていく。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前年度と比較してほぼ横ばいとなっているが、類似団体と比較しても下回っており、今後も適切な維持管理を行い、繰出金の抑制に努める。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2938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41275</xdr:rowOff>
    </xdr:from>
    <xdr:to>
      <xdr:col>78</xdr:col>
      <xdr:colOff>69850</xdr:colOff>
      <xdr:row>54</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299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8272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6985</xdr:rowOff>
    </xdr:from>
    <xdr:to>
      <xdr:col>73</xdr:col>
      <xdr:colOff>180975</xdr:colOff>
      <xdr:row>54</xdr:row>
      <xdr:rowOff>75565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652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xdr:rowOff>
    </xdr:from>
    <xdr:to>
      <xdr:col>69</xdr:col>
      <xdr:colOff>92075</xdr:colOff>
      <xdr:row>54</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265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161925</xdr:rowOff>
    </xdr:from>
    <xdr:to>
      <xdr:col>78</xdr:col>
      <xdr:colOff>120650</xdr:colOff>
      <xdr:row>54</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24765</xdr:rowOff>
    </xdr:from>
    <xdr:to>
      <xdr:col>74</xdr:col>
      <xdr:colOff>31750</xdr:colOff>
      <xdr:row>54</xdr:row>
      <xdr:rowOff>126365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136542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5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127635</xdr:rowOff>
    </xdr:from>
    <xdr:to>
      <xdr:col>69</xdr:col>
      <xdr:colOff>142875</xdr:colOff>
      <xdr:row>54</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67962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898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64770</xdr:rowOff>
    </xdr:from>
    <xdr:to>
      <xdr:col>65</xdr:col>
      <xdr:colOff>53975</xdr:colOff>
      <xdr:row>54</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類似団体平均とほぼ同じ数値となっている。離島であり、単独での事業が困難な離島航路、病院、消防等、一部事務組合に負担金として支出する割合が約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％と極めて多く、削減することが難しい。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その他の補助費については、補助団体等への交付についての明確な基準や見直しを行い、歳出の抑制を図る。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37</xdr:row>
      <xdr:rowOff>65278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2604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031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公債費に係る経常収支比率は、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年度辺地対策事業債の情報通信整備事業等の大型建設事業の償還が続いていることから、類似団体を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今後も大型建設事業の償還が続くことから、公債費の増加が見込まれるため、引き続き計画的な事業実施、繰上償還や交付税算入に有利な地方債の活用を図り、比率の抑制に努める。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614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45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27939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68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148589</xdr:rowOff>
    </xdr:from>
    <xdr:to>
      <xdr:col>11</xdr:col>
      <xdr:colOff>60325</xdr:colOff>
      <xdr:row>79</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公債費以外については、ごく小規模な自治体にあるが故に、職員数割合の関係による人件費、物件費への影響が多くなる傾向である。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今後も引き続き人件費、物件費等の抑制を図っていく必要がある。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45357</xdr:rowOff>
    </xdr:from>
    <xdr:to>
      <xdr:col>82</xdr:col>
      <xdr:colOff>107950</xdr:colOff>
      <xdr:row>77</xdr:row>
      <xdr:rowOff>148227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75557"/>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141695</xdr:rowOff>
    </xdr:from>
    <xdr:to>
      <xdr:col>78</xdr:col>
      <xdr:colOff>69850</xdr:colOff>
      <xdr:row>77</xdr:row>
      <xdr:rowOff>148227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433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43724</xdr:rowOff>
    </xdr:from>
    <xdr:to>
      <xdr:col>73</xdr:col>
      <xdr:colOff>180975</xdr:colOff>
      <xdr:row>77</xdr:row>
      <xdr:rowOff>141695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453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154758</xdr:rowOff>
    </xdr:from>
    <xdr:to>
      <xdr:col>69</xdr:col>
      <xdr:colOff>92075</xdr:colOff>
      <xdr:row>77</xdr:row>
      <xdr:rowOff>43724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13508"/>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166007</xdr:rowOff>
    </xdr:from>
    <xdr:to>
      <xdr:col>82</xdr:col>
      <xdr:colOff>158750</xdr:colOff>
      <xdr:row>76</xdr:row>
      <xdr:rowOff>96157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11084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97427</xdr:rowOff>
    </xdr:from>
    <xdr:to>
      <xdr:col>78</xdr:col>
      <xdr:colOff>120650</xdr:colOff>
      <xdr:row>78</xdr:row>
      <xdr:rowOff>27577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12354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8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90895</xdr:rowOff>
    </xdr:from>
    <xdr:to>
      <xdr:col>74</xdr:col>
      <xdr:colOff>31750</xdr:colOff>
      <xdr:row>78</xdr:row>
      <xdr:rowOff>21045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31222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164374</xdr:rowOff>
    </xdr:from>
    <xdr:to>
      <xdr:col>69</xdr:col>
      <xdr:colOff>142875</xdr:colOff>
      <xdr:row>77</xdr:row>
      <xdr:rowOff>94524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104701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103959</xdr:rowOff>
    </xdr:from>
    <xdr:to>
      <xdr:col>65</xdr:col>
      <xdr:colOff>53975</xdr:colOff>
      <xdr:row>76</xdr:row>
      <xdr:rowOff>34110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44286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3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146915</xdr:rowOff>
    </xdr:from>
    <xdr:to>
      <xdr:col>29</xdr:col>
      <xdr:colOff>127000</xdr:colOff>
      <xdr:row>15</xdr:row>
      <xdr:rowOff>27351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594840"/>
          <a:ext cx="647700" cy="5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27351</xdr:rowOff>
    </xdr:from>
    <xdr:to>
      <xdr:col>26</xdr:col>
      <xdr:colOff>50800</xdr:colOff>
      <xdr:row>15</xdr:row>
      <xdr:rowOff>37841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46726"/>
          <a:ext cx="698500" cy="10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37841</xdr:rowOff>
    </xdr:from>
    <xdr:to>
      <xdr:col>22</xdr:col>
      <xdr:colOff>114300</xdr:colOff>
      <xdr:row>15</xdr:row>
      <xdr:rowOff>70163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57216"/>
          <a:ext cx="698500" cy="3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70163</xdr:rowOff>
    </xdr:from>
    <xdr:to>
      <xdr:col>18</xdr:col>
      <xdr:colOff>177800</xdr:colOff>
      <xdr:row>15</xdr:row>
      <xdr:rowOff>98918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89538"/>
          <a:ext cx="698500" cy="2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96115</xdr:rowOff>
    </xdr:from>
    <xdr:to>
      <xdr:col>29</xdr:col>
      <xdr:colOff>177800</xdr:colOff>
      <xdr:row>15</xdr:row>
      <xdr:rowOff>26265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4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112642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8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148001</xdr:rowOff>
    </xdr:from>
    <xdr:to>
      <xdr:col>26</xdr:col>
      <xdr:colOff>101600</xdr:colOff>
      <xdr:row>15</xdr:row>
      <xdr:rowOff>78151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9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88328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6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158491</xdr:rowOff>
    </xdr:from>
    <xdr:to>
      <xdr:col>22</xdr:col>
      <xdr:colOff>165100</xdr:colOff>
      <xdr:row>15</xdr:row>
      <xdr:rowOff>88641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06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98818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7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19363</xdr:rowOff>
    </xdr:from>
    <xdr:to>
      <xdr:col>19</xdr:col>
      <xdr:colOff>38100</xdr:colOff>
      <xdr:row>15</xdr:row>
      <xdr:rowOff>120963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3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131140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48118</xdr:rowOff>
    </xdr:from>
    <xdr:to>
      <xdr:col>15</xdr:col>
      <xdr:colOff>101600</xdr:colOff>
      <xdr:row>15</xdr:row>
      <xdr:rowOff>149718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159895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12088</xdr:rowOff>
    </xdr:from>
    <xdr:to>
      <xdr:col>29</xdr:col>
      <xdr:colOff>127000</xdr:colOff>
      <xdr:row>35</xdr:row>
      <xdr:rowOff>127623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22438"/>
          <a:ext cx="647700" cy="11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127623</xdr:rowOff>
    </xdr:from>
    <xdr:to>
      <xdr:col>26</xdr:col>
      <xdr:colOff>50800</xdr:colOff>
      <xdr:row>35</xdr:row>
      <xdr:rowOff>237723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37973"/>
          <a:ext cx="698500" cy="11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6718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213896</xdr:rowOff>
    </xdr:from>
    <xdr:to>
      <xdr:col>22</xdr:col>
      <xdr:colOff>114300</xdr:colOff>
      <xdr:row>35</xdr:row>
      <xdr:rowOff>237723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24246"/>
          <a:ext cx="698500" cy="23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20822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278344</xdr:rowOff>
    </xdr:from>
    <xdr:to>
      <xdr:col>18</xdr:col>
      <xdr:colOff>177800</xdr:colOff>
      <xdr:row>35</xdr:row>
      <xdr:rowOff>213896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45794"/>
          <a:ext cx="698500" cy="27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304188</xdr:rowOff>
    </xdr:from>
    <xdr:to>
      <xdr:col>29</xdr:col>
      <xdr:colOff>177800</xdr:colOff>
      <xdr:row>35</xdr:row>
      <xdr:rowOff>62888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7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149265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1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76823</xdr:rowOff>
    </xdr:from>
    <xdr:to>
      <xdr:col>26</xdr:col>
      <xdr:colOff>101600</xdr:colOff>
      <xdr:row>35</xdr:row>
      <xdr:rowOff>178423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8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188600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5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186923</xdr:rowOff>
    </xdr:from>
    <xdr:to>
      <xdr:col>22</xdr:col>
      <xdr:colOff>165100</xdr:colOff>
      <xdr:row>35</xdr:row>
      <xdr:rowOff>288523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9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298700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6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163096</xdr:rowOff>
    </xdr:from>
    <xdr:to>
      <xdr:col>19</xdr:col>
      <xdr:colOff>38100</xdr:colOff>
      <xdr:row>35</xdr:row>
      <xdr:rowOff>264696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274873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4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227545</xdr:rowOff>
    </xdr:from>
    <xdr:to>
      <xdr:col>15</xdr:col>
      <xdr:colOff>101600</xdr:colOff>
      <xdr:row>34</xdr:row>
      <xdr:rowOff>329144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9499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339322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153276</xdr:rowOff>
    </xdr:from>
    <xdr:to>
      <xdr:col>24</xdr:col>
      <xdr:colOff>63500</xdr:colOff>
      <xdr:row>34</xdr:row>
      <xdr:rowOff>42065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11126"/>
          <a:ext cx="838200" cy="6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42065</xdr:rowOff>
    </xdr:from>
    <xdr:to>
      <xdr:col>19</xdr:col>
      <xdr:colOff>177800</xdr:colOff>
      <xdr:row>35</xdr:row>
      <xdr:rowOff>65176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71365"/>
          <a:ext cx="889000" cy="19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65176</xdr:rowOff>
    </xdr:from>
    <xdr:to>
      <xdr:col>15</xdr:col>
      <xdr:colOff>50800</xdr:colOff>
      <xdr:row>35</xdr:row>
      <xdr:rowOff>94653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65926"/>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87406</xdr:rowOff>
    </xdr:from>
    <xdr:to>
      <xdr:col>10</xdr:col>
      <xdr:colOff>114300</xdr:colOff>
      <xdr:row>35</xdr:row>
      <xdr:rowOff>94653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088156"/>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102476</xdr:rowOff>
    </xdr:from>
    <xdr:to>
      <xdr:col>24</xdr:col>
      <xdr:colOff>114300</xdr:colOff>
      <xdr:row>34</xdr:row>
      <xdr:rowOff>32626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125353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1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162715</xdr:rowOff>
    </xdr:from>
    <xdr:to>
      <xdr:col>20</xdr:col>
      <xdr:colOff>38100</xdr:colOff>
      <xdr:row>34</xdr:row>
      <xdr:rowOff>92865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109392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9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14376</xdr:rowOff>
    </xdr:from>
    <xdr:to>
      <xdr:col>15</xdr:col>
      <xdr:colOff>101600</xdr:colOff>
      <xdr:row>35</xdr:row>
      <xdr:rowOff>115976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132503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43853</xdr:rowOff>
    </xdr:from>
    <xdr:to>
      <xdr:col>10</xdr:col>
      <xdr:colOff>165100</xdr:colOff>
      <xdr:row>35</xdr:row>
      <xdr:rowOff>145453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0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161980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36606</xdr:rowOff>
    </xdr:from>
    <xdr:to>
      <xdr:col>6</xdr:col>
      <xdr:colOff>38100</xdr:colOff>
      <xdr:row>35</xdr:row>
      <xdr:rowOff>138206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0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154733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97396</xdr:rowOff>
    </xdr:from>
    <xdr:to>
      <xdr:col>24</xdr:col>
      <xdr:colOff>63500</xdr:colOff>
      <xdr:row>55</xdr:row>
      <xdr:rowOff>145960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27146"/>
          <a:ext cx="838200" cy="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20433</xdr:rowOff>
    </xdr:from>
    <xdr:to>
      <xdr:col>19</xdr:col>
      <xdr:colOff>177800</xdr:colOff>
      <xdr:row>55</xdr:row>
      <xdr:rowOff>97396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50183"/>
          <a:ext cx="8890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128914</xdr:rowOff>
    </xdr:from>
    <xdr:to>
      <xdr:col>15</xdr:col>
      <xdr:colOff>50800</xdr:colOff>
      <xdr:row>55</xdr:row>
      <xdr:rowOff>20433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387214"/>
          <a:ext cx="889000" cy="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152382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128914</xdr:rowOff>
    </xdr:from>
    <xdr:to>
      <xdr:col>10</xdr:col>
      <xdr:colOff>114300</xdr:colOff>
      <xdr:row>55</xdr:row>
      <xdr:rowOff>148638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87214"/>
          <a:ext cx="889000" cy="1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95160</xdr:rowOff>
    </xdr:from>
    <xdr:to>
      <xdr:col>24</xdr:col>
      <xdr:colOff>114300</xdr:colOff>
      <xdr:row>56</xdr:row>
      <xdr:rowOff>25310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118037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46596</xdr:rowOff>
    </xdr:from>
    <xdr:to>
      <xdr:col>20</xdr:col>
      <xdr:colOff>38100</xdr:colOff>
      <xdr:row>55</xdr:row>
      <xdr:rowOff>148196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164723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141083</xdr:rowOff>
    </xdr:from>
    <xdr:to>
      <xdr:col>15</xdr:col>
      <xdr:colOff>101600</xdr:colOff>
      <xdr:row>55</xdr:row>
      <xdr:rowOff>71233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87760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7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78114</xdr:rowOff>
    </xdr:from>
    <xdr:to>
      <xdr:col>10</xdr:col>
      <xdr:colOff>165100</xdr:colOff>
      <xdr:row>55</xdr:row>
      <xdr:rowOff>8264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24791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97838</xdr:rowOff>
    </xdr:from>
    <xdr:to>
      <xdr:col>6</xdr:col>
      <xdr:colOff>38100</xdr:colOff>
      <xdr:row>56</xdr:row>
      <xdr:rowOff>27988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44515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0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131713</xdr:rowOff>
    </xdr:from>
    <xdr:to>
      <xdr:col>24</xdr:col>
      <xdr:colOff>63500</xdr:colOff>
      <xdr:row>78</xdr:row>
      <xdr:rowOff>137730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504813"/>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105863</xdr:rowOff>
    </xdr:from>
    <xdr:to>
      <xdr:col>19</xdr:col>
      <xdr:colOff>177800</xdr:colOff>
      <xdr:row>78</xdr:row>
      <xdr:rowOff>137730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8963"/>
          <a:ext cx="889000" cy="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105863</xdr:rowOff>
    </xdr:from>
    <xdr:to>
      <xdr:col>15</xdr:col>
      <xdr:colOff>50800</xdr:colOff>
      <xdr:row>78</xdr:row>
      <xdr:rowOff>135764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8963"/>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134204</xdr:rowOff>
    </xdr:from>
    <xdr:to>
      <xdr:col>10</xdr:col>
      <xdr:colOff>114300</xdr:colOff>
      <xdr:row>78</xdr:row>
      <xdr:rowOff>135764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07304"/>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80913</xdr:rowOff>
    </xdr:from>
    <xdr:to>
      <xdr:col>24</xdr:col>
      <xdr:colOff>114300</xdr:colOff>
      <xdr:row>79</xdr:row>
      <xdr:rowOff>11063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167290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86930</xdr:rowOff>
    </xdr:from>
    <xdr:to>
      <xdr:col>20</xdr:col>
      <xdr:colOff>38100</xdr:colOff>
      <xdr:row>79</xdr:row>
      <xdr:rowOff>17080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8207</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5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55063</xdr:rowOff>
    </xdr:from>
    <xdr:to>
      <xdr:col>15</xdr:col>
      <xdr:colOff>101600</xdr:colOff>
      <xdr:row>78</xdr:row>
      <xdr:rowOff>156663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147790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84964</xdr:rowOff>
    </xdr:from>
    <xdr:to>
      <xdr:col>10</xdr:col>
      <xdr:colOff>165100</xdr:colOff>
      <xdr:row>79</xdr:row>
      <xdr:rowOff>15114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6241</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5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83404</xdr:rowOff>
    </xdr:from>
    <xdr:to>
      <xdr:col>6</xdr:col>
      <xdr:colOff>38100</xdr:colOff>
      <xdr:row>79</xdr:row>
      <xdr:rowOff>13554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11981</xdr:rowOff>
    </xdr:from>
    <xdr:to>
      <xdr:col>24</xdr:col>
      <xdr:colOff>63500</xdr:colOff>
      <xdr:row>96</xdr:row>
      <xdr:rowOff>135387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1181"/>
          <a:ext cx="838200" cy="1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135387</xdr:rowOff>
    </xdr:from>
    <xdr:to>
      <xdr:col>19</xdr:col>
      <xdr:colOff>177800</xdr:colOff>
      <xdr:row>97</xdr:row>
      <xdr:rowOff>59347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94587"/>
          <a:ext cx="889000" cy="9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136072</xdr:rowOff>
    </xdr:from>
    <xdr:to>
      <xdr:col>15</xdr:col>
      <xdr:colOff>50800</xdr:colOff>
      <xdr:row>97</xdr:row>
      <xdr:rowOff>59347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95272"/>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61846</xdr:rowOff>
    </xdr:from>
    <xdr:to>
      <xdr:col>10</xdr:col>
      <xdr:colOff>114300</xdr:colOff>
      <xdr:row>96</xdr:row>
      <xdr:rowOff>136072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21046"/>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132631</xdr:rowOff>
    </xdr:from>
    <xdr:to>
      <xdr:col>24</xdr:col>
      <xdr:colOff>114300</xdr:colOff>
      <xdr:row>96</xdr:row>
      <xdr:rowOff>62781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111058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84587</xdr:rowOff>
    </xdr:from>
    <xdr:to>
      <xdr:col>20</xdr:col>
      <xdr:colOff>38100</xdr:colOff>
      <xdr:row>97</xdr:row>
      <xdr:rowOff>14737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8547</xdr:rowOff>
    </xdr:from>
    <xdr:to>
      <xdr:col>15</xdr:col>
      <xdr:colOff>101600</xdr:colOff>
      <xdr:row>97</xdr:row>
      <xdr:rowOff>110147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101274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85272</xdr:rowOff>
    </xdr:from>
    <xdr:to>
      <xdr:col>10</xdr:col>
      <xdr:colOff>165100</xdr:colOff>
      <xdr:row>97</xdr:row>
      <xdr:rowOff>15422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11046</xdr:rowOff>
    </xdr:from>
    <xdr:to>
      <xdr:col>6</xdr:col>
      <xdr:colOff>38100</xdr:colOff>
      <xdr:row>96</xdr:row>
      <xdr:rowOff>112646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103773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33142</xdr:rowOff>
    </xdr:from>
    <xdr:to>
      <xdr:col>55</xdr:col>
      <xdr:colOff>0</xdr:colOff>
      <xdr:row>33</xdr:row>
      <xdr:rowOff>76343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690992"/>
          <a:ext cx="838200" cy="4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33142</xdr:rowOff>
    </xdr:from>
    <xdr:to>
      <xdr:col>50</xdr:col>
      <xdr:colOff>114300</xdr:colOff>
      <xdr:row>34</xdr:row>
      <xdr:rowOff>131807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90992"/>
          <a:ext cx="889000" cy="2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131807</xdr:rowOff>
    </xdr:from>
    <xdr:to>
      <xdr:col>45</xdr:col>
      <xdr:colOff>177800</xdr:colOff>
      <xdr:row>35</xdr:row>
      <xdr:rowOff>106627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61107"/>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170852</xdr:rowOff>
    </xdr:from>
    <xdr:to>
      <xdr:col>41</xdr:col>
      <xdr:colOff>50800</xdr:colOff>
      <xdr:row>35</xdr:row>
      <xdr:rowOff>106627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000152"/>
          <a:ext cx="88900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25543</xdr:rowOff>
    </xdr:from>
    <xdr:to>
      <xdr:col>55</xdr:col>
      <xdr:colOff>50800</xdr:colOff>
      <xdr:row>33</xdr:row>
      <xdr:rowOff>127143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48420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53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153792</xdr:rowOff>
    </xdr:from>
    <xdr:to>
      <xdr:col>50</xdr:col>
      <xdr:colOff>165100</xdr:colOff>
      <xdr:row>33</xdr:row>
      <xdr:rowOff>83942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100469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1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81007</xdr:rowOff>
    </xdr:from>
    <xdr:to>
      <xdr:col>46</xdr:col>
      <xdr:colOff>38100</xdr:colOff>
      <xdr:row>35</xdr:row>
      <xdr:rowOff>11157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27684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55827</xdr:rowOff>
    </xdr:from>
    <xdr:to>
      <xdr:col>41</xdr:col>
      <xdr:colOff>101600</xdr:colOff>
      <xdr:row>35</xdr:row>
      <xdr:rowOff>157427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2504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120052</xdr:rowOff>
    </xdr:from>
    <xdr:to>
      <xdr:col>36</xdr:col>
      <xdr:colOff>165100</xdr:colOff>
      <xdr:row>35</xdr:row>
      <xdr:rowOff>50202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66729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2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119188</xdr:rowOff>
    </xdr:from>
    <xdr:to>
      <xdr:col>55</xdr:col>
      <xdr:colOff>0</xdr:colOff>
      <xdr:row>57</xdr:row>
      <xdr:rowOff>169167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91838"/>
          <a:ext cx="838200" cy="4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169167</xdr:rowOff>
    </xdr:from>
    <xdr:to>
      <xdr:col>50</xdr:col>
      <xdr:colOff>114300</xdr:colOff>
      <xdr:row>58</xdr:row>
      <xdr:rowOff>19648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41817"/>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19648</xdr:rowOff>
    </xdr:from>
    <xdr:to>
      <xdr:col>45</xdr:col>
      <xdr:colOff>177800</xdr:colOff>
      <xdr:row>58</xdr:row>
      <xdr:rowOff>90908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63748"/>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31246</xdr:rowOff>
    </xdr:from>
    <xdr:to>
      <xdr:col>41</xdr:col>
      <xdr:colOff>50800</xdr:colOff>
      <xdr:row>58</xdr:row>
      <xdr:rowOff>90908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75346"/>
          <a:ext cx="889000" cy="5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45717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6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68388</xdr:rowOff>
    </xdr:from>
    <xdr:to>
      <xdr:col>55</xdr:col>
      <xdr:colOff>50800</xdr:colOff>
      <xdr:row>57</xdr:row>
      <xdr:rowOff>169988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91265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9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118367</xdr:rowOff>
    </xdr:from>
    <xdr:to>
      <xdr:col>50</xdr:col>
      <xdr:colOff>165100</xdr:colOff>
      <xdr:row>58</xdr:row>
      <xdr:rowOff>48517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65044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140298</xdr:rowOff>
    </xdr:from>
    <xdr:to>
      <xdr:col>46</xdr:col>
      <xdr:colOff>38100</xdr:colOff>
      <xdr:row>58</xdr:row>
      <xdr:rowOff>70448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86975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8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40108</xdr:rowOff>
    </xdr:from>
    <xdr:to>
      <xdr:col>41</xdr:col>
      <xdr:colOff>101600</xdr:colOff>
      <xdr:row>58</xdr:row>
      <xdr:rowOff>141708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158235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151896</xdr:rowOff>
    </xdr:from>
    <xdr:to>
      <xdr:col>36</xdr:col>
      <xdr:colOff>165100</xdr:colOff>
      <xdr:row>58</xdr:row>
      <xdr:rowOff>82046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98573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117063</xdr:rowOff>
    </xdr:from>
    <xdr:to>
      <xdr:col>55</xdr:col>
      <xdr:colOff>0</xdr:colOff>
      <xdr:row>78</xdr:row>
      <xdr:rowOff>50927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47263"/>
          <a:ext cx="838200" cy="2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50927</xdr:rowOff>
    </xdr:from>
    <xdr:to>
      <xdr:col>50</xdr:col>
      <xdr:colOff>114300</xdr:colOff>
      <xdr:row>78</xdr:row>
      <xdr:rowOff>117825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4027"/>
          <a:ext cx="889000" cy="6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113646</xdr:rowOff>
    </xdr:from>
    <xdr:to>
      <xdr:col>45</xdr:col>
      <xdr:colOff>177800</xdr:colOff>
      <xdr:row>78</xdr:row>
      <xdr:rowOff>117825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86746"/>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25267</xdr:rowOff>
    </xdr:from>
    <xdr:to>
      <xdr:col>41</xdr:col>
      <xdr:colOff>50800</xdr:colOff>
      <xdr:row>78</xdr:row>
      <xdr:rowOff>113646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98367"/>
          <a:ext cx="889000" cy="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145727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66263</xdr:rowOff>
    </xdr:from>
    <xdr:to>
      <xdr:col>55</xdr:col>
      <xdr:colOff>50800</xdr:colOff>
      <xdr:row>76</xdr:row>
      <xdr:rowOff>167863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89139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4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xdr:rowOff>
    </xdr:from>
    <xdr:to>
      <xdr:col>50</xdr:col>
      <xdr:colOff>165100</xdr:colOff>
      <xdr:row>78</xdr:row>
      <xdr:rowOff>101727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118254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67025</xdr:rowOff>
    </xdr:from>
    <xdr:to>
      <xdr:col>46</xdr:col>
      <xdr:colOff>38100</xdr:colOff>
      <xdr:row>78</xdr:row>
      <xdr:rowOff>168625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62846</xdr:rowOff>
    </xdr:from>
    <xdr:to>
      <xdr:col>41</xdr:col>
      <xdr:colOff>101600</xdr:colOff>
      <xdr:row>78</xdr:row>
      <xdr:rowOff>164446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155573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145917</xdr:rowOff>
    </xdr:from>
    <xdr:to>
      <xdr:col>36</xdr:col>
      <xdr:colOff>165100</xdr:colOff>
      <xdr:row>78</xdr:row>
      <xdr:rowOff>76067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92594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18266</xdr:rowOff>
    </xdr:from>
    <xdr:to>
      <xdr:col>55</xdr:col>
      <xdr:colOff>0</xdr:colOff>
      <xdr:row>98</xdr:row>
      <xdr:rowOff>53612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48916"/>
          <a:ext cx="838200" cy="2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153560</xdr:rowOff>
    </xdr:from>
    <xdr:to>
      <xdr:col>50</xdr:col>
      <xdr:colOff>114300</xdr:colOff>
      <xdr:row>97</xdr:row>
      <xdr:rowOff>18266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12760"/>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99373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153560</xdr:rowOff>
    </xdr:from>
    <xdr:to>
      <xdr:col>45</xdr:col>
      <xdr:colOff>177800</xdr:colOff>
      <xdr:row>97</xdr:row>
      <xdr:rowOff>90039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12760"/>
          <a:ext cx="889000" cy="10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90039</xdr:rowOff>
    </xdr:from>
    <xdr:to>
      <xdr:col>41</xdr:col>
      <xdr:colOff>50800</xdr:colOff>
      <xdr:row>97</xdr:row>
      <xdr:rowOff>91035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2068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2812</xdr:rowOff>
    </xdr:from>
    <xdr:to>
      <xdr:col>55</xdr:col>
      <xdr:colOff>50800</xdr:colOff>
      <xdr:row>98</xdr:row>
      <xdr:rowOff>104412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133639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138916</xdr:rowOff>
    </xdr:from>
    <xdr:to>
      <xdr:col>50</xdr:col>
      <xdr:colOff>165100</xdr:colOff>
      <xdr:row>97</xdr:row>
      <xdr:rowOff>69066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85593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7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102760</xdr:rowOff>
    </xdr:from>
    <xdr:to>
      <xdr:col>46</xdr:col>
      <xdr:colOff>38100</xdr:colOff>
      <xdr:row>97</xdr:row>
      <xdr:rowOff>32910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49437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39239</xdr:rowOff>
    </xdr:from>
    <xdr:to>
      <xdr:col>41</xdr:col>
      <xdr:colOff>101600</xdr:colOff>
      <xdr:row>97</xdr:row>
      <xdr:rowOff>140839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157366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4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40235</xdr:rowOff>
    </xdr:from>
    <xdr:to>
      <xdr:col>36</xdr:col>
      <xdr:colOff>165100</xdr:colOff>
      <xdr:row>97</xdr:row>
      <xdr:rowOff>141835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158362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66811</xdr:rowOff>
    </xdr:from>
    <xdr:to>
      <xdr:col>85</xdr:col>
      <xdr:colOff>127000</xdr:colOff>
      <xdr:row>38</xdr:row>
      <xdr:rowOff>122500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81911"/>
          <a:ext cx="8382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122500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37600"/>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16011</xdr:rowOff>
    </xdr:from>
    <xdr:to>
      <xdr:col>85</xdr:col>
      <xdr:colOff>177800</xdr:colOff>
      <xdr:row>38</xdr:row>
      <xdr:rowOff>117611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146838</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71700</xdr:rowOff>
    </xdr:from>
    <xdr:to>
      <xdr:col>81</xdr:col>
      <xdr:colOff>101600</xdr:colOff>
      <xdr:row>39</xdr:row>
      <xdr:rowOff>1850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164427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7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42027</xdr:rowOff>
    </xdr:from>
    <xdr:to>
      <xdr:col>85</xdr:col>
      <xdr:colOff>127000</xdr:colOff>
      <xdr:row>74</xdr:row>
      <xdr:rowOff>103177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386427"/>
          <a:ext cx="838200" cy="40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103177</xdr:rowOff>
    </xdr:from>
    <xdr:to>
      <xdr:col>81</xdr:col>
      <xdr:colOff>50800</xdr:colOff>
      <xdr:row>75</xdr:row>
      <xdr:rowOff>29071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790477"/>
          <a:ext cx="8890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12522</xdr:rowOff>
    </xdr:from>
    <xdr:to>
      <xdr:col>76</xdr:col>
      <xdr:colOff>114300</xdr:colOff>
      <xdr:row>75</xdr:row>
      <xdr:rowOff>29071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871272"/>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27611</xdr:rowOff>
    </xdr:from>
    <xdr:to>
      <xdr:col>71</xdr:col>
      <xdr:colOff>177800</xdr:colOff>
      <xdr:row>75</xdr:row>
      <xdr:rowOff>12522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543461"/>
          <a:ext cx="889000" cy="3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162677</xdr:rowOff>
    </xdr:from>
    <xdr:to>
      <xdr:col>85</xdr:col>
      <xdr:colOff>177800</xdr:colOff>
      <xdr:row>72</xdr:row>
      <xdr:rowOff>92827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3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14104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8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52377</xdr:rowOff>
    </xdr:from>
    <xdr:to>
      <xdr:col>81</xdr:col>
      <xdr:colOff>101600</xdr:colOff>
      <xdr:row>74</xdr:row>
      <xdr:rowOff>153977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170504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51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149721</xdr:rowOff>
    </xdr:from>
    <xdr:to>
      <xdr:col>76</xdr:col>
      <xdr:colOff>165100</xdr:colOff>
      <xdr:row>75</xdr:row>
      <xdr:rowOff>79871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96398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61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133172</xdr:rowOff>
    </xdr:from>
    <xdr:to>
      <xdr:col>72</xdr:col>
      <xdr:colOff>38100</xdr:colOff>
      <xdr:row>75</xdr:row>
      <xdr:rowOff>63322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79849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5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148261</xdr:rowOff>
    </xdr:from>
    <xdr:to>
      <xdr:col>67</xdr:col>
      <xdr:colOff>101600</xdr:colOff>
      <xdr:row>73</xdr:row>
      <xdr:rowOff>78411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4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94938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2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102512</xdr:rowOff>
    </xdr:from>
    <xdr:to>
      <xdr:col>85</xdr:col>
      <xdr:colOff>127000</xdr:colOff>
      <xdr:row>98</xdr:row>
      <xdr:rowOff>160720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4612"/>
          <a:ext cx="838200" cy="5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158187</xdr:rowOff>
    </xdr:from>
    <xdr:to>
      <xdr:col>81</xdr:col>
      <xdr:colOff>50800</xdr:colOff>
      <xdr:row>98</xdr:row>
      <xdr:rowOff>160720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6028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50464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158187</xdr:rowOff>
    </xdr:from>
    <xdr:to>
      <xdr:col>76</xdr:col>
      <xdr:colOff>114300</xdr:colOff>
      <xdr:row>99</xdr:row>
      <xdr:rowOff>3725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60287"/>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3725</xdr:rowOff>
    </xdr:from>
    <xdr:to>
      <xdr:col>71</xdr:col>
      <xdr:colOff>177800</xdr:colOff>
      <xdr:row>99</xdr:row>
      <xdr:rowOff>3888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7727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57326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49843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51712</xdr:rowOff>
    </xdr:from>
    <xdr:to>
      <xdr:col>85</xdr:col>
      <xdr:colOff>177800</xdr:colOff>
      <xdr:row>98</xdr:row>
      <xdr:rowOff>153312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109920</xdr:rowOff>
    </xdr:from>
    <xdr:to>
      <xdr:col>81</xdr:col>
      <xdr:colOff>101600</xdr:colOff>
      <xdr:row>99</xdr:row>
      <xdr:rowOff>40070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31197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107387</xdr:rowOff>
    </xdr:from>
    <xdr:to>
      <xdr:col>76</xdr:col>
      <xdr:colOff>165100</xdr:colOff>
      <xdr:row>99</xdr:row>
      <xdr:rowOff>37537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54064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124375</xdr:rowOff>
    </xdr:from>
    <xdr:to>
      <xdr:col>72</xdr:col>
      <xdr:colOff>38100</xdr:colOff>
      <xdr:row>99</xdr:row>
      <xdr:rowOff>54525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45652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124538</xdr:rowOff>
    </xdr:from>
    <xdr:to>
      <xdr:col>67</xdr:col>
      <xdr:colOff>101600</xdr:colOff>
      <xdr:row>99</xdr:row>
      <xdr:rowOff>54688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45815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32715</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47815"/>
          <a:ext cx="838200" cy="1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88760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432410"/>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88760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432410"/>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4792</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37960</xdr:rowOff>
    </xdr:from>
    <xdr:to>
      <xdr:col>102</xdr:col>
      <xdr:colOff>165100</xdr:colOff>
      <xdr:row>37</xdr:row>
      <xdr:rowOff>139560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156087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1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105051</xdr:rowOff>
    </xdr:from>
    <xdr:to>
      <xdr:col>116</xdr:col>
      <xdr:colOff>63500</xdr:colOff>
      <xdr:row>58</xdr:row>
      <xdr:rowOff>128498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49151"/>
          <a:ext cx="8382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94971</xdr:rowOff>
    </xdr:from>
    <xdr:to>
      <xdr:col>111</xdr:col>
      <xdr:colOff>177800</xdr:colOff>
      <xdr:row>58</xdr:row>
      <xdr:rowOff>105051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39071"/>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52185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94971</xdr:rowOff>
    </xdr:from>
    <xdr:to>
      <xdr:col>107</xdr:col>
      <xdr:colOff>50800</xdr:colOff>
      <xdr:row>58</xdr:row>
      <xdr:rowOff>166936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39071"/>
          <a:ext cx="889000" cy="7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53829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166936</xdr:rowOff>
    </xdr:from>
    <xdr:to>
      <xdr:col>102</xdr:col>
      <xdr:colOff>114300</xdr:colOff>
      <xdr:row>59</xdr:row>
      <xdr:rowOff>37004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11036"/>
          <a:ext cx="889000" cy="4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77698</xdr:rowOff>
    </xdr:from>
    <xdr:to>
      <xdr:col>116</xdr:col>
      <xdr:colOff>114300</xdr:colOff>
      <xdr:row>59</xdr:row>
      <xdr:rowOff>7848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100575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54251</xdr:rowOff>
    </xdr:from>
    <xdr:to>
      <xdr:col>112</xdr:col>
      <xdr:colOff>38100</xdr:colOff>
      <xdr:row>58</xdr:row>
      <xdr:rowOff>155851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928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7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44171</xdr:rowOff>
    </xdr:from>
    <xdr:to>
      <xdr:col>107</xdr:col>
      <xdr:colOff>101600</xdr:colOff>
      <xdr:row>58</xdr:row>
      <xdr:rowOff>145771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162298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7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116136</xdr:rowOff>
    </xdr:from>
    <xdr:to>
      <xdr:col>102</xdr:col>
      <xdr:colOff>165100</xdr:colOff>
      <xdr:row>59</xdr:row>
      <xdr:rowOff>46286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62813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157654</xdr:rowOff>
    </xdr:from>
    <xdr:to>
      <xdr:col>98</xdr:col>
      <xdr:colOff>38100</xdr:colOff>
      <xdr:row>59</xdr:row>
      <xdr:rowOff>87804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78931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9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23763</xdr:rowOff>
    </xdr:from>
    <xdr:to>
      <xdr:col>116</xdr:col>
      <xdr:colOff>63500</xdr:colOff>
      <xdr:row>77</xdr:row>
      <xdr:rowOff>24493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25413"/>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125456</xdr:rowOff>
    </xdr:from>
    <xdr:to>
      <xdr:col>111</xdr:col>
      <xdr:colOff>177800</xdr:colOff>
      <xdr:row>77</xdr:row>
      <xdr:rowOff>23763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155656"/>
          <a:ext cx="889000" cy="6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107646</xdr:rowOff>
    </xdr:from>
    <xdr:to>
      <xdr:col>107</xdr:col>
      <xdr:colOff>50800</xdr:colOff>
      <xdr:row>76</xdr:row>
      <xdr:rowOff>125456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37846"/>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100360</xdr:rowOff>
    </xdr:from>
    <xdr:to>
      <xdr:col>102</xdr:col>
      <xdr:colOff>114300</xdr:colOff>
      <xdr:row>76</xdr:row>
      <xdr:rowOff>107646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30560"/>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145143</xdr:rowOff>
    </xdr:from>
    <xdr:to>
      <xdr:col>116</xdr:col>
      <xdr:colOff>114300</xdr:colOff>
      <xdr:row>77</xdr:row>
      <xdr:rowOff>75293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168020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144413</xdr:rowOff>
    </xdr:from>
    <xdr:to>
      <xdr:col>112</xdr:col>
      <xdr:colOff>38100</xdr:colOff>
      <xdr:row>77</xdr:row>
      <xdr:rowOff>74563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91091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94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74656</xdr:rowOff>
    </xdr:from>
    <xdr:to>
      <xdr:col>107</xdr:col>
      <xdr:colOff>101600</xdr:colOff>
      <xdr:row>77</xdr:row>
      <xdr:rowOff>4806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21334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88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56846</xdr:rowOff>
    </xdr:from>
    <xdr:to>
      <xdr:col>102</xdr:col>
      <xdr:colOff>165100</xdr:colOff>
      <xdr:row>76</xdr:row>
      <xdr:rowOff>158446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3523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86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49560</xdr:rowOff>
    </xdr:from>
    <xdr:to>
      <xdr:col>98</xdr:col>
      <xdr:colOff>38100</xdr:colOff>
      <xdr:row>76</xdr:row>
      <xdr:rowOff>151160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167687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85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歳出決算総額のうち、人件費、補助費等、物件費、普通建設費、公債費においていずれも類似団体と比較し一人当たりのコストが高い状態となっている。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主な要因としては、自治体の規模が極めて小さく、離島の僻地であり民間委託の受け皿もなく、行政コストが増大しているためと考えられる。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一方、維持補修費の額が低い理由としては、施設数が少ないことに加え、近年大規模改修を行っているためである。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今後においては、引き続き計画的な事業実施を図り、新規整備事業の抑制、村債の借入額抑制や公債費の繰上償還等を実施し、事業費の減少を目指すものとする。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624
617
13.70
2,457,747
2,344,486
112,323
999,109
3,149,332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170006</xdr:rowOff>
    </xdr:from>
    <xdr:to>
      <xdr:col>24</xdr:col>
      <xdr:colOff>63500</xdr:colOff>
      <xdr:row>34</xdr:row>
      <xdr:rowOff>11504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827856"/>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6688</xdr:rowOff>
    </xdr:from>
    <xdr:to>
      <xdr:col>19</xdr:col>
      <xdr:colOff>177800</xdr:colOff>
      <xdr:row>34</xdr:row>
      <xdr:rowOff>11504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835988"/>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149856</xdr:rowOff>
    </xdr:from>
    <xdr:to>
      <xdr:col>15</xdr:col>
      <xdr:colOff>50800</xdr:colOff>
      <xdr:row>34</xdr:row>
      <xdr:rowOff>6688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80770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149856</xdr:rowOff>
    </xdr:from>
    <xdr:to>
      <xdr:col>10</xdr:col>
      <xdr:colOff>114300</xdr:colOff>
      <xdr:row>33</xdr:row>
      <xdr:rowOff>151342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80770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119206</xdr:rowOff>
    </xdr:from>
    <xdr:to>
      <xdr:col>24</xdr:col>
      <xdr:colOff>114300</xdr:colOff>
      <xdr:row>34</xdr:row>
      <xdr:rowOff>49356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142083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6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132154</xdr:rowOff>
    </xdr:from>
    <xdr:to>
      <xdr:col>20</xdr:col>
      <xdr:colOff>38100</xdr:colOff>
      <xdr:row>34</xdr:row>
      <xdr:rowOff>62304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9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78831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127338</xdr:rowOff>
    </xdr:from>
    <xdr:to>
      <xdr:col>15</xdr:col>
      <xdr:colOff>101600</xdr:colOff>
      <xdr:row>34</xdr:row>
      <xdr:rowOff>57488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74015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6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99056</xdr:rowOff>
    </xdr:from>
    <xdr:to>
      <xdr:col>10</xdr:col>
      <xdr:colOff>165100</xdr:colOff>
      <xdr:row>34</xdr:row>
      <xdr:rowOff>29206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7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45733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5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100542</xdr:rowOff>
    </xdr:from>
    <xdr:to>
      <xdr:col>6</xdr:col>
      <xdr:colOff>38100</xdr:colOff>
      <xdr:row>34</xdr:row>
      <xdr:rowOff>30692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7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47219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5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93879</xdr:rowOff>
    </xdr:from>
    <xdr:to>
      <xdr:col>24</xdr:col>
      <xdr:colOff>63500</xdr:colOff>
      <xdr:row>56</xdr:row>
      <xdr:rowOff>136909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95079"/>
          <a:ext cx="8382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136909</xdr:rowOff>
    </xdr:from>
    <xdr:to>
      <xdr:col>19</xdr:col>
      <xdr:colOff>177800</xdr:colOff>
      <xdr:row>56</xdr:row>
      <xdr:rowOff>171234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38109"/>
          <a:ext cx="889000" cy="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136509</xdr:rowOff>
    </xdr:from>
    <xdr:to>
      <xdr:col>15</xdr:col>
      <xdr:colOff>50800</xdr:colOff>
      <xdr:row>56</xdr:row>
      <xdr:rowOff>171234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37709"/>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101812</xdr:rowOff>
    </xdr:from>
    <xdr:to>
      <xdr:col>10</xdr:col>
      <xdr:colOff>114300</xdr:colOff>
      <xdr:row>56</xdr:row>
      <xdr:rowOff>136509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03012"/>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43079</xdr:rowOff>
    </xdr:from>
    <xdr:to>
      <xdr:col>24</xdr:col>
      <xdr:colOff>114300</xdr:colOff>
      <xdr:row>56</xdr:row>
      <xdr:rowOff>144679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65956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86109</xdr:rowOff>
    </xdr:from>
    <xdr:to>
      <xdr:col>20</xdr:col>
      <xdr:colOff>38100</xdr:colOff>
      <xdr:row>57</xdr:row>
      <xdr:rowOff>16259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32786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6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120434</xdr:rowOff>
    </xdr:from>
    <xdr:to>
      <xdr:col>15</xdr:col>
      <xdr:colOff>101600</xdr:colOff>
      <xdr:row>57</xdr:row>
      <xdr:rowOff>50584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67111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9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85709</xdr:rowOff>
    </xdr:from>
    <xdr:to>
      <xdr:col>10</xdr:col>
      <xdr:colOff>165100</xdr:colOff>
      <xdr:row>57</xdr:row>
      <xdr:rowOff>15859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32386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6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51012</xdr:rowOff>
    </xdr:from>
    <xdr:to>
      <xdr:col>6</xdr:col>
      <xdr:colOff>38100</xdr:colOff>
      <xdr:row>56</xdr:row>
      <xdr:rowOff>152612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169139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15088</xdr:rowOff>
    </xdr:from>
    <xdr:to>
      <xdr:col>24</xdr:col>
      <xdr:colOff>62865</xdr:colOff>
      <xdr:row>79</xdr:row>
      <xdr:rowOff>56997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702388"/>
          <a:ext cx="1270" cy="89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60824</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0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56997</xdr:rowOff>
    </xdr:from>
    <xdr:to>
      <xdr:col>24</xdr:col>
      <xdr:colOff>152400</xdr:colOff>
      <xdr:row>79</xdr:row>
      <xdr:rowOff>56997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0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133215</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47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15088</xdr:rowOff>
    </xdr:from>
    <xdr:to>
      <xdr:col>24</xdr:col>
      <xdr:colOff>152400</xdr:colOff>
      <xdr:row>74</xdr:row>
      <xdr:rowOff>15088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70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20648</xdr:rowOff>
    </xdr:from>
    <xdr:to>
      <xdr:col>24</xdr:col>
      <xdr:colOff>63500</xdr:colOff>
      <xdr:row>76</xdr:row>
      <xdr:rowOff>113821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365048"/>
          <a:ext cx="838200" cy="77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107709</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309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129282</xdr:rowOff>
    </xdr:from>
    <xdr:to>
      <xdr:col>24</xdr:col>
      <xdr:colOff>114300</xdr:colOff>
      <xdr:row>78</xdr:row>
      <xdr:rowOff>59432</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20648</xdr:rowOff>
    </xdr:from>
    <xdr:to>
      <xdr:col>19</xdr:col>
      <xdr:colOff>177800</xdr:colOff>
      <xdr:row>74</xdr:row>
      <xdr:rowOff>44298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65048"/>
          <a:ext cx="889000" cy="36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7813</xdr:rowOff>
    </xdr:from>
    <xdr:to>
      <xdr:col>20</xdr:col>
      <xdr:colOff>38100</xdr:colOff>
      <xdr:row>78</xdr:row>
      <xdr:rowOff>109413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100540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44298</xdr:rowOff>
    </xdr:from>
    <xdr:to>
      <xdr:col>15</xdr:col>
      <xdr:colOff>50800</xdr:colOff>
      <xdr:row>77</xdr:row>
      <xdr:rowOff>16410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731598"/>
          <a:ext cx="889000" cy="4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48036</xdr:rowOff>
    </xdr:from>
    <xdr:to>
      <xdr:col>15</xdr:col>
      <xdr:colOff>101600</xdr:colOff>
      <xdr:row>78</xdr:row>
      <xdr:rowOff>149636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140763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16410</xdr:rowOff>
    </xdr:from>
    <xdr:to>
      <xdr:col>10</xdr:col>
      <xdr:colOff>114300</xdr:colOff>
      <xdr:row>77</xdr:row>
      <xdr:rowOff>57598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18060"/>
          <a:ext cx="889000" cy="4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69264</xdr:rowOff>
    </xdr:from>
    <xdr:to>
      <xdr:col>10</xdr:col>
      <xdr:colOff>165100</xdr:colOff>
      <xdr:row>78</xdr:row>
      <xdr:rowOff>170864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161991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44664</xdr:rowOff>
    </xdr:from>
    <xdr:to>
      <xdr:col>6</xdr:col>
      <xdr:colOff>38100</xdr:colOff>
      <xdr:row>78</xdr:row>
      <xdr:rowOff>146264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41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137391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1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63021</xdr:rowOff>
    </xdr:from>
    <xdr:to>
      <xdr:col>24</xdr:col>
      <xdr:colOff>114300</xdr:colOff>
      <xdr:row>76</xdr:row>
      <xdr:rowOff>164621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9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85897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9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141298</xdr:rowOff>
    </xdr:from>
    <xdr:to>
      <xdr:col>20</xdr:col>
      <xdr:colOff>38100</xdr:colOff>
      <xdr:row>72</xdr:row>
      <xdr:rowOff>71448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87975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08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164948</xdr:rowOff>
    </xdr:from>
    <xdr:to>
      <xdr:col>15</xdr:col>
      <xdr:colOff>101600</xdr:colOff>
      <xdr:row>74</xdr:row>
      <xdr:rowOff>95098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6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111625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4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137060</xdr:rowOff>
    </xdr:from>
    <xdr:to>
      <xdr:col>10</xdr:col>
      <xdr:colOff>165100</xdr:colOff>
      <xdr:row>77</xdr:row>
      <xdr:rowOff>67210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83736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94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6798</xdr:rowOff>
    </xdr:from>
    <xdr:to>
      <xdr:col>6</xdr:col>
      <xdr:colOff>38100</xdr:colOff>
      <xdr:row>77</xdr:row>
      <xdr:rowOff>108398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9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8243</xdr:rowOff>
    </xdr:from>
    <xdr:to>
      <xdr:col>24</xdr:col>
      <xdr:colOff>63500</xdr:colOff>
      <xdr:row>96</xdr:row>
      <xdr:rowOff>136550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67443"/>
          <a:ext cx="838200" cy="1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8243</xdr:rowOff>
    </xdr:from>
    <xdr:to>
      <xdr:col>19</xdr:col>
      <xdr:colOff>177800</xdr:colOff>
      <xdr:row>97</xdr:row>
      <xdr:rowOff>77327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67443"/>
          <a:ext cx="889000" cy="2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105114</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90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77327</xdr:rowOff>
    </xdr:from>
    <xdr:to>
      <xdr:col>15</xdr:col>
      <xdr:colOff>50800</xdr:colOff>
      <xdr:row>97</xdr:row>
      <xdr:rowOff>88553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7977"/>
          <a:ext cx="8890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79180</xdr:rowOff>
    </xdr:from>
    <xdr:to>
      <xdr:col>10</xdr:col>
      <xdr:colOff>114300</xdr:colOff>
      <xdr:row>97</xdr:row>
      <xdr:rowOff>88553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0983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142112</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9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130396</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93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85750</xdr:rowOff>
    </xdr:from>
    <xdr:to>
      <xdr:col>24</xdr:col>
      <xdr:colOff>114300</xdr:colOff>
      <xdr:row>97</xdr:row>
      <xdr:rowOff>15900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108627</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128893</xdr:rowOff>
    </xdr:from>
    <xdr:to>
      <xdr:col>20</xdr:col>
      <xdr:colOff>38100</xdr:colOff>
      <xdr:row>96</xdr:row>
      <xdr:rowOff>59043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75570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26527</xdr:rowOff>
    </xdr:from>
    <xdr:to>
      <xdr:col>15</xdr:col>
      <xdr:colOff>101600</xdr:colOff>
      <xdr:row>97</xdr:row>
      <xdr:rowOff>128127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144654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37753</xdr:rowOff>
    </xdr:from>
    <xdr:to>
      <xdr:col>10</xdr:col>
      <xdr:colOff>165100</xdr:colOff>
      <xdr:row>97</xdr:row>
      <xdr:rowOff>139353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155880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4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28380</xdr:rowOff>
    </xdr:from>
    <xdr:to>
      <xdr:col>6</xdr:col>
      <xdr:colOff>38100</xdr:colOff>
      <xdr:row>97</xdr:row>
      <xdr:rowOff>129980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146507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3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139563</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5466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139563</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139563</xdr:rowOff>
    </xdr:from>
    <xdr:to>
      <xdr:col>45</xdr:col>
      <xdr:colOff>177800</xdr:colOff>
      <xdr:row>38</xdr:row>
      <xdr:rowOff>139563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139540</xdr:rowOff>
    </xdr:from>
    <xdr:to>
      <xdr:col>41</xdr:col>
      <xdr:colOff>50800</xdr:colOff>
      <xdr:row>38</xdr:row>
      <xdr:rowOff>139563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64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88763</xdr:rowOff>
    </xdr:from>
    <xdr:to>
      <xdr:col>55</xdr:col>
      <xdr:colOff>50800</xdr:colOff>
      <xdr:row>39</xdr:row>
      <xdr:rowOff>18913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88763</xdr:rowOff>
    </xdr:from>
    <xdr:to>
      <xdr:col>46</xdr:col>
      <xdr:colOff>38100</xdr:colOff>
      <xdr:row>39</xdr:row>
      <xdr:rowOff>18913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10040</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88763</xdr:rowOff>
    </xdr:from>
    <xdr:to>
      <xdr:col>41</xdr:col>
      <xdr:colOff>101600</xdr:colOff>
      <xdr:row>39</xdr:row>
      <xdr:rowOff>18913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10040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88740</xdr:rowOff>
    </xdr:from>
    <xdr:to>
      <xdr:col>36</xdr:col>
      <xdr:colOff>165100</xdr:colOff>
      <xdr:row>39</xdr:row>
      <xdr:rowOff>18890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10017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89853</xdr:rowOff>
    </xdr:from>
    <xdr:to>
      <xdr:col>55</xdr:col>
      <xdr:colOff>0</xdr:colOff>
      <xdr:row>56</xdr:row>
      <xdr:rowOff>108524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91053"/>
          <a:ext cx="8382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42568</xdr:rowOff>
    </xdr:from>
    <xdr:to>
      <xdr:col>50</xdr:col>
      <xdr:colOff>114300</xdr:colOff>
      <xdr:row>56</xdr:row>
      <xdr:rowOff>89853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43768"/>
          <a:ext cx="889000" cy="4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124496</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39795" y="989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14119</xdr:rowOff>
    </xdr:from>
    <xdr:to>
      <xdr:col>45</xdr:col>
      <xdr:colOff>177800</xdr:colOff>
      <xdr:row>56</xdr:row>
      <xdr:rowOff>42568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15319"/>
          <a:ext cx="889000" cy="2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129472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50795" y="990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171107</xdr:rowOff>
    </xdr:from>
    <xdr:to>
      <xdr:col>41</xdr:col>
      <xdr:colOff>50800</xdr:colOff>
      <xdr:row>56</xdr:row>
      <xdr:rowOff>14119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0085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119798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61795" y="98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102630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672795" y="98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57724</xdr:rowOff>
    </xdr:from>
    <xdr:to>
      <xdr:col>55</xdr:col>
      <xdr:colOff>50800</xdr:colOff>
      <xdr:row>56</xdr:row>
      <xdr:rowOff>159324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80601</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39053</xdr:rowOff>
    </xdr:from>
    <xdr:to>
      <xdr:col>50</xdr:col>
      <xdr:colOff>165100</xdr:colOff>
      <xdr:row>56</xdr:row>
      <xdr:rowOff>140653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4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157180</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39795" y="941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163218</xdr:rowOff>
    </xdr:from>
    <xdr:to>
      <xdr:col>46</xdr:col>
      <xdr:colOff>38100</xdr:colOff>
      <xdr:row>56</xdr:row>
      <xdr:rowOff>93368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109895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50795" y="936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134769</xdr:rowOff>
    </xdr:from>
    <xdr:to>
      <xdr:col>41</xdr:col>
      <xdr:colOff>101600</xdr:colOff>
      <xdr:row>56</xdr:row>
      <xdr:rowOff>64919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81446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61795" y="93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120307</xdr:rowOff>
    </xdr:from>
    <xdr:to>
      <xdr:col>36</xdr:col>
      <xdr:colOff>165100</xdr:colOff>
      <xdr:row>56</xdr:row>
      <xdr:rowOff>50457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66984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72795" y="932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95719</xdr:rowOff>
    </xdr:from>
    <xdr:to>
      <xdr:col>55</xdr:col>
      <xdr:colOff>0</xdr:colOff>
      <xdr:row>78</xdr:row>
      <xdr:rowOff>54511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611569"/>
          <a:ext cx="838200" cy="8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54511</xdr:rowOff>
    </xdr:from>
    <xdr:to>
      <xdr:col>50</xdr:col>
      <xdr:colOff>114300</xdr:colOff>
      <xdr:row>78</xdr:row>
      <xdr:rowOff>70104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7611"/>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5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151622</xdr:rowOff>
    </xdr:from>
    <xdr:to>
      <xdr:col>45</xdr:col>
      <xdr:colOff>177800</xdr:colOff>
      <xdr:row>78</xdr:row>
      <xdr:rowOff>70104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53272"/>
          <a:ext cx="8890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151622</xdr:rowOff>
    </xdr:from>
    <xdr:to>
      <xdr:col>41</xdr:col>
      <xdr:colOff>50800</xdr:colOff>
      <xdr:row>78</xdr:row>
      <xdr:rowOff>105947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53272"/>
          <a:ext cx="889000" cy="1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26869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5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44919</xdr:rowOff>
    </xdr:from>
    <xdr:to>
      <xdr:col>55</xdr:col>
      <xdr:colOff>50800</xdr:colOff>
      <xdr:row>73</xdr:row>
      <xdr:rowOff>146519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5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67796</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4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3711</xdr:rowOff>
    </xdr:from>
    <xdr:to>
      <xdr:col>50</xdr:col>
      <xdr:colOff>165100</xdr:colOff>
      <xdr:row>78</xdr:row>
      <xdr:rowOff>105311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121838</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315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19304</xdr:rowOff>
    </xdr:from>
    <xdr:to>
      <xdr:col>46</xdr:col>
      <xdr:colOff>38100</xdr:colOff>
      <xdr:row>78</xdr:row>
      <xdr:rowOff>120904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137431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31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100822</xdr:rowOff>
    </xdr:from>
    <xdr:to>
      <xdr:col>41</xdr:col>
      <xdr:colOff>101600</xdr:colOff>
      <xdr:row>78</xdr:row>
      <xdr:rowOff>30972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47499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307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55147</xdr:rowOff>
    </xdr:from>
    <xdr:to>
      <xdr:col>36</xdr:col>
      <xdr:colOff>165100</xdr:colOff>
      <xdr:row>78</xdr:row>
      <xdr:rowOff>156747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0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120819</xdr:rowOff>
    </xdr:from>
    <xdr:to>
      <xdr:col>55</xdr:col>
      <xdr:colOff>0</xdr:colOff>
      <xdr:row>96</xdr:row>
      <xdr:rowOff>170853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580019"/>
          <a:ext cx="838200" cy="5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120819</xdr:rowOff>
    </xdr:from>
    <xdr:to>
      <xdr:col>50</xdr:col>
      <xdr:colOff>114300</xdr:colOff>
      <xdr:row>96</xdr:row>
      <xdr:rowOff>171408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80019"/>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131511</xdr:rowOff>
    </xdr:from>
    <xdr:to>
      <xdr:col>45</xdr:col>
      <xdr:colOff>177800</xdr:colOff>
      <xdr:row>96</xdr:row>
      <xdr:rowOff>171408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90711"/>
          <a:ext cx="8890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154818</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50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131511</xdr:rowOff>
    </xdr:from>
    <xdr:to>
      <xdr:col>41</xdr:col>
      <xdr:colOff>50800</xdr:colOff>
      <xdr:row>97</xdr:row>
      <xdr:rowOff>43486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590711"/>
          <a:ext cx="889000" cy="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152193</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672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120053</xdr:rowOff>
    </xdr:from>
    <xdr:to>
      <xdr:col>55</xdr:col>
      <xdr:colOff>50800</xdr:colOff>
      <xdr:row>97</xdr:row>
      <xdr:rowOff>50203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5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142930</xdr:rowOff>
    </xdr:from>
    <xdr:ext cx="599010"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43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70019</xdr:rowOff>
    </xdr:from>
    <xdr:to>
      <xdr:col>50</xdr:col>
      <xdr:colOff>165100</xdr:colOff>
      <xdr:row>97</xdr:row>
      <xdr:rowOff>169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16696</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39795" y="1630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120608</xdr:rowOff>
    </xdr:from>
    <xdr:to>
      <xdr:col>46</xdr:col>
      <xdr:colOff>38100</xdr:colOff>
      <xdr:row>97</xdr:row>
      <xdr:rowOff>50758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67285</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63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80711</xdr:rowOff>
    </xdr:from>
    <xdr:to>
      <xdr:col>41</xdr:col>
      <xdr:colOff>101600</xdr:colOff>
      <xdr:row>97</xdr:row>
      <xdr:rowOff>10861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27388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61795" y="163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164136</xdr:rowOff>
    </xdr:from>
    <xdr:to>
      <xdr:col>36</xdr:col>
      <xdr:colOff>165100</xdr:colOff>
      <xdr:row>97</xdr:row>
      <xdr:rowOff>94286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110813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72795" y="1639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28692</xdr:rowOff>
    </xdr:from>
    <xdr:to>
      <xdr:col>85</xdr:col>
      <xdr:colOff>127000</xdr:colOff>
      <xdr:row>38</xdr:row>
      <xdr:rowOff>32056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43792"/>
          <a:ext cx="8382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43981</xdr:rowOff>
    </xdr:from>
    <xdr:to>
      <xdr:col>81</xdr:col>
      <xdr:colOff>50800</xdr:colOff>
      <xdr:row>38</xdr:row>
      <xdr:rowOff>28692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530381"/>
          <a:ext cx="889000" cy="10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43981</xdr:rowOff>
    </xdr:from>
    <xdr:to>
      <xdr:col>76</xdr:col>
      <xdr:colOff>114300</xdr:colOff>
      <xdr:row>38</xdr:row>
      <xdr:rowOff>11962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530381"/>
          <a:ext cx="889000" cy="9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170050</xdr:rowOff>
    </xdr:from>
    <xdr:to>
      <xdr:col>71</xdr:col>
      <xdr:colOff>177800</xdr:colOff>
      <xdr:row>38</xdr:row>
      <xdr:rowOff>11962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13700"/>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69510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152706</xdr:rowOff>
    </xdr:from>
    <xdr:to>
      <xdr:col>85</xdr:col>
      <xdr:colOff>177800</xdr:colOff>
      <xdr:row>38</xdr:row>
      <xdr:rowOff>82856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131133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149342</xdr:rowOff>
    </xdr:from>
    <xdr:to>
      <xdr:col>81</xdr:col>
      <xdr:colOff>101600</xdr:colOff>
      <xdr:row>38</xdr:row>
      <xdr:rowOff>79491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70619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164631</xdr:rowOff>
    </xdr:from>
    <xdr:to>
      <xdr:col>76</xdr:col>
      <xdr:colOff>165100</xdr:colOff>
      <xdr:row>32</xdr:row>
      <xdr:rowOff>94781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111308</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292795" y="52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132612</xdr:rowOff>
    </xdr:from>
    <xdr:to>
      <xdr:col>72</xdr:col>
      <xdr:colOff>38100</xdr:colOff>
      <xdr:row>38</xdr:row>
      <xdr:rowOff>62762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53889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119250</xdr:rowOff>
    </xdr:from>
    <xdr:to>
      <xdr:col>67</xdr:col>
      <xdr:colOff>101600</xdr:colOff>
      <xdr:row>38</xdr:row>
      <xdr:rowOff>49400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158541</xdr:rowOff>
    </xdr:from>
    <xdr:to>
      <xdr:col>85</xdr:col>
      <xdr:colOff>127000</xdr:colOff>
      <xdr:row>57</xdr:row>
      <xdr:rowOff>9010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59741"/>
          <a:ext cx="8382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158541</xdr:rowOff>
    </xdr:from>
    <xdr:to>
      <xdr:col>81</xdr:col>
      <xdr:colOff>50800</xdr:colOff>
      <xdr:row>57</xdr:row>
      <xdr:rowOff>24122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59741"/>
          <a:ext cx="889000" cy="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32806</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81795" y="980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24122</xdr:rowOff>
    </xdr:from>
    <xdr:to>
      <xdr:col>76</xdr:col>
      <xdr:colOff>114300</xdr:colOff>
      <xdr:row>57</xdr:row>
      <xdr:rowOff>28632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96772"/>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89508</xdr:rowOff>
    </xdr:from>
    <xdr:to>
      <xdr:col>71</xdr:col>
      <xdr:colOff>177800</xdr:colOff>
      <xdr:row>57</xdr:row>
      <xdr:rowOff>28632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347808"/>
          <a:ext cx="889000" cy="45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73190</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55947</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129660</xdr:rowOff>
    </xdr:from>
    <xdr:to>
      <xdr:col>85</xdr:col>
      <xdr:colOff>177800</xdr:colOff>
      <xdr:row>57</xdr:row>
      <xdr:rowOff>59810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108087</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0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107741</xdr:rowOff>
    </xdr:from>
    <xdr:to>
      <xdr:col>81</xdr:col>
      <xdr:colOff>101600</xdr:colOff>
      <xdr:row>57</xdr:row>
      <xdr:rowOff>37891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54418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48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144772</xdr:rowOff>
    </xdr:from>
    <xdr:to>
      <xdr:col>76</xdr:col>
      <xdr:colOff>165100</xdr:colOff>
      <xdr:row>57</xdr:row>
      <xdr:rowOff>74922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91449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52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149282</xdr:rowOff>
    </xdr:from>
    <xdr:to>
      <xdr:col>72</xdr:col>
      <xdr:colOff>38100</xdr:colOff>
      <xdr:row>57</xdr:row>
      <xdr:rowOff>79432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95959</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52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38708</xdr:rowOff>
    </xdr:from>
    <xdr:to>
      <xdr:col>67</xdr:col>
      <xdr:colOff>101600</xdr:colOff>
      <xdr:row>54</xdr:row>
      <xdr:rowOff>140308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156835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07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66811</xdr:rowOff>
    </xdr:from>
    <xdr:to>
      <xdr:col>85</xdr:col>
      <xdr:colOff>127000</xdr:colOff>
      <xdr:row>78</xdr:row>
      <xdr:rowOff>122499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39911"/>
          <a:ext cx="8382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122499</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95599"/>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16011</xdr:rowOff>
    </xdr:from>
    <xdr:to>
      <xdr:col>85</xdr:col>
      <xdr:colOff>177800</xdr:colOff>
      <xdr:row>78</xdr:row>
      <xdr:rowOff>117611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8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146838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7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71699</xdr:rowOff>
    </xdr:from>
    <xdr:to>
      <xdr:col>81</xdr:col>
      <xdr:colOff>101600</xdr:colOff>
      <xdr:row>79</xdr:row>
      <xdr:rowOff>1849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164426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42027</xdr:rowOff>
    </xdr:from>
    <xdr:to>
      <xdr:col>85</xdr:col>
      <xdr:colOff>127000</xdr:colOff>
      <xdr:row>94</xdr:row>
      <xdr:rowOff>103177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5815427"/>
          <a:ext cx="838200" cy="40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103177</xdr:rowOff>
    </xdr:from>
    <xdr:to>
      <xdr:col>81</xdr:col>
      <xdr:colOff>50800</xdr:colOff>
      <xdr:row>95</xdr:row>
      <xdr:rowOff>29071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219477"/>
          <a:ext cx="8890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12522</xdr:rowOff>
    </xdr:from>
    <xdr:to>
      <xdr:col>76</xdr:col>
      <xdr:colOff>114300</xdr:colOff>
      <xdr:row>95</xdr:row>
      <xdr:rowOff>29071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300272"/>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11601</xdr:rowOff>
    </xdr:from>
    <xdr:to>
      <xdr:col>71</xdr:col>
      <xdr:colOff>177800</xdr:colOff>
      <xdr:row>95</xdr:row>
      <xdr:rowOff>12522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5956451"/>
          <a:ext cx="889000" cy="34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162677</xdr:rowOff>
    </xdr:from>
    <xdr:to>
      <xdr:col>85</xdr:col>
      <xdr:colOff>177800</xdr:colOff>
      <xdr:row>92</xdr:row>
      <xdr:rowOff>92827</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57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14104</xdr:rowOff>
    </xdr:from>
    <xdr:ext cx="599010"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561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52377</xdr:rowOff>
    </xdr:from>
    <xdr:to>
      <xdr:col>81</xdr:col>
      <xdr:colOff>101600</xdr:colOff>
      <xdr:row>94</xdr:row>
      <xdr:rowOff>153977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1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170504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594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149721</xdr:rowOff>
    </xdr:from>
    <xdr:to>
      <xdr:col>76</xdr:col>
      <xdr:colOff>165100</xdr:colOff>
      <xdr:row>95</xdr:row>
      <xdr:rowOff>79871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2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96398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0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133172</xdr:rowOff>
    </xdr:from>
    <xdr:to>
      <xdr:col>72</xdr:col>
      <xdr:colOff>38100</xdr:colOff>
      <xdr:row>95</xdr:row>
      <xdr:rowOff>63322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2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79849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02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132251</xdr:rowOff>
    </xdr:from>
    <xdr:to>
      <xdr:col>67</xdr:col>
      <xdr:colOff>101600</xdr:colOff>
      <xdr:row>93</xdr:row>
      <xdr:rowOff>62401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59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78928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568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Arial" panose="020B0604020202020204" pitchFamily="34" charset="0"/>
              <a:ea typeface="+mn-ea"/>
              <a:cs typeface="Arial" panose="020B0604020202020204" pitchFamily="34" charset="0"/>
            </a:rPr>
            <a:t>　議会費・衛生費・土木費・公債費は類似団体と比べて高くなっている。主な要因としては、小規模自治体であるがために削減し辛い一定の経費が住民一人当たりで見たとき高くなっていると思われる。</a:t>
          </a:r>
          <a:endParaRPr lang="ja-JP" altLang="ja-JP" sz="1300">
            <a:effectLst/>
            <a:latin typeface="Arial" panose="020B0604020202020204" pitchFamily="34" charset="0"/>
            <a:cs typeface="Arial" panose="020B0604020202020204" pitchFamily="34" charset="0"/>
          </a:endParaRPr>
        </a:p>
        <a:p>
          <a:r>
            <a:rPr kumimoji="1" lang="ja-JP" altLang="ja-JP" sz="1300">
              <a:solidFill>
                <a:schemeClr val="dk1"/>
              </a:solidFill>
              <a:effectLst/>
              <a:latin typeface="Arial" panose="020B0604020202020204" pitchFamily="34" charset="0"/>
              <a:ea typeface="+mn-ea"/>
              <a:cs typeface="Arial" panose="020B0604020202020204" pitchFamily="34" charset="0"/>
            </a:rPr>
            <a:t>　また、大型事業のある年度に各項目で大きな増が発生している。令和元・２年度の民生費の増は保育所建設事業であり、令和元年度の消防費は防災行政無線デジタル化事業、令和３年度の商工費は水産加工冷凍施設整備事業である。</a:t>
          </a:r>
          <a:endParaRPr lang="ja-JP" altLang="ja-JP" sz="1300">
            <a:effectLst/>
            <a:latin typeface="Arial" panose="020B0604020202020204" pitchFamily="34" charset="0"/>
            <a:cs typeface="Arial" panose="020B0604020202020204" pitchFamily="34" charset="0"/>
          </a:endParaRPr>
        </a:p>
        <a:p>
          <a:r>
            <a:rPr kumimoji="1" lang="ja-JP" altLang="ja-JP" sz="1300">
              <a:solidFill>
                <a:schemeClr val="dk1"/>
              </a:solidFill>
              <a:effectLst/>
              <a:latin typeface="Arial" panose="020B0604020202020204" pitchFamily="34" charset="0"/>
              <a:ea typeface="+mn-ea"/>
              <a:cs typeface="Arial" panose="020B0604020202020204" pitchFamily="34" charset="0"/>
            </a:rPr>
            <a:t>　なお、公債費が高い数値となっているのは大型の事業を行った影響が大きく、今後も大型事業を用いた起債の償還により高い数値が続くが、計画的な事業実施を図り抑制に努める。</a:t>
          </a:r>
          <a:endParaRPr lang="ja-JP" altLang="ja-JP" sz="130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基金の取崩については、償還額の増加に伴って主に減債基金から取崩を行っており、実質収支額に影響のないことから、前年度から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今後も事務事業の見直し等、計画的な財政運営に努める。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一般会計、特別会計とも赤字額は無く、今後も健全な財政運営に努める。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5279_&#30693;&#22827;&#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29.6</v>
          </cell>
          <cell r="BX51">
            <v>60.4</v>
          </cell>
          <cell r="CF51">
            <v>78</v>
          </cell>
          <cell r="CN51">
            <v>92.6</v>
          </cell>
          <cell r="CV51">
            <v>88.3</v>
          </cell>
        </row>
        <row r="53">
          <cell r="BP53">
            <v>55.5</v>
          </cell>
          <cell r="BX53">
            <v>58.3</v>
          </cell>
          <cell r="CF53">
            <v>58.9</v>
          </cell>
          <cell r="CN53">
            <v>59.4</v>
          </cell>
          <cell r="CV53">
            <v>59.5</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61</v>
          </cell>
        </row>
        <row r="72">
          <cell r="BP72" t="str">
            <v>H29</v>
          </cell>
          <cell r="BX72" t="str">
            <v>H30</v>
          </cell>
          <cell r="CF72" t="str">
            <v>R01</v>
          </cell>
          <cell r="CN72" t="str">
            <v>R02</v>
          </cell>
          <cell r="CV72" t="str">
            <v>R03</v>
          </cell>
        </row>
        <row r="73">
          <cell r="AN73" t="str">
            <v>当該団体値</v>
          </cell>
          <cell r="BP73">
            <v>29.6</v>
          </cell>
          <cell r="BX73">
            <v>60.4</v>
          </cell>
          <cell r="CF73">
            <v>78</v>
          </cell>
          <cell r="CN73">
            <v>92.6</v>
          </cell>
          <cell r="CV73">
            <v>88.3</v>
          </cell>
        </row>
        <row r="75">
          <cell r="BP75">
            <v>12.5</v>
          </cell>
          <cell r="BX75">
            <v>12</v>
          </cell>
          <cell r="CF75">
            <v>11.5</v>
          </cell>
          <cell r="CN75">
            <v>10.3</v>
          </cell>
          <cell r="CV75">
            <v>10.5</v>
          </cell>
        </row>
        <row r="77">
          <cell r="AN77" t="str">
            <v>類似団体内平均値</v>
          </cell>
          <cell r="BP77">
            <v>0</v>
          </cell>
          <cell r="BX77">
            <v>0</v>
          </cell>
          <cell r="CF77">
            <v>0</v>
          </cell>
          <cell r="CN77">
            <v>0</v>
          </cell>
          <cell r="CV77">
            <v>0</v>
          </cell>
        </row>
        <row r="79">
          <cell r="BP79">
            <v>7.1</v>
          </cell>
          <cell r="BX79">
            <v>7.1</v>
          </cell>
          <cell r="CF79">
            <v>7.3</v>
          </cell>
          <cell r="CN79">
            <v>7.4</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Y22" sqref="AY22:BM22"/>
    </sheetView>
  </sheetViews>
  <sheetFormatPr defaultColWidth="0" defaultRowHeight="11" zeroHeight="1" x14ac:dyDescent="0.2"/>
  <cols>
    <col min="1" max="11" width="2.08984375" style="173" customWidth="1"/>
    <col min="12" max="12" width="2.26953125" style="173" customWidth="1"/>
    <col min="13" max="17" width="2.36328125" style="173" customWidth="1"/>
    <col min="18" max="119" width="2.08984375" style="173" customWidth="1"/>
    <col min="120" max="16384" width="0" style="173"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4"/>
      <c r="DK1" s="174"/>
      <c r="DL1" s="174"/>
      <c r="DM1" s="174"/>
      <c r="DN1" s="174"/>
      <c r="DO1" s="174"/>
    </row>
    <row r="2" spans="1:119" ht="24" thickBot="1" x14ac:dyDescent="0.25">
      <c r="B2" s="175" t="s">
        <v>81</v>
      </c>
      <c r="C2" s="175"/>
      <c r="D2" s="176"/>
    </row>
    <row r="3" spans="1:119" ht="18.75" customHeight="1" thickBot="1" x14ac:dyDescent="0.25">
      <c r="A3" s="174"/>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4"/>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9"/>
      <c r="AN4" s="449"/>
      <c r="AO4" s="449"/>
      <c r="AP4" s="449"/>
      <c r="AQ4" s="449"/>
      <c r="AR4" s="449"/>
      <c r="AS4" s="449"/>
      <c r="AT4" s="449"/>
      <c r="AU4" s="449"/>
      <c r="AV4" s="449"/>
      <c r="AW4" s="449"/>
      <c r="AX4" s="604"/>
      <c r="AY4" s="415" t="s">
        <v>91</v>
      </c>
      <c r="AZ4" s="416"/>
      <c r="BA4" s="416"/>
      <c r="BB4" s="416"/>
      <c r="BC4" s="416"/>
      <c r="BD4" s="416"/>
      <c r="BE4" s="416"/>
      <c r="BF4" s="416"/>
      <c r="BG4" s="416"/>
      <c r="BH4" s="416"/>
      <c r="BI4" s="416"/>
      <c r="BJ4" s="416"/>
      <c r="BK4" s="416"/>
      <c r="BL4" s="416"/>
      <c r="BM4" s="417"/>
      <c r="BN4" s="418">
        <v>2457747</v>
      </c>
      <c r="BO4" s="419"/>
      <c r="BP4" s="419"/>
      <c r="BQ4" s="419"/>
      <c r="BR4" s="419"/>
      <c r="BS4" s="419"/>
      <c r="BT4" s="419"/>
      <c r="BU4" s="420"/>
      <c r="BV4" s="418">
        <v>2197781</v>
      </c>
      <c r="BW4" s="419"/>
      <c r="BX4" s="419"/>
      <c r="BY4" s="419"/>
      <c r="BZ4" s="419"/>
      <c r="CA4" s="419"/>
      <c r="CB4" s="419"/>
      <c r="CC4" s="420"/>
      <c r="CD4" s="589" t="s">
        <v>92</v>
      </c>
      <c r="CE4" s="590"/>
      <c r="CF4" s="590"/>
      <c r="CG4" s="590"/>
      <c r="CH4" s="590"/>
      <c r="CI4" s="590"/>
      <c r="CJ4" s="590"/>
      <c r="CK4" s="590"/>
      <c r="CL4" s="590"/>
      <c r="CM4" s="590"/>
      <c r="CN4" s="590"/>
      <c r="CO4" s="590"/>
      <c r="CP4" s="590"/>
      <c r="CQ4" s="590"/>
      <c r="CR4" s="590"/>
      <c r="CS4" s="591"/>
      <c r="CT4" s="592">
        <v>11.2</v>
      </c>
      <c r="CU4" s="593"/>
      <c r="CV4" s="593"/>
      <c r="CW4" s="593"/>
      <c r="CX4" s="593"/>
      <c r="CY4" s="593"/>
      <c r="CZ4" s="593"/>
      <c r="DA4" s="594"/>
      <c r="DB4" s="592">
        <v>7</v>
      </c>
      <c r="DC4" s="593"/>
      <c r="DD4" s="593"/>
      <c r="DE4" s="593"/>
      <c r="DF4" s="593"/>
      <c r="DG4" s="593"/>
      <c r="DH4" s="593"/>
      <c r="DI4" s="594"/>
    </row>
    <row r="5" spans="1:119" ht="18.75" customHeight="1" x14ac:dyDescent="0.2">
      <c r="A5" s="174"/>
      <c r="B5" s="599"/>
      <c r="C5" s="450"/>
      <c r="D5" s="450"/>
      <c r="E5" s="600"/>
      <c r="F5" s="600"/>
      <c r="G5" s="600"/>
      <c r="H5" s="600"/>
      <c r="I5" s="600"/>
      <c r="J5" s="600"/>
      <c r="K5" s="600"/>
      <c r="L5" s="600"/>
      <c r="M5" s="600"/>
      <c r="N5" s="600"/>
      <c r="O5" s="600"/>
      <c r="P5" s="600"/>
      <c r="Q5" s="600"/>
      <c r="R5" s="448"/>
      <c r="S5" s="448"/>
      <c r="T5" s="448"/>
      <c r="U5" s="448"/>
      <c r="V5" s="603"/>
      <c r="W5" s="519"/>
      <c r="X5" s="449"/>
      <c r="Y5" s="449"/>
      <c r="Z5" s="449"/>
      <c r="AA5" s="449"/>
      <c r="AB5" s="450"/>
      <c r="AC5" s="448"/>
      <c r="AD5" s="449"/>
      <c r="AE5" s="449"/>
      <c r="AF5" s="449"/>
      <c r="AG5" s="449"/>
      <c r="AH5" s="449"/>
      <c r="AI5" s="449"/>
      <c r="AJ5" s="449"/>
      <c r="AK5" s="449"/>
      <c r="AL5" s="604"/>
      <c r="AM5" s="482" t="s">
        <v>93</v>
      </c>
      <c r="AN5" s="397"/>
      <c r="AO5" s="397"/>
      <c r="AP5" s="397"/>
      <c r="AQ5" s="397"/>
      <c r="AR5" s="397"/>
      <c r="AS5" s="397"/>
      <c r="AT5" s="398"/>
      <c r="AU5" s="470" t="s">
        <v>94</v>
      </c>
      <c r="AV5" s="471"/>
      <c r="AW5" s="471"/>
      <c r="AX5" s="471"/>
      <c r="AY5" s="403" t="s">
        <v>95</v>
      </c>
      <c r="AZ5" s="404"/>
      <c r="BA5" s="404"/>
      <c r="BB5" s="404"/>
      <c r="BC5" s="404"/>
      <c r="BD5" s="404"/>
      <c r="BE5" s="404"/>
      <c r="BF5" s="404"/>
      <c r="BG5" s="404"/>
      <c r="BH5" s="404"/>
      <c r="BI5" s="404"/>
      <c r="BJ5" s="404"/>
      <c r="BK5" s="404"/>
      <c r="BL5" s="404"/>
      <c r="BM5" s="405"/>
      <c r="BN5" s="423">
        <v>2344486</v>
      </c>
      <c r="BO5" s="424"/>
      <c r="BP5" s="424"/>
      <c r="BQ5" s="424"/>
      <c r="BR5" s="424"/>
      <c r="BS5" s="424"/>
      <c r="BT5" s="424"/>
      <c r="BU5" s="425"/>
      <c r="BV5" s="423">
        <v>2135216</v>
      </c>
      <c r="BW5" s="424"/>
      <c r="BX5" s="424"/>
      <c r="BY5" s="424"/>
      <c r="BZ5" s="424"/>
      <c r="CA5" s="424"/>
      <c r="CB5" s="424"/>
      <c r="CC5" s="425"/>
      <c r="CD5" s="432" t="s">
        <v>96</v>
      </c>
      <c r="CE5" s="377"/>
      <c r="CF5" s="377"/>
      <c r="CG5" s="377"/>
      <c r="CH5" s="377"/>
      <c r="CI5" s="377"/>
      <c r="CJ5" s="377"/>
      <c r="CK5" s="377"/>
      <c r="CL5" s="377"/>
      <c r="CM5" s="377"/>
      <c r="CN5" s="377"/>
      <c r="CO5" s="377"/>
      <c r="CP5" s="377"/>
      <c r="CQ5" s="377"/>
      <c r="CR5" s="377"/>
      <c r="CS5" s="433"/>
      <c r="CT5" s="393">
        <v>88.6</v>
      </c>
      <c r="CU5" s="394"/>
      <c r="CV5" s="394"/>
      <c r="CW5" s="394"/>
      <c r="CX5" s="394"/>
      <c r="CY5" s="394"/>
      <c r="CZ5" s="394"/>
      <c r="DA5" s="395"/>
      <c r="DB5" s="393">
        <v>96.4</v>
      </c>
      <c r="DC5" s="394"/>
      <c r="DD5" s="394"/>
      <c r="DE5" s="394"/>
      <c r="DF5" s="394"/>
      <c r="DG5" s="394"/>
      <c r="DH5" s="394"/>
      <c r="DI5" s="395"/>
    </row>
    <row r="6" spans="1:119" ht="18.75" customHeight="1" x14ac:dyDescent="0.2">
      <c r="A6" s="174"/>
      <c r="B6" s="569" t="s">
        <v>97</v>
      </c>
      <c r="C6" s="447"/>
      <c r="D6" s="447"/>
      <c r="E6" s="570"/>
      <c r="F6" s="570"/>
      <c r="G6" s="570"/>
      <c r="H6" s="570"/>
      <c r="I6" s="570"/>
      <c r="J6" s="570"/>
      <c r="K6" s="570"/>
      <c r="L6" s="570" t="s">
        <v>98</v>
      </c>
      <c r="M6" s="570"/>
      <c r="N6" s="570"/>
      <c r="O6" s="570"/>
      <c r="P6" s="570"/>
      <c r="Q6" s="570"/>
      <c r="R6" s="445"/>
      <c r="S6" s="445"/>
      <c r="T6" s="445"/>
      <c r="U6" s="445"/>
      <c r="V6" s="576"/>
      <c r="W6" s="504" t="s">
        <v>99</v>
      </c>
      <c r="X6" s="446"/>
      <c r="Y6" s="446"/>
      <c r="Z6" s="446"/>
      <c r="AA6" s="446"/>
      <c r="AB6" s="447"/>
      <c r="AC6" s="581" t="s">
        <v>100</v>
      </c>
      <c r="AD6" s="582"/>
      <c r="AE6" s="582"/>
      <c r="AF6" s="582"/>
      <c r="AG6" s="582"/>
      <c r="AH6" s="582"/>
      <c r="AI6" s="582"/>
      <c r="AJ6" s="582"/>
      <c r="AK6" s="582"/>
      <c r="AL6" s="583"/>
      <c r="AM6" s="482" t="s">
        <v>101</v>
      </c>
      <c r="AN6" s="397"/>
      <c r="AO6" s="397"/>
      <c r="AP6" s="397"/>
      <c r="AQ6" s="397"/>
      <c r="AR6" s="397"/>
      <c r="AS6" s="397"/>
      <c r="AT6" s="398"/>
      <c r="AU6" s="470" t="s">
        <v>102</v>
      </c>
      <c r="AV6" s="471"/>
      <c r="AW6" s="471"/>
      <c r="AX6" s="471"/>
      <c r="AY6" s="403" t="s">
        <v>103</v>
      </c>
      <c r="AZ6" s="404"/>
      <c r="BA6" s="404"/>
      <c r="BB6" s="404"/>
      <c r="BC6" s="404"/>
      <c r="BD6" s="404"/>
      <c r="BE6" s="404"/>
      <c r="BF6" s="404"/>
      <c r="BG6" s="404"/>
      <c r="BH6" s="404"/>
      <c r="BI6" s="404"/>
      <c r="BJ6" s="404"/>
      <c r="BK6" s="404"/>
      <c r="BL6" s="404"/>
      <c r="BM6" s="405"/>
      <c r="BN6" s="423">
        <v>113261</v>
      </c>
      <c r="BO6" s="424"/>
      <c r="BP6" s="424"/>
      <c r="BQ6" s="424"/>
      <c r="BR6" s="424"/>
      <c r="BS6" s="424"/>
      <c r="BT6" s="424"/>
      <c r="BU6" s="425"/>
      <c r="BV6" s="423">
        <v>62565</v>
      </c>
      <c r="BW6" s="424"/>
      <c r="BX6" s="424"/>
      <c r="BY6" s="424"/>
      <c r="BZ6" s="424"/>
      <c r="CA6" s="424"/>
      <c r="CB6" s="424"/>
      <c r="CC6" s="425"/>
      <c r="CD6" s="432" t="s">
        <v>104</v>
      </c>
      <c r="CE6" s="377"/>
      <c r="CF6" s="377"/>
      <c r="CG6" s="377"/>
      <c r="CH6" s="377"/>
      <c r="CI6" s="377"/>
      <c r="CJ6" s="377"/>
      <c r="CK6" s="377"/>
      <c r="CL6" s="377"/>
      <c r="CM6" s="377"/>
      <c r="CN6" s="377"/>
      <c r="CO6" s="377"/>
      <c r="CP6" s="377"/>
      <c r="CQ6" s="377"/>
      <c r="CR6" s="377"/>
      <c r="CS6" s="433"/>
      <c r="CT6" s="566">
        <v>90.4</v>
      </c>
      <c r="CU6" s="567"/>
      <c r="CV6" s="567"/>
      <c r="CW6" s="567"/>
      <c r="CX6" s="567"/>
      <c r="CY6" s="567"/>
      <c r="CZ6" s="567"/>
      <c r="DA6" s="568"/>
      <c r="DB6" s="566">
        <v>98.7</v>
      </c>
      <c r="DC6" s="567"/>
      <c r="DD6" s="567"/>
      <c r="DE6" s="567"/>
      <c r="DF6" s="567"/>
      <c r="DG6" s="567"/>
      <c r="DH6" s="567"/>
      <c r="DI6" s="568"/>
    </row>
    <row r="7" spans="1:119" ht="18.75" customHeight="1" x14ac:dyDescent="0.2">
      <c r="A7" s="174"/>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2" t="s">
        <v>105</v>
      </c>
      <c r="AN7" s="397"/>
      <c r="AO7" s="397"/>
      <c r="AP7" s="397"/>
      <c r="AQ7" s="397"/>
      <c r="AR7" s="397"/>
      <c r="AS7" s="397"/>
      <c r="AT7" s="398"/>
      <c r="AU7" s="470" t="s">
        <v>106</v>
      </c>
      <c r="AV7" s="471"/>
      <c r="AW7" s="471"/>
      <c r="AX7" s="471"/>
      <c r="AY7" s="403" t="s">
        <v>107</v>
      </c>
      <c r="AZ7" s="404"/>
      <c r="BA7" s="404"/>
      <c r="BB7" s="404"/>
      <c r="BC7" s="404"/>
      <c r="BD7" s="404"/>
      <c r="BE7" s="404"/>
      <c r="BF7" s="404"/>
      <c r="BG7" s="404"/>
      <c r="BH7" s="404"/>
      <c r="BI7" s="404"/>
      <c r="BJ7" s="404"/>
      <c r="BK7" s="404"/>
      <c r="BL7" s="404"/>
      <c r="BM7" s="405"/>
      <c r="BN7" s="423">
        <v>938</v>
      </c>
      <c r="BO7" s="424"/>
      <c r="BP7" s="424"/>
      <c r="BQ7" s="424"/>
      <c r="BR7" s="424"/>
      <c r="BS7" s="424"/>
      <c r="BT7" s="424"/>
      <c r="BU7" s="425"/>
      <c r="BV7" s="423">
        <v>1154</v>
      </c>
      <c r="BW7" s="424"/>
      <c r="BX7" s="424"/>
      <c r="BY7" s="424"/>
      <c r="BZ7" s="424"/>
      <c r="CA7" s="424"/>
      <c r="CB7" s="424"/>
      <c r="CC7" s="425"/>
      <c r="CD7" s="432" t="s">
        <v>108</v>
      </c>
      <c r="CE7" s="377"/>
      <c r="CF7" s="377"/>
      <c r="CG7" s="377"/>
      <c r="CH7" s="377"/>
      <c r="CI7" s="377"/>
      <c r="CJ7" s="377"/>
      <c r="CK7" s="377"/>
      <c r="CL7" s="377"/>
      <c r="CM7" s="377"/>
      <c r="CN7" s="377"/>
      <c r="CO7" s="377"/>
      <c r="CP7" s="377"/>
      <c r="CQ7" s="377"/>
      <c r="CR7" s="377"/>
      <c r="CS7" s="433"/>
      <c r="CT7" s="423">
        <v>999109</v>
      </c>
      <c r="CU7" s="424"/>
      <c r="CV7" s="424"/>
      <c r="CW7" s="424"/>
      <c r="CX7" s="424"/>
      <c r="CY7" s="424"/>
      <c r="CZ7" s="424"/>
      <c r="DA7" s="425"/>
      <c r="DB7" s="423">
        <v>877272</v>
      </c>
      <c r="DC7" s="424"/>
      <c r="DD7" s="424"/>
      <c r="DE7" s="424"/>
      <c r="DF7" s="424"/>
      <c r="DG7" s="424"/>
      <c r="DH7" s="424"/>
      <c r="DI7" s="425"/>
    </row>
    <row r="8" spans="1:119" ht="18.75" customHeight="1" thickBot="1" x14ac:dyDescent="0.25">
      <c r="A8" s="174"/>
      <c r="B8" s="574"/>
      <c r="C8" s="505"/>
      <c r="D8" s="505"/>
      <c r="E8" s="575"/>
      <c r="F8" s="575"/>
      <c r="G8" s="575"/>
      <c r="H8" s="575"/>
      <c r="I8" s="575"/>
      <c r="J8" s="575"/>
      <c r="K8" s="575"/>
      <c r="L8" s="575"/>
      <c r="M8" s="575"/>
      <c r="N8" s="575"/>
      <c r="O8" s="575"/>
      <c r="P8" s="575"/>
      <c r="Q8" s="575"/>
      <c r="R8" s="579"/>
      <c r="S8" s="579"/>
      <c r="T8" s="579"/>
      <c r="U8" s="579"/>
      <c r="V8" s="580"/>
      <c r="W8" s="494"/>
      <c r="X8" s="495"/>
      <c r="Y8" s="495"/>
      <c r="Z8" s="495"/>
      <c r="AA8" s="495"/>
      <c r="AB8" s="505"/>
      <c r="AC8" s="586"/>
      <c r="AD8" s="587"/>
      <c r="AE8" s="587"/>
      <c r="AF8" s="587"/>
      <c r="AG8" s="587"/>
      <c r="AH8" s="587"/>
      <c r="AI8" s="587"/>
      <c r="AJ8" s="587"/>
      <c r="AK8" s="587"/>
      <c r="AL8" s="588"/>
      <c r="AM8" s="482" t="s">
        <v>109</v>
      </c>
      <c r="AN8" s="397"/>
      <c r="AO8" s="397"/>
      <c r="AP8" s="397"/>
      <c r="AQ8" s="397"/>
      <c r="AR8" s="397"/>
      <c r="AS8" s="397"/>
      <c r="AT8" s="398"/>
      <c r="AU8" s="470" t="s">
        <v>110</v>
      </c>
      <c r="AV8" s="471"/>
      <c r="AW8" s="471"/>
      <c r="AX8" s="471"/>
      <c r="AY8" s="403" t="s">
        <v>111</v>
      </c>
      <c r="AZ8" s="404"/>
      <c r="BA8" s="404"/>
      <c r="BB8" s="404"/>
      <c r="BC8" s="404"/>
      <c r="BD8" s="404"/>
      <c r="BE8" s="404"/>
      <c r="BF8" s="404"/>
      <c r="BG8" s="404"/>
      <c r="BH8" s="404"/>
      <c r="BI8" s="404"/>
      <c r="BJ8" s="404"/>
      <c r="BK8" s="404"/>
      <c r="BL8" s="404"/>
      <c r="BM8" s="405"/>
      <c r="BN8" s="423">
        <v>112323</v>
      </c>
      <c r="BO8" s="424"/>
      <c r="BP8" s="424"/>
      <c r="BQ8" s="424"/>
      <c r="BR8" s="424"/>
      <c r="BS8" s="424"/>
      <c r="BT8" s="424"/>
      <c r="BU8" s="425"/>
      <c r="BV8" s="423">
        <v>61411</v>
      </c>
      <c r="BW8" s="424"/>
      <c r="BX8" s="424"/>
      <c r="BY8" s="424"/>
      <c r="BZ8" s="424"/>
      <c r="CA8" s="424"/>
      <c r="CB8" s="424"/>
      <c r="CC8" s="425"/>
      <c r="CD8" s="432" t="s">
        <v>112</v>
      </c>
      <c r="CE8" s="377"/>
      <c r="CF8" s="377"/>
      <c r="CG8" s="377"/>
      <c r="CH8" s="377"/>
      <c r="CI8" s="377"/>
      <c r="CJ8" s="377"/>
      <c r="CK8" s="377"/>
      <c r="CL8" s="377"/>
      <c r="CM8" s="377"/>
      <c r="CN8" s="377"/>
      <c r="CO8" s="377"/>
      <c r="CP8" s="377"/>
      <c r="CQ8" s="377"/>
      <c r="CR8" s="377"/>
      <c r="CS8" s="433"/>
      <c r="CT8" s="526">
        <v>7.0000000000000007E-2</v>
      </c>
      <c r="CU8" s="527"/>
      <c r="CV8" s="527"/>
      <c r="CW8" s="527"/>
      <c r="CX8" s="527"/>
      <c r="CY8" s="527"/>
      <c r="CZ8" s="527"/>
      <c r="DA8" s="528"/>
      <c r="DB8" s="526">
        <v>0.08</v>
      </c>
      <c r="DC8" s="527"/>
      <c r="DD8" s="527"/>
      <c r="DE8" s="527"/>
      <c r="DF8" s="527"/>
      <c r="DG8" s="527"/>
      <c r="DH8" s="527"/>
      <c r="DI8" s="528"/>
    </row>
    <row r="9" spans="1:119" ht="18.75" customHeight="1" thickBot="1" x14ac:dyDescent="0.25">
      <c r="A9" s="174"/>
      <c r="B9" s="555" t="s">
        <v>113</v>
      </c>
      <c r="C9" s="556"/>
      <c r="D9" s="556"/>
      <c r="E9" s="556"/>
      <c r="F9" s="556"/>
      <c r="G9" s="556"/>
      <c r="H9" s="556"/>
      <c r="I9" s="556"/>
      <c r="J9" s="556"/>
      <c r="K9" s="476"/>
      <c r="L9" s="557" t="s">
        <v>114</v>
      </c>
      <c r="M9" s="558"/>
      <c r="N9" s="558"/>
      <c r="O9" s="558"/>
      <c r="P9" s="558"/>
      <c r="Q9" s="559"/>
      <c r="R9" s="560">
        <v>634</v>
      </c>
      <c r="S9" s="561"/>
      <c r="T9" s="561"/>
      <c r="U9" s="561"/>
      <c r="V9" s="562"/>
      <c r="W9" s="492" t="s">
        <v>115</v>
      </c>
      <c r="X9" s="493"/>
      <c r="Y9" s="493"/>
      <c r="Z9" s="493"/>
      <c r="AA9" s="493"/>
      <c r="AB9" s="493"/>
      <c r="AC9" s="493"/>
      <c r="AD9" s="493"/>
      <c r="AE9" s="493"/>
      <c r="AF9" s="493"/>
      <c r="AG9" s="493"/>
      <c r="AH9" s="493"/>
      <c r="AI9" s="493"/>
      <c r="AJ9" s="493"/>
      <c r="AK9" s="493"/>
      <c r="AL9" s="563"/>
      <c r="AM9" s="482" t="s">
        <v>116</v>
      </c>
      <c r="AN9" s="397"/>
      <c r="AO9" s="397"/>
      <c r="AP9" s="397"/>
      <c r="AQ9" s="397"/>
      <c r="AR9" s="397"/>
      <c r="AS9" s="397"/>
      <c r="AT9" s="398"/>
      <c r="AU9" s="470" t="s">
        <v>110</v>
      </c>
      <c r="AV9" s="471"/>
      <c r="AW9" s="471"/>
      <c r="AX9" s="471"/>
      <c r="AY9" s="403" t="s">
        <v>117</v>
      </c>
      <c r="AZ9" s="404"/>
      <c r="BA9" s="404"/>
      <c r="BB9" s="404"/>
      <c r="BC9" s="404"/>
      <c r="BD9" s="404"/>
      <c r="BE9" s="404"/>
      <c r="BF9" s="404"/>
      <c r="BG9" s="404"/>
      <c r="BH9" s="404"/>
      <c r="BI9" s="404"/>
      <c r="BJ9" s="404"/>
      <c r="BK9" s="404"/>
      <c r="BL9" s="404"/>
      <c r="BM9" s="405"/>
      <c r="BN9" s="423">
        <v>50912</v>
      </c>
      <c r="BO9" s="424"/>
      <c r="BP9" s="424"/>
      <c r="BQ9" s="424"/>
      <c r="BR9" s="424"/>
      <c r="BS9" s="424"/>
      <c r="BT9" s="424"/>
      <c r="BU9" s="425"/>
      <c r="BV9" s="423">
        <v>-25176</v>
      </c>
      <c r="BW9" s="424"/>
      <c r="BX9" s="424"/>
      <c r="BY9" s="424"/>
      <c r="BZ9" s="424"/>
      <c r="CA9" s="424"/>
      <c r="CB9" s="424"/>
      <c r="CC9" s="425"/>
      <c r="CD9" s="432" t="s">
        <v>118</v>
      </c>
      <c r="CE9" s="377"/>
      <c r="CF9" s="377"/>
      <c r="CG9" s="377"/>
      <c r="CH9" s="377"/>
      <c r="CI9" s="377"/>
      <c r="CJ9" s="377"/>
      <c r="CK9" s="377"/>
      <c r="CL9" s="377"/>
      <c r="CM9" s="377"/>
      <c r="CN9" s="377"/>
      <c r="CO9" s="377"/>
      <c r="CP9" s="377"/>
      <c r="CQ9" s="377"/>
      <c r="CR9" s="377"/>
      <c r="CS9" s="433"/>
      <c r="CT9" s="393">
        <v>26.1</v>
      </c>
      <c r="CU9" s="394"/>
      <c r="CV9" s="394"/>
      <c r="CW9" s="394"/>
      <c r="CX9" s="394"/>
      <c r="CY9" s="394"/>
      <c r="CZ9" s="394"/>
      <c r="DA9" s="395"/>
      <c r="DB9" s="393">
        <v>20.8</v>
      </c>
      <c r="DC9" s="394"/>
      <c r="DD9" s="394"/>
      <c r="DE9" s="394"/>
      <c r="DF9" s="394"/>
      <c r="DG9" s="394"/>
      <c r="DH9" s="394"/>
      <c r="DI9" s="395"/>
    </row>
    <row r="10" spans="1:119" ht="18.75" customHeight="1" thickBot="1" x14ac:dyDescent="0.25">
      <c r="A10" s="174"/>
      <c r="B10" s="555"/>
      <c r="C10" s="556"/>
      <c r="D10" s="556"/>
      <c r="E10" s="556"/>
      <c r="F10" s="556"/>
      <c r="G10" s="556"/>
      <c r="H10" s="556"/>
      <c r="I10" s="556"/>
      <c r="J10" s="556"/>
      <c r="K10" s="476"/>
      <c r="L10" s="396" t="s">
        <v>119</v>
      </c>
      <c r="M10" s="397"/>
      <c r="N10" s="397"/>
      <c r="O10" s="397"/>
      <c r="P10" s="397"/>
      <c r="Q10" s="398"/>
      <c r="R10" s="399">
        <v>615</v>
      </c>
      <c r="S10" s="400"/>
      <c r="T10" s="400"/>
      <c r="U10" s="400"/>
      <c r="V10" s="402"/>
      <c r="W10" s="564"/>
      <c r="X10" s="374"/>
      <c r="Y10" s="374"/>
      <c r="Z10" s="374"/>
      <c r="AA10" s="374"/>
      <c r="AB10" s="374"/>
      <c r="AC10" s="374"/>
      <c r="AD10" s="374"/>
      <c r="AE10" s="374"/>
      <c r="AF10" s="374"/>
      <c r="AG10" s="374"/>
      <c r="AH10" s="374"/>
      <c r="AI10" s="374"/>
      <c r="AJ10" s="374"/>
      <c r="AK10" s="374"/>
      <c r="AL10" s="565"/>
      <c r="AM10" s="482" t="s">
        <v>120</v>
      </c>
      <c r="AN10" s="397"/>
      <c r="AO10" s="397"/>
      <c r="AP10" s="397"/>
      <c r="AQ10" s="397"/>
      <c r="AR10" s="397"/>
      <c r="AS10" s="397"/>
      <c r="AT10" s="398"/>
      <c r="AU10" s="470" t="s">
        <v>121</v>
      </c>
      <c r="AV10" s="471"/>
      <c r="AW10" s="471"/>
      <c r="AX10" s="471"/>
      <c r="AY10" s="403" t="s">
        <v>122</v>
      </c>
      <c r="AZ10" s="404"/>
      <c r="BA10" s="404"/>
      <c r="BB10" s="404"/>
      <c r="BC10" s="404"/>
      <c r="BD10" s="404"/>
      <c r="BE10" s="404"/>
      <c r="BF10" s="404"/>
      <c r="BG10" s="404"/>
      <c r="BH10" s="404"/>
      <c r="BI10" s="404"/>
      <c r="BJ10" s="404"/>
      <c r="BK10" s="404"/>
      <c r="BL10" s="404"/>
      <c r="BM10" s="405"/>
      <c r="BN10" s="423">
        <v>71300</v>
      </c>
      <c r="BO10" s="424"/>
      <c r="BP10" s="424"/>
      <c r="BQ10" s="424"/>
      <c r="BR10" s="424"/>
      <c r="BS10" s="424"/>
      <c r="BT10" s="424"/>
      <c r="BU10" s="425"/>
      <c r="BV10" s="423">
        <v>44128</v>
      </c>
      <c r="BW10" s="424"/>
      <c r="BX10" s="424"/>
      <c r="BY10" s="424"/>
      <c r="BZ10" s="424"/>
      <c r="CA10" s="424"/>
      <c r="CB10" s="424"/>
      <c r="CC10" s="425"/>
      <c r="CD10" s="177" t="s">
        <v>123</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555"/>
      <c r="C11" s="556"/>
      <c r="D11" s="556"/>
      <c r="E11" s="556"/>
      <c r="F11" s="556"/>
      <c r="G11" s="556"/>
      <c r="H11" s="556"/>
      <c r="I11" s="556"/>
      <c r="J11" s="556"/>
      <c r="K11" s="476"/>
      <c r="L11" s="378" t="s">
        <v>124</v>
      </c>
      <c r="M11" s="379"/>
      <c r="N11" s="379"/>
      <c r="O11" s="379"/>
      <c r="P11" s="379"/>
      <c r="Q11" s="380"/>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2" t="s">
        <v>126</v>
      </c>
      <c r="AN11" s="397"/>
      <c r="AO11" s="397"/>
      <c r="AP11" s="397"/>
      <c r="AQ11" s="397"/>
      <c r="AR11" s="397"/>
      <c r="AS11" s="397"/>
      <c r="AT11" s="398"/>
      <c r="AU11" s="470" t="s">
        <v>110</v>
      </c>
      <c r="AV11" s="471"/>
      <c r="AW11" s="471"/>
      <c r="AX11" s="471"/>
      <c r="AY11" s="403" t="s">
        <v>127</v>
      </c>
      <c r="AZ11" s="404"/>
      <c r="BA11" s="404"/>
      <c r="BB11" s="404"/>
      <c r="BC11" s="404"/>
      <c r="BD11" s="404"/>
      <c r="BE11" s="404"/>
      <c r="BF11" s="404"/>
      <c r="BG11" s="404"/>
      <c r="BH11" s="404"/>
      <c r="BI11" s="404"/>
      <c r="BJ11" s="404"/>
      <c r="BK11" s="404"/>
      <c r="BL11" s="404"/>
      <c r="BM11" s="405"/>
      <c r="BN11" s="423">
        <v>80012</v>
      </c>
      <c r="BO11" s="424"/>
      <c r="BP11" s="424"/>
      <c r="BQ11" s="424"/>
      <c r="BR11" s="424"/>
      <c r="BS11" s="424"/>
      <c r="BT11" s="424"/>
      <c r="BU11" s="425"/>
      <c r="BV11" s="423">
        <v>0</v>
      </c>
      <c r="BW11" s="424"/>
      <c r="BX11" s="424"/>
      <c r="BY11" s="424"/>
      <c r="BZ11" s="424"/>
      <c r="CA11" s="424"/>
      <c r="CB11" s="424"/>
      <c r="CC11" s="425"/>
      <c r="CD11" s="432" t="s">
        <v>128</v>
      </c>
      <c r="CE11" s="377"/>
      <c r="CF11" s="377"/>
      <c r="CG11" s="377"/>
      <c r="CH11" s="377"/>
      <c r="CI11" s="377"/>
      <c r="CJ11" s="377"/>
      <c r="CK11" s="377"/>
      <c r="CL11" s="377"/>
      <c r="CM11" s="377"/>
      <c r="CN11" s="377"/>
      <c r="CO11" s="377"/>
      <c r="CP11" s="377"/>
      <c r="CQ11" s="377"/>
      <c r="CR11" s="377"/>
      <c r="CS11" s="433"/>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4"/>
      <c r="B12" s="529" t="s">
        <v>130</v>
      </c>
      <c r="C12" s="530"/>
      <c r="D12" s="530"/>
      <c r="E12" s="530"/>
      <c r="F12" s="530"/>
      <c r="G12" s="530"/>
      <c r="H12" s="530"/>
      <c r="I12" s="530"/>
      <c r="J12" s="530"/>
      <c r="K12" s="531"/>
      <c r="L12" s="538" t="s">
        <v>131</v>
      </c>
      <c r="M12" s="539"/>
      <c r="N12" s="539"/>
      <c r="O12" s="539"/>
      <c r="P12" s="539"/>
      <c r="Q12" s="540"/>
      <c r="R12" s="541">
        <v>624</v>
      </c>
      <c r="S12" s="542"/>
      <c r="T12" s="542"/>
      <c r="U12" s="542"/>
      <c r="V12" s="543"/>
      <c r="W12" s="544" t="s">
        <v>1</v>
      </c>
      <c r="X12" s="471"/>
      <c r="Y12" s="471"/>
      <c r="Z12" s="471"/>
      <c r="AA12" s="471"/>
      <c r="AB12" s="545"/>
      <c r="AC12" s="546" t="s">
        <v>132</v>
      </c>
      <c r="AD12" s="547"/>
      <c r="AE12" s="547"/>
      <c r="AF12" s="547"/>
      <c r="AG12" s="548"/>
      <c r="AH12" s="546" t="s">
        <v>133</v>
      </c>
      <c r="AI12" s="547"/>
      <c r="AJ12" s="547"/>
      <c r="AK12" s="547"/>
      <c r="AL12" s="549"/>
      <c r="AM12" s="482" t="s">
        <v>134</v>
      </c>
      <c r="AN12" s="397"/>
      <c r="AO12" s="397"/>
      <c r="AP12" s="397"/>
      <c r="AQ12" s="397"/>
      <c r="AR12" s="397"/>
      <c r="AS12" s="397"/>
      <c r="AT12" s="398"/>
      <c r="AU12" s="470" t="s">
        <v>102</v>
      </c>
      <c r="AV12" s="471"/>
      <c r="AW12" s="471"/>
      <c r="AX12" s="471"/>
      <c r="AY12" s="403" t="s">
        <v>135</v>
      </c>
      <c r="AZ12" s="404"/>
      <c r="BA12" s="404"/>
      <c r="BB12" s="404"/>
      <c r="BC12" s="404"/>
      <c r="BD12" s="404"/>
      <c r="BE12" s="404"/>
      <c r="BF12" s="404"/>
      <c r="BG12" s="404"/>
      <c r="BH12" s="404"/>
      <c r="BI12" s="404"/>
      <c r="BJ12" s="404"/>
      <c r="BK12" s="404"/>
      <c r="BL12" s="404"/>
      <c r="BM12" s="405"/>
      <c r="BN12" s="423">
        <v>0</v>
      </c>
      <c r="BO12" s="424"/>
      <c r="BP12" s="424"/>
      <c r="BQ12" s="424"/>
      <c r="BR12" s="424"/>
      <c r="BS12" s="424"/>
      <c r="BT12" s="424"/>
      <c r="BU12" s="425"/>
      <c r="BV12" s="423">
        <v>0</v>
      </c>
      <c r="BW12" s="424"/>
      <c r="BX12" s="424"/>
      <c r="BY12" s="424"/>
      <c r="BZ12" s="424"/>
      <c r="CA12" s="424"/>
      <c r="CB12" s="424"/>
      <c r="CC12" s="425"/>
      <c r="CD12" s="432" t="s">
        <v>136</v>
      </c>
      <c r="CE12" s="377"/>
      <c r="CF12" s="377"/>
      <c r="CG12" s="377"/>
      <c r="CH12" s="377"/>
      <c r="CI12" s="377"/>
      <c r="CJ12" s="377"/>
      <c r="CK12" s="377"/>
      <c r="CL12" s="377"/>
      <c r="CM12" s="377"/>
      <c r="CN12" s="377"/>
      <c r="CO12" s="377"/>
      <c r="CP12" s="377"/>
      <c r="CQ12" s="377"/>
      <c r="CR12" s="377"/>
      <c r="CS12" s="433"/>
      <c r="CT12" s="526" t="s">
        <v>137</v>
      </c>
      <c r="CU12" s="527"/>
      <c r="CV12" s="527"/>
      <c r="CW12" s="527"/>
      <c r="CX12" s="527"/>
      <c r="CY12" s="527"/>
      <c r="CZ12" s="527"/>
      <c r="DA12" s="528"/>
      <c r="DB12" s="526" t="s">
        <v>138</v>
      </c>
      <c r="DC12" s="527"/>
      <c r="DD12" s="527"/>
      <c r="DE12" s="527"/>
      <c r="DF12" s="527"/>
      <c r="DG12" s="527"/>
      <c r="DH12" s="527"/>
      <c r="DI12" s="528"/>
    </row>
    <row r="13" spans="1:119" ht="18.75" customHeight="1" x14ac:dyDescent="0.2">
      <c r="A13" s="174"/>
      <c r="B13" s="532"/>
      <c r="C13" s="533"/>
      <c r="D13" s="533"/>
      <c r="E13" s="533"/>
      <c r="F13" s="533"/>
      <c r="G13" s="533"/>
      <c r="H13" s="533"/>
      <c r="I13" s="533"/>
      <c r="J13" s="533"/>
      <c r="K13" s="534"/>
      <c r="L13" s="183"/>
      <c r="M13" s="513" t="s">
        <v>139</v>
      </c>
      <c r="N13" s="514"/>
      <c r="O13" s="514"/>
      <c r="P13" s="514"/>
      <c r="Q13" s="515"/>
      <c r="R13" s="516">
        <v>617</v>
      </c>
      <c r="S13" s="517"/>
      <c r="T13" s="517"/>
      <c r="U13" s="517"/>
      <c r="V13" s="518"/>
      <c r="W13" s="504" t="s">
        <v>140</v>
      </c>
      <c r="X13" s="446"/>
      <c r="Y13" s="446"/>
      <c r="Z13" s="446"/>
      <c r="AA13" s="446"/>
      <c r="AB13" s="447"/>
      <c r="AC13" s="399">
        <v>52</v>
      </c>
      <c r="AD13" s="400"/>
      <c r="AE13" s="400"/>
      <c r="AF13" s="400"/>
      <c r="AG13" s="401"/>
      <c r="AH13" s="399">
        <v>52</v>
      </c>
      <c r="AI13" s="400"/>
      <c r="AJ13" s="400"/>
      <c r="AK13" s="400"/>
      <c r="AL13" s="402"/>
      <c r="AM13" s="482" t="s">
        <v>141</v>
      </c>
      <c r="AN13" s="397"/>
      <c r="AO13" s="397"/>
      <c r="AP13" s="397"/>
      <c r="AQ13" s="397"/>
      <c r="AR13" s="397"/>
      <c r="AS13" s="397"/>
      <c r="AT13" s="398"/>
      <c r="AU13" s="470" t="s">
        <v>142</v>
      </c>
      <c r="AV13" s="471"/>
      <c r="AW13" s="471"/>
      <c r="AX13" s="471"/>
      <c r="AY13" s="403" t="s">
        <v>143</v>
      </c>
      <c r="AZ13" s="404"/>
      <c r="BA13" s="404"/>
      <c r="BB13" s="404"/>
      <c r="BC13" s="404"/>
      <c r="BD13" s="404"/>
      <c r="BE13" s="404"/>
      <c r="BF13" s="404"/>
      <c r="BG13" s="404"/>
      <c r="BH13" s="404"/>
      <c r="BI13" s="404"/>
      <c r="BJ13" s="404"/>
      <c r="BK13" s="404"/>
      <c r="BL13" s="404"/>
      <c r="BM13" s="405"/>
      <c r="BN13" s="423">
        <v>202224</v>
      </c>
      <c r="BO13" s="424"/>
      <c r="BP13" s="424"/>
      <c r="BQ13" s="424"/>
      <c r="BR13" s="424"/>
      <c r="BS13" s="424"/>
      <c r="BT13" s="424"/>
      <c r="BU13" s="425"/>
      <c r="BV13" s="423">
        <v>18952</v>
      </c>
      <c r="BW13" s="424"/>
      <c r="BX13" s="424"/>
      <c r="BY13" s="424"/>
      <c r="BZ13" s="424"/>
      <c r="CA13" s="424"/>
      <c r="CB13" s="424"/>
      <c r="CC13" s="425"/>
      <c r="CD13" s="432" t="s">
        <v>144</v>
      </c>
      <c r="CE13" s="377"/>
      <c r="CF13" s="377"/>
      <c r="CG13" s="377"/>
      <c r="CH13" s="377"/>
      <c r="CI13" s="377"/>
      <c r="CJ13" s="377"/>
      <c r="CK13" s="377"/>
      <c r="CL13" s="377"/>
      <c r="CM13" s="377"/>
      <c r="CN13" s="377"/>
      <c r="CO13" s="377"/>
      <c r="CP13" s="377"/>
      <c r="CQ13" s="377"/>
      <c r="CR13" s="377"/>
      <c r="CS13" s="433"/>
      <c r="CT13" s="393">
        <v>10.5</v>
      </c>
      <c r="CU13" s="394"/>
      <c r="CV13" s="394"/>
      <c r="CW13" s="394"/>
      <c r="CX13" s="394"/>
      <c r="CY13" s="394"/>
      <c r="CZ13" s="394"/>
      <c r="DA13" s="395"/>
      <c r="DB13" s="393">
        <v>10.3</v>
      </c>
      <c r="DC13" s="394"/>
      <c r="DD13" s="394"/>
      <c r="DE13" s="394"/>
      <c r="DF13" s="394"/>
      <c r="DG13" s="394"/>
      <c r="DH13" s="394"/>
      <c r="DI13" s="395"/>
    </row>
    <row r="14" spans="1:119" ht="18.75" customHeight="1" thickBot="1" x14ac:dyDescent="0.25">
      <c r="A14" s="174"/>
      <c r="B14" s="532"/>
      <c r="C14" s="533"/>
      <c r="D14" s="533"/>
      <c r="E14" s="533"/>
      <c r="F14" s="533"/>
      <c r="G14" s="533"/>
      <c r="H14" s="533"/>
      <c r="I14" s="533"/>
      <c r="J14" s="533"/>
      <c r="K14" s="534"/>
      <c r="L14" s="506" t="s">
        <v>145</v>
      </c>
      <c r="M14" s="550"/>
      <c r="N14" s="550"/>
      <c r="O14" s="550"/>
      <c r="P14" s="550"/>
      <c r="Q14" s="551"/>
      <c r="R14" s="516">
        <v>645</v>
      </c>
      <c r="S14" s="517"/>
      <c r="T14" s="517"/>
      <c r="U14" s="517"/>
      <c r="V14" s="518"/>
      <c r="W14" s="519"/>
      <c r="X14" s="449"/>
      <c r="Y14" s="449"/>
      <c r="Z14" s="449"/>
      <c r="AA14" s="449"/>
      <c r="AB14" s="450"/>
      <c r="AC14" s="509">
        <v>17.100000000000001</v>
      </c>
      <c r="AD14" s="510"/>
      <c r="AE14" s="510"/>
      <c r="AF14" s="510"/>
      <c r="AG14" s="511"/>
      <c r="AH14" s="509">
        <v>20.5</v>
      </c>
      <c r="AI14" s="510"/>
      <c r="AJ14" s="510"/>
      <c r="AK14" s="510"/>
      <c r="AL14" s="512"/>
      <c r="AM14" s="482"/>
      <c r="AN14" s="397"/>
      <c r="AO14" s="397"/>
      <c r="AP14" s="397"/>
      <c r="AQ14" s="397"/>
      <c r="AR14" s="397"/>
      <c r="AS14" s="397"/>
      <c r="AT14" s="398"/>
      <c r="AU14" s="470"/>
      <c r="AV14" s="471"/>
      <c r="AW14" s="471"/>
      <c r="AX14" s="471"/>
      <c r="AY14" s="403"/>
      <c r="AZ14" s="404"/>
      <c r="BA14" s="404"/>
      <c r="BB14" s="404"/>
      <c r="BC14" s="404"/>
      <c r="BD14" s="404"/>
      <c r="BE14" s="404"/>
      <c r="BF14" s="404"/>
      <c r="BG14" s="404"/>
      <c r="BH14" s="404"/>
      <c r="BI14" s="404"/>
      <c r="BJ14" s="404"/>
      <c r="BK14" s="404"/>
      <c r="BL14" s="404"/>
      <c r="BM14" s="405"/>
      <c r="BN14" s="423"/>
      <c r="BO14" s="424"/>
      <c r="BP14" s="424"/>
      <c r="BQ14" s="424"/>
      <c r="BR14" s="424"/>
      <c r="BS14" s="424"/>
      <c r="BT14" s="424"/>
      <c r="BU14" s="425"/>
      <c r="BV14" s="423"/>
      <c r="BW14" s="424"/>
      <c r="BX14" s="424"/>
      <c r="BY14" s="424"/>
      <c r="BZ14" s="424"/>
      <c r="CA14" s="424"/>
      <c r="CB14" s="424"/>
      <c r="CC14" s="425"/>
      <c r="CD14" s="429" t="s">
        <v>146</v>
      </c>
      <c r="CE14" s="430"/>
      <c r="CF14" s="430"/>
      <c r="CG14" s="430"/>
      <c r="CH14" s="430"/>
      <c r="CI14" s="430"/>
      <c r="CJ14" s="430"/>
      <c r="CK14" s="430"/>
      <c r="CL14" s="430"/>
      <c r="CM14" s="430"/>
      <c r="CN14" s="430"/>
      <c r="CO14" s="430"/>
      <c r="CP14" s="430"/>
      <c r="CQ14" s="430"/>
      <c r="CR14" s="430"/>
      <c r="CS14" s="431"/>
      <c r="CT14" s="520">
        <v>88.3</v>
      </c>
      <c r="CU14" s="521"/>
      <c r="CV14" s="521"/>
      <c r="CW14" s="521"/>
      <c r="CX14" s="521"/>
      <c r="CY14" s="521"/>
      <c r="CZ14" s="521"/>
      <c r="DA14" s="522"/>
      <c r="DB14" s="520">
        <v>92.6</v>
      </c>
      <c r="DC14" s="521"/>
      <c r="DD14" s="521"/>
      <c r="DE14" s="521"/>
      <c r="DF14" s="521"/>
      <c r="DG14" s="521"/>
      <c r="DH14" s="521"/>
      <c r="DI14" s="522"/>
    </row>
    <row r="15" spans="1:119" ht="18.75" customHeight="1" x14ac:dyDescent="0.2">
      <c r="A15" s="174"/>
      <c r="B15" s="532"/>
      <c r="C15" s="533"/>
      <c r="D15" s="533"/>
      <c r="E15" s="533"/>
      <c r="F15" s="533"/>
      <c r="G15" s="533"/>
      <c r="H15" s="533"/>
      <c r="I15" s="533"/>
      <c r="J15" s="533"/>
      <c r="K15" s="534"/>
      <c r="L15" s="183"/>
      <c r="M15" s="513" t="s">
        <v>139</v>
      </c>
      <c r="N15" s="514"/>
      <c r="O15" s="514"/>
      <c r="P15" s="514"/>
      <c r="Q15" s="515"/>
      <c r="R15" s="516">
        <v>642</v>
      </c>
      <c r="S15" s="517"/>
      <c r="T15" s="517"/>
      <c r="U15" s="517"/>
      <c r="V15" s="518"/>
      <c r="W15" s="504" t="s">
        <v>147</v>
      </c>
      <c r="X15" s="446"/>
      <c r="Y15" s="446"/>
      <c r="Z15" s="446"/>
      <c r="AA15" s="446"/>
      <c r="AB15" s="447"/>
      <c r="AC15" s="399">
        <v>35</v>
      </c>
      <c r="AD15" s="400"/>
      <c r="AE15" s="400"/>
      <c r="AF15" s="400"/>
      <c r="AG15" s="401"/>
      <c r="AH15" s="399">
        <v>19</v>
      </c>
      <c r="AI15" s="400"/>
      <c r="AJ15" s="400"/>
      <c r="AK15" s="400"/>
      <c r="AL15" s="402"/>
      <c r="AM15" s="482"/>
      <c r="AN15" s="397"/>
      <c r="AO15" s="397"/>
      <c r="AP15" s="397"/>
      <c r="AQ15" s="397"/>
      <c r="AR15" s="397"/>
      <c r="AS15" s="397"/>
      <c r="AT15" s="398"/>
      <c r="AU15" s="470"/>
      <c r="AV15" s="471"/>
      <c r="AW15" s="471"/>
      <c r="AX15" s="471"/>
      <c r="AY15" s="415" t="s">
        <v>148</v>
      </c>
      <c r="AZ15" s="416"/>
      <c r="BA15" s="416"/>
      <c r="BB15" s="416"/>
      <c r="BC15" s="416"/>
      <c r="BD15" s="416"/>
      <c r="BE15" s="416"/>
      <c r="BF15" s="416"/>
      <c r="BG15" s="416"/>
      <c r="BH15" s="416"/>
      <c r="BI15" s="416"/>
      <c r="BJ15" s="416"/>
      <c r="BK15" s="416"/>
      <c r="BL15" s="416"/>
      <c r="BM15" s="417"/>
      <c r="BN15" s="418">
        <v>61837</v>
      </c>
      <c r="BO15" s="419"/>
      <c r="BP15" s="419"/>
      <c r="BQ15" s="419"/>
      <c r="BR15" s="419"/>
      <c r="BS15" s="419"/>
      <c r="BT15" s="419"/>
      <c r="BU15" s="420"/>
      <c r="BV15" s="418">
        <v>63261</v>
      </c>
      <c r="BW15" s="419"/>
      <c r="BX15" s="419"/>
      <c r="BY15" s="419"/>
      <c r="BZ15" s="419"/>
      <c r="CA15" s="419"/>
      <c r="CB15" s="419"/>
      <c r="CC15" s="420"/>
      <c r="CD15" s="523" t="s">
        <v>149</v>
      </c>
      <c r="CE15" s="524"/>
      <c r="CF15" s="524"/>
      <c r="CG15" s="524"/>
      <c r="CH15" s="524"/>
      <c r="CI15" s="524"/>
      <c r="CJ15" s="524"/>
      <c r="CK15" s="524"/>
      <c r="CL15" s="524"/>
      <c r="CM15" s="524"/>
      <c r="CN15" s="524"/>
      <c r="CO15" s="524"/>
      <c r="CP15" s="524"/>
      <c r="CQ15" s="524"/>
      <c r="CR15" s="524"/>
      <c r="CS15" s="525"/>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32"/>
      <c r="C16" s="533"/>
      <c r="D16" s="533"/>
      <c r="E16" s="533"/>
      <c r="F16" s="533"/>
      <c r="G16" s="533"/>
      <c r="H16" s="533"/>
      <c r="I16" s="533"/>
      <c r="J16" s="533"/>
      <c r="K16" s="534"/>
      <c r="L16" s="506" t="s">
        <v>150</v>
      </c>
      <c r="M16" s="507"/>
      <c r="N16" s="507"/>
      <c r="O16" s="507"/>
      <c r="P16" s="507"/>
      <c r="Q16" s="508"/>
      <c r="R16" s="501" t="s">
        <v>151</v>
      </c>
      <c r="S16" s="502"/>
      <c r="T16" s="502"/>
      <c r="U16" s="502"/>
      <c r="V16" s="503"/>
      <c r="W16" s="519"/>
      <c r="X16" s="449"/>
      <c r="Y16" s="449"/>
      <c r="Z16" s="449"/>
      <c r="AA16" s="449"/>
      <c r="AB16" s="450"/>
      <c r="AC16" s="509">
        <v>11.5</v>
      </c>
      <c r="AD16" s="510"/>
      <c r="AE16" s="510"/>
      <c r="AF16" s="510"/>
      <c r="AG16" s="511"/>
      <c r="AH16" s="509">
        <v>7.5</v>
      </c>
      <c r="AI16" s="510"/>
      <c r="AJ16" s="510"/>
      <c r="AK16" s="510"/>
      <c r="AL16" s="512"/>
      <c r="AM16" s="482"/>
      <c r="AN16" s="397"/>
      <c r="AO16" s="397"/>
      <c r="AP16" s="397"/>
      <c r="AQ16" s="397"/>
      <c r="AR16" s="397"/>
      <c r="AS16" s="397"/>
      <c r="AT16" s="398"/>
      <c r="AU16" s="470"/>
      <c r="AV16" s="471"/>
      <c r="AW16" s="471"/>
      <c r="AX16" s="471"/>
      <c r="AY16" s="403" t="s">
        <v>152</v>
      </c>
      <c r="AZ16" s="404"/>
      <c r="BA16" s="404"/>
      <c r="BB16" s="404"/>
      <c r="BC16" s="404"/>
      <c r="BD16" s="404"/>
      <c r="BE16" s="404"/>
      <c r="BF16" s="404"/>
      <c r="BG16" s="404"/>
      <c r="BH16" s="404"/>
      <c r="BI16" s="404"/>
      <c r="BJ16" s="404"/>
      <c r="BK16" s="404"/>
      <c r="BL16" s="404"/>
      <c r="BM16" s="405"/>
      <c r="BN16" s="423">
        <v>960660</v>
      </c>
      <c r="BO16" s="424"/>
      <c r="BP16" s="424"/>
      <c r="BQ16" s="424"/>
      <c r="BR16" s="424"/>
      <c r="BS16" s="424"/>
      <c r="BT16" s="424"/>
      <c r="BU16" s="425"/>
      <c r="BV16" s="423">
        <v>844039</v>
      </c>
      <c r="BW16" s="424"/>
      <c r="BX16" s="424"/>
      <c r="BY16" s="424"/>
      <c r="BZ16" s="424"/>
      <c r="CA16" s="424"/>
      <c r="CB16" s="424"/>
      <c r="CC16" s="425"/>
      <c r="CD16" s="187"/>
      <c r="CE16" s="421"/>
      <c r="CF16" s="421"/>
      <c r="CG16" s="421"/>
      <c r="CH16" s="421"/>
      <c r="CI16" s="421"/>
      <c r="CJ16" s="421"/>
      <c r="CK16" s="421"/>
      <c r="CL16" s="421"/>
      <c r="CM16" s="421"/>
      <c r="CN16" s="421"/>
      <c r="CO16" s="421"/>
      <c r="CP16" s="421"/>
      <c r="CQ16" s="421"/>
      <c r="CR16" s="421"/>
      <c r="CS16" s="422"/>
      <c r="CT16" s="393"/>
      <c r="CU16" s="394"/>
      <c r="CV16" s="394"/>
      <c r="CW16" s="394"/>
      <c r="CX16" s="394"/>
      <c r="CY16" s="394"/>
      <c r="CZ16" s="394"/>
      <c r="DA16" s="395"/>
      <c r="DB16" s="393"/>
      <c r="DC16" s="394"/>
      <c r="DD16" s="394"/>
      <c r="DE16" s="394"/>
      <c r="DF16" s="394"/>
      <c r="DG16" s="394"/>
      <c r="DH16" s="394"/>
      <c r="DI16" s="395"/>
    </row>
    <row r="17" spans="1:113" ht="18.75" customHeight="1" thickBot="1" x14ac:dyDescent="0.25">
      <c r="A17" s="174"/>
      <c r="B17" s="535"/>
      <c r="C17" s="536"/>
      <c r="D17" s="536"/>
      <c r="E17" s="536"/>
      <c r="F17" s="536"/>
      <c r="G17" s="536"/>
      <c r="H17" s="536"/>
      <c r="I17" s="536"/>
      <c r="J17" s="536"/>
      <c r="K17" s="537"/>
      <c r="L17" s="188"/>
      <c r="M17" s="498" t="s">
        <v>153</v>
      </c>
      <c r="N17" s="499"/>
      <c r="O17" s="499"/>
      <c r="P17" s="499"/>
      <c r="Q17" s="500"/>
      <c r="R17" s="501" t="s">
        <v>154</v>
      </c>
      <c r="S17" s="502"/>
      <c r="T17" s="502"/>
      <c r="U17" s="502"/>
      <c r="V17" s="503"/>
      <c r="W17" s="504" t="s">
        <v>155</v>
      </c>
      <c r="X17" s="446"/>
      <c r="Y17" s="446"/>
      <c r="Z17" s="446"/>
      <c r="AA17" s="446"/>
      <c r="AB17" s="447"/>
      <c r="AC17" s="399">
        <v>217</v>
      </c>
      <c r="AD17" s="400"/>
      <c r="AE17" s="400"/>
      <c r="AF17" s="400"/>
      <c r="AG17" s="401"/>
      <c r="AH17" s="399">
        <v>183</v>
      </c>
      <c r="AI17" s="400"/>
      <c r="AJ17" s="400"/>
      <c r="AK17" s="400"/>
      <c r="AL17" s="402"/>
      <c r="AM17" s="482"/>
      <c r="AN17" s="397"/>
      <c r="AO17" s="397"/>
      <c r="AP17" s="397"/>
      <c r="AQ17" s="397"/>
      <c r="AR17" s="397"/>
      <c r="AS17" s="397"/>
      <c r="AT17" s="398"/>
      <c r="AU17" s="470"/>
      <c r="AV17" s="471"/>
      <c r="AW17" s="471"/>
      <c r="AX17" s="471"/>
      <c r="AY17" s="403" t="s">
        <v>156</v>
      </c>
      <c r="AZ17" s="404"/>
      <c r="BA17" s="404"/>
      <c r="BB17" s="404"/>
      <c r="BC17" s="404"/>
      <c r="BD17" s="404"/>
      <c r="BE17" s="404"/>
      <c r="BF17" s="404"/>
      <c r="BG17" s="404"/>
      <c r="BH17" s="404"/>
      <c r="BI17" s="404"/>
      <c r="BJ17" s="404"/>
      <c r="BK17" s="404"/>
      <c r="BL17" s="404"/>
      <c r="BM17" s="405"/>
      <c r="BN17" s="423">
        <v>74556</v>
      </c>
      <c r="BO17" s="424"/>
      <c r="BP17" s="424"/>
      <c r="BQ17" s="424"/>
      <c r="BR17" s="424"/>
      <c r="BS17" s="424"/>
      <c r="BT17" s="424"/>
      <c r="BU17" s="425"/>
      <c r="BV17" s="423">
        <v>76308</v>
      </c>
      <c r="BW17" s="424"/>
      <c r="BX17" s="424"/>
      <c r="BY17" s="424"/>
      <c r="BZ17" s="424"/>
      <c r="CA17" s="424"/>
      <c r="CB17" s="424"/>
      <c r="CC17" s="425"/>
      <c r="CD17" s="187"/>
      <c r="CE17" s="421"/>
      <c r="CF17" s="421"/>
      <c r="CG17" s="421"/>
      <c r="CH17" s="421"/>
      <c r="CI17" s="421"/>
      <c r="CJ17" s="421"/>
      <c r="CK17" s="421"/>
      <c r="CL17" s="421"/>
      <c r="CM17" s="421"/>
      <c r="CN17" s="421"/>
      <c r="CO17" s="421"/>
      <c r="CP17" s="421"/>
      <c r="CQ17" s="421"/>
      <c r="CR17" s="421"/>
      <c r="CS17" s="422"/>
      <c r="CT17" s="393"/>
      <c r="CU17" s="394"/>
      <c r="CV17" s="394"/>
      <c r="CW17" s="394"/>
      <c r="CX17" s="394"/>
      <c r="CY17" s="394"/>
      <c r="CZ17" s="394"/>
      <c r="DA17" s="395"/>
      <c r="DB17" s="393"/>
      <c r="DC17" s="394"/>
      <c r="DD17" s="394"/>
      <c r="DE17" s="394"/>
      <c r="DF17" s="394"/>
      <c r="DG17" s="394"/>
      <c r="DH17" s="394"/>
      <c r="DI17" s="395"/>
    </row>
    <row r="18" spans="1:113" ht="18.75" customHeight="1" thickBot="1" x14ac:dyDescent="0.25">
      <c r="A18" s="174"/>
      <c r="B18" s="475" t="s">
        <v>157</v>
      </c>
      <c r="C18" s="476"/>
      <c r="D18" s="476"/>
      <c r="E18" s="477"/>
      <c r="F18" s="477"/>
      <c r="G18" s="477"/>
      <c r="H18" s="477"/>
      <c r="I18" s="477"/>
      <c r="J18" s="477"/>
      <c r="K18" s="477"/>
      <c r="L18" s="478">
        <v>13.7</v>
      </c>
      <c r="M18" s="478"/>
      <c r="N18" s="478"/>
      <c r="O18" s="478"/>
      <c r="P18" s="478"/>
      <c r="Q18" s="478"/>
      <c r="R18" s="479"/>
      <c r="S18" s="479"/>
      <c r="T18" s="479"/>
      <c r="U18" s="479"/>
      <c r="V18" s="480"/>
      <c r="W18" s="494"/>
      <c r="X18" s="495"/>
      <c r="Y18" s="495"/>
      <c r="Z18" s="495"/>
      <c r="AA18" s="495"/>
      <c r="AB18" s="505"/>
      <c r="AC18" s="387">
        <v>71.400000000000006</v>
      </c>
      <c r="AD18" s="388"/>
      <c r="AE18" s="388"/>
      <c r="AF18" s="388"/>
      <c r="AG18" s="481"/>
      <c r="AH18" s="387">
        <v>72</v>
      </c>
      <c r="AI18" s="388"/>
      <c r="AJ18" s="388"/>
      <c r="AK18" s="388"/>
      <c r="AL18" s="389"/>
      <c r="AM18" s="482"/>
      <c r="AN18" s="397"/>
      <c r="AO18" s="397"/>
      <c r="AP18" s="397"/>
      <c r="AQ18" s="397"/>
      <c r="AR18" s="397"/>
      <c r="AS18" s="397"/>
      <c r="AT18" s="398"/>
      <c r="AU18" s="470"/>
      <c r="AV18" s="471"/>
      <c r="AW18" s="471"/>
      <c r="AX18" s="471"/>
      <c r="AY18" s="403" t="s">
        <v>158</v>
      </c>
      <c r="AZ18" s="404"/>
      <c r="BA18" s="404"/>
      <c r="BB18" s="404"/>
      <c r="BC18" s="404"/>
      <c r="BD18" s="404"/>
      <c r="BE18" s="404"/>
      <c r="BF18" s="404"/>
      <c r="BG18" s="404"/>
      <c r="BH18" s="404"/>
      <c r="BI18" s="404"/>
      <c r="BJ18" s="404"/>
      <c r="BK18" s="404"/>
      <c r="BL18" s="404"/>
      <c r="BM18" s="405"/>
      <c r="BN18" s="423">
        <v>884526</v>
      </c>
      <c r="BO18" s="424"/>
      <c r="BP18" s="424"/>
      <c r="BQ18" s="424"/>
      <c r="BR18" s="424"/>
      <c r="BS18" s="424"/>
      <c r="BT18" s="424"/>
      <c r="BU18" s="425"/>
      <c r="BV18" s="423">
        <v>845043</v>
      </c>
      <c r="BW18" s="424"/>
      <c r="BX18" s="424"/>
      <c r="BY18" s="424"/>
      <c r="BZ18" s="424"/>
      <c r="CA18" s="424"/>
      <c r="CB18" s="424"/>
      <c r="CC18" s="425"/>
      <c r="CD18" s="187"/>
      <c r="CE18" s="421"/>
      <c r="CF18" s="421"/>
      <c r="CG18" s="421"/>
      <c r="CH18" s="421"/>
      <c r="CI18" s="421"/>
      <c r="CJ18" s="421"/>
      <c r="CK18" s="421"/>
      <c r="CL18" s="421"/>
      <c r="CM18" s="421"/>
      <c r="CN18" s="421"/>
      <c r="CO18" s="421"/>
      <c r="CP18" s="421"/>
      <c r="CQ18" s="421"/>
      <c r="CR18" s="421"/>
      <c r="CS18" s="422"/>
      <c r="CT18" s="393"/>
      <c r="CU18" s="394"/>
      <c r="CV18" s="394"/>
      <c r="CW18" s="394"/>
      <c r="CX18" s="394"/>
      <c r="CY18" s="394"/>
      <c r="CZ18" s="394"/>
      <c r="DA18" s="395"/>
      <c r="DB18" s="393"/>
      <c r="DC18" s="394"/>
      <c r="DD18" s="394"/>
      <c r="DE18" s="394"/>
      <c r="DF18" s="394"/>
      <c r="DG18" s="394"/>
      <c r="DH18" s="394"/>
      <c r="DI18" s="395"/>
    </row>
    <row r="19" spans="1:113" ht="18.75" customHeight="1" thickBot="1" x14ac:dyDescent="0.25">
      <c r="A19" s="174"/>
      <c r="B19" s="475" t="s">
        <v>159</v>
      </c>
      <c r="C19" s="476"/>
      <c r="D19" s="476"/>
      <c r="E19" s="477"/>
      <c r="F19" s="477"/>
      <c r="G19" s="477"/>
      <c r="H19" s="477"/>
      <c r="I19" s="477"/>
      <c r="J19" s="477"/>
      <c r="K19" s="477"/>
      <c r="L19" s="483">
        <v>46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497"/>
      <c r="AM19" s="482"/>
      <c r="AN19" s="397"/>
      <c r="AO19" s="397"/>
      <c r="AP19" s="397"/>
      <c r="AQ19" s="397"/>
      <c r="AR19" s="397"/>
      <c r="AS19" s="397"/>
      <c r="AT19" s="398"/>
      <c r="AU19" s="470"/>
      <c r="AV19" s="471"/>
      <c r="AW19" s="471"/>
      <c r="AX19" s="471"/>
      <c r="AY19" s="403" t="s">
        <v>160</v>
      </c>
      <c r="AZ19" s="404"/>
      <c r="BA19" s="404"/>
      <c r="BB19" s="404"/>
      <c r="BC19" s="404"/>
      <c r="BD19" s="404"/>
      <c r="BE19" s="404"/>
      <c r="BF19" s="404"/>
      <c r="BG19" s="404"/>
      <c r="BH19" s="404"/>
      <c r="BI19" s="404"/>
      <c r="BJ19" s="404"/>
      <c r="BK19" s="404"/>
      <c r="BL19" s="404"/>
      <c r="BM19" s="405"/>
      <c r="BN19" s="423">
        <v>1441578</v>
      </c>
      <c r="BO19" s="424"/>
      <c r="BP19" s="424"/>
      <c r="BQ19" s="424"/>
      <c r="BR19" s="424"/>
      <c r="BS19" s="424"/>
      <c r="BT19" s="424"/>
      <c r="BU19" s="425"/>
      <c r="BV19" s="423">
        <v>1222796</v>
      </c>
      <c r="BW19" s="424"/>
      <c r="BX19" s="424"/>
      <c r="BY19" s="424"/>
      <c r="BZ19" s="424"/>
      <c r="CA19" s="424"/>
      <c r="CB19" s="424"/>
      <c r="CC19" s="425"/>
      <c r="CD19" s="187"/>
      <c r="CE19" s="421"/>
      <c r="CF19" s="421"/>
      <c r="CG19" s="421"/>
      <c r="CH19" s="421"/>
      <c r="CI19" s="421"/>
      <c r="CJ19" s="421"/>
      <c r="CK19" s="421"/>
      <c r="CL19" s="421"/>
      <c r="CM19" s="421"/>
      <c r="CN19" s="421"/>
      <c r="CO19" s="421"/>
      <c r="CP19" s="421"/>
      <c r="CQ19" s="421"/>
      <c r="CR19" s="421"/>
      <c r="CS19" s="422"/>
      <c r="CT19" s="393"/>
      <c r="CU19" s="394"/>
      <c r="CV19" s="394"/>
      <c r="CW19" s="394"/>
      <c r="CX19" s="394"/>
      <c r="CY19" s="394"/>
      <c r="CZ19" s="394"/>
      <c r="DA19" s="395"/>
      <c r="DB19" s="393"/>
      <c r="DC19" s="394"/>
      <c r="DD19" s="394"/>
      <c r="DE19" s="394"/>
      <c r="DF19" s="394"/>
      <c r="DG19" s="394"/>
      <c r="DH19" s="394"/>
      <c r="DI19" s="395"/>
    </row>
    <row r="20" spans="1:113" ht="18.75" customHeight="1" thickBot="1" x14ac:dyDescent="0.25">
      <c r="A20" s="174"/>
      <c r="B20" s="475" t="s">
        <v>161</v>
      </c>
      <c r="C20" s="476"/>
      <c r="D20" s="476"/>
      <c r="E20" s="477"/>
      <c r="F20" s="477"/>
      <c r="G20" s="477"/>
      <c r="H20" s="477"/>
      <c r="I20" s="477"/>
      <c r="J20" s="477"/>
      <c r="K20" s="477"/>
      <c r="L20" s="483">
        <v>350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79"/>
      <c r="AO20" s="379"/>
      <c r="AP20" s="379"/>
      <c r="AQ20" s="379"/>
      <c r="AR20" s="379"/>
      <c r="AS20" s="379"/>
      <c r="AT20" s="380"/>
      <c r="AU20" s="489"/>
      <c r="AV20" s="490"/>
      <c r="AW20" s="490"/>
      <c r="AX20" s="491"/>
      <c r="AY20" s="403"/>
      <c r="AZ20" s="404"/>
      <c r="BA20" s="404"/>
      <c r="BB20" s="404"/>
      <c r="BC20" s="404"/>
      <c r="BD20" s="404"/>
      <c r="BE20" s="404"/>
      <c r="BF20" s="404"/>
      <c r="BG20" s="404"/>
      <c r="BH20" s="404"/>
      <c r="BI20" s="404"/>
      <c r="BJ20" s="404"/>
      <c r="BK20" s="404"/>
      <c r="BL20" s="404"/>
      <c r="BM20" s="405"/>
      <c r="BN20" s="423"/>
      <c r="BO20" s="424"/>
      <c r="BP20" s="424"/>
      <c r="BQ20" s="424"/>
      <c r="BR20" s="424"/>
      <c r="BS20" s="424"/>
      <c r="BT20" s="424"/>
      <c r="BU20" s="425"/>
      <c r="BV20" s="423"/>
      <c r="BW20" s="424"/>
      <c r="BX20" s="424"/>
      <c r="BY20" s="424"/>
      <c r="BZ20" s="424"/>
      <c r="CA20" s="424"/>
      <c r="CB20" s="424"/>
      <c r="CC20" s="425"/>
      <c r="CD20" s="187"/>
      <c r="CE20" s="421"/>
      <c r="CF20" s="421"/>
      <c r="CG20" s="421"/>
      <c r="CH20" s="421"/>
      <c r="CI20" s="421"/>
      <c r="CJ20" s="421"/>
      <c r="CK20" s="421"/>
      <c r="CL20" s="421"/>
      <c r="CM20" s="421"/>
      <c r="CN20" s="421"/>
      <c r="CO20" s="421"/>
      <c r="CP20" s="421"/>
      <c r="CQ20" s="421"/>
      <c r="CR20" s="421"/>
      <c r="CS20" s="422"/>
      <c r="CT20" s="393"/>
      <c r="CU20" s="394"/>
      <c r="CV20" s="394"/>
      <c r="CW20" s="394"/>
      <c r="CX20" s="394"/>
      <c r="CY20" s="394"/>
      <c r="CZ20" s="394"/>
      <c r="DA20" s="395"/>
      <c r="DB20" s="393"/>
      <c r="DC20" s="394"/>
      <c r="DD20" s="394"/>
      <c r="DE20" s="394"/>
      <c r="DF20" s="394"/>
      <c r="DG20" s="394"/>
      <c r="DH20" s="394"/>
      <c r="DI20" s="395"/>
    </row>
    <row r="21" spans="1:113" ht="18.75" customHeight="1" thickBot="1" x14ac:dyDescent="0.25">
      <c r="A21" s="174"/>
      <c r="B21" s="472" t="s">
        <v>162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0"/>
      <c r="AZ21" s="391"/>
      <c r="BA21" s="391"/>
      <c r="BB21" s="391"/>
      <c r="BC21" s="391"/>
      <c r="BD21" s="391"/>
      <c r="BE21" s="391"/>
      <c r="BF21" s="391"/>
      <c r="BG21" s="391"/>
      <c r="BH21" s="391"/>
      <c r="BI21" s="391"/>
      <c r="BJ21" s="391"/>
      <c r="BK21" s="391"/>
      <c r="BL21" s="391"/>
      <c r="BM21" s="392"/>
      <c r="BN21" s="426"/>
      <c r="BO21" s="427"/>
      <c r="BP21" s="427"/>
      <c r="BQ21" s="427"/>
      <c r="BR21" s="427"/>
      <c r="BS21" s="427"/>
      <c r="BT21" s="427"/>
      <c r="BU21" s="428"/>
      <c r="BV21" s="426"/>
      <c r="BW21" s="427"/>
      <c r="BX21" s="427"/>
      <c r="BY21" s="427"/>
      <c r="BZ21" s="427"/>
      <c r="CA21" s="427"/>
      <c r="CB21" s="427"/>
      <c r="CC21" s="428"/>
      <c r="CD21" s="187"/>
      <c r="CE21" s="421"/>
      <c r="CF21" s="421"/>
      <c r="CG21" s="421"/>
      <c r="CH21" s="421"/>
      <c r="CI21" s="421"/>
      <c r="CJ21" s="421"/>
      <c r="CK21" s="421"/>
      <c r="CL21" s="421"/>
      <c r="CM21" s="421"/>
      <c r="CN21" s="421"/>
      <c r="CO21" s="421"/>
      <c r="CP21" s="421"/>
      <c r="CQ21" s="421"/>
      <c r="CR21" s="421"/>
      <c r="CS21" s="422"/>
      <c r="CT21" s="393"/>
      <c r="CU21" s="394"/>
      <c r="CV21" s="394"/>
      <c r="CW21" s="394"/>
      <c r="CX21" s="394"/>
      <c r="CY21" s="394"/>
      <c r="CZ21" s="394"/>
      <c r="DA21" s="395"/>
      <c r="DB21" s="393"/>
      <c r="DC21" s="394"/>
      <c r="DD21" s="394"/>
      <c r="DE21" s="394"/>
      <c r="DF21" s="394"/>
      <c r="DG21" s="394"/>
      <c r="DH21" s="394"/>
      <c r="DI21" s="395"/>
    </row>
    <row r="22" spans="1:113" ht="18.75" customHeight="1" x14ac:dyDescent="0.2">
      <c r="A22" s="174"/>
      <c r="B22" s="436" t="s">
        <v>163</v>
      </c>
      <c r="C22" s="437"/>
      <c r="D22" s="438"/>
      <c r="E22" s="445" t="s">
        <v>1</v>
      </c>
      <c r="F22" s="446"/>
      <c r="G22" s="446"/>
      <c r="H22" s="446"/>
      <c r="I22" s="446"/>
      <c r="J22" s="446"/>
      <c r="K22" s="447"/>
      <c r="L22" s="445" t="s">
        <v>164</v>
      </c>
      <c r="M22" s="446"/>
      <c r="N22" s="446"/>
      <c r="O22" s="446"/>
      <c r="P22" s="447"/>
      <c r="Q22" s="451" t="s">
        <v>165</v>
      </c>
      <c r="R22" s="452"/>
      <c r="S22" s="452"/>
      <c r="T22" s="452"/>
      <c r="U22" s="452"/>
      <c r="V22" s="453"/>
      <c r="W22" s="457" t="s">
        <v>166</v>
      </c>
      <c r="X22" s="437"/>
      <c r="Y22" s="438"/>
      <c r="Z22" s="445" t="s">
        <v>1</v>
      </c>
      <c r="AA22" s="446"/>
      <c r="AB22" s="446"/>
      <c r="AC22" s="446"/>
      <c r="AD22" s="446"/>
      <c r="AE22" s="446"/>
      <c r="AF22" s="446"/>
      <c r="AG22" s="447"/>
      <c r="AH22" s="462" t="s">
        <v>167</v>
      </c>
      <c r="AI22" s="446"/>
      <c r="AJ22" s="446"/>
      <c r="AK22" s="446"/>
      <c r="AL22" s="447"/>
      <c r="AM22" s="462" t="s">
        <v>168</v>
      </c>
      <c r="AN22" s="463"/>
      <c r="AO22" s="463"/>
      <c r="AP22" s="463"/>
      <c r="AQ22" s="463"/>
      <c r="AR22" s="464"/>
      <c r="AS22" s="451" t="s">
        <v>165</v>
      </c>
      <c r="AT22" s="452"/>
      <c r="AU22" s="452"/>
      <c r="AV22" s="452"/>
      <c r="AW22" s="452"/>
      <c r="AX22" s="468"/>
      <c r="AY22" s="415" t="s">
        <v>169</v>
      </c>
      <c r="AZ22" s="416"/>
      <c r="BA22" s="416"/>
      <c r="BB22" s="416"/>
      <c r="BC22" s="416"/>
      <c r="BD22" s="416"/>
      <c r="BE22" s="416"/>
      <c r="BF22" s="416"/>
      <c r="BG22" s="416"/>
      <c r="BH22" s="416"/>
      <c r="BI22" s="416"/>
      <c r="BJ22" s="416"/>
      <c r="BK22" s="416"/>
      <c r="BL22" s="416"/>
      <c r="BM22" s="417"/>
      <c r="BN22" s="418">
        <v>3149332</v>
      </c>
      <c r="BO22" s="419"/>
      <c r="BP22" s="419"/>
      <c r="BQ22" s="419"/>
      <c r="BR22" s="419"/>
      <c r="BS22" s="419"/>
      <c r="BT22" s="419"/>
      <c r="BU22" s="420"/>
      <c r="BV22" s="418">
        <v>3134942</v>
      </c>
      <c r="BW22" s="419"/>
      <c r="BX22" s="419"/>
      <c r="BY22" s="419"/>
      <c r="BZ22" s="419"/>
      <c r="CA22" s="419"/>
      <c r="CB22" s="419"/>
      <c r="CC22" s="420"/>
      <c r="CD22" s="187"/>
      <c r="CE22" s="421"/>
      <c r="CF22" s="421"/>
      <c r="CG22" s="421"/>
      <c r="CH22" s="421"/>
      <c r="CI22" s="421"/>
      <c r="CJ22" s="421"/>
      <c r="CK22" s="421"/>
      <c r="CL22" s="421"/>
      <c r="CM22" s="421"/>
      <c r="CN22" s="421"/>
      <c r="CO22" s="421"/>
      <c r="CP22" s="421"/>
      <c r="CQ22" s="421"/>
      <c r="CR22" s="421"/>
      <c r="CS22" s="422"/>
      <c r="CT22" s="393"/>
      <c r="CU22" s="394"/>
      <c r="CV22" s="394"/>
      <c r="CW22" s="394"/>
      <c r="CX22" s="394"/>
      <c r="CY22" s="394"/>
      <c r="CZ22" s="394"/>
      <c r="DA22" s="395"/>
      <c r="DB22" s="393"/>
      <c r="DC22" s="394"/>
      <c r="DD22" s="394"/>
      <c r="DE22" s="394"/>
      <c r="DF22" s="394"/>
      <c r="DG22" s="394"/>
      <c r="DH22" s="394"/>
      <c r="DI22" s="395"/>
    </row>
    <row r="23" spans="1:113" ht="18.75" customHeight="1" x14ac:dyDescent="0.2">
      <c r="A23" s="174"/>
      <c r="B23" s="439"/>
      <c r="C23" s="440"/>
      <c r="D23" s="441"/>
      <c r="E23" s="448"/>
      <c r="F23" s="449"/>
      <c r="G23" s="449"/>
      <c r="H23" s="449"/>
      <c r="I23" s="449"/>
      <c r="J23" s="449"/>
      <c r="K23" s="450"/>
      <c r="L23" s="448"/>
      <c r="M23" s="449"/>
      <c r="N23" s="449"/>
      <c r="O23" s="449"/>
      <c r="P23" s="450"/>
      <c r="Q23" s="454"/>
      <c r="R23" s="455"/>
      <c r="S23" s="455"/>
      <c r="T23" s="455"/>
      <c r="U23" s="455"/>
      <c r="V23" s="456"/>
      <c r="W23" s="458"/>
      <c r="X23" s="440"/>
      <c r="Y23" s="441"/>
      <c r="Z23" s="448"/>
      <c r="AA23" s="449"/>
      <c r="AB23" s="449"/>
      <c r="AC23" s="449"/>
      <c r="AD23" s="449"/>
      <c r="AE23" s="449"/>
      <c r="AF23" s="449"/>
      <c r="AG23" s="450"/>
      <c r="AH23" s="448"/>
      <c r="AI23" s="449"/>
      <c r="AJ23" s="449"/>
      <c r="AK23" s="449"/>
      <c r="AL23" s="450"/>
      <c r="AM23" s="465"/>
      <c r="AN23" s="466"/>
      <c r="AO23" s="466"/>
      <c r="AP23" s="466"/>
      <c r="AQ23" s="466"/>
      <c r="AR23" s="467"/>
      <c r="AS23" s="454"/>
      <c r="AT23" s="455"/>
      <c r="AU23" s="455"/>
      <c r="AV23" s="455"/>
      <c r="AW23" s="455"/>
      <c r="AX23" s="469"/>
      <c r="AY23" s="403" t="s">
        <v>170</v>
      </c>
      <c r="AZ23" s="404"/>
      <c r="BA23" s="404"/>
      <c r="BB23" s="404"/>
      <c r="BC23" s="404"/>
      <c r="BD23" s="404"/>
      <c r="BE23" s="404"/>
      <c r="BF23" s="404"/>
      <c r="BG23" s="404"/>
      <c r="BH23" s="404"/>
      <c r="BI23" s="404"/>
      <c r="BJ23" s="404"/>
      <c r="BK23" s="404"/>
      <c r="BL23" s="404"/>
      <c r="BM23" s="405"/>
      <c r="BN23" s="423">
        <v>2562595</v>
      </c>
      <c r="BO23" s="424"/>
      <c r="BP23" s="424"/>
      <c r="BQ23" s="424"/>
      <c r="BR23" s="424"/>
      <c r="BS23" s="424"/>
      <c r="BT23" s="424"/>
      <c r="BU23" s="425"/>
      <c r="BV23" s="423">
        <v>2528480</v>
      </c>
      <c r="BW23" s="424"/>
      <c r="BX23" s="424"/>
      <c r="BY23" s="424"/>
      <c r="BZ23" s="424"/>
      <c r="CA23" s="424"/>
      <c r="CB23" s="424"/>
      <c r="CC23" s="425"/>
      <c r="CD23" s="187"/>
      <c r="CE23" s="421"/>
      <c r="CF23" s="421"/>
      <c r="CG23" s="421"/>
      <c r="CH23" s="421"/>
      <c r="CI23" s="421"/>
      <c r="CJ23" s="421"/>
      <c r="CK23" s="421"/>
      <c r="CL23" s="421"/>
      <c r="CM23" s="421"/>
      <c r="CN23" s="421"/>
      <c r="CO23" s="421"/>
      <c r="CP23" s="421"/>
      <c r="CQ23" s="421"/>
      <c r="CR23" s="421"/>
      <c r="CS23" s="422"/>
      <c r="CT23" s="393"/>
      <c r="CU23" s="394"/>
      <c r="CV23" s="394"/>
      <c r="CW23" s="394"/>
      <c r="CX23" s="394"/>
      <c r="CY23" s="394"/>
      <c r="CZ23" s="394"/>
      <c r="DA23" s="395"/>
      <c r="DB23" s="393"/>
      <c r="DC23" s="394"/>
      <c r="DD23" s="394"/>
      <c r="DE23" s="394"/>
      <c r="DF23" s="394"/>
      <c r="DG23" s="394"/>
      <c r="DH23" s="394"/>
      <c r="DI23" s="395"/>
    </row>
    <row r="24" spans="1:113" ht="18.75" customHeight="1" thickBot="1" x14ac:dyDescent="0.25">
      <c r="A24" s="174"/>
      <c r="B24" s="439"/>
      <c r="C24" s="440"/>
      <c r="D24" s="441"/>
      <c r="E24" s="396" t="s">
        <v>171</v>
      </c>
      <c r="F24" s="397"/>
      <c r="G24" s="397"/>
      <c r="H24" s="397"/>
      <c r="I24" s="397"/>
      <c r="J24" s="397"/>
      <c r="K24" s="398"/>
      <c r="L24" s="399">
        <v>1</v>
      </c>
      <c r="M24" s="400"/>
      <c r="N24" s="400"/>
      <c r="O24" s="400"/>
      <c r="P24" s="401"/>
      <c r="Q24" s="399">
        <v>6520</v>
      </c>
      <c r="R24" s="400"/>
      <c r="S24" s="400"/>
      <c r="T24" s="400"/>
      <c r="U24" s="400"/>
      <c r="V24" s="401"/>
      <c r="W24" s="458"/>
      <c r="X24" s="440"/>
      <c r="Y24" s="441"/>
      <c r="Z24" s="396" t="s">
        <v>172</v>
      </c>
      <c r="AA24" s="397"/>
      <c r="AB24" s="397"/>
      <c r="AC24" s="397"/>
      <c r="AD24" s="397"/>
      <c r="AE24" s="397"/>
      <c r="AF24" s="397"/>
      <c r="AG24" s="398"/>
      <c r="AH24" s="399">
        <v>31</v>
      </c>
      <c r="AI24" s="400"/>
      <c r="AJ24" s="400"/>
      <c r="AK24" s="400"/>
      <c r="AL24" s="401"/>
      <c r="AM24" s="399">
        <v>86676</v>
      </c>
      <c r="AN24" s="400"/>
      <c r="AO24" s="400"/>
      <c r="AP24" s="400"/>
      <c r="AQ24" s="400"/>
      <c r="AR24" s="401"/>
      <c r="AS24" s="399">
        <v>2796</v>
      </c>
      <c r="AT24" s="400"/>
      <c r="AU24" s="400"/>
      <c r="AV24" s="400"/>
      <c r="AW24" s="400"/>
      <c r="AX24" s="402"/>
      <c r="AY24" s="390" t="s">
        <v>173</v>
      </c>
      <c r="AZ24" s="391"/>
      <c r="BA24" s="391"/>
      <c r="BB24" s="391"/>
      <c r="BC24" s="391"/>
      <c r="BD24" s="391"/>
      <c r="BE24" s="391"/>
      <c r="BF24" s="391"/>
      <c r="BG24" s="391"/>
      <c r="BH24" s="391"/>
      <c r="BI24" s="391"/>
      <c r="BJ24" s="391"/>
      <c r="BK24" s="391"/>
      <c r="BL24" s="391"/>
      <c r="BM24" s="392"/>
      <c r="BN24" s="423">
        <v>2788911</v>
      </c>
      <c r="BO24" s="424"/>
      <c r="BP24" s="424"/>
      <c r="BQ24" s="424"/>
      <c r="BR24" s="424"/>
      <c r="BS24" s="424"/>
      <c r="BT24" s="424"/>
      <c r="BU24" s="425"/>
      <c r="BV24" s="423">
        <v>2760609</v>
      </c>
      <c r="BW24" s="424"/>
      <c r="BX24" s="424"/>
      <c r="BY24" s="424"/>
      <c r="BZ24" s="424"/>
      <c r="CA24" s="424"/>
      <c r="CB24" s="424"/>
      <c r="CC24" s="425"/>
      <c r="CD24" s="187"/>
      <c r="CE24" s="421"/>
      <c r="CF24" s="421"/>
      <c r="CG24" s="421"/>
      <c r="CH24" s="421"/>
      <c r="CI24" s="421"/>
      <c r="CJ24" s="421"/>
      <c r="CK24" s="421"/>
      <c r="CL24" s="421"/>
      <c r="CM24" s="421"/>
      <c r="CN24" s="421"/>
      <c r="CO24" s="421"/>
      <c r="CP24" s="421"/>
      <c r="CQ24" s="421"/>
      <c r="CR24" s="421"/>
      <c r="CS24" s="422"/>
      <c r="CT24" s="393"/>
      <c r="CU24" s="394"/>
      <c r="CV24" s="394"/>
      <c r="CW24" s="394"/>
      <c r="CX24" s="394"/>
      <c r="CY24" s="394"/>
      <c r="CZ24" s="394"/>
      <c r="DA24" s="395"/>
      <c r="DB24" s="393"/>
      <c r="DC24" s="394"/>
      <c r="DD24" s="394"/>
      <c r="DE24" s="394"/>
      <c r="DF24" s="394"/>
      <c r="DG24" s="394"/>
      <c r="DH24" s="394"/>
      <c r="DI24" s="395"/>
    </row>
    <row r="25" spans="1:113" ht="18.75" customHeight="1" x14ac:dyDescent="0.2">
      <c r="A25" s="174"/>
      <c r="B25" s="439"/>
      <c r="C25" s="440"/>
      <c r="D25" s="441"/>
      <c r="E25" s="396" t="s">
        <v>174</v>
      </c>
      <c r="F25" s="397"/>
      <c r="G25" s="397"/>
      <c r="H25" s="397"/>
      <c r="I25" s="397"/>
      <c r="J25" s="397"/>
      <c r="K25" s="398"/>
      <c r="L25" s="399">
        <v>1</v>
      </c>
      <c r="M25" s="400"/>
      <c r="N25" s="400"/>
      <c r="O25" s="400"/>
      <c r="P25" s="401"/>
      <c r="Q25" s="399">
        <v>5540</v>
      </c>
      <c r="R25" s="400"/>
      <c r="S25" s="400"/>
      <c r="T25" s="400"/>
      <c r="U25" s="400"/>
      <c r="V25" s="401"/>
      <c r="W25" s="458"/>
      <c r="X25" s="440"/>
      <c r="Y25" s="441"/>
      <c r="Z25" s="396" t="s">
        <v>175</v>
      </c>
      <c r="AA25" s="397"/>
      <c r="AB25" s="397"/>
      <c r="AC25" s="397"/>
      <c r="AD25" s="397"/>
      <c r="AE25" s="397"/>
      <c r="AF25" s="397"/>
      <c r="AG25" s="398"/>
      <c r="AH25" s="399" t="s">
        <v>138</v>
      </c>
      <c r="AI25" s="400"/>
      <c r="AJ25" s="400"/>
      <c r="AK25" s="400"/>
      <c r="AL25" s="401"/>
      <c r="AM25" s="399" t="s">
        <v>137</v>
      </c>
      <c r="AN25" s="400"/>
      <c r="AO25" s="400"/>
      <c r="AP25" s="400"/>
      <c r="AQ25" s="400"/>
      <c r="AR25" s="401"/>
      <c r="AS25" s="399" t="s">
        <v>138</v>
      </c>
      <c r="AT25" s="400"/>
      <c r="AU25" s="400"/>
      <c r="AV25" s="400"/>
      <c r="AW25" s="400"/>
      <c r="AX25" s="402"/>
      <c r="AY25" s="415" t="s">
        <v>176</v>
      </c>
      <c r="AZ25" s="416"/>
      <c r="BA25" s="416"/>
      <c r="BB25" s="416"/>
      <c r="BC25" s="416"/>
      <c r="BD25" s="416"/>
      <c r="BE25" s="416"/>
      <c r="BF25" s="416"/>
      <c r="BG25" s="416"/>
      <c r="BH25" s="416"/>
      <c r="BI25" s="416"/>
      <c r="BJ25" s="416"/>
      <c r="BK25" s="416"/>
      <c r="BL25" s="416"/>
      <c r="BM25" s="417"/>
      <c r="BN25" s="418" t="s">
        <v>138</v>
      </c>
      <c r="BO25" s="419"/>
      <c r="BP25" s="419"/>
      <c r="BQ25" s="419"/>
      <c r="BR25" s="419"/>
      <c r="BS25" s="419"/>
      <c r="BT25" s="419"/>
      <c r="BU25" s="420"/>
      <c r="BV25" s="418" t="s">
        <v>138</v>
      </c>
      <c r="BW25" s="419"/>
      <c r="BX25" s="419"/>
      <c r="BY25" s="419"/>
      <c r="BZ25" s="419"/>
      <c r="CA25" s="419"/>
      <c r="CB25" s="419"/>
      <c r="CC25" s="420"/>
      <c r="CD25" s="187"/>
      <c r="CE25" s="421"/>
      <c r="CF25" s="421"/>
      <c r="CG25" s="421"/>
      <c r="CH25" s="421"/>
      <c r="CI25" s="421"/>
      <c r="CJ25" s="421"/>
      <c r="CK25" s="421"/>
      <c r="CL25" s="421"/>
      <c r="CM25" s="421"/>
      <c r="CN25" s="421"/>
      <c r="CO25" s="421"/>
      <c r="CP25" s="421"/>
      <c r="CQ25" s="421"/>
      <c r="CR25" s="421"/>
      <c r="CS25" s="422"/>
      <c r="CT25" s="393"/>
      <c r="CU25" s="394"/>
      <c r="CV25" s="394"/>
      <c r="CW25" s="394"/>
      <c r="CX25" s="394"/>
      <c r="CY25" s="394"/>
      <c r="CZ25" s="394"/>
      <c r="DA25" s="395"/>
      <c r="DB25" s="393"/>
      <c r="DC25" s="394"/>
      <c r="DD25" s="394"/>
      <c r="DE25" s="394"/>
      <c r="DF25" s="394"/>
      <c r="DG25" s="394"/>
      <c r="DH25" s="394"/>
      <c r="DI25" s="395"/>
    </row>
    <row r="26" spans="1:113" ht="18.75" customHeight="1" x14ac:dyDescent="0.2">
      <c r="A26" s="174"/>
      <c r="B26" s="439"/>
      <c r="C26" s="440"/>
      <c r="D26" s="441"/>
      <c r="E26" s="396" t="s">
        <v>177</v>
      </c>
      <c r="F26" s="397"/>
      <c r="G26" s="397"/>
      <c r="H26" s="397"/>
      <c r="I26" s="397"/>
      <c r="J26" s="397"/>
      <c r="K26" s="398"/>
      <c r="L26" s="399">
        <v>1</v>
      </c>
      <c r="M26" s="400"/>
      <c r="N26" s="400"/>
      <c r="O26" s="400"/>
      <c r="P26" s="401"/>
      <c r="Q26" s="399">
        <v>4960</v>
      </c>
      <c r="R26" s="400"/>
      <c r="S26" s="400"/>
      <c r="T26" s="400"/>
      <c r="U26" s="400"/>
      <c r="V26" s="401"/>
      <c r="W26" s="458"/>
      <c r="X26" s="440"/>
      <c r="Y26" s="441"/>
      <c r="Z26" s="396" t="s">
        <v>178</v>
      </c>
      <c r="AA26" s="434"/>
      <c r="AB26" s="434"/>
      <c r="AC26" s="434"/>
      <c r="AD26" s="434"/>
      <c r="AE26" s="434"/>
      <c r="AF26" s="434"/>
      <c r="AG26" s="435"/>
      <c r="AH26" s="399">
        <v>1</v>
      </c>
      <c r="AI26" s="400"/>
      <c r="AJ26" s="400"/>
      <c r="AK26" s="400"/>
      <c r="AL26" s="401"/>
      <c r="AM26" s="399" t="s">
        <v>179</v>
      </c>
      <c r="AN26" s="400"/>
      <c r="AO26" s="400"/>
      <c r="AP26" s="400"/>
      <c r="AQ26" s="400"/>
      <c r="AR26" s="401"/>
      <c r="AS26" s="399" t="s">
        <v>180</v>
      </c>
      <c r="AT26" s="400"/>
      <c r="AU26" s="400"/>
      <c r="AV26" s="400"/>
      <c r="AW26" s="400"/>
      <c r="AX26" s="402"/>
      <c r="AY26" s="432" t="s">
        <v>181</v>
      </c>
      <c r="AZ26" s="377"/>
      <c r="BA26" s="377"/>
      <c r="BB26" s="377"/>
      <c r="BC26" s="377"/>
      <c r="BD26" s="377"/>
      <c r="BE26" s="377"/>
      <c r="BF26" s="377"/>
      <c r="BG26" s="377"/>
      <c r="BH26" s="377"/>
      <c r="BI26" s="377"/>
      <c r="BJ26" s="377"/>
      <c r="BK26" s="377"/>
      <c r="BL26" s="377"/>
      <c r="BM26" s="433"/>
      <c r="BN26" s="423" t="s">
        <v>182</v>
      </c>
      <c r="BO26" s="424"/>
      <c r="BP26" s="424"/>
      <c r="BQ26" s="424"/>
      <c r="BR26" s="424"/>
      <c r="BS26" s="424"/>
      <c r="BT26" s="424"/>
      <c r="BU26" s="425"/>
      <c r="BV26" s="423" t="s">
        <v>137</v>
      </c>
      <c r="BW26" s="424"/>
      <c r="BX26" s="424"/>
      <c r="BY26" s="424"/>
      <c r="BZ26" s="424"/>
      <c r="CA26" s="424"/>
      <c r="CB26" s="424"/>
      <c r="CC26" s="425"/>
      <c r="CD26" s="187"/>
      <c r="CE26" s="421"/>
      <c r="CF26" s="421"/>
      <c r="CG26" s="421"/>
      <c r="CH26" s="421"/>
      <c r="CI26" s="421"/>
      <c r="CJ26" s="421"/>
      <c r="CK26" s="421"/>
      <c r="CL26" s="421"/>
      <c r="CM26" s="421"/>
      <c r="CN26" s="421"/>
      <c r="CO26" s="421"/>
      <c r="CP26" s="421"/>
      <c r="CQ26" s="421"/>
      <c r="CR26" s="421"/>
      <c r="CS26" s="422"/>
      <c r="CT26" s="393"/>
      <c r="CU26" s="394"/>
      <c r="CV26" s="394"/>
      <c r="CW26" s="394"/>
      <c r="CX26" s="394"/>
      <c r="CY26" s="394"/>
      <c r="CZ26" s="394"/>
      <c r="DA26" s="395"/>
      <c r="DB26" s="393"/>
      <c r="DC26" s="394"/>
      <c r="DD26" s="394"/>
      <c r="DE26" s="394"/>
      <c r="DF26" s="394"/>
      <c r="DG26" s="394"/>
      <c r="DH26" s="394"/>
      <c r="DI26" s="395"/>
    </row>
    <row r="27" spans="1:113" ht="18.75" customHeight="1" thickBot="1" x14ac:dyDescent="0.25">
      <c r="A27" s="174"/>
      <c r="B27" s="439"/>
      <c r="C27" s="440"/>
      <c r="D27" s="441"/>
      <c r="E27" s="396" t="s">
        <v>183</v>
      </c>
      <c r="F27" s="397"/>
      <c r="G27" s="397"/>
      <c r="H27" s="397"/>
      <c r="I27" s="397"/>
      <c r="J27" s="397"/>
      <c r="K27" s="398"/>
      <c r="L27" s="399">
        <v>1</v>
      </c>
      <c r="M27" s="400"/>
      <c r="N27" s="400"/>
      <c r="O27" s="400"/>
      <c r="P27" s="401"/>
      <c r="Q27" s="399">
        <v>2410</v>
      </c>
      <c r="R27" s="400"/>
      <c r="S27" s="400"/>
      <c r="T27" s="400"/>
      <c r="U27" s="400"/>
      <c r="V27" s="401"/>
      <c r="W27" s="458"/>
      <c r="X27" s="440"/>
      <c r="Y27" s="441"/>
      <c r="Z27" s="396" t="s">
        <v>184</v>
      </c>
      <c r="AA27" s="397"/>
      <c r="AB27" s="397"/>
      <c r="AC27" s="397"/>
      <c r="AD27" s="397"/>
      <c r="AE27" s="397"/>
      <c r="AF27" s="397"/>
      <c r="AG27" s="398"/>
      <c r="AH27" s="399" t="s">
        <v>182</v>
      </c>
      <c r="AI27" s="400"/>
      <c r="AJ27" s="400"/>
      <c r="AK27" s="400"/>
      <c r="AL27" s="401"/>
      <c r="AM27" s="399" t="s">
        <v>138</v>
      </c>
      <c r="AN27" s="400"/>
      <c r="AO27" s="400"/>
      <c r="AP27" s="400"/>
      <c r="AQ27" s="400"/>
      <c r="AR27" s="401"/>
      <c r="AS27" s="399" t="s">
        <v>138</v>
      </c>
      <c r="AT27" s="400"/>
      <c r="AU27" s="400"/>
      <c r="AV27" s="400"/>
      <c r="AW27" s="400"/>
      <c r="AX27" s="402"/>
      <c r="AY27" s="429" t="s">
        <v>185</v>
      </c>
      <c r="AZ27" s="430"/>
      <c r="BA27" s="430"/>
      <c r="BB27" s="430"/>
      <c r="BC27" s="430"/>
      <c r="BD27" s="430"/>
      <c r="BE27" s="430"/>
      <c r="BF27" s="430"/>
      <c r="BG27" s="430"/>
      <c r="BH27" s="430"/>
      <c r="BI27" s="430"/>
      <c r="BJ27" s="430"/>
      <c r="BK27" s="430"/>
      <c r="BL27" s="430"/>
      <c r="BM27" s="431"/>
      <c r="BN27" s="426" t="s">
        <v>137</v>
      </c>
      <c r="BO27" s="427"/>
      <c r="BP27" s="427"/>
      <c r="BQ27" s="427"/>
      <c r="BR27" s="427"/>
      <c r="BS27" s="427"/>
      <c r="BT27" s="427"/>
      <c r="BU27" s="428"/>
      <c r="BV27" s="426">
        <v>40227</v>
      </c>
      <c r="BW27" s="427"/>
      <c r="BX27" s="427"/>
      <c r="BY27" s="427"/>
      <c r="BZ27" s="427"/>
      <c r="CA27" s="427"/>
      <c r="CB27" s="427"/>
      <c r="CC27" s="428"/>
      <c r="CD27" s="189"/>
      <c r="CE27" s="421"/>
      <c r="CF27" s="421"/>
      <c r="CG27" s="421"/>
      <c r="CH27" s="421"/>
      <c r="CI27" s="421"/>
      <c r="CJ27" s="421"/>
      <c r="CK27" s="421"/>
      <c r="CL27" s="421"/>
      <c r="CM27" s="421"/>
      <c r="CN27" s="421"/>
      <c r="CO27" s="421"/>
      <c r="CP27" s="421"/>
      <c r="CQ27" s="421"/>
      <c r="CR27" s="421"/>
      <c r="CS27" s="422"/>
      <c r="CT27" s="393"/>
      <c r="CU27" s="394"/>
      <c r="CV27" s="394"/>
      <c r="CW27" s="394"/>
      <c r="CX27" s="394"/>
      <c r="CY27" s="394"/>
      <c r="CZ27" s="394"/>
      <c r="DA27" s="395"/>
      <c r="DB27" s="393"/>
      <c r="DC27" s="394"/>
      <c r="DD27" s="394"/>
      <c r="DE27" s="394"/>
      <c r="DF27" s="394"/>
      <c r="DG27" s="394"/>
      <c r="DH27" s="394"/>
      <c r="DI27" s="395"/>
    </row>
    <row r="28" spans="1:113" ht="18.75" customHeight="1" x14ac:dyDescent="0.2">
      <c r="A28" s="174"/>
      <c r="B28" s="439"/>
      <c r="C28" s="440"/>
      <c r="D28" s="441"/>
      <c r="E28" s="396" t="s">
        <v>186</v>
      </c>
      <c r="F28" s="397"/>
      <c r="G28" s="397"/>
      <c r="H28" s="397"/>
      <c r="I28" s="397"/>
      <c r="J28" s="397"/>
      <c r="K28" s="398"/>
      <c r="L28" s="399">
        <v>1</v>
      </c>
      <c r="M28" s="400"/>
      <c r="N28" s="400"/>
      <c r="O28" s="400"/>
      <c r="P28" s="401"/>
      <c r="Q28" s="399">
        <v>1990</v>
      </c>
      <c r="R28" s="400"/>
      <c r="S28" s="400"/>
      <c r="T28" s="400"/>
      <c r="U28" s="400"/>
      <c r="V28" s="401"/>
      <c r="W28" s="458"/>
      <c r="X28" s="440"/>
      <c r="Y28" s="441"/>
      <c r="Z28" s="396" t="s">
        <v>187</v>
      </c>
      <c r="AA28" s="397"/>
      <c r="AB28" s="397"/>
      <c r="AC28" s="397"/>
      <c r="AD28" s="397"/>
      <c r="AE28" s="397"/>
      <c r="AF28" s="397"/>
      <c r="AG28" s="398"/>
      <c r="AH28" s="399" t="s">
        <v>182</v>
      </c>
      <c r="AI28" s="400"/>
      <c r="AJ28" s="400"/>
      <c r="AK28" s="400"/>
      <c r="AL28" s="401"/>
      <c r="AM28" s="399" t="s">
        <v>138</v>
      </c>
      <c r="AN28" s="400"/>
      <c r="AO28" s="400"/>
      <c r="AP28" s="400"/>
      <c r="AQ28" s="400"/>
      <c r="AR28" s="401"/>
      <c r="AS28" s="399" t="s">
        <v>138</v>
      </c>
      <c r="AT28" s="400"/>
      <c r="AU28" s="400"/>
      <c r="AV28" s="400"/>
      <c r="AW28" s="400"/>
      <c r="AX28" s="402"/>
      <c r="AY28" s="406" t="s">
        <v>188</v>
      </c>
      <c r="AZ28" s="407"/>
      <c r="BA28" s="407"/>
      <c r="BB28" s="408"/>
      <c r="BC28" s="415" t="s">
        <v>48</v>
      </c>
      <c r="BD28" s="416"/>
      <c r="BE28" s="416"/>
      <c r="BF28" s="416"/>
      <c r="BG28" s="416"/>
      <c r="BH28" s="416"/>
      <c r="BI28" s="416"/>
      <c r="BJ28" s="416"/>
      <c r="BK28" s="416"/>
      <c r="BL28" s="416"/>
      <c r="BM28" s="417"/>
      <c r="BN28" s="418">
        <v>235402</v>
      </c>
      <c r="BO28" s="419"/>
      <c r="BP28" s="419"/>
      <c r="BQ28" s="419"/>
      <c r="BR28" s="419"/>
      <c r="BS28" s="419"/>
      <c r="BT28" s="419"/>
      <c r="BU28" s="420"/>
      <c r="BV28" s="418">
        <v>164102</v>
      </c>
      <c r="BW28" s="419"/>
      <c r="BX28" s="419"/>
      <c r="BY28" s="419"/>
      <c r="BZ28" s="419"/>
      <c r="CA28" s="419"/>
      <c r="CB28" s="419"/>
      <c r="CC28" s="420"/>
      <c r="CD28" s="187"/>
      <c r="CE28" s="421"/>
      <c r="CF28" s="421"/>
      <c r="CG28" s="421"/>
      <c r="CH28" s="421"/>
      <c r="CI28" s="421"/>
      <c r="CJ28" s="421"/>
      <c r="CK28" s="421"/>
      <c r="CL28" s="421"/>
      <c r="CM28" s="421"/>
      <c r="CN28" s="421"/>
      <c r="CO28" s="421"/>
      <c r="CP28" s="421"/>
      <c r="CQ28" s="421"/>
      <c r="CR28" s="421"/>
      <c r="CS28" s="422"/>
      <c r="CT28" s="393"/>
      <c r="CU28" s="394"/>
      <c r="CV28" s="394"/>
      <c r="CW28" s="394"/>
      <c r="CX28" s="394"/>
      <c r="CY28" s="394"/>
      <c r="CZ28" s="394"/>
      <c r="DA28" s="395"/>
      <c r="DB28" s="393"/>
      <c r="DC28" s="394"/>
      <c r="DD28" s="394"/>
      <c r="DE28" s="394"/>
      <c r="DF28" s="394"/>
      <c r="DG28" s="394"/>
      <c r="DH28" s="394"/>
      <c r="DI28" s="395"/>
    </row>
    <row r="29" spans="1:113" ht="18.75" customHeight="1" x14ac:dyDescent="0.2">
      <c r="A29" s="174"/>
      <c r="B29" s="439"/>
      <c r="C29" s="440"/>
      <c r="D29" s="441"/>
      <c r="E29" s="396" t="s">
        <v>189</v>
      </c>
      <c r="F29" s="397"/>
      <c r="G29" s="397"/>
      <c r="H29" s="397"/>
      <c r="I29" s="397"/>
      <c r="J29" s="397"/>
      <c r="K29" s="398"/>
      <c r="L29" s="399">
        <v>6</v>
      </c>
      <c r="M29" s="400"/>
      <c r="N29" s="400"/>
      <c r="O29" s="400"/>
      <c r="P29" s="401"/>
      <c r="Q29" s="399">
        <v>1670</v>
      </c>
      <c r="R29" s="400"/>
      <c r="S29" s="400"/>
      <c r="T29" s="400"/>
      <c r="U29" s="400"/>
      <c r="V29" s="401"/>
      <c r="W29" s="459"/>
      <c r="X29" s="460"/>
      <c r="Y29" s="461"/>
      <c r="Z29" s="396" t="s">
        <v>190</v>
      </c>
      <c r="AA29" s="397"/>
      <c r="AB29" s="397"/>
      <c r="AC29" s="397"/>
      <c r="AD29" s="397"/>
      <c r="AE29" s="397"/>
      <c r="AF29" s="397"/>
      <c r="AG29" s="398"/>
      <c r="AH29" s="399">
        <v>31</v>
      </c>
      <c r="AI29" s="400"/>
      <c r="AJ29" s="400"/>
      <c r="AK29" s="400"/>
      <c r="AL29" s="401"/>
      <c r="AM29" s="399">
        <v>86676</v>
      </c>
      <c r="AN29" s="400"/>
      <c r="AO29" s="400"/>
      <c r="AP29" s="400"/>
      <c r="AQ29" s="400"/>
      <c r="AR29" s="401"/>
      <c r="AS29" s="399">
        <v>2796</v>
      </c>
      <c r="AT29" s="400"/>
      <c r="AU29" s="400"/>
      <c r="AV29" s="400"/>
      <c r="AW29" s="400"/>
      <c r="AX29" s="402"/>
      <c r="AY29" s="409"/>
      <c r="AZ29" s="410"/>
      <c r="BA29" s="410"/>
      <c r="BB29" s="411"/>
      <c r="BC29" s="403" t="s">
        <v>191</v>
      </c>
      <c r="BD29" s="404"/>
      <c r="BE29" s="404"/>
      <c r="BF29" s="404"/>
      <c r="BG29" s="404"/>
      <c r="BH29" s="404"/>
      <c r="BI29" s="404"/>
      <c r="BJ29" s="404"/>
      <c r="BK29" s="404"/>
      <c r="BL29" s="404"/>
      <c r="BM29" s="405"/>
      <c r="BN29" s="423">
        <v>158420</v>
      </c>
      <c r="BO29" s="424"/>
      <c r="BP29" s="424"/>
      <c r="BQ29" s="424"/>
      <c r="BR29" s="424"/>
      <c r="BS29" s="424"/>
      <c r="BT29" s="424"/>
      <c r="BU29" s="425"/>
      <c r="BV29" s="423">
        <v>245374</v>
      </c>
      <c r="BW29" s="424"/>
      <c r="BX29" s="424"/>
      <c r="BY29" s="424"/>
      <c r="BZ29" s="424"/>
      <c r="CA29" s="424"/>
      <c r="CB29" s="424"/>
      <c r="CC29" s="425"/>
      <c r="CD29" s="189"/>
      <c r="CE29" s="421"/>
      <c r="CF29" s="421"/>
      <c r="CG29" s="421"/>
      <c r="CH29" s="421"/>
      <c r="CI29" s="421"/>
      <c r="CJ29" s="421"/>
      <c r="CK29" s="421"/>
      <c r="CL29" s="421"/>
      <c r="CM29" s="421"/>
      <c r="CN29" s="421"/>
      <c r="CO29" s="421"/>
      <c r="CP29" s="421"/>
      <c r="CQ29" s="421"/>
      <c r="CR29" s="421"/>
      <c r="CS29" s="422"/>
      <c r="CT29" s="393"/>
      <c r="CU29" s="394"/>
      <c r="CV29" s="394"/>
      <c r="CW29" s="394"/>
      <c r="CX29" s="394"/>
      <c r="CY29" s="394"/>
      <c r="CZ29" s="394"/>
      <c r="DA29" s="395"/>
      <c r="DB29" s="393"/>
      <c r="DC29" s="394"/>
      <c r="DD29" s="394"/>
      <c r="DE29" s="394"/>
      <c r="DF29" s="394"/>
      <c r="DG29" s="394"/>
      <c r="DH29" s="394"/>
      <c r="DI29" s="395"/>
    </row>
    <row r="30" spans="1:113" ht="18.75" customHeight="1" thickBot="1" x14ac:dyDescent="0.25">
      <c r="A30" s="174"/>
      <c r="B30" s="442"/>
      <c r="C30" s="443"/>
      <c r="D30" s="444"/>
      <c r="E30" s="378"/>
      <c r="F30" s="379"/>
      <c r="G30" s="379"/>
      <c r="H30" s="379"/>
      <c r="I30" s="379"/>
      <c r="J30" s="379"/>
      <c r="K30" s="380"/>
      <c r="L30" s="381"/>
      <c r="M30" s="382"/>
      <c r="N30" s="382"/>
      <c r="O30" s="382"/>
      <c r="P30" s="383"/>
      <c r="Q30" s="381"/>
      <c r="R30" s="382"/>
      <c r="S30" s="382"/>
      <c r="T30" s="382"/>
      <c r="U30" s="382"/>
      <c r="V30" s="383"/>
      <c r="W30" s="384" t="s">
        <v>192</v>
      </c>
      <c r="X30" s="385"/>
      <c r="Y30" s="385"/>
      <c r="Z30" s="385"/>
      <c r="AA30" s="385"/>
      <c r="AB30" s="385"/>
      <c r="AC30" s="385"/>
      <c r="AD30" s="385"/>
      <c r="AE30" s="385"/>
      <c r="AF30" s="385"/>
      <c r="AG30" s="386"/>
      <c r="AH30" s="387">
        <v>97.7</v>
      </c>
      <c r="AI30" s="388"/>
      <c r="AJ30" s="388"/>
      <c r="AK30" s="388"/>
      <c r="AL30" s="388"/>
      <c r="AM30" s="388"/>
      <c r="AN30" s="388"/>
      <c r="AO30" s="388"/>
      <c r="AP30" s="388"/>
      <c r="AQ30" s="388"/>
      <c r="AR30" s="388"/>
      <c r="AS30" s="388"/>
      <c r="AT30" s="388"/>
      <c r="AU30" s="388"/>
      <c r="AV30" s="388"/>
      <c r="AW30" s="388"/>
      <c r="AX30" s="389"/>
      <c r="AY30" s="412"/>
      <c r="AZ30" s="413"/>
      <c r="BA30" s="413"/>
      <c r="BB30" s="414"/>
      <c r="BC30" s="390" t="s">
        <v>50</v>
      </c>
      <c r="BD30" s="391"/>
      <c r="BE30" s="391"/>
      <c r="BF30" s="391"/>
      <c r="BG30" s="391"/>
      <c r="BH30" s="391"/>
      <c r="BI30" s="391"/>
      <c r="BJ30" s="391"/>
      <c r="BK30" s="391"/>
      <c r="BL30" s="391"/>
      <c r="BM30" s="392"/>
      <c r="BN30" s="426">
        <v>85076</v>
      </c>
      <c r="BO30" s="427"/>
      <c r="BP30" s="427"/>
      <c r="BQ30" s="427"/>
      <c r="BR30" s="427"/>
      <c r="BS30" s="427"/>
      <c r="BT30" s="427"/>
      <c r="BU30" s="428"/>
      <c r="BV30" s="426">
        <v>119522</v>
      </c>
      <c r="BW30" s="427"/>
      <c r="BX30" s="427"/>
      <c r="BY30" s="427"/>
      <c r="BZ30" s="427"/>
      <c r="CA30" s="427"/>
      <c r="CB30" s="427"/>
      <c r="CC30" s="42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376" t="s">
        <v>193</v>
      </c>
      <c r="D32" s="376"/>
      <c r="E32" s="376"/>
      <c r="F32" s="376"/>
      <c r="G32" s="376"/>
      <c r="H32" s="376"/>
      <c r="I32" s="376"/>
      <c r="J32" s="376"/>
      <c r="K32" s="376"/>
      <c r="L32" s="376"/>
      <c r="M32" s="376"/>
      <c r="N32" s="376"/>
      <c r="O32" s="376"/>
      <c r="P32" s="376"/>
      <c r="Q32" s="376"/>
      <c r="R32" s="376"/>
      <c r="S32" s="376"/>
      <c r="U32" s="377" t="s">
        <v>194</v>
      </c>
      <c r="V32" s="377"/>
      <c r="W32" s="377"/>
      <c r="X32" s="377"/>
      <c r="Y32" s="377"/>
      <c r="Z32" s="377"/>
      <c r="AA32" s="377"/>
      <c r="AB32" s="377"/>
      <c r="AC32" s="377"/>
      <c r="AD32" s="377"/>
      <c r="AE32" s="377"/>
      <c r="AF32" s="377"/>
      <c r="AG32" s="377"/>
      <c r="AH32" s="377"/>
      <c r="AI32" s="377"/>
      <c r="AJ32" s="377"/>
      <c r="AK32" s="377"/>
      <c r="AM32" s="377" t="s">
        <v>195</v>
      </c>
      <c r="AN32" s="377"/>
      <c r="AO32" s="377"/>
      <c r="AP32" s="377"/>
      <c r="AQ32" s="377"/>
      <c r="AR32" s="377"/>
      <c r="AS32" s="377"/>
      <c r="AT32" s="377"/>
      <c r="AU32" s="377"/>
      <c r="AV32" s="377"/>
      <c r="AW32" s="377"/>
      <c r="AX32" s="377"/>
      <c r="AY32" s="377"/>
      <c r="AZ32" s="377"/>
      <c r="BA32" s="377"/>
      <c r="BB32" s="377"/>
      <c r="BC32" s="377"/>
      <c r="BE32" s="377" t="s">
        <v>196</v>
      </c>
      <c r="BF32" s="377"/>
      <c r="BG32" s="377"/>
      <c r="BH32" s="377"/>
      <c r="BI32" s="377"/>
      <c r="BJ32" s="377"/>
      <c r="BK32" s="377"/>
      <c r="BL32" s="377"/>
      <c r="BM32" s="377"/>
      <c r="BN32" s="377"/>
      <c r="BO32" s="377"/>
      <c r="BP32" s="377"/>
      <c r="BQ32" s="377"/>
      <c r="BR32" s="377"/>
      <c r="BS32" s="377"/>
      <c r="BT32" s="377"/>
      <c r="BU32" s="377"/>
      <c r="BW32" s="377" t="s">
        <v>197</v>
      </c>
      <c r="BX32" s="377"/>
      <c r="BY32" s="377"/>
      <c r="BZ32" s="377"/>
      <c r="CA32" s="377"/>
      <c r="CB32" s="377"/>
      <c r="CC32" s="377"/>
      <c r="CD32" s="377"/>
      <c r="CE32" s="377"/>
      <c r="CF32" s="377"/>
      <c r="CG32" s="377"/>
      <c r="CH32" s="377"/>
      <c r="CI32" s="377"/>
      <c r="CJ32" s="377"/>
      <c r="CK32" s="377"/>
      <c r="CL32" s="377"/>
      <c r="CM32" s="377"/>
      <c r="CO32" s="377" t="s">
        <v>198</v>
      </c>
      <c r="CP32" s="377"/>
      <c r="CQ32" s="377"/>
      <c r="CR32" s="377"/>
      <c r="CS32" s="377"/>
      <c r="CT32" s="377"/>
      <c r="CU32" s="377"/>
      <c r="CV32" s="377"/>
      <c r="CW32" s="377"/>
      <c r="CX32" s="377"/>
      <c r="CY32" s="377"/>
      <c r="CZ32" s="377"/>
      <c r="DA32" s="377"/>
      <c r="DB32" s="377"/>
      <c r="DC32" s="377"/>
      <c r="DD32" s="377"/>
      <c r="DE32" s="377"/>
      <c r="DI32" s="197"/>
    </row>
    <row r="33" spans="1:113" ht="13.5" customHeight="1" x14ac:dyDescent="0.2">
      <c r="A33" s="174"/>
      <c r="B33" s="198"/>
      <c r="C33" s="375" t="s">
        <v>199</v>
      </c>
      <c r="D33" s="375"/>
      <c r="E33" s="374" t="s">
        <v>200</v>
      </c>
      <c r="F33" s="374"/>
      <c r="G33" s="374"/>
      <c r="H33" s="374"/>
      <c r="I33" s="374"/>
      <c r="J33" s="374"/>
      <c r="K33" s="374"/>
      <c r="L33" s="374"/>
      <c r="M33" s="374"/>
      <c r="N33" s="374"/>
      <c r="O33" s="374"/>
      <c r="P33" s="374"/>
      <c r="Q33" s="374"/>
      <c r="R33" s="374"/>
      <c r="S33" s="374"/>
      <c r="T33" s="199"/>
      <c r="U33" s="375" t="s">
        <v>199</v>
      </c>
      <c r="V33" s="375"/>
      <c r="W33" s="374" t="s">
        <v>200</v>
      </c>
      <c r="X33" s="374"/>
      <c r="Y33" s="374"/>
      <c r="Z33" s="374"/>
      <c r="AA33" s="374"/>
      <c r="AB33" s="374"/>
      <c r="AC33" s="374"/>
      <c r="AD33" s="374"/>
      <c r="AE33" s="374"/>
      <c r="AF33" s="374"/>
      <c r="AG33" s="374"/>
      <c r="AH33" s="374"/>
      <c r="AI33" s="374"/>
      <c r="AJ33" s="374"/>
      <c r="AK33" s="374"/>
      <c r="AL33" s="199"/>
      <c r="AM33" s="375" t="s">
        <v>201</v>
      </c>
      <c r="AN33" s="375"/>
      <c r="AO33" s="374" t="s">
        <v>202</v>
      </c>
      <c r="AP33" s="374"/>
      <c r="AQ33" s="374"/>
      <c r="AR33" s="374"/>
      <c r="AS33" s="374"/>
      <c r="AT33" s="374"/>
      <c r="AU33" s="374"/>
      <c r="AV33" s="374"/>
      <c r="AW33" s="374"/>
      <c r="AX33" s="374"/>
      <c r="AY33" s="374"/>
      <c r="AZ33" s="374"/>
      <c r="BA33" s="374"/>
      <c r="BB33" s="374"/>
      <c r="BC33" s="374"/>
      <c r="BD33" s="200"/>
      <c r="BE33" s="374" t="s">
        <v>203</v>
      </c>
      <c r="BF33" s="374"/>
      <c r="BG33" s="374" t="s">
        <v>204</v>
      </c>
      <c r="BH33" s="374"/>
      <c r="BI33" s="374"/>
      <c r="BJ33" s="374"/>
      <c r="BK33" s="374"/>
      <c r="BL33" s="374"/>
      <c r="BM33" s="374"/>
      <c r="BN33" s="374"/>
      <c r="BO33" s="374"/>
      <c r="BP33" s="374"/>
      <c r="BQ33" s="374"/>
      <c r="BR33" s="374"/>
      <c r="BS33" s="374"/>
      <c r="BT33" s="374"/>
      <c r="BU33" s="374"/>
      <c r="BV33" s="200"/>
      <c r="BW33" s="375" t="s">
        <v>203</v>
      </c>
      <c r="BX33" s="375"/>
      <c r="BY33" s="374" t="s">
        <v>205</v>
      </c>
      <c r="BZ33" s="374"/>
      <c r="CA33" s="374"/>
      <c r="CB33" s="374"/>
      <c r="CC33" s="374"/>
      <c r="CD33" s="374"/>
      <c r="CE33" s="374"/>
      <c r="CF33" s="374"/>
      <c r="CG33" s="374"/>
      <c r="CH33" s="374"/>
      <c r="CI33" s="374"/>
      <c r="CJ33" s="374"/>
      <c r="CK33" s="374"/>
      <c r="CL33" s="374"/>
      <c r="CM33" s="374"/>
      <c r="CN33" s="199"/>
      <c r="CO33" s="375" t="s">
        <v>199</v>
      </c>
      <c r="CP33" s="375"/>
      <c r="CQ33" s="374" t="s">
        <v>206</v>
      </c>
      <c r="CR33" s="374"/>
      <c r="CS33" s="374"/>
      <c r="CT33" s="374"/>
      <c r="CU33" s="374"/>
      <c r="CV33" s="374"/>
      <c r="CW33" s="374"/>
      <c r="CX33" s="374"/>
      <c r="CY33" s="374"/>
      <c r="CZ33" s="374"/>
      <c r="DA33" s="374"/>
      <c r="DB33" s="374"/>
      <c r="DC33" s="374"/>
      <c r="DD33" s="374"/>
      <c r="DE33" s="374"/>
      <c r="DF33" s="199"/>
      <c r="DG33" s="373" t="s">
        <v>207</v>
      </c>
      <c r="DH33" s="373"/>
      <c r="DI33" s="201"/>
    </row>
    <row r="34" spans="1:113" ht="32.25" customHeight="1" x14ac:dyDescent="0.2">
      <c r="A34" s="174"/>
      <c r="B34" s="198"/>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4"/>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4"/>
      <c r="AM34" s="371" t="str">
        <f>IF(AO34="","",MAX(C34:D43,U34:V43)+1)</f>
        <v/>
      </c>
      <c r="AN34" s="371"/>
      <c r="AO34" s="372"/>
      <c r="AP34" s="372"/>
      <c r="AQ34" s="372"/>
      <c r="AR34" s="372"/>
      <c r="AS34" s="372"/>
      <c r="AT34" s="372"/>
      <c r="AU34" s="372"/>
      <c r="AV34" s="372"/>
      <c r="AW34" s="372"/>
      <c r="AX34" s="372"/>
      <c r="AY34" s="372"/>
      <c r="AZ34" s="372"/>
      <c r="BA34" s="372"/>
      <c r="BB34" s="372"/>
      <c r="BC34" s="372"/>
      <c r="BD34" s="174"/>
      <c r="BE34" s="371">
        <f>IF(BG34="","",MAX(C34:D43,U34:V43,AM34:AN43)+1)</f>
        <v>6</v>
      </c>
      <c r="BF34" s="371"/>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74"/>
      <c r="BW34" s="371">
        <f>IF(BY34="","",MAX(C34:D43,U34:V43,AM34:AN43,BE34:BF43)+1)</f>
        <v>8</v>
      </c>
      <c r="BX34" s="371"/>
      <c r="BY34" s="372" t="str">
        <f>IF('各会計、関係団体の財政状況及び健全化判断比率'!B68="","",'各会計、関係団体の財政状況及び健全化判断比率'!B68)</f>
        <v>島前町村組合</v>
      </c>
      <c r="BZ34" s="372"/>
      <c r="CA34" s="372"/>
      <c r="CB34" s="372"/>
      <c r="CC34" s="372"/>
      <c r="CD34" s="372"/>
      <c r="CE34" s="372"/>
      <c r="CF34" s="372"/>
      <c r="CG34" s="372"/>
      <c r="CH34" s="372"/>
      <c r="CI34" s="372"/>
      <c r="CJ34" s="372"/>
      <c r="CK34" s="372"/>
      <c r="CL34" s="372"/>
      <c r="CM34" s="372"/>
      <c r="CN34" s="174"/>
      <c r="CO34" s="371">
        <f>IF(CQ34="","",MAX(C34:D43,U34:V43,AM34:AN43,BE34:BF43,BW34:BX43)+1)</f>
        <v>16</v>
      </c>
      <c r="CP34" s="371"/>
      <c r="CQ34" s="372" t="str">
        <f>IF('各会計、関係団体の財政状況及び健全化判断比率'!BS7="","",'各会計、関係団体の財政状況及び健全化判断比率'!BS7)</f>
        <v>知夫里島開発株式会社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1"/>
    </row>
    <row r="35" spans="1:113" ht="32.25" customHeight="1" x14ac:dyDescent="0.2">
      <c r="A35" s="174"/>
      <c r="B35" s="198"/>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4"/>
      <c r="U35" s="371">
        <f>IF(W35="","",U34+1)</f>
        <v>3</v>
      </c>
      <c r="V35" s="371"/>
      <c r="W35" s="372" t="str">
        <f>IF('各会計、関係団体の財政状況及び健全化判断比率'!B29="","",'各会計、関係団体の財政状況及び健全化判断比率'!B29)</f>
        <v>国民健康保険知夫村診療所事業特別会計</v>
      </c>
      <c r="X35" s="372"/>
      <c r="Y35" s="372"/>
      <c r="Z35" s="372"/>
      <c r="AA35" s="372"/>
      <c r="AB35" s="372"/>
      <c r="AC35" s="372"/>
      <c r="AD35" s="372"/>
      <c r="AE35" s="372"/>
      <c r="AF35" s="372"/>
      <c r="AG35" s="372"/>
      <c r="AH35" s="372"/>
      <c r="AI35" s="372"/>
      <c r="AJ35" s="372"/>
      <c r="AK35" s="372"/>
      <c r="AL35" s="174"/>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4"/>
      <c r="BE35" s="371">
        <f t="shared" ref="BE35:BE43" si="1">IF(BG35="","",BE34+1)</f>
        <v>7</v>
      </c>
      <c r="BF35" s="371"/>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74"/>
      <c r="BW35" s="371">
        <f t="shared" ref="BW35:BW43" si="2">IF(BY35="","",BW34+1)</f>
        <v>9</v>
      </c>
      <c r="BX35" s="371"/>
      <c r="BY35" s="372" t="str">
        <f>IF('各会計、関係団体の財政状況及び健全化判断比率'!B69="","",'各会計、関係団体の財政状況及び健全化判断比率'!B69)</f>
        <v>島根県市町村総合事務組合</v>
      </c>
      <c r="BZ35" s="372"/>
      <c r="CA35" s="372"/>
      <c r="CB35" s="372"/>
      <c r="CC35" s="372"/>
      <c r="CD35" s="372"/>
      <c r="CE35" s="372"/>
      <c r="CF35" s="372"/>
      <c r="CG35" s="372"/>
      <c r="CH35" s="372"/>
      <c r="CI35" s="372"/>
      <c r="CJ35" s="372"/>
      <c r="CK35" s="372"/>
      <c r="CL35" s="372"/>
      <c r="CM35" s="372"/>
      <c r="CN35" s="174"/>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1"/>
    </row>
    <row r="36" spans="1:113" ht="32.25" customHeight="1" x14ac:dyDescent="0.2">
      <c r="A36" s="174"/>
      <c r="B36" s="198"/>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4"/>
      <c r="U36" s="371">
        <f t="shared" ref="U36:U43" si="4">IF(W36="","",U35+1)</f>
        <v>4</v>
      </c>
      <c r="V36" s="371"/>
      <c r="W36" s="372" t="str">
        <f>IF('各会計、関係団体の財政状況及び健全化判断比率'!B30="","",'各会計、関係団体の財政状況及び健全化判断比率'!B30)</f>
        <v>国民健康保険知夫村歯科診療所事業特別会計</v>
      </c>
      <c r="X36" s="372"/>
      <c r="Y36" s="372"/>
      <c r="Z36" s="372"/>
      <c r="AA36" s="372"/>
      <c r="AB36" s="372"/>
      <c r="AC36" s="372"/>
      <c r="AD36" s="372"/>
      <c r="AE36" s="372"/>
      <c r="AF36" s="372"/>
      <c r="AG36" s="372"/>
      <c r="AH36" s="372"/>
      <c r="AI36" s="372"/>
      <c r="AJ36" s="372"/>
      <c r="AK36" s="372"/>
      <c r="AL36" s="174"/>
      <c r="AM36" s="371" t="str">
        <f t="shared" si="0"/>
        <v/>
      </c>
      <c r="AN36" s="371"/>
      <c r="AO36" s="372"/>
      <c r="AP36" s="372"/>
      <c r="AQ36" s="372"/>
      <c r="AR36" s="372"/>
      <c r="AS36" s="372"/>
      <c r="AT36" s="372"/>
      <c r="AU36" s="372"/>
      <c r="AV36" s="372"/>
      <c r="AW36" s="372"/>
      <c r="AX36" s="372"/>
      <c r="AY36" s="372"/>
      <c r="AZ36" s="372"/>
      <c r="BA36" s="372"/>
      <c r="BB36" s="372"/>
      <c r="BC36" s="372"/>
      <c r="BD36" s="174"/>
      <c r="BE36" s="371" t="str">
        <f t="shared" si="1"/>
        <v/>
      </c>
      <c r="BF36" s="371"/>
      <c r="BG36" s="372"/>
      <c r="BH36" s="372"/>
      <c r="BI36" s="372"/>
      <c r="BJ36" s="372"/>
      <c r="BK36" s="372"/>
      <c r="BL36" s="372"/>
      <c r="BM36" s="372"/>
      <c r="BN36" s="372"/>
      <c r="BO36" s="372"/>
      <c r="BP36" s="372"/>
      <c r="BQ36" s="372"/>
      <c r="BR36" s="372"/>
      <c r="BS36" s="372"/>
      <c r="BT36" s="372"/>
      <c r="BU36" s="372"/>
      <c r="BV36" s="174"/>
      <c r="BW36" s="371">
        <f t="shared" si="2"/>
        <v>10</v>
      </c>
      <c r="BX36" s="371"/>
      <c r="BY36" s="372" t="str">
        <f>IF('各会計、関係団体の財政状況及び健全化判断比率'!B70="","",'各会計、関係団体の財政状況及び健全化判断比率'!B70)</f>
        <v>隠岐広域連合（普通会計）</v>
      </c>
      <c r="BZ36" s="372"/>
      <c r="CA36" s="372"/>
      <c r="CB36" s="372"/>
      <c r="CC36" s="372"/>
      <c r="CD36" s="372"/>
      <c r="CE36" s="372"/>
      <c r="CF36" s="372"/>
      <c r="CG36" s="372"/>
      <c r="CH36" s="372"/>
      <c r="CI36" s="372"/>
      <c r="CJ36" s="372"/>
      <c r="CK36" s="372"/>
      <c r="CL36" s="372"/>
      <c r="CM36" s="372"/>
      <c r="CN36" s="174"/>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1"/>
    </row>
    <row r="37" spans="1:113" ht="32.25" customHeight="1" x14ac:dyDescent="0.2">
      <c r="A37" s="174"/>
      <c r="B37" s="198"/>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4"/>
      <c r="U37" s="371">
        <f t="shared" si="4"/>
        <v>5</v>
      </c>
      <c r="V37" s="371"/>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74"/>
      <c r="AM37" s="371" t="str">
        <f t="shared" si="0"/>
        <v/>
      </c>
      <c r="AN37" s="371"/>
      <c r="AO37" s="372"/>
      <c r="AP37" s="372"/>
      <c r="AQ37" s="372"/>
      <c r="AR37" s="372"/>
      <c r="AS37" s="372"/>
      <c r="AT37" s="372"/>
      <c r="AU37" s="372"/>
      <c r="AV37" s="372"/>
      <c r="AW37" s="372"/>
      <c r="AX37" s="372"/>
      <c r="AY37" s="372"/>
      <c r="AZ37" s="372"/>
      <c r="BA37" s="372"/>
      <c r="BB37" s="372"/>
      <c r="BC37" s="372"/>
      <c r="BD37" s="174"/>
      <c r="BE37" s="371" t="str">
        <f t="shared" si="1"/>
        <v/>
      </c>
      <c r="BF37" s="371"/>
      <c r="BG37" s="372"/>
      <c r="BH37" s="372"/>
      <c r="BI37" s="372"/>
      <c r="BJ37" s="372"/>
      <c r="BK37" s="372"/>
      <c r="BL37" s="372"/>
      <c r="BM37" s="372"/>
      <c r="BN37" s="372"/>
      <c r="BO37" s="372"/>
      <c r="BP37" s="372"/>
      <c r="BQ37" s="372"/>
      <c r="BR37" s="372"/>
      <c r="BS37" s="372"/>
      <c r="BT37" s="372"/>
      <c r="BU37" s="372"/>
      <c r="BV37" s="174"/>
      <c r="BW37" s="371">
        <f t="shared" si="2"/>
        <v>11</v>
      </c>
      <c r="BX37" s="371"/>
      <c r="BY37" s="372" t="str">
        <f>IF('各会計、関係団体の財政状況及び健全化判断比率'!B71="","",'各会計、関係団体の財政状況及び健全化判断比率'!B71)</f>
        <v>隠岐広域連合（介護会計）</v>
      </c>
      <c r="BZ37" s="372"/>
      <c r="CA37" s="372"/>
      <c r="CB37" s="372"/>
      <c r="CC37" s="372"/>
      <c r="CD37" s="372"/>
      <c r="CE37" s="372"/>
      <c r="CF37" s="372"/>
      <c r="CG37" s="372"/>
      <c r="CH37" s="372"/>
      <c r="CI37" s="372"/>
      <c r="CJ37" s="372"/>
      <c r="CK37" s="372"/>
      <c r="CL37" s="372"/>
      <c r="CM37" s="372"/>
      <c r="CN37" s="174"/>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1"/>
    </row>
    <row r="38" spans="1:113" ht="32.25" customHeight="1" x14ac:dyDescent="0.2">
      <c r="A38" s="174"/>
      <c r="B38" s="198"/>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4"/>
      <c r="U38" s="371" t="str">
        <f t="shared" si="4"/>
        <v/>
      </c>
      <c r="V38" s="371"/>
      <c r="W38" s="372"/>
      <c r="X38" s="372"/>
      <c r="Y38" s="372"/>
      <c r="Z38" s="372"/>
      <c r="AA38" s="372"/>
      <c r="AB38" s="372"/>
      <c r="AC38" s="372"/>
      <c r="AD38" s="372"/>
      <c r="AE38" s="372"/>
      <c r="AF38" s="372"/>
      <c r="AG38" s="372"/>
      <c r="AH38" s="372"/>
      <c r="AI38" s="372"/>
      <c r="AJ38" s="372"/>
      <c r="AK38" s="372"/>
      <c r="AL38" s="174"/>
      <c r="AM38" s="371" t="str">
        <f t="shared" si="0"/>
        <v/>
      </c>
      <c r="AN38" s="371"/>
      <c r="AO38" s="372"/>
      <c r="AP38" s="372"/>
      <c r="AQ38" s="372"/>
      <c r="AR38" s="372"/>
      <c r="AS38" s="372"/>
      <c r="AT38" s="372"/>
      <c r="AU38" s="372"/>
      <c r="AV38" s="372"/>
      <c r="AW38" s="372"/>
      <c r="AX38" s="372"/>
      <c r="AY38" s="372"/>
      <c r="AZ38" s="372"/>
      <c r="BA38" s="372"/>
      <c r="BB38" s="372"/>
      <c r="BC38" s="372"/>
      <c r="BD38" s="174"/>
      <c r="BE38" s="371" t="str">
        <f t="shared" si="1"/>
        <v/>
      </c>
      <c r="BF38" s="371"/>
      <c r="BG38" s="372"/>
      <c r="BH38" s="372"/>
      <c r="BI38" s="372"/>
      <c r="BJ38" s="372"/>
      <c r="BK38" s="372"/>
      <c r="BL38" s="372"/>
      <c r="BM38" s="372"/>
      <c r="BN38" s="372"/>
      <c r="BO38" s="372"/>
      <c r="BP38" s="372"/>
      <c r="BQ38" s="372"/>
      <c r="BR38" s="372"/>
      <c r="BS38" s="372"/>
      <c r="BT38" s="372"/>
      <c r="BU38" s="372"/>
      <c r="BV38" s="174"/>
      <c r="BW38" s="371">
        <f t="shared" si="2"/>
        <v>12</v>
      </c>
      <c r="BX38" s="371"/>
      <c r="BY38" s="372" t="str">
        <f>IF('各会計、関係団体の財政状況及び健全化判断比率'!B72="","",'各会計、関係団体の財政状況及び健全化判断比率'!B72)</f>
        <v>島根県後期高齢者医療広域連合（普通会計）</v>
      </c>
      <c r="BZ38" s="372"/>
      <c r="CA38" s="372"/>
      <c r="CB38" s="372"/>
      <c r="CC38" s="372"/>
      <c r="CD38" s="372"/>
      <c r="CE38" s="372"/>
      <c r="CF38" s="372"/>
      <c r="CG38" s="372"/>
      <c r="CH38" s="372"/>
      <c r="CI38" s="372"/>
      <c r="CJ38" s="372"/>
      <c r="CK38" s="372"/>
      <c r="CL38" s="372"/>
      <c r="CM38" s="372"/>
      <c r="CN38" s="174"/>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1"/>
    </row>
    <row r="39" spans="1:113" ht="32.25" customHeight="1" x14ac:dyDescent="0.2">
      <c r="A39" s="174"/>
      <c r="B39" s="198"/>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4"/>
      <c r="U39" s="371" t="str">
        <f t="shared" si="4"/>
        <v/>
      </c>
      <c r="V39" s="371"/>
      <c r="W39" s="372"/>
      <c r="X39" s="372"/>
      <c r="Y39" s="372"/>
      <c r="Z39" s="372"/>
      <c r="AA39" s="372"/>
      <c r="AB39" s="372"/>
      <c r="AC39" s="372"/>
      <c r="AD39" s="372"/>
      <c r="AE39" s="372"/>
      <c r="AF39" s="372"/>
      <c r="AG39" s="372"/>
      <c r="AH39" s="372"/>
      <c r="AI39" s="372"/>
      <c r="AJ39" s="372"/>
      <c r="AK39" s="372"/>
      <c r="AL39" s="174"/>
      <c r="AM39" s="371" t="str">
        <f t="shared" si="0"/>
        <v/>
      </c>
      <c r="AN39" s="371"/>
      <c r="AO39" s="372"/>
      <c r="AP39" s="372"/>
      <c r="AQ39" s="372"/>
      <c r="AR39" s="372"/>
      <c r="AS39" s="372"/>
      <c r="AT39" s="372"/>
      <c r="AU39" s="372"/>
      <c r="AV39" s="372"/>
      <c r="AW39" s="372"/>
      <c r="AX39" s="372"/>
      <c r="AY39" s="372"/>
      <c r="AZ39" s="372"/>
      <c r="BA39" s="372"/>
      <c r="BB39" s="372"/>
      <c r="BC39" s="372"/>
      <c r="BD39" s="174"/>
      <c r="BE39" s="371" t="str">
        <f t="shared" si="1"/>
        <v/>
      </c>
      <c r="BF39" s="371"/>
      <c r="BG39" s="372"/>
      <c r="BH39" s="372"/>
      <c r="BI39" s="372"/>
      <c r="BJ39" s="372"/>
      <c r="BK39" s="372"/>
      <c r="BL39" s="372"/>
      <c r="BM39" s="372"/>
      <c r="BN39" s="372"/>
      <c r="BO39" s="372"/>
      <c r="BP39" s="372"/>
      <c r="BQ39" s="372"/>
      <c r="BR39" s="372"/>
      <c r="BS39" s="372"/>
      <c r="BT39" s="372"/>
      <c r="BU39" s="372"/>
      <c r="BV39" s="174"/>
      <c r="BW39" s="371">
        <f t="shared" si="2"/>
        <v>13</v>
      </c>
      <c r="BX39" s="371"/>
      <c r="BY39" s="372" t="str">
        <f>IF('各会計、関係団体の財政状況及び健全化判断比率'!B73="","",'各会計、関係団体の財政状況及び健全化判断比率'!B73)</f>
        <v>島根県後期高齢者医療広域連合（後期高齢会計）</v>
      </c>
      <c r="BZ39" s="372"/>
      <c r="CA39" s="372"/>
      <c r="CB39" s="372"/>
      <c r="CC39" s="372"/>
      <c r="CD39" s="372"/>
      <c r="CE39" s="372"/>
      <c r="CF39" s="372"/>
      <c r="CG39" s="372"/>
      <c r="CH39" s="372"/>
      <c r="CI39" s="372"/>
      <c r="CJ39" s="372"/>
      <c r="CK39" s="372"/>
      <c r="CL39" s="372"/>
      <c r="CM39" s="372"/>
      <c r="CN39" s="174"/>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1"/>
    </row>
    <row r="40" spans="1:113" ht="32.25" customHeight="1" x14ac:dyDescent="0.2">
      <c r="A40" s="174"/>
      <c r="B40" s="198"/>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4"/>
      <c r="U40" s="371" t="str">
        <f t="shared" si="4"/>
        <v/>
      </c>
      <c r="V40" s="371"/>
      <c r="W40" s="372"/>
      <c r="X40" s="372"/>
      <c r="Y40" s="372"/>
      <c r="Z40" s="372"/>
      <c r="AA40" s="372"/>
      <c r="AB40" s="372"/>
      <c r="AC40" s="372"/>
      <c r="AD40" s="372"/>
      <c r="AE40" s="372"/>
      <c r="AF40" s="372"/>
      <c r="AG40" s="372"/>
      <c r="AH40" s="372"/>
      <c r="AI40" s="372"/>
      <c r="AJ40" s="372"/>
      <c r="AK40" s="372"/>
      <c r="AL40" s="174"/>
      <c r="AM40" s="371" t="str">
        <f t="shared" si="0"/>
        <v/>
      </c>
      <c r="AN40" s="371"/>
      <c r="AO40" s="372"/>
      <c r="AP40" s="372"/>
      <c r="AQ40" s="372"/>
      <c r="AR40" s="372"/>
      <c r="AS40" s="372"/>
      <c r="AT40" s="372"/>
      <c r="AU40" s="372"/>
      <c r="AV40" s="372"/>
      <c r="AW40" s="372"/>
      <c r="AX40" s="372"/>
      <c r="AY40" s="372"/>
      <c r="AZ40" s="372"/>
      <c r="BA40" s="372"/>
      <c r="BB40" s="372"/>
      <c r="BC40" s="372"/>
      <c r="BD40" s="174"/>
      <c r="BE40" s="371" t="str">
        <f t="shared" si="1"/>
        <v/>
      </c>
      <c r="BF40" s="371"/>
      <c r="BG40" s="372"/>
      <c r="BH40" s="372"/>
      <c r="BI40" s="372"/>
      <c r="BJ40" s="372"/>
      <c r="BK40" s="372"/>
      <c r="BL40" s="372"/>
      <c r="BM40" s="372"/>
      <c r="BN40" s="372"/>
      <c r="BO40" s="372"/>
      <c r="BP40" s="372"/>
      <c r="BQ40" s="372"/>
      <c r="BR40" s="372"/>
      <c r="BS40" s="372"/>
      <c r="BT40" s="372"/>
      <c r="BU40" s="372"/>
      <c r="BV40" s="174"/>
      <c r="BW40" s="371">
        <f t="shared" si="2"/>
        <v>14</v>
      </c>
      <c r="BX40" s="371"/>
      <c r="BY40" s="372" t="str">
        <f>IF('各会計、関係団体の財政状況及び健全化判断比率'!B74="","",'各会計、関係団体の財政状況及び健全化判断比率'!B74)</f>
        <v>隠岐広域連合（隠岐病院会計）</v>
      </c>
      <c r="BZ40" s="372"/>
      <c r="CA40" s="372"/>
      <c r="CB40" s="372"/>
      <c r="CC40" s="372"/>
      <c r="CD40" s="372"/>
      <c r="CE40" s="372"/>
      <c r="CF40" s="372"/>
      <c r="CG40" s="372"/>
      <c r="CH40" s="372"/>
      <c r="CI40" s="372"/>
      <c r="CJ40" s="372"/>
      <c r="CK40" s="372"/>
      <c r="CL40" s="372"/>
      <c r="CM40" s="372"/>
      <c r="CN40" s="174"/>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1"/>
    </row>
    <row r="41" spans="1:113" ht="32.25" customHeight="1" x14ac:dyDescent="0.2">
      <c r="A41" s="174"/>
      <c r="B41" s="198"/>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4"/>
      <c r="U41" s="371" t="str">
        <f t="shared" si="4"/>
        <v/>
      </c>
      <c r="V41" s="371"/>
      <c r="W41" s="372"/>
      <c r="X41" s="372"/>
      <c r="Y41" s="372"/>
      <c r="Z41" s="372"/>
      <c r="AA41" s="372"/>
      <c r="AB41" s="372"/>
      <c r="AC41" s="372"/>
      <c r="AD41" s="372"/>
      <c r="AE41" s="372"/>
      <c r="AF41" s="372"/>
      <c r="AG41" s="372"/>
      <c r="AH41" s="372"/>
      <c r="AI41" s="372"/>
      <c r="AJ41" s="372"/>
      <c r="AK41" s="372"/>
      <c r="AL41" s="174"/>
      <c r="AM41" s="371" t="str">
        <f t="shared" si="0"/>
        <v/>
      </c>
      <c r="AN41" s="371"/>
      <c r="AO41" s="372"/>
      <c r="AP41" s="372"/>
      <c r="AQ41" s="372"/>
      <c r="AR41" s="372"/>
      <c r="AS41" s="372"/>
      <c r="AT41" s="372"/>
      <c r="AU41" s="372"/>
      <c r="AV41" s="372"/>
      <c r="AW41" s="372"/>
      <c r="AX41" s="372"/>
      <c r="AY41" s="372"/>
      <c r="AZ41" s="372"/>
      <c r="BA41" s="372"/>
      <c r="BB41" s="372"/>
      <c r="BC41" s="372"/>
      <c r="BD41" s="174"/>
      <c r="BE41" s="371" t="str">
        <f t="shared" si="1"/>
        <v/>
      </c>
      <c r="BF41" s="371"/>
      <c r="BG41" s="372"/>
      <c r="BH41" s="372"/>
      <c r="BI41" s="372"/>
      <c r="BJ41" s="372"/>
      <c r="BK41" s="372"/>
      <c r="BL41" s="372"/>
      <c r="BM41" s="372"/>
      <c r="BN41" s="372"/>
      <c r="BO41" s="372"/>
      <c r="BP41" s="372"/>
      <c r="BQ41" s="372"/>
      <c r="BR41" s="372"/>
      <c r="BS41" s="372"/>
      <c r="BT41" s="372"/>
      <c r="BU41" s="372"/>
      <c r="BV41" s="174"/>
      <c r="BW41" s="371">
        <f t="shared" si="2"/>
        <v>15</v>
      </c>
      <c r="BX41" s="371"/>
      <c r="BY41" s="372" t="str">
        <f>IF('各会計、関係団体の財政状況及び健全化判断比率'!B75="","",'各会計、関係団体の財政状況及び健全化判断比率'!B75)</f>
        <v>隠岐広域連合（島前病院会計）</v>
      </c>
      <c r="BZ41" s="372"/>
      <c r="CA41" s="372"/>
      <c r="CB41" s="372"/>
      <c r="CC41" s="372"/>
      <c r="CD41" s="372"/>
      <c r="CE41" s="372"/>
      <c r="CF41" s="372"/>
      <c r="CG41" s="372"/>
      <c r="CH41" s="372"/>
      <c r="CI41" s="372"/>
      <c r="CJ41" s="372"/>
      <c r="CK41" s="372"/>
      <c r="CL41" s="372"/>
      <c r="CM41" s="372"/>
      <c r="CN41" s="174"/>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1"/>
    </row>
    <row r="42" spans="1:113" ht="32.25" customHeight="1" x14ac:dyDescent="0.2">
      <c r="B42" s="198"/>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4"/>
      <c r="U42" s="371" t="str">
        <f t="shared" si="4"/>
        <v/>
      </c>
      <c r="V42" s="371"/>
      <c r="W42" s="372"/>
      <c r="X42" s="372"/>
      <c r="Y42" s="372"/>
      <c r="Z42" s="372"/>
      <c r="AA42" s="372"/>
      <c r="AB42" s="372"/>
      <c r="AC42" s="372"/>
      <c r="AD42" s="372"/>
      <c r="AE42" s="372"/>
      <c r="AF42" s="372"/>
      <c r="AG42" s="372"/>
      <c r="AH42" s="372"/>
      <c r="AI42" s="372"/>
      <c r="AJ42" s="372"/>
      <c r="AK42" s="372"/>
      <c r="AL42" s="174"/>
      <c r="AM42" s="371" t="str">
        <f t="shared" si="0"/>
        <v/>
      </c>
      <c r="AN42" s="371"/>
      <c r="AO42" s="372"/>
      <c r="AP42" s="372"/>
      <c r="AQ42" s="372"/>
      <c r="AR42" s="372"/>
      <c r="AS42" s="372"/>
      <c r="AT42" s="372"/>
      <c r="AU42" s="372"/>
      <c r="AV42" s="372"/>
      <c r="AW42" s="372"/>
      <c r="AX42" s="372"/>
      <c r="AY42" s="372"/>
      <c r="AZ42" s="372"/>
      <c r="BA42" s="372"/>
      <c r="BB42" s="372"/>
      <c r="BC42" s="372"/>
      <c r="BD42" s="174"/>
      <c r="BE42" s="371" t="str">
        <f t="shared" si="1"/>
        <v/>
      </c>
      <c r="BF42" s="371"/>
      <c r="BG42" s="372"/>
      <c r="BH42" s="372"/>
      <c r="BI42" s="372"/>
      <c r="BJ42" s="372"/>
      <c r="BK42" s="372"/>
      <c r="BL42" s="372"/>
      <c r="BM42" s="372"/>
      <c r="BN42" s="372"/>
      <c r="BO42" s="372"/>
      <c r="BP42" s="372"/>
      <c r="BQ42" s="372"/>
      <c r="BR42" s="372"/>
      <c r="BS42" s="372"/>
      <c r="BT42" s="372"/>
      <c r="BU42" s="372"/>
      <c r="BV42" s="174"/>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4"/>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1"/>
    </row>
    <row r="43" spans="1:113" ht="32.25" customHeight="1" x14ac:dyDescent="0.2">
      <c r="B43" s="198"/>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4"/>
      <c r="U43" s="371" t="str">
        <f t="shared" si="4"/>
        <v/>
      </c>
      <c r="V43" s="371"/>
      <c r="W43" s="372"/>
      <c r="X43" s="372"/>
      <c r="Y43" s="372"/>
      <c r="Z43" s="372"/>
      <c r="AA43" s="372"/>
      <c r="AB43" s="372"/>
      <c r="AC43" s="372"/>
      <c r="AD43" s="372"/>
      <c r="AE43" s="372"/>
      <c r="AF43" s="372"/>
      <c r="AG43" s="372"/>
      <c r="AH43" s="372"/>
      <c r="AI43" s="372"/>
      <c r="AJ43" s="372"/>
      <c r="AK43" s="372"/>
      <c r="AL43" s="174"/>
      <c r="AM43" s="371" t="str">
        <f t="shared" si="0"/>
        <v/>
      </c>
      <c r="AN43" s="371"/>
      <c r="AO43" s="372"/>
      <c r="AP43" s="372"/>
      <c r="AQ43" s="372"/>
      <c r="AR43" s="372"/>
      <c r="AS43" s="372"/>
      <c r="AT43" s="372"/>
      <c r="AU43" s="372"/>
      <c r="AV43" s="372"/>
      <c r="AW43" s="372"/>
      <c r="AX43" s="372"/>
      <c r="AY43" s="372"/>
      <c r="AZ43" s="372"/>
      <c r="BA43" s="372"/>
      <c r="BB43" s="372"/>
      <c r="BC43" s="372"/>
      <c r="BD43" s="174"/>
      <c r="BE43" s="371" t="str">
        <f t="shared" si="1"/>
        <v/>
      </c>
      <c r="BF43" s="371"/>
      <c r="BG43" s="372"/>
      <c r="BH43" s="372"/>
      <c r="BI43" s="372"/>
      <c r="BJ43" s="372"/>
      <c r="BK43" s="372"/>
      <c r="BL43" s="372"/>
      <c r="BM43" s="372"/>
      <c r="BN43" s="372"/>
      <c r="BO43" s="372"/>
      <c r="BP43" s="372"/>
      <c r="BQ43" s="372"/>
      <c r="BR43" s="372"/>
      <c r="BS43" s="372"/>
      <c r="BT43" s="372"/>
      <c r="BU43" s="372"/>
      <c r="BV43" s="174"/>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4"/>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208</v>
      </c>
      <c r="E46" s="368" t="s">
        <v>209</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210</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211</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212</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213</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214</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215</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3" t="s">
        <v>580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80" t="s">
        <v>565</v>
      </c>
      <c r="D34" s="1180"/>
      <c r="E34" s="1181"/>
      <c r="F34" s="32">
        <v>7.29</v>
      </c>
      <c r="G34" s="33">
        <v>8.56</v>
      </c>
      <c r="H34" s="33">
        <v>10.57</v>
      </c>
      <c r="I34" s="33">
        <v>7</v>
      </c>
      <c r="J34" s="34">
        <v>11.24</v>
      </c>
      <c r="K34" s="22"/>
      <c r="L34" s="22"/>
      <c r="M34" s="22"/>
      <c r="N34" s="22"/>
      <c r="O34" s="22"/>
      <c r="P34" s="22"/>
    </row>
    <row r="35" spans="1:16" ht="39" customHeight="1" x14ac:dyDescent="0.2">
      <c r="A35" s="22"/>
      <c r="B35" s="35"/>
      <c r="C35" s="1174" t="s">
        <v>566</v>
      </c>
      <c r="D35" s="1175"/>
      <c r="E35" s="1176"/>
      <c r="F35" s="36">
        <v>0</v>
      </c>
      <c r="G35" s="37">
        <v>0</v>
      </c>
      <c r="H35" s="37">
        <v>0</v>
      </c>
      <c r="I35" s="37">
        <v>0.06</v>
      </c>
      <c r="J35" s="38">
        <v>0.47</v>
      </c>
      <c r="K35" s="22"/>
      <c r="L35" s="22"/>
      <c r="M35" s="22"/>
      <c r="N35" s="22"/>
      <c r="O35" s="22"/>
      <c r="P35" s="22"/>
    </row>
    <row r="36" spans="1:16" ht="39" customHeight="1" x14ac:dyDescent="0.2">
      <c r="A36" s="22"/>
      <c r="B36" s="35"/>
      <c r="C36" s="1174" t="s">
        <v>567</v>
      </c>
      <c r="D36" s="1175"/>
      <c r="E36" s="1176"/>
      <c r="F36" s="36">
        <v>2.48</v>
      </c>
      <c r="G36" s="37">
        <v>1.22</v>
      </c>
      <c r="H36" s="37">
        <v>0.5</v>
      </c>
      <c r="I36" s="37">
        <v>0.33</v>
      </c>
      <c r="J36" s="38">
        <v>0.14000000000000001</v>
      </c>
      <c r="K36" s="22"/>
      <c r="L36" s="22"/>
      <c r="M36" s="22"/>
      <c r="N36" s="22"/>
      <c r="O36" s="22"/>
      <c r="P36" s="22"/>
    </row>
    <row r="37" spans="1:16" ht="39" customHeight="1" x14ac:dyDescent="0.2">
      <c r="A37" s="22"/>
      <c r="B37" s="35"/>
      <c r="C37" s="1174" t="s">
        <v>568</v>
      </c>
      <c r="D37" s="1175"/>
      <c r="E37" s="1176"/>
      <c r="F37" s="36">
        <v>0</v>
      </c>
      <c r="G37" s="37">
        <v>0</v>
      </c>
      <c r="H37" s="37">
        <v>0</v>
      </c>
      <c r="I37" s="37">
        <v>0</v>
      </c>
      <c r="J37" s="38">
        <v>0</v>
      </c>
      <c r="K37" s="22"/>
      <c r="L37" s="22"/>
      <c r="M37" s="22"/>
      <c r="N37" s="22"/>
      <c r="O37" s="22"/>
      <c r="P37" s="22"/>
    </row>
    <row r="38" spans="1:16" ht="39" customHeight="1" x14ac:dyDescent="0.2">
      <c r="A38" s="22"/>
      <c r="B38" s="35"/>
      <c r="C38" s="1174" t="s">
        <v>569</v>
      </c>
      <c r="D38" s="1175"/>
      <c r="E38" s="1176"/>
      <c r="F38" s="36">
        <v>0</v>
      </c>
      <c r="G38" s="37">
        <v>0</v>
      </c>
      <c r="H38" s="37">
        <v>0</v>
      </c>
      <c r="I38" s="37">
        <v>0</v>
      </c>
      <c r="J38" s="38">
        <v>0</v>
      </c>
      <c r="K38" s="22"/>
      <c r="L38" s="22"/>
      <c r="M38" s="22"/>
      <c r="N38" s="22"/>
      <c r="O38" s="22"/>
      <c r="P38" s="22"/>
    </row>
    <row r="39" spans="1:16" ht="39" customHeight="1" x14ac:dyDescent="0.2">
      <c r="A39" s="22"/>
      <c r="B39" s="35"/>
      <c r="C39" s="1174" t="s">
        <v>570</v>
      </c>
      <c r="D39" s="1175"/>
      <c r="E39" s="1176"/>
      <c r="F39" s="36">
        <v>0</v>
      </c>
      <c r="G39" s="37">
        <v>0</v>
      </c>
      <c r="H39" s="37">
        <v>0</v>
      </c>
      <c r="I39" s="37">
        <v>0</v>
      </c>
      <c r="J39" s="38">
        <v>0</v>
      </c>
      <c r="K39" s="22"/>
      <c r="L39" s="22"/>
      <c r="M39" s="22"/>
      <c r="N39" s="22"/>
      <c r="O39" s="22"/>
      <c r="P39" s="22"/>
    </row>
    <row r="40" spans="1:16" ht="39" customHeight="1" x14ac:dyDescent="0.2">
      <c r="A40" s="22"/>
      <c r="B40" s="35"/>
      <c r="C40" s="1174" t="s">
        <v>571</v>
      </c>
      <c r="D40" s="1175"/>
      <c r="E40" s="1176"/>
      <c r="F40" s="36">
        <v>0</v>
      </c>
      <c r="G40" s="37">
        <v>0</v>
      </c>
      <c r="H40" s="37">
        <v>0</v>
      </c>
      <c r="I40" s="37">
        <v>0</v>
      </c>
      <c r="J40" s="38">
        <v>0</v>
      </c>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572</v>
      </c>
      <c r="D42" s="1175"/>
      <c r="E42" s="1176"/>
      <c r="F42" s="36" t="s">
        <v>516</v>
      </c>
      <c r="G42" s="37" t="s">
        <v>516</v>
      </c>
      <c r="H42" s="37" t="s">
        <v>516</v>
      </c>
      <c r="I42" s="37" t="s">
        <v>516</v>
      </c>
      <c r="J42" s="38" t="s">
        <v>516</v>
      </c>
      <c r="K42" s="22"/>
      <c r="L42" s="22"/>
      <c r="M42" s="22"/>
      <c r="N42" s="22"/>
      <c r="O42" s="22"/>
      <c r="P42" s="22"/>
    </row>
    <row r="43" spans="1:16" ht="39" customHeight="1" thickBot="1" x14ac:dyDescent="0.25">
      <c r="A43" s="22"/>
      <c r="B43" s="40"/>
      <c r="C43" s="1177" t="s">
        <v>573</v>
      </c>
      <c r="D43" s="1178"/>
      <c r="E43" s="1179"/>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fLErAZFuky+ci7dgpUN+VZFvoc4GZ8qJNK9DzuGaNubYpW7gu1X/mvKNInQtuuTBs9K3WPC8WL9Gn47p2Dn0Xw==" saltValue="HBBoVn3OAE/vMIUdI2y2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243</v>
      </c>
      <c r="L45" s="60">
        <v>240</v>
      </c>
      <c r="M45" s="60">
        <v>236</v>
      </c>
      <c r="N45" s="60">
        <v>270</v>
      </c>
      <c r="O45" s="61">
        <v>314</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516</v>
      </c>
      <c r="L46" s="64" t="s">
        <v>516</v>
      </c>
      <c r="M46" s="64" t="s">
        <v>516</v>
      </c>
      <c r="N46" s="64" t="s">
        <v>516</v>
      </c>
      <c r="O46" s="65" t="s">
        <v>516</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516</v>
      </c>
      <c r="L47" s="64" t="s">
        <v>516</v>
      </c>
      <c r="M47" s="64" t="s">
        <v>516</v>
      </c>
      <c r="N47" s="64" t="s">
        <v>516</v>
      </c>
      <c r="O47" s="65" t="s">
        <v>516</v>
      </c>
      <c r="P47" s="48"/>
      <c r="Q47" s="48"/>
      <c r="R47" s="48"/>
      <c r="S47" s="48"/>
      <c r="T47" s="48"/>
      <c r="U47" s="48"/>
    </row>
    <row r="48" spans="1:21" ht="30.75" customHeight="1" x14ac:dyDescent="0.2">
      <c r="A48" s="48"/>
      <c r="B48" s="1202"/>
      <c r="C48" s="1203"/>
      <c r="D48" s="62"/>
      <c r="E48" s="1184" t="s">
        <v>15</v>
      </c>
      <c r="F48" s="1184"/>
      <c r="G48" s="1184"/>
      <c r="H48" s="1184"/>
      <c r="I48" s="1184"/>
      <c r="J48" s="1185"/>
      <c r="K48" s="63">
        <v>66</v>
      </c>
      <c r="L48" s="64">
        <v>52</v>
      </c>
      <c r="M48" s="64">
        <v>49</v>
      </c>
      <c r="N48" s="64">
        <v>48</v>
      </c>
      <c r="O48" s="65">
        <v>50</v>
      </c>
      <c r="P48" s="48"/>
      <c r="Q48" s="48"/>
      <c r="R48" s="48"/>
      <c r="S48" s="48"/>
      <c r="T48" s="48"/>
      <c r="U48" s="48"/>
    </row>
    <row r="49" spans="1:21" ht="30.75" customHeight="1" x14ac:dyDescent="0.2">
      <c r="A49" s="48"/>
      <c r="B49" s="1202"/>
      <c r="C49" s="1203"/>
      <c r="D49" s="62"/>
      <c r="E49" s="1184" t="s">
        <v>16</v>
      </c>
      <c r="F49" s="1184"/>
      <c r="G49" s="1184"/>
      <c r="H49" s="1184"/>
      <c r="I49" s="1184"/>
      <c r="J49" s="1185"/>
      <c r="K49" s="63">
        <v>2</v>
      </c>
      <c r="L49" s="64">
        <v>3</v>
      </c>
      <c r="M49" s="64">
        <v>3</v>
      </c>
      <c r="N49" s="64">
        <v>3</v>
      </c>
      <c r="O49" s="65">
        <v>3</v>
      </c>
      <c r="P49" s="48"/>
      <c r="Q49" s="48"/>
      <c r="R49" s="48"/>
      <c r="S49" s="48"/>
      <c r="T49" s="48"/>
      <c r="U49" s="48"/>
    </row>
    <row r="50" spans="1:21" ht="30.75" customHeight="1" x14ac:dyDescent="0.2">
      <c r="A50" s="48"/>
      <c r="B50" s="1202"/>
      <c r="C50" s="1203"/>
      <c r="D50" s="62"/>
      <c r="E50" s="1184" t="s">
        <v>17</v>
      </c>
      <c r="F50" s="1184"/>
      <c r="G50" s="1184"/>
      <c r="H50" s="1184"/>
      <c r="I50" s="1184"/>
      <c r="J50" s="1185"/>
      <c r="K50" s="63" t="s">
        <v>516</v>
      </c>
      <c r="L50" s="64" t="s">
        <v>516</v>
      </c>
      <c r="M50" s="64" t="s">
        <v>516</v>
      </c>
      <c r="N50" s="64" t="s">
        <v>516</v>
      </c>
      <c r="O50" s="65" t="s">
        <v>516</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516</v>
      </c>
      <c r="L51" s="64" t="s">
        <v>516</v>
      </c>
      <c r="M51" s="64" t="s">
        <v>516</v>
      </c>
      <c r="N51" s="64" t="s">
        <v>516</v>
      </c>
      <c r="O51" s="65">
        <v>0</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223</v>
      </c>
      <c r="L52" s="64">
        <v>234</v>
      </c>
      <c r="M52" s="64">
        <v>230</v>
      </c>
      <c r="N52" s="64">
        <v>250</v>
      </c>
      <c r="O52" s="65">
        <v>286</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88</v>
      </c>
      <c r="L53" s="69">
        <v>61</v>
      </c>
      <c r="M53" s="69">
        <v>58</v>
      </c>
      <c r="N53" s="69">
        <v>71</v>
      </c>
      <c r="O53" s="70">
        <v>81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HzOJykLEkckefysalMfjAbQp21pd8UyszlIKyKbshSvNPlV+9n0KmQKYAOyBqnbDa/cMft1hSAexxJSlKA6IA==" saltValue="k+A/196mforzjO0cj/eF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20" t="s">
        <v>30</v>
      </c>
      <c r="C41" s="1221"/>
      <c r="D41" s="102"/>
      <c r="E41" s="1222" t="s">
        <v>31</v>
      </c>
      <c r="F41" s="1222"/>
      <c r="G41" s="1222"/>
      <c r="H41" s="1223"/>
      <c r="I41" s="354">
        <v>2534</v>
      </c>
      <c r="J41" s="355">
        <v>2682</v>
      </c>
      <c r="K41" s="355">
        <v>2912</v>
      </c>
      <c r="L41" s="355">
        <v>3135</v>
      </c>
      <c r="M41" s="356">
        <v>3149</v>
      </c>
    </row>
    <row r="42" spans="2:13" ht="27.75" customHeight="1" x14ac:dyDescent="0.2">
      <c r="B42" s="1210"/>
      <c r="C42" s="1211"/>
      <c r="D42" s="103"/>
      <c r="E42" s="1214" t="s">
        <v>32</v>
      </c>
      <c r="F42" s="1214"/>
      <c r="G42" s="1214"/>
      <c r="H42" s="1215"/>
      <c r="I42" s="357" t="s">
        <v>516</v>
      </c>
      <c r="J42" s="358" t="s">
        <v>516</v>
      </c>
      <c r="K42" s="358" t="s">
        <v>516</v>
      </c>
      <c r="L42" s="358" t="s">
        <v>516</v>
      </c>
      <c r="M42" s="359" t="s">
        <v>516</v>
      </c>
    </row>
    <row r="43" spans="2:13" ht="27.75" customHeight="1" x14ac:dyDescent="0.2">
      <c r="B43" s="1210"/>
      <c r="C43" s="1211"/>
      <c r="D43" s="103"/>
      <c r="E43" s="1214" t="s">
        <v>33</v>
      </c>
      <c r="F43" s="1214"/>
      <c r="G43" s="1214"/>
      <c r="H43" s="1215"/>
      <c r="I43" s="357">
        <v>690</v>
      </c>
      <c r="J43" s="358">
        <v>773</v>
      </c>
      <c r="K43" s="358">
        <v>745</v>
      </c>
      <c r="L43" s="358">
        <v>690</v>
      </c>
      <c r="M43" s="359">
        <v>693</v>
      </c>
    </row>
    <row r="44" spans="2:13" ht="27.75" customHeight="1" x14ac:dyDescent="0.2">
      <c r="B44" s="1210"/>
      <c r="C44" s="1211"/>
      <c r="D44" s="103"/>
      <c r="E44" s="1214" t="s">
        <v>34</v>
      </c>
      <c r="F44" s="1214"/>
      <c r="G44" s="1214"/>
      <c r="H44" s="1215"/>
      <c r="I44" s="357">
        <v>29</v>
      </c>
      <c r="J44" s="358">
        <v>27</v>
      </c>
      <c r="K44" s="358">
        <v>25</v>
      </c>
      <c r="L44" s="358">
        <v>24</v>
      </c>
      <c r="M44" s="359">
        <v>23</v>
      </c>
    </row>
    <row r="45" spans="2:13" ht="27.75" customHeight="1" x14ac:dyDescent="0.2">
      <c r="B45" s="1210"/>
      <c r="C45" s="1211"/>
      <c r="D45" s="103"/>
      <c r="E45" s="1214" t="s">
        <v>35</v>
      </c>
      <c r="F45" s="1214"/>
      <c r="G45" s="1214"/>
      <c r="H45" s="1215"/>
      <c r="I45" s="357">
        <v>152</v>
      </c>
      <c r="J45" s="358">
        <v>146</v>
      </c>
      <c r="K45" s="358">
        <v>128</v>
      </c>
      <c r="L45" s="358">
        <v>151</v>
      </c>
      <c r="M45" s="359">
        <v>131</v>
      </c>
    </row>
    <row r="46" spans="2:13" ht="27.75" customHeight="1" x14ac:dyDescent="0.2">
      <c r="B46" s="1210"/>
      <c r="C46" s="1211"/>
      <c r="D46" s="104"/>
      <c r="E46" s="1214" t="s">
        <v>36</v>
      </c>
      <c r="F46" s="1214"/>
      <c r="G46" s="1214"/>
      <c r="H46" s="1215"/>
      <c r="I46" s="357" t="s">
        <v>516</v>
      </c>
      <c r="J46" s="358" t="s">
        <v>516</v>
      </c>
      <c r="K46" s="358" t="s">
        <v>516</v>
      </c>
      <c r="L46" s="358" t="s">
        <v>516</v>
      </c>
      <c r="M46" s="359" t="s">
        <v>516</v>
      </c>
    </row>
    <row r="47" spans="2:13" ht="27.75" customHeight="1" x14ac:dyDescent="0.2">
      <c r="B47" s="1210"/>
      <c r="C47" s="1211"/>
      <c r="D47" s="105"/>
      <c r="E47" s="1224" t="s">
        <v>37</v>
      </c>
      <c r="F47" s="1225"/>
      <c r="G47" s="1225"/>
      <c r="H47" s="1226"/>
      <c r="I47" s="357" t="s">
        <v>516</v>
      </c>
      <c r="J47" s="358" t="s">
        <v>516</v>
      </c>
      <c r="K47" s="358" t="s">
        <v>516</v>
      </c>
      <c r="L47" s="358" t="s">
        <v>516</v>
      </c>
      <c r="M47" s="359" t="s">
        <v>516</v>
      </c>
    </row>
    <row r="48" spans="2:13" ht="27.75" customHeight="1" x14ac:dyDescent="0.2">
      <c r="B48" s="1210"/>
      <c r="C48" s="1211"/>
      <c r="D48" s="103"/>
      <c r="E48" s="1214" t="s">
        <v>38</v>
      </c>
      <c r="F48" s="1214"/>
      <c r="G48" s="1214"/>
      <c r="H48" s="1215"/>
      <c r="I48" s="357" t="s">
        <v>516</v>
      </c>
      <c r="J48" s="358" t="s">
        <v>516</v>
      </c>
      <c r="K48" s="358" t="s">
        <v>516</v>
      </c>
      <c r="L48" s="358" t="s">
        <v>516</v>
      </c>
      <c r="M48" s="359" t="s">
        <v>516</v>
      </c>
    </row>
    <row r="49" spans="2:13" ht="27.75" customHeight="1" x14ac:dyDescent="0.2">
      <c r="B49" s="1212"/>
      <c r="C49" s="1213"/>
      <c r="D49" s="103"/>
      <c r="E49" s="1214" t="s">
        <v>39</v>
      </c>
      <c r="F49" s="1214"/>
      <c r="G49" s="1214"/>
      <c r="H49" s="1215"/>
      <c r="I49" s="357" t="s">
        <v>516</v>
      </c>
      <c r="J49" s="358" t="s">
        <v>516</v>
      </c>
      <c r="K49" s="358" t="s">
        <v>516</v>
      </c>
      <c r="L49" s="358" t="s">
        <v>516</v>
      </c>
      <c r="M49" s="359" t="s">
        <v>516</v>
      </c>
    </row>
    <row r="50" spans="2:13" ht="27.75" customHeight="1" x14ac:dyDescent="0.2">
      <c r="B50" s="1208" t="s">
        <v>40</v>
      </c>
      <c r="C50" s="1209"/>
      <c r="D50" s="106"/>
      <c r="E50" s="1214" t="s">
        <v>41</v>
      </c>
      <c r="F50" s="1214"/>
      <c r="G50" s="1214"/>
      <c r="H50" s="1215"/>
      <c r="I50" s="357">
        <v>881</v>
      </c>
      <c r="J50" s="358">
        <v>792</v>
      </c>
      <c r="K50" s="358">
        <v>700</v>
      </c>
      <c r="L50" s="358">
        <v>664</v>
      </c>
      <c r="M50" s="359">
        <v>577</v>
      </c>
    </row>
    <row r="51" spans="2:13" ht="27.75" customHeight="1" x14ac:dyDescent="0.2">
      <c r="B51" s="1210"/>
      <c r="C51" s="1211"/>
      <c r="D51" s="103"/>
      <c r="E51" s="1214" t="s">
        <v>42</v>
      </c>
      <c r="F51" s="1214"/>
      <c r="G51" s="1214"/>
      <c r="H51" s="1215"/>
      <c r="I51" s="357">
        <v>145</v>
      </c>
      <c r="J51" s="358">
        <v>139</v>
      </c>
      <c r="K51" s="358">
        <v>155</v>
      </c>
      <c r="L51" s="358">
        <v>148</v>
      </c>
      <c r="M51" s="359">
        <v>137</v>
      </c>
    </row>
    <row r="52" spans="2:13" ht="27.75" customHeight="1" x14ac:dyDescent="0.2">
      <c r="B52" s="1212"/>
      <c r="C52" s="1213"/>
      <c r="D52" s="103"/>
      <c r="E52" s="1214" t="s">
        <v>43</v>
      </c>
      <c r="F52" s="1214"/>
      <c r="G52" s="1214"/>
      <c r="H52" s="1215"/>
      <c r="I52" s="357">
        <v>2200</v>
      </c>
      <c r="J52" s="358">
        <v>2340</v>
      </c>
      <c r="K52" s="358">
        <v>2484</v>
      </c>
      <c r="L52" s="358">
        <v>2592</v>
      </c>
      <c r="M52" s="359">
        <v>2636</v>
      </c>
    </row>
    <row r="53" spans="2:13" ht="27.75" customHeight="1" thickBot="1" x14ac:dyDescent="0.25">
      <c r="B53" s="1216" t="s">
        <v>44</v>
      </c>
      <c r="C53" s="1217"/>
      <c r="D53" s="107"/>
      <c r="E53" s="1218" t="s">
        <v>45</v>
      </c>
      <c r="F53" s="1218"/>
      <c r="G53" s="1218"/>
      <c r="H53" s="1219"/>
      <c r="I53" s="360">
        <v>178</v>
      </c>
      <c r="J53" s="361">
        <v>356</v>
      </c>
      <c r="K53" s="361">
        <v>470</v>
      </c>
      <c r="L53" s="361">
        <v>596</v>
      </c>
      <c r="M53" s="362">
        <v>646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d+o4sWa99M271iNGox6RTgxZqKr93urKlJTdeONKre5VyPc3BSy+KXt7RERCWbsmkKM7Jx3LTZUpqT4Jd2tegg==" saltValue="xvYmts3bnk+lXRkXHYfz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560</v>
      </c>
      <c r="G54" s="116" t="s">
        <v>561</v>
      </c>
      <c r="H54" s="117" t="s">
        <v>562</v>
      </c>
    </row>
    <row r="55" spans="2:8" ht="52.5" customHeight="1" x14ac:dyDescent="0.2">
      <c r="B55" s="118"/>
      <c r="C55" s="1235" t="s">
        <v>48</v>
      </c>
      <c r="D55" s="1235"/>
      <c r="E55" s="1236"/>
      <c r="F55" s="119">
        <v>120</v>
      </c>
      <c r="G55" s="119">
        <v>164</v>
      </c>
      <c r="H55" s="120">
        <v>235</v>
      </c>
    </row>
    <row r="56" spans="2:8" ht="52.5" customHeight="1" x14ac:dyDescent="0.2">
      <c r="B56" s="121"/>
      <c r="C56" s="1237" t="s">
        <v>49</v>
      </c>
      <c r="D56" s="1237"/>
      <c r="E56" s="1238"/>
      <c r="F56" s="122">
        <v>327</v>
      </c>
      <c r="G56" s="122">
        <v>245</v>
      </c>
      <c r="H56" s="123">
        <v>158</v>
      </c>
    </row>
    <row r="57" spans="2:8" ht="53.25" customHeight="1" x14ac:dyDescent="0.2">
      <c r="B57" s="121"/>
      <c r="C57" s="1239" t="s">
        <v>50</v>
      </c>
      <c r="D57" s="1239"/>
      <c r="E57" s="1240"/>
      <c r="F57" s="124">
        <v>118</v>
      </c>
      <c r="G57" s="124">
        <v>120</v>
      </c>
      <c r="H57" s="125">
        <v>85</v>
      </c>
    </row>
    <row r="58" spans="2:8" ht="45.75" customHeight="1" x14ac:dyDescent="0.2">
      <c r="B58" s="126"/>
      <c r="C58" s="1227" t="s">
        <v>592</v>
      </c>
      <c r="D58" s="1228"/>
      <c r="E58" s="1229"/>
      <c r="F58" s="364">
        <v>39</v>
      </c>
      <c r="G58" s="364">
        <v>39</v>
      </c>
      <c r="H58" s="365">
        <v>39</v>
      </c>
    </row>
    <row r="59" spans="2:8" ht="45.75" customHeight="1" x14ac:dyDescent="0.2">
      <c r="B59" s="126"/>
      <c r="C59" s="1227" t="s">
        <v>593</v>
      </c>
      <c r="D59" s="1228"/>
      <c r="E59" s="1229"/>
      <c r="F59" s="364">
        <v>11</v>
      </c>
      <c r="G59" s="364">
        <v>12</v>
      </c>
      <c r="H59" s="365">
        <v>16</v>
      </c>
    </row>
    <row r="60" spans="2:8" ht="45.75" customHeight="1" x14ac:dyDescent="0.2">
      <c r="B60" s="126"/>
      <c r="C60" s="1227" t="s">
        <v>594</v>
      </c>
      <c r="D60" s="1228"/>
      <c r="E60" s="1229"/>
      <c r="F60" s="364">
        <v>13</v>
      </c>
      <c r="G60" s="364">
        <v>13</v>
      </c>
      <c r="H60" s="365">
        <v>13</v>
      </c>
    </row>
    <row r="61" spans="2:8" ht="45.75" customHeight="1" x14ac:dyDescent="0.2">
      <c r="B61" s="126"/>
      <c r="C61" s="1227" t="s">
        <v>595</v>
      </c>
      <c r="D61" s="1228"/>
      <c r="E61" s="1229"/>
      <c r="F61" s="364">
        <v>45</v>
      </c>
      <c r="G61" s="364">
        <v>45</v>
      </c>
      <c r="H61" s="365">
        <v>10</v>
      </c>
    </row>
    <row r="62" spans="2:8" ht="45.75" customHeight="1" thickBot="1" x14ac:dyDescent="0.25">
      <c r="B62" s="127"/>
      <c r="C62" s="1230" t="s">
        <v>596</v>
      </c>
      <c r="D62" s="1231"/>
      <c r="E62" s="1232"/>
      <c r="F62" s="366">
        <v>6</v>
      </c>
      <c r="G62" s="366">
        <v>6</v>
      </c>
      <c r="H62" s="367">
        <v>6</v>
      </c>
    </row>
    <row r="63" spans="2:8" ht="52.5" customHeight="1" thickBot="1" x14ac:dyDescent="0.25">
      <c r="B63" s="128"/>
      <c r="C63" s="1233" t="s">
        <v>51</v>
      </c>
      <c r="D63" s="1233"/>
      <c r="E63" s="1234"/>
      <c r="F63" s="129">
        <v>566</v>
      </c>
      <c r="G63" s="129">
        <v>529</v>
      </c>
      <c r="H63" s="130">
        <v>479</v>
      </c>
    </row>
    <row r="64" spans="2:8" ht="13" x14ac:dyDescent="0.2"/>
  </sheetData>
  <sheetProtection algorithmName="SHA-512" hashValue="okkOjnypv70NAOJUnTAf+2WWbE2DN8gNa50PEZglGO85m0Ins0cl6jQujD8ioDgPF0pLmZ8VSxzXvqCmh3LQVQ==" saltValue="cna7DmhwGQi02YFAfzqK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1" zoomScaleNormal="100" zoomScaleSheetLayoutView="55" workbookViewId="0">
      <selection activeCell="BB73" sqref="BB73:BO74"/>
    </sheetView>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8"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8"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8"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8"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8"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8"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8"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8"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8"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8"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8"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8"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8"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8"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8"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597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598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599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600</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558</v>
      </c>
      <c r="BQ50" s="1274"/>
      <c r="BR50" s="1274"/>
      <c r="BS50" s="1274"/>
      <c r="BT50" s="1274"/>
      <c r="BU50" s="1274"/>
      <c r="BV50" s="1274"/>
      <c r="BW50" s="1274"/>
      <c r="BX50" s="1274" t="s">
        <v>559</v>
      </c>
      <c r="BY50" s="1274"/>
      <c r="BZ50" s="1274"/>
      <c r="CA50" s="1274"/>
      <c r="CB50" s="1274"/>
      <c r="CC50" s="1274"/>
      <c r="CD50" s="1274"/>
      <c r="CE50" s="1274"/>
      <c r="CF50" s="1274" t="s">
        <v>560</v>
      </c>
      <c r="CG50" s="1274"/>
      <c r="CH50" s="1274"/>
      <c r="CI50" s="1274"/>
      <c r="CJ50" s="1274"/>
      <c r="CK50" s="1274"/>
      <c r="CL50" s="1274"/>
      <c r="CM50" s="1274"/>
      <c r="CN50" s="1274" t="s">
        <v>561</v>
      </c>
      <c r="CO50" s="1274"/>
      <c r="CP50" s="1274"/>
      <c r="CQ50" s="1274"/>
      <c r="CR50" s="1274"/>
      <c r="CS50" s="1274"/>
      <c r="CT50" s="1274"/>
      <c r="CU50" s="1274"/>
      <c r="CV50" s="1274" t="s">
        <v>562</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79">
        <v>29.6</v>
      </c>
      <c r="BQ51" s="1279"/>
      <c r="BR51" s="1279"/>
      <c r="BS51" s="1279"/>
      <c r="BT51" s="1279"/>
      <c r="BU51" s="1279"/>
      <c r="BV51" s="1279"/>
      <c r="BW51" s="1279"/>
      <c r="BX51" s="1279">
        <v>60.4</v>
      </c>
      <c r="BY51" s="1279"/>
      <c r="BZ51" s="1279"/>
      <c r="CA51" s="1279"/>
      <c r="CB51" s="1279"/>
      <c r="CC51" s="1279"/>
      <c r="CD51" s="1279"/>
      <c r="CE51" s="1279"/>
      <c r="CF51" s="1279">
        <v>78</v>
      </c>
      <c r="CG51" s="1279"/>
      <c r="CH51" s="1279"/>
      <c r="CI51" s="1279"/>
      <c r="CJ51" s="1279"/>
      <c r="CK51" s="1279"/>
      <c r="CL51" s="1279"/>
      <c r="CM51" s="1279"/>
      <c r="CN51" s="1279">
        <v>92.6</v>
      </c>
      <c r="CO51" s="1279"/>
      <c r="CP51" s="1279"/>
      <c r="CQ51" s="1279"/>
      <c r="CR51" s="1279"/>
      <c r="CS51" s="1279"/>
      <c r="CT51" s="1279"/>
      <c r="CU51" s="1279"/>
      <c r="CV51" s="1279">
        <v>88.3</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79">
        <v>55.5</v>
      </c>
      <c r="BQ53" s="1279"/>
      <c r="BR53" s="1279"/>
      <c r="BS53" s="1279"/>
      <c r="BT53" s="1279"/>
      <c r="BU53" s="1279"/>
      <c r="BV53" s="1279"/>
      <c r="BW53" s="1279"/>
      <c r="BX53" s="1279">
        <v>58.3</v>
      </c>
      <c r="BY53" s="1279"/>
      <c r="BZ53" s="1279"/>
      <c r="CA53" s="1279"/>
      <c r="CB53" s="1279"/>
      <c r="CC53" s="1279"/>
      <c r="CD53" s="1279"/>
      <c r="CE53" s="1279"/>
      <c r="CF53" s="1279">
        <v>58.9</v>
      </c>
      <c r="CG53" s="1279"/>
      <c r="CH53" s="1279"/>
      <c r="CI53" s="1279"/>
      <c r="CJ53" s="1279"/>
      <c r="CK53" s="1279"/>
      <c r="CL53" s="1279"/>
      <c r="CM53" s="1279"/>
      <c r="CN53" s="1279">
        <v>59.4</v>
      </c>
      <c r="CO53" s="1279"/>
      <c r="CP53" s="1279"/>
      <c r="CQ53" s="1279"/>
      <c r="CR53" s="1279"/>
      <c r="CS53" s="1279"/>
      <c r="CT53" s="1279"/>
      <c r="CU53" s="1279"/>
      <c r="CV53" s="1279">
        <v>59.5</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604</v>
      </c>
      <c r="AO55" s="1274"/>
      <c r="AP55" s="1274"/>
      <c r="AQ55" s="1274"/>
      <c r="AR55" s="1274"/>
      <c r="AS55" s="1274"/>
      <c r="AT55" s="1274"/>
      <c r="AU55" s="1274"/>
      <c r="AV55" s="1274"/>
      <c r="AW55" s="1274"/>
      <c r="AX55" s="1274"/>
      <c r="AY55" s="1274"/>
      <c r="AZ55" s="1274"/>
      <c r="BA55" s="1274"/>
      <c r="BB55" s="1278" t="s">
        <v>602</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603</v>
      </c>
      <c r="BC57" s="1278"/>
      <c r="BD57" s="1278"/>
      <c r="BE57" s="1278"/>
      <c r="BF57" s="1278"/>
      <c r="BG57" s="1278"/>
      <c r="BH57" s="1278"/>
      <c r="BI57" s="1278"/>
      <c r="BJ57" s="1278"/>
      <c r="BK57" s="1278"/>
      <c r="BL57" s="1278"/>
      <c r="BM57" s="1278"/>
      <c r="BN57" s="1278"/>
      <c r="BO57" s="1278"/>
      <c r="BP57" s="1279">
        <v>57.7</v>
      </c>
      <c r="BQ57" s="1279"/>
      <c r="BR57" s="1279"/>
      <c r="BS57" s="1279"/>
      <c r="BT57" s="1279"/>
      <c r="BU57" s="1279"/>
      <c r="BV57" s="1279"/>
      <c r="BW57" s="1279"/>
      <c r="BX57" s="1279">
        <v>59.3</v>
      </c>
      <c r="BY57" s="1279"/>
      <c r="BZ57" s="1279"/>
      <c r="CA57" s="1279"/>
      <c r="CB57" s="1279"/>
      <c r="CC57" s="1279"/>
      <c r="CD57" s="1279"/>
      <c r="CE57" s="1279"/>
      <c r="CF57" s="1279">
        <v>60.4</v>
      </c>
      <c r="CG57" s="1279"/>
      <c r="CH57" s="1279"/>
      <c r="CI57" s="1279"/>
      <c r="CJ57" s="1279"/>
      <c r="CK57" s="1279"/>
      <c r="CL57" s="1279"/>
      <c r="CM57" s="1279"/>
      <c r="CN57" s="1279">
        <v>61.1</v>
      </c>
      <c r="CO57" s="1279"/>
      <c r="CP57" s="1279"/>
      <c r="CQ57" s="1279"/>
      <c r="CR57" s="1279"/>
      <c r="CS57" s="1279"/>
      <c r="CT57" s="1279"/>
      <c r="CU57" s="1279"/>
      <c r="CV57" s="1279">
        <v>61</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605</v>
      </c>
    </row>
    <row r="64" spans="1:109" ht="13" x14ac:dyDescent="0.2">
      <c r="B64" s="1249"/>
      <c r="G64" s="1256"/>
      <c r="I64" s="1289"/>
      <c r="J64" s="1289"/>
      <c r="K64" s="1289"/>
      <c r="L64" s="1289"/>
      <c r="M64" s="1289"/>
      <c r="N64" s="1290"/>
      <c r="AM64" s="1256"/>
      <c r="AN64" s="1256" t="s">
        <v>598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customHeight="1" x14ac:dyDescent="0.2">
      <c r="B65" s="1249"/>
      <c r="AN65" s="1258" t="s">
        <v>606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600</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558</v>
      </c>
      <c r="BQ72" s="1274"/>
      <c r="BR72" s="1274"/>
      <c r="BS72" s="1274"/>
      <c r="BT72" s="1274"/>
      <c r="BU72" s="1274"/>
      <c r="BV72" s="1274"/>
      <c r="BW72" s="1274"/>
      <c r="BX72" s="1274" t="s">
        <v>559</v>
      </c>
      <c r="BY72" s="1274"/>
      <c r="BZ72" s="1274"/>
      <c r="CA72" s="1274"/>
      <c r="CB72" s="1274"/>
      <c r="CC72" s="1274"/>
      <c r="CD72" s="1274"/>
      <c r="CE72" s="1274"/>
      <c r="CF72" s="1274" t="s">
        <v>560</v>
      </c>
      <c r="CG72" s="1274"/>
      <c r="CH72" s="1274"/>
      <c r="CI72" s="1274"/>
      <c r="CJ72" s="1274"/>
      <c r="CK72" s="1274"/>
      <c r="CL72" s="1274"/>
      <c r="CM72" s="1274"/>
      <c r="CN72" s="1274" t="s">
        <v>561</v>
      </c>
      <c r="CO72" s="1274"/>
      <c r="CP72" s="1274"/>
      <c r="CQ72" s="1274"/>
      <c r="CR72" s="1274"/>
      <c r="CS72" s="1274"/>
      <c r="CT72" s="1274"/>
      <c r="CU72" s="1274"/>
      <c r="CV72" s="1274" t="s">
        <v>562</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9">
        <v>29.6</v>
      </c>
      <c r="BQ73" s="1279"/>
      <c r="BR73" s="1279"/>
      <c r="BS73" s="1279"/>
      <c r="BT73" s="1279"/>
      <c r="BU73" s="1279"/>
      <c r="BV73" s="1279"/>
      <c r="BW73" s="1279"/>
      <c r="BX73" s="1279">
        <v>60.4</v>
      </c>
      <c r="BY73" s="1279"/>
      <c r="BZ73" s="1279"/>
      <c r="CA73" s="1279"/>
      <c r="CB73" s="1279"/>
      <c r="CC73" s="1279"/>
      <c r="CD73" s="1279"/>
      <c r="CE73" s="1279"/>
      <c r="CF73" s="1279">
        <v>78</v>
      </c>
      <c r="CG73" s="1279"/>
      <c r="CH73" s="1279"/>
      <c r="CI73" s="1279"/>
      <c r="CJ73" s="1279"/>
      <c r="CK73" s="1279"/>
      <c r="CL73" s="1279"/>
      <c r="CM73" s="1279"/>
      <c r="CN73" s="1279">
        <v>92.6</v>
      </c>
      <c r="CO73" s="1279"/>
      <c r="CP73" s="1279"/>
      <c r="CQ73" s="1279"/>
      <c r="CR73" s="1279"/>
      <c r="CS73" s="1279"/>
      <c r="CT73" s="1279"/>
      <c r="CU73" s="1279"/>
      <c r="CV73" s="1279">
        <v>88.3</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9">
        <v>12.5</v>
      </c>
      <c r="BQ75" s="1279"/>
      <c r="BR75" s="1279"/>
      <c r="BS75" s="1279"/>
      <c r="BT75" s="1279"/>
      <c r="BU75" s="1279"/>
      <c r="BV75" s="1279"/>
      <c r="BW75" s="1279"/>
      <c r="BX75" s="1279">
        <v>12</v>
      </c>
      <c r="BY75" s="1279"/>
      <c r="BZ75" s="1279"/>
      <c r="CA75" s="1279"/>
      <c r="CB75" s="1279"/>
      <c r="CC75" s="1279"/>
      <c r="CD75" s="1279"/>
      <c r="CE75" s="1279"/>
      <c r="CF75" s="1279">
        <v>11.5</v>
      </c>
      <c r="CG75" s="1279"/>
      <c r="CH75" s="1279"/>
      <c r="CI75" s="1279"/>
      <c r="CJ75" s="1279"/>
      <c r="CK75" s="1279"/>
      <c r="CL75" s="1279"/>
      <c r="CM75" s="1279"/>
      <c r="CN75" s="1279">
        <v>10.3</v>
      </c>
      <c r="CO75" s="1279"/>
      <c r="CP75" s="1279"/>
      <c r="CQ75" s="1279"/>
      <c r="CR75" s="1279"/>
      <c r="CS75" s="1279"/>
      <c r="CT75" s="1279"/>
      <c r="CU75" s="1279"/>
      <c r="CV75" s="1279">
        <v>10.5</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604</v>
      </c>
      <c r="AO77" s="1274"/>
      <c r="AP77" s="1274"/>
      <c r="AQ77" s="1274"/>
      <c r="AR77" s="1274"/>
      <c r="AS77" s="1274"/>
      <c r="AT77" s="1274"/>
      <c r="AU77" s="1274"/>
      <c r="AV77" s="1274"/>
      <c r="AW77" s="1274"/>
      <c r="AX77" s="1274"/>
      <c r="AY77" s="1274"/>
      <c r="AZ77" s="1274"/>
      <c r="BA77" s="1274"/>
      <c r="BB77" s="1278" t="s">
        <v>602</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607</v>
      </c>
      <c r="BC79" s="1278"/>
      <c r="BD79" s="1278"/>
      <c r="BE79" s="1278"/>
      <c r="BF79" s="1278"/>
      <c r="BG79" s="1278"/>
      <c r="BH79" s="1278"/>
      <c r="BI79" s="1278"/>
      <c r="BJ79" s="1278"/>
      <c r="BK79" s="1278"/>
      <c r="BL79" s="1278"/>
      <c r="BM79" s="1278"/>
      <c r="BN79" s="1278"/>
      <c r="BO79" s="1278"/>
      <c r="BP79" s="1279">
        <v>7.1</v>
      </c>
      <c r="BQ79" s="1279"/>
      <c r="BR79" s="1279"/>
      <c r="BS79" s="1279"/>
      <c r="BT79" s="1279"/>
      <c r="BU79" s="1279"/>
      <c r="BV79" s="1279"/>
      <c r="BW79" s="1279"/>
      <c r="BX79" s="1279">
        <v>7.1</v>
      </c>
      <c r="BY79" s="1279"/>
      <c r="BZ79" s="1279"/>
      <c r="CA79" s="1279"/>
      <c r="CB79" s="1279"/>
      <c r="CC79" s="1279"/>
      <c r="CD79" s="1279"/>
      <c r="CE79" s="1279"/>
      <c r="CF79" s="1279">
        <v>7.3</v>
      </c>
      <c r="CG79" s="1279"/>
      <c r="CH79" s="1279"/>
      <c r="CI79" s="1279"/>
      <c r="CJ79" s="1279"/>
      <c r="CK79" s="1279"/>
      <c r="CL79" s="1279"/>
      <c r="CM79" s="1279"/>
      <c r="CN79" s="1279">
        <v>7.4</v>
      </c>
      <c r="CO79" s="1279"/>
      <c r="CP79" s="1279"/>
      <c r="CQ79" s="1279"/>
      <c r="CR79" s="1279"/>
      <c r="CS79" s="1279"/>
      <c r="CT79" s="1279"/>
      <c r="CU79" s="1279"/>
      <c r="CV79" s="1279">
        <v>6.6</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oxcgDcG1YIUG8DRu6cc/OwErXlXSmRvJpwoUIi3wcHHh+GZuax0HKxQR8RsZpDnK8/HVePWdR0JiHt2SRN2dNA==" saltValue="th3DZ+ll9ZCK4zR4DFIh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F67" sqref="AF67"/>
    </sheetView>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1:34"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3" x14ac:dyDescent="0.2">
      <c r="S2" s="258"/>
      <c r="AH2" s="258"/>
    </row>
    <row r="3" spans="1: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ht="13" x14ac:dyDescent="0.2"/>
    <row r="5" spans="1:34" ht="13" x14ac:dyDescent="0.2"/>
    <row r="6" spans="1:34" ht="13" x14ac:dyDescent="0.2"/>
    <row r="7" spans="1:34" ht="13" x14ac:dyDescent="0.2"/>
    <row r="8" spans="1:34" ht="13" x14ac:dyDescent="0.2"/>
    <row r="9" spans="1:34" ht="13" x14ac:dyDescent="0.2">
      <c r="AH9" s="25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505</v>
      </c>
    </row>
  </sheetData>
  <sheetProtection algorithmName="SHA-512" hashValue="DUt3Etqmgbp7+gRSi+T4+fQcVAnr/7iVZD7gstIyr03I/yW6JNtU1TT+j19zTyjDG0OIRE2tyxDGh7ioawYseA==" saltValue="9SgmTF4BWOvC0xd4+Y3M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67" sqref="AF67"/>
    </sheetView>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2:34"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ht="13" x14ac:dyDescent="0.2">
      <c r="S2" s="258"/>
      <c r="AH2" s="258"/>
    </row>
    <row r="3" spans="2: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ht="13" x14ac:dyDescent="0.2"/>
    <row r="5" spans="2:34" ht="13" x14ac:dyDescent="0.2"/>
    <row r="6" spans="2:34" ht="13" x14ac:dyDescent="0.2"/>
    <row r="7" spans="2:34" ht="13" x14ac:dyDescent="0.2"/>
    <row r="8" spans="2:34" ht="13" x14ac:dyDescent="0.2"/>
    <row r="9" spans="2:34" ht="13" x14ac:dyDescent="0.2">
      <c r="AH9" s="25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c r="AG59" s="258"/>
      <c r="AH59" s="258"/>
    </row>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505</v>
      </c>
    </row>
  </sheetData>
  <sheetProtection algorithmName="SHA-512" hashValue="73HHfh16RlqSN+FXEjHRUyk4zwP0m+EJ4cha+vpw2Qaku+jFOIcsrZKl1J9bn7mQ30NJiGZGLwWKK71oxuQDTg==" saltValue="N79RzrFT5j03br8Sspi3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37" customWidth="1"/>
    <col min="2" max="8" width="13.36328125" style="137" customWidth="1"/>
    <col min="9" max="16384" width="11.08984375" style="137"/>
  </cols>
  <sheetData>
    <row r="1" spans="1:8" x14ac:dyDescent="0.2">
      <c r="A1" s="131"/>
      <c r="B1" s="132"/>
      <c r="C1" s="133"/>
      <c r="D1" s="134"/>
      <c r="E1" s="135"/>
      <c r="F1" s="135"/>
      <c r="G1" s="135"/>
      <c r="H1" s="136"/>
    </row>
    <row r="2" spans="1:8" x14ac:dyDescent="0.2">
      <c r="A2" s="138"/>
      <c r="B2" s="139"/>
      <c r="C2" s="140"/>
      <c r="D2" s="141" t="s">
        <v>52</v>
      </c>
      <c r="E2" s="142"/>
      <c r="F2" s="143" t="s">
        <v>555</v>
      </c>
      <c r="G2" s="144"/>
      <c r="H2" s="145"/>
    </row>
    <row r="3" spans="1:8" x14ac:dyDescent="0.2">
      <c r="A3" s="141" t="s">
        <v>548</v>
      </c>
      <c r="B3" s="146"/>
      <c r="C3" s="147"/>
      <c r="D3" s="148">
        <v>732098</v>
      </c>
      <c r="E3" s="149"/>
      <c r="F3" s="150">
        <v>291173</v>
      </c>
      <c r="G3" s="151"/>
      <c r="H3" s="152"/>
    </row>
    <row r="4" spans="1:8" x14ac:dyDescent="0.2">
      <c r="A4" s="153"/>
      <c r="B4" s="154"/>
      <c r="C4" s="155"/>
      <c r="D4" s="156">
        <v>227521</v>
      </c>
      <c r="E4" s="157"/>
      <c r="F4" s="158">
        <v>119071</v>
      </c>
      <c r="G4" s="159"/>
      <c r="H4" s="160"/>
    </row>
    <row r="5" spans="1:8" x14ac:dyDescent="0.2">
      <c r="A5" s="141" t="s">
        <v>550</v>
      </c>
      <c r="B5" s="146"/>
      <c r="C5" s="147"/>
      <c r="D5" s="148">
        <v>549409</v>
      </c>
      <c r="E5" s="149"/>
      <c r="F5" s="150">
        <v>271581</v>
      </c>
      <c r="G5" s="151"/>
      <c r="H5" s="152"/>
    </row>
    <row r="6" spans="1:8" x14ac:dyDescent="0.2">
      <c r="A6" s="153"/>
      <c r="B6" s="154"/>
      <c r="C6" s="155"/>
      <c r="D6" s="156">
        <v>228944</v>
      </c>
      <c r="E6" s="157"/>
      <c r="F6" s="158">
        <v>117844</v>
      </c>
      <c r="G6" s="159"/>
      <c r="H6" s="160"/>
    </row>
    <row r="7" spans="1:8" x14ac:dyDescent="0.2">
      <c r="A7" s="141" t="s">
        <v>551</v>
      </c>
      <c r="B7" s="146"/>
      <c r="C7" s="147"/>
      <c r="D7" s="148">
        <v>767613</v>
      </c>
      <c r="E7" s="149"/>
      <c r="F7" s="150">
        <v>268375</v>
      </c>
      <c r="G7" s="151"/>
      <c r="H7" s="152"/>
    </row>
    <row r="8" spans="1:8" x14ac:dyDescent="0.2">
      <c r="A8" s="153"/>
      <c r="B8" s="154"/>
      <c r="C8" s="155"/>
      <c r="D8" s="156">
        <v>286238</v>
      </c>
      <c r="E8" s="157"/>
      <c r="F8" s="158">
        <v>119602</v>
      </c>
      <c r="G8" s="159"/>
      <c r="H8" s="160"/>
    </row>
    <row r="9" spans="1:8" x14ac:dyDescent="0.2">
      <c r="A9" s="141" t="s">
        <v>552</v>
      </c>
      <c r="B9" s="146"/>
      <c r="C9" s="147"/>
      <c r="D9" s="148">
        <v>834769</v>
      </c>
      <c r="E9" s="149"/>
      <c r="F9" s="150">
        <v>301035</v>
      </c>
      <c r="G9" s="151"/>
      <c r="H9" s="152"/>
    </row>
    <row r="10" spans="1:8" x14ac:dyDescent="0.2">
      <c r="A10" s="153"/>
      <c r="B10" s="154"/>
      <c r="C10" s="155"/>
      <c r="D10" s="156">
        <v>406025</v>
      </c>
      <c r="E10" s="157"/>
      <c r="F10" s="158">
        <v>154376</v>
      </c>
      <c r="G10" s="159"/>
      <c r="H10" s="160"/>
    </row>
    <row r="11" spans="1:8" x14ac:dyDescent="0.2">
      <c r="A11" s="141" t="s">
        <v>553</v>
      </c>
      <c r="B11" s="146"/>
      <c r="C11" s="147"/>
      <c r="D11" s="148">
        <v>987809</v>
      </c>
      <c r="E11" s="149"/>
      <c r="F11" s="150">
        <v>362690</v>
      </c>
      <c r="G11" s="151"/>
      <c r="H11" s="152"/>
    </row>
    <row r="12" spans="1:8" x14ac:dyDescent="0.2">
      <c r="A12" s="153"/>
      <c r="B12" s="154"/>
      <c r="C12" s="161"/>
      <c r="D12" s="156">
        <v>19115</v>
      </c>
      <c r="E12" s="157"/>
      <c r="F12" s="158">
        <v>172580</v>
      </c>
      <c r="G12" s="159"/>
      <c r="H12" s="160"/>
    </row>
    <row r="13" spans="1:8" x14ac:dyDescent="0.2">
      <c r="A13" s="141"/>
      <c r="B13" s="146"/>
      <c r="C13" s="162"/>
      <c r="D13" s="163">
        <v>774340</v>
      </c>
      <c r="E13" s="164"/>
      <c r="F13" s="165">
        <v>298971</v>
      </c>
      <c r="G13" s="166"/>
      <c r="H13" s="152"/>
    </row>
    <row r="14" spans="1:8" x14ac:dyDescent="0.2">
      <c r="A14" s="153"/>
      <c r="B14" s="154"/>
      <c r="C14" s="155"/>
      <c r="D14" s="156">
        <v>233569</v>
      </c>
      <c r="E14" s="157"/>
      <c r="F14" s="158">
        <v>136695</v>
      </c>
      <c r="G14" s="159"/>
      <c r="H14" s="160"/>
    </row>
    <row r="17" spans="1:11" x14ac:dyDescent="0.2">
      <c r="A17" s="137" t="s">
        <v>53</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54</v>
      </c>
      <c r="B19" s="167">
        <f>ROUND(VALUE(SUBSTITUTE(実質収支比率等に係る経年分析!F$48,"▲","-")),2)</f>
        <v>7.3</v>
      </c>
      <c r="C19" s="167">
        <f>ROUND(VALUE(SUBSTITUTE(実質収支比率等に係る経年分析!G$48,"▲","-")),2)</f>
        <v>8.56</v>
      </c>
      <c r="D19" s="167">
        <f>ROUND(VALUE(SUBSTITUTE(実質収支比率等に係る経年分析!H$48,"▲","-")),2)</f>
        <v>10.57</v>
      </c>
      <c r="E19" s="167">
        <f>ROUND(VALUE(SUBSTITUTE(実質収支比率等に係る経年分析!I$48,"▲","-")),2)</f>
        <v>7</v>
      </c>
      <c r="F19" s="167">
        <f>ROUND(VALUE(SUBSTITUTE(実質収支比率等に係る経年分析!J$48,"▲","-")),2)</f>
        <v>11.24</v>
      </c>
    </row>
    <row r="20" spans="1:11" x14ac:dyDescent="0.2">
      <c r="A20" s="167" t="s">
        <v>55</v>
      </c>
      <c r="B20" s="167">
        <f>ROUND(VALUE(SUBSTITUTE(実質収支比率等に係る経年分析!F$47,"▲","-")),2)</f>
        <v>41.71</v>
      </c>
      <c r="C20" s="167">
        <f>ROUND(VALUE(SUBSTITUTE(実質収支比率等に係る経年分析!G$47,"▲","-")),2)</f>
        <v>26.69</v>
      </c>
      <c r="D20" s="167">
        <f>ROUND(VALUE(SUBSTITUTE(実質収支比率等に係る経年分析!H$47,"▲","-")),2)</f>
        <v>14.65</v>
      </c>
      <c r="E20" s="167">
        <f>ROUND(VALUE(SUBSTITUTE(実質収支比率等に係る経年分析!I$47,"▲","-")),2)</f>
        <v>18.71</v>
      </c>
      <c r="F20" s="167">
        <f>ROUND(VALUE(SUBSTITUTE(実質収支比率等に係る経年分析!J$47,"▲","-")),2)</f>
        <v>23.56</v>
      </c>
    </row>
    <row r="21" spans="1:11" x14ac:dyDescent="0.2">
      <c r="A21" s="167" t="s">
        <v>56</v>
      </c>
      <c r="B21" s="167">
        <f>IF(ISNUMBER(VALUE(SUBSTITUTE(実質収支比率等に係る経年分析!F$49,"▲","-"))),ROUND(VALUE(SUBSTITUTE(実質収支比率等に係る経年分析!F$49,"▲","-")),2),NA())</f>
        <v>1.73</v>
      </c>
      <c r="C21" s="167">
        <f>IF(ISNUMBER(VALUE(SUBSTITUTE(実質収支比率等に係る経年分析!G$49,"▲","-"))),ROUND(VALUE(SUBSTITUTE(実質収支比率等に係る経年分析!G$49,"▲","-")),2),NA())</f>
        <v>-13.52</v>
      </c>
      <c r="D21" s="167">
        <f>IF(ISNUMBER(VALUE(SUBSTITUTE(実質収支比率等に係る経年分析!H$49,"▲","-"))),ROUND(VALUE(SUBSTITUTE(実質収支比率等に係る経年分析!H$49,"▲","-")),2),NA())</f>
        <v>-9.61</v>
      </c>
      <c r="E21" s="167">
        <f>IF(ISNUMBER(VALUE(SUBSTITUTE(実質収支比率等に係る経年分析!I$49,"▲","-"))),ROUND(VALUE(SUBSTITUTE(実質収支比率等に係る経年分析!I$49,"▲","-")),2),NA())</f>
        <v>2.16</v>
      </c>
      <c r="F21" s="167">
        <f>IF(ISNUMBER(VALUE(SUBSTITUTE(実質収支比率等に係る経年分析!J$49,"▲","-"))),ROUND(VALUE(SUBSTITUTE(実質収支比率等に係る経年分析!J$49,"▲","-")),2),NA())</f>
        <v>20.239999999999998</v>
      </c>
    </row>
    <row r="24" spans="1:11" x14ac:dyDescent="0.2">
      <c r="A24" s="137" t="s">
        <v>57</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58</v>
      </c>
      <c r="C26" s="168" t="s">
        <v>59</v>
      </c>
      <c r="D26" s="168" t="s">
        <v>58</v>
      </c>
      <c r="E26" s="168" t="s">
        <v>59</v>
      </c>
      <c r="F26" s="168" t="s">
        <v>58</v>
      </c>
      <c r="G26" s="168" t="s">
        <v>59</v>
      </c>
      <c r="H26" s="168" t="s">
        <v>58</v>
      </c>
      <c r="I26" s="168" t="s">
        <v>59</v>
      </c>
      <c r="J26" s="168" t="s">
        <v>58</v>
      </c>
      <c r="K26" s="168" t="s">
        <v>59</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#VALUE!</v>
      </c>
      <c r="C27" s="168" t="e">
        <f>IF(ROUND(VALUE(SUBSTITUTE(連結実質赤字比率に係る赤字・黒字の構成分析!F$43,"▲", "-")), 2) &gt;= 0, ABS(ROUND(VALUE(SUBSTITUTE(連結実質赤字比率に係る赤字・黒字の構成分析!F$43,"▲", "-")), 2)), NA())</f>
        <v>#VALUE!</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e">
        <f>IF(連結実質赤字比率に係る赤字・黒字の構成分析!C$41="",NA(),連結実質赤字比率に係る赤字・黒字の構成分析!C$41)</f>
        <v>#N/A</v>
      </c>
      <c r="B29" s="168" t="e">
        <f>IF(ROUND(VALUE(SUBSTITUTE(連結実質赤字比率に係る赤字・黒字の構成分析!F$41,"▲", "-")), 2) &lt; 0, ABS(ROUND(VALUE(SUBSTITUTE(連結実質赤字比率に係る赤字・黒字の構成分析!F$41,"▲", "-")), 2)), NA())</f>
        <v>#VALUE!</v>
      </c>
      <c r="C29" s="168" t="e">
        <f>IF(ROUND(VALUE(SUBSTITUTE(連結実質赤字比率に係る赤字・黒字の構成分析!F$41,"▲", "-")), 2) &gt;= 0, ABS(ROUND(VALUE(SUBSTITUTE(連結実質赤字比率に係る赤字・黒字の構成分析!F$41,"▲", "-")), 2)), NA())</f>
        <v>#VALUE!</v>
      </c>
      <c r="D29" s="168" t="e">
        <f>IF(ROUND(VALUE(SUBSTITUTE(連結実質赤字比率に係る赤字・黒字の構成分析!G$41,"▲", "-")), 2) &lt; 0, ABS(ROUND(VALUE(SUBSTITUTE(連結実質赤字比率に係る赤字・黒字の構成分析!G$41,"▲", "-")), 2)), NA())</f>
        <v>#VALUE!</v>
      </c>
      <c r="E29" s="168" t="e">
        <f>IF(ROUND(VALUE(SUBSTITUTE(連結実質赤字比率に係る赤字・黒字の構成分析!G$41,"▲", "-")), 2) &gt;= 0, ABS(ROUND(VALUE(SUBSTITUTE(連結実質赤字比率に係る赤字・黒字の構成分析!G$41,"▲", "-")), 2)), NA())</f>
        <v>#VALUE!</v>
      </c>
      <c r="F29" s="168" t="e">
        <f>IF(ROUND(VALUE(SUBSTITUTE(連結実質赤字比率に係る赤字・黒字の構成分析!H$41,"▲", "-")), 2) &lt; 0, ABS(ROUND(VALUE(SUBSTITUTE(連結実質赤字比率に係る赤字・黒字の構成分析!H$41,"▲", "-")), 2)), NA())</f>
        <v>#VALUE!</v>
      </c>
      <c r="G29" s="168" t="e">
        <f>IF(ROUND(VALUE(SUBSTITUTE(連結実質赤字比率に係る赤字・黒字の構成分析!H$41,"▲", "-")), 2) &gt;= 0, ABS(ROUND(VALUE(SUBSTITUTE(連結実質赤字比率に係る赤字・黒字の構成分析!H$41,"▲", "-")), 2)), NA())</f>
        <v>#VALUE!</v>
      </c>
      <c r="H29" s="168" t="e">
        <f>IF(ROUND(VALUE(SUBSTITUTE(連結実質赤字比率に係る赤字・黒字の構成分析!I$41,"▲", "-")), 2) &lt; 0, ABS(ROUND(VALUE(SUBSTITUTE(連結実質赤字比率に係る赤字・黒字の構成分析!I$41,"▲", "-")), 2)), NA())</f>
        <v>#VALUE!</v>
      </c>
      <c r="I29" s="168" t="e">
        <f>IF(ROUND(VALUE(SUBSTITUTE(連結実質赤字比率に係る赤字・黒字の構成分析!I$41,"▲", "-")), 2) &gt;= 0, ABS(ROUND(VALUE(SUBSTITUTE(連結実質赤字比率に係る赤字・黒字の構成分析!I$41,"▲", "-")), 2)), NA())</f>
        <v>#VALUE!</v>
      </c>
      <c r="J29" s="168" t="e">
        <f>IF(ROUND(VALUE(SUBSTITUTE(連結実質赤字比率に係る赤字・黒字の構成分析!J$41,"▲", "-")), 2) &lt; 0, ABS(ROUND(VALUE(SUBSTITUTE(連結実質赤字比率に係る赤字・黒字の構成分析!J$41,"▲", "-")), 2)), NA())</f>
        <v>#VALUE!</v>
      </c>
      <c r="K29" s="168" t="e">
        <f>IF(ROUND(VALUE(SUBSTITUTE(連結実質赤字比率に係る赤字・黒字の構成分析!J$41,"▲", "-")), 2) &gt;= 0, ABS(ROUND(VALUE(SUBSTITUTE(連結実質赤字比率に係る赤字・黒字の構成分析!J$41,"▲", "-")), 2)), NA())</f>
        <v>#VALUE!</v>
      </c>
    </row>
    <row r="30" spans="1:11" x14ac:dyDescent="0.2">
      <c r="A30" s="168" t="str">
        <f>IF(連結実質赤字比率に係る赤字・黒字の構成分析!C$40="",NA(),連結実質赤字比率に係る赤字・黒字の構成分析!C$40)</f>
        <v>下水道事業特別会計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2">
      <c r="A31" s="168" t="str">
        <f>IF(連結実質赤字比率に係る赤字・黒字の構成分析!C$39="",NA(),連結実質赤字比率に係る赤字・黒字の構成分析!C$39)</f>
        <v>簡易水道事業特別会計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2">
      <c r="A32" s="168" t="str">
        <f>IF(連結実質赤字比率に係る赤字・黒字の構成分析!C$38="",NA(),連結実質赤字比率に係る赤字・黒字の構成分析!C$38)</f>
        <v>後期高齢者医療事業特別会計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v>
      </c>
    </row>
    <row r="33" spans="1:16" x14ac:dyDescent="0.2">
      <c r="A33" s="168" t="str">
        <f>IF(連結実質赤字比率に係る赤字・黒字の構成分析!C$37="",NA(),連結実質赤字比率に係る赤字・黒字の構成分析!C$37)</f>
        <v>国民健康保険知夫村歯科診療所事業特別会計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v>
      </c>
    </row>
    <row r="34" spans="1:16" x14ac:dyDescent="0.2">
      <c r="A34" s="168" t="str">
        <f>IF(連結実質赤字比率に係る赤字・黒字の構成分析!C$36="",NA(),連結実質赤字比率に係る赤字・黒字の構成分析!C$36)</f>
        <v>国民健康保険特別会計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2.48</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1.22</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0.33</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0.14000000000000001</v>
      </c>
    </row>
    <row r="35" spans="1:16" x14ac:dyDescent="0.2">
      <c r="A35" s="168" t="str">
        <f>IF(連結実質赤字比率に係る赤字・黒字の構成分析!C$35="",NA(),連結実質赤字比率に係る赤字・黒字の構成分析!C$35)</f>
        <v>国民健康保険知夫村診療所事業特別会計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0</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0</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0</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0.06</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0.47</v>
      </c>
    </row>
    <row r="36" spans="1:16" x14ac:dyDescent="0.2">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7.29</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8.56</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10.57</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11.24</v>
      </c>
    </row>
    <row r="39" spans="1:16" x14ac:dyDescent="0.2">
      <c r="A39" s="137" t="s">
        <v>60</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2">
      <c r="A42" s="169" t="s">
        <v>63</v>
      </c>
      <c r="B42" s="169"/>
      <c r="C42" s="169"/>
      <c r="D42" s="169">
        <f>'実質公債費比率（分子）の構造'!K$52</f>
        <v>223</v>
      </c>
      <c r="E42" s="169"/>
      <c r="F42" s="169"/>
      <c r="G42" s="169">
        <f>'実質公債費比率（分子）の構造'!L$52</f>
        <v>234</v>
      </c>
      <c r="H42" s="169"/>
      <c r="I42" s="169"/>
      <c r="J42" s="169">
        <f>'実質公債費比率（分子）の構造'!M$52</f>
        <v>230</v>
      </c>
      <c r="K42" s="169"/>
      <c r="L42" s="169"/>
      <c r="M42" s="169">
        <f>'実質公債費比率（分子）の構造'!N$52</f>
        <v>250</v>
      </c>
      <c r="N42" s="169"/>
      <c r="O42" s="169"/>
      <c r="P42" s="169">
        <f>'実質公債費比率（分子）の構造'!O$52</f>
        <v>286</v>
      </c>
    </row>
    <row r="43" spans="1:16" x14ac:dyDescent="0.2">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f>'実質公債費比率（分子）の構造'!O$51</f>
        <v>0</v>
      </c>
      <c r="O43" s="169"/>
      <c r="P43" s="169"/>
    </row>
    <row r="44" spans="1:16" x14ac:dyDescent="0.2">
      <c r="A44" s="169" t="s">
        <v>65</v>
      </c>
      <c r="B44" s="169" t="str">
        <f>'実質公債費比率（分子）の構造'!K$50</f>
        <v>-</v>
      </c>
      <c r="C44" s="169"/>
      <c r="D44" s="169"/>
      <c r="E44" s="169" t="str">
        <f>'実質公債費比率（分子）の構造'!L$50</f>
        <v>-</v>
      </c>
      <c r="F44" s="169"/>
      <c r="G44" s="169"/>
      <c r="H44" s="169" t="str">
        <f>'実質公債費比率（分子）の構造'!M$50</f>
        <v>-</v>
      </c>
      <c r="I44" s="169"/>
      <c r="J44" s="169"/>
      <c r="K44" s="169" t="str">
        <f>'実質公債費比率（分子）の構造'!N$50</f>
        <v>-</v>
      </c>
      <c r="L44" s="169"/>
      <c r="M44" s="169"/>
      <c r="N44" s="169" t="str">
        <f>'実質公債費比率（分子）の構造'!O$50</f>
        <v>-</v>
      </c>
      <c r="O44" s="169"/>
      <c r="P44" s="169"/>
    </row>
    <row r="45" spans="1:16" x14ac:dyDescent="0.2">
      <c r="A45" s="169" t="s">
        <v>66</v>
      </c>
      <c r="B45" s="169">
        <f>'実質公債費比率（分子）の構造'!K$49</f>
        <v>2</v>
      </c>
      <c r="C45" s="169"/>
      <c r="D45" s="169"/>
      <c r="E45" s="169">
        <f>'実質公債費比率（分子）の構造'!L$49</f>
        <v>3</v>
      </c>
      <c r="F45" s="169"/>
      <c r="G45" s="169"/>
      <c r="H45" s="169">
        <f>'実質公債費比率（分子）の構造'!M$49</f>
        <v>3</v>
      </c>
      <c r="I45" s="169"/>
      <c r="J45" s="169"/>
      <c r="K45" s="169">
        <f>'実質公債費比率（分子）の構造'!N$49</f>
        <v>3</v>
      </c>
      <c r="L45" s="169"/>
      <c r="M45" s="169"/>
      <c r="N45" s="169">
        <f>'実質公債費比率（分子）の構造'!O$49</f>
        <v>3</v>
      </c>
      <c r="O45" s="169"/>
      <c r="P45" s="169"/>
    </row>
    <row r="46" spans="1:16" x14ac:dyDescent="0.2">
      <c r="A46" s="169" t="s">
        <v>67</v>
      </c>
      <c r="B46" s="169">
        <f>'実質公債費比率（分子）の構造'!K$48</f>
        <v>66</v>
      </c>
      <c r="C46" s="169"/>
      <c r="D46" s="169"/>
      <c r="E46" s="169">
        <f>'実質公債費比率（分子）の構造'!L$48</f>
        <v>52</v>
      </c>
      <c r="F46" s="169"/>
      <c r="G46" s="169"/>
      <c r="H46" s="169">
        <f>'実質公債費比率（分子）の構造'!M$48</f>
        <v>49</v>
      </c>
      <c r="I46" s="169"/>
      <c r="J46" s="169"/>
      <c r="K46" s="169">
        <f>'実質公債費比率（分子）の構造'!N$48</f>
        <v>48</v>
      </c>
      <c r="L46" s="169"/>
      <c r="M46" s="169"/>
      <c r="N46" s="169">
        <f>'実質公債費比率（分子）の構造'!O$48</f>
        <v>50</v>
      </c>
      <c r="O46" s="169"/>
      <c r="P46" s="169"/>
    </row>
    <row r="47" spans="1:16" x14ac:dyDescent="0.2">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70</v>
      </c>
      <c r="B49" s="169">
        <f>'実質公債費比率（分子）の構造'!K$45</f>
        <v>243</v>
      </c>
      <c r="C49" s="169"/>
      <c r="D49" s="169"/>
      <c r="E49" s="169">
        <f>'実質公債費比率（分子）の構造'!L$45</f>
        <v>240</v>
      </c>
      <c r="F49" s="169"/>
      <c r="G49" s="169"/>
      <c r="H49" s="169">
        <f>'実質公債費比率（分子）の構造'!M$45</f>
        <v>236</v>
      </c>
      <c r="I49" s="169"/>
      <c r="J49" s="169"/>
      <c r="K49" s="169">
        <f>'実質公債費比率（分子）の構造'!N$45</f>
        <v>270</v>
      </c>
      <c r="L49" s="169"/>
      <c r="M49" s="169"/>
      <c r="N49" s="169">
        <f>'実質公債費比率（分子）の構造'!O$45</f>
        <v>314</v>
      </c>
      <c r="O49" s="169"/>
      <c r="P49" s="169"/>
    </row>
    <row r="50" spans="1:16" x14ac:dyDescent="0.2">
      <c r="A50" s="169" t="s">
        <v>71</v>
      </c>
      <c r="B50" s="169" t="e">
        <f>NA()</f>
        <v>#N/A</v>
      </c>
      <c r="C50" s="169">
        <f>IF(ISNUMBER('実質公債費比率（分子）の構造'!K$53),'実質公債費比率（分子）の構造'!K$53,NA())</f>
        <v>88</v>
      </c>
      <c r="D50" s="169" t="e">
        <f>NA()</f>
        <v>#N/A</v>
      </c>
      <c r="E50" s="169" t="e">
        <f>NA()</f>
        <v>#N/A</v>
      </c>
      <c r="F50" s="169">
        <f>IF(ISNUMBER('実質公債費比率（分子）の構造'!L$53),'実質公債費比率（分子）の構造'!L$53,NA())</f>
        <v>61</v>
      </c>
      <c r="G50" s="169" t="e">
        <f>NA()</f>
        <v>#N/A</v>
      </c>
      <c r="H50" s="169" t="e">
        <f>NA()</f>
        <v>#N/A</v>
      </c>
      <c r="I50" s="169">
        <f>IF(ISNUMBER('実質公債費比率（分子）の構造'!M$53),'実質公債費比率（分子）の構造'!M$53,NA())</f>
        <v>58</v>
      </c>
      <c r="J50" s="169" t="e">
        <f>NA()</f>
        <v>#N/A</v>
      </c>
      <c r="K50" s="169" t="e">
        <f>NA()</f>
        <v>#N/A</v>
      </c>
      <c r="L50" s="169">
        <f>IF(ISNUMBER('実質公債費比率（分子）の構造'!N$53),'実質公債費比率（分子）の構造'!N$53,NA())</f>
        <v>71</v>
      </c>
      <c r="M50" s="169" t="e">
        <f>NA()</f>
        <v>#N/A</v>
      </c>
      <c r="N50" s="169" t="e">
        <f>NA()</f>
        <v>#N/A</v>
      </c>
      <c r="O50" s="169">
        <f>IF(ISNUMBER('実質公債費比率（分子）の構造'!O$53),'実質公債費比率（分子）の構造'!O$53,NA())</f>
        <v>81</v>
      </c>
      <c r="P50" s="169" t="e">
        <f>NA()</f>
        <v>#N/A</v>
      </c>
    </row>
    <row r="53" spans="1:16" x14ac:dyDescent="0.2">
      <c r="A53" s="137" t="s">
        <v>72</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2">
      <c r="A56" s="168" t="s">
        <v>43</v>
      </c>
      <c r="B56" s="168"/>
      <c r="C56" s="168"/>
      <c r="D56" s="168">
        <f>'将来負担比率（分子）の構造'!I$52</f>
        <v>2200</v>
      </c>
      <c r="E56" s="168"/>
      <c r="F56" s="168"/>
      <c r="G56" s="168">
        <f>'将来負担比率（分子）の構造'!J$52</f>
        <v>2340</v>
      </c>
      <c r="H56" s="168"/>
      <c r="I56" s="168"/>
      <c r="J56" s="168">
        <f>'将来負担比率（分子）の構造'!K$52</f>
        <v>2484</v>
      </c>
      <c r="K56" s="168"/>
      <c r="L56" s="168"/>
      <c r="M56" s="168">
        <f>'将来負担比率（分子）の構造'!L$52</f>
        <v>2592</v>
      </c>
      <c r="N56" s="168"/>
      <c r="O56" s="168"/>
      <c r="P56" s="168">
        <f>'将来負担比率（分子）の構造'!M$52</f>
        <v>2636</v>
      </c>
    </row>
    <row r="57" spans="1:16" x14ac:dyDescent="0.2">
      <c r="A57" s="168" t="s">
        <v>42</v>
      </c>
      <c r="B57" s="168"/>
      <c r="C57" s="168"/>
      <c r="D57" s="168">
        <f>'将来負担比率（分子）の構造'!I$51</f>
        <v>145</v>
      </c>
      <c r="E57" s="168"/>
      <c r="F57" s="168"/>
      <c r="G57" s="168">
        <f>'将来負担比率（分子）の構造'!J$51</f>
        <v>139</v>
      </c>
      <c r="H57" s="168"/>
      <c r="I57" s="168"/>
      <c r="J57" s="168">
        <f>'将来負担比率（分子）の構造'!K$51</f>
        <v>155</v>
      </c>
      <c r="K57" s="168"/>
      <c r="L57" s="168"/>
      <c r="M57" s="168">
        <f>'将来負担比率（分子）の構造'!L$51</f>
        <v>148</v>
      </c>
      <c r="N57" s="168"/>
      <c r="O57" s="168"/>
      <c r="P57" s="168">
        <f>'将来負担比率（分子）の構造'!M$51</f>
        <v>137</v>
      </c>
    </row>
    <row r="58" spans="1:16" x14ac:dyDescent="0.2">
      <c r="A58" s="168" t="s">
        <v>41</v>
      </c>
      <c r="B58" s="168"/>
      <c r="C58" s="168"/>
      <c r="D58" s="168">
        <f>'将来負担比率（分子）の構造'!I$50</f>
        <v>881</v>
      </c>
      <c r="E58" s="168"/>
      <c r="F58" s="168"/>
      <c r="G58" s="168">
        <f>'将来負担比率（分子）の構造'!J$50</f>
        <v>792</v>
      </c>
      <c r="H58" s="168"/>
      <c r="I58" s="168"/>
      <c r="J58" s="168">
        <f>'将来負担比率（分子）の構造'!K$50</f>
        <v>700</v>
      </c>
      <c r="K58" s="168"/>
      <c r="L58" s="168"/>
      <c r="M58" s="168">
        <f>'将来負担比率（分子）の構造'!L$50</f>
        <v>664</v>
      </c>
      <c r="N58" s="168"/>
      <c r="O58" s="168"/>
      <c r="P58" s="168">
        <f>'将来負担比率（分子）の構造'!M$50</f>
        <v>577</v>
      </c>
    </row>
    <row r="59" spans="1:16" x14ac:dyDescent="0.2">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35</v>
      </c>
      <c r="B62" s="168">
        <f>'将来負担比率（分子）の構造'!I$45</f>
        <v>152</v>
      </c>
      <c r="C62" s="168"/>
      <c r="D62" s="168"/>
      <c r="E62" s="168">
        <f>'将来負担比率（分子）の構造'!J$45</f>
        <v>146</v>
      </c>
      <c r="F62" s="168"/>
      <c r="G62" s="168"/>
      <c r="H62" s="168">
        <f>'将来負担比率（分子）の構造'!K$45</f>
        <v>128</v>
      </c>
      <c r="I62" s="168"/>
      <c r="J62" s="168"/>
      <c r="K62" s="168">
        <f>'将来負担比率（分子）の構造'!L$45</f>
        <v>151</v>
      </c>
      <c r="L62" s="168"/>
      <c r="M62" s="168"/>
      <c r="N62" s="168">
        <f>'将来負担比率（分子）の構造'!M$45</f>
        <v>131</v>
      </c>
      <c r="O62" s="168"/>
      <c r="P62" s="168"/>
    </row>
    <row r="63" spans="1:16" x14ac:dyDescent="0.2">
      <c r="A63" s="168" t="s">
        <v>34</v>
      </c>
      <c r="B63" s="168">
        <f>'将来負担比率（分子）の構造'!I$44</f>
        <v>29</v>
      </c>
      <c r="C63" s="168"/>
      <c r="D63" s="168"/>
      <c r="E63" s="168">
        <f>'将来負担比率（分子）の構造'!J$44</f>
        <v>27</v>
      </c>
      <c r="F63" s="168"/>
      <c r="G63" s="168"/>
      <c r="H63" s="168">
        <f>'将来負担比率（分子）の構造'!K$44</f>
        <v>25</v>
      </c>
      <c r="I63" s="168"/>
      <c r="J63" s="168"/>
      <c r="K63" s="168">
        <f>'将来負担比率（分子）の構造'!L$44</f>
        <v>24</v>
      </c>
      <c r="L63" s="168"/>
      <c r="M63" s="168"/>
      <c r="N63" s="168">
        <f>'将来負担比率（分子）の構造'!M$44</f>
        <v>23</v>
      </c>
      <c r="O63" s="168"/>
      <c r="P63" s="168"/>
    </row>
    <row r="64" spans="1:16" x14ac:dyDescent="0.2">
      <c r="A64" s="168" t="s">
        <v>33</v>
      </c>
      <c r="B64" s="168">
        <f>'将来負担比率（分子）の構造'!I$43</f>
        <v>690</v>
      </c>
      <c r="C64" s="168"/>
      <c r="D64" s="168"/>
      <c r="E64" s="168">
        <f>'将来負担比率（分子）の構造'!J$43</f>
        <v>773</v>
      </c>
      <c r="F64" s="168"/>
      <c r="G64" s="168"/>
      <c r="H64" s="168">
        <f>'将来負担比率（分子）の構造'!K$43</f>
        <v>745</v>
      </c>
      <c r="I64" s="168"/>
      <c r="J64" s="168"/>
      <c r="K64" s="168">
        <f>'将来負担比率（分子）の構造'!L$43</f>
        <v>690</v>
      </c>
      <c r="L64" s="168"/>
      <c r="M64" s="168"/>
      <c r="N64" s="168">
        <f>'将来負担比率（分子）の構造'!M$43</f>
        <v>693</v>
      </c>
      <c r="O64" s="168"/>
      <c r="P64" s="168"/>
    </row>
    <row r="65" spans="1:16" x14ac:dyDescent="0.2">
      <c r="A65" s="168" t="s">
        <v>32</v>
      </c>
      <c r="B65" s="168" t="str">
        <f>'将来負担比率（分子）の構造'!I$42</f>
        <v>-</v>
      </c>
      <c r="C65" s="168"/>
      <c r="D65" s="168"/>
      <c r="E65" s="168" t="str">
        <f>'将来負担比率（分子）の構造'!J$42</f>
        <v>-</v>
      </c>
      <c r="F65" s="168"/>
      <c r="G65" s="168"/>
      <c r="H65" s="168" t="str">
        <f>'将来負担比率（分子）の構造'!K$42</f>
        <v>-</v>
      </c>
      <c r="I65" s="168"/>
      <c r="J65" s="168"/>
      <c r="K65" s="168" t="str">
        <f>'将来負担比率（分子）の構造'!L$42</f>
        <v>-</v>
      </c>
      <c r="L65" s="168"/>
      <c r="M65" s="168"/>
      <c r="N65" s="168" t="str">
        <f>'将来負担比率（分子）の構造'!M$42</f>
        <v>-</v>
      </c>
      <c r="O65" s="168"/>
      <c r="P65" s="168"/>
    </row>
    <row r="66" spans="1:16" x14ac:dyDescent="0.2">
      <c r="A66" s="168" t="s">
        <v>31</v>
      </c>
      <c r="B66" s="168">
        <f>'将来負担比率（分子）の構造'!I$41</f>
        <v>2534</v>
      </c>
      <c r="C66" s="168"/>
      <c r="D66" s="168"/>
      <c r="E66" s="168">
        <f>'将来負担比率（分子）の構造'!J$41</f>
        <v>2682</v>
      </c>
      <c r="F66" s="168"/>
      <c r="G66" s="168"/>
      <c r="H66" s="168">
        <f>'将来負担比率（分子）の構造'!K$41</f>
        <v>2912</v>
      </c>
      <c r="I66" s="168"/>
      <c r="J66" s="168"/>
      <c r="K66" s="168">
        <f>'将来負担比率（分子）の構造'!L$41</f>
        <v>3135</v>
      </c>
      <c r="L66" s="168"/>
      <c r="M66" s="168"/>
      <c r="N66" s="168">
        <f>'将来負担比率（分子）の構造'!M$41</f>
        <v>3149</v>
      </c>
      <c r="O66" s="168"/>
      <c r="P66" s="168"/>
    </row>
    <row r="67" spans="1:16" x14ac:dyDescent="0.2">
      <c r="A67" s="168" t="s">
        <v>75</v>
      </c>
      <c r="B67" s="168" t="e">
        <f>NA()</f>
        <v>#N/A</v>
      </c>
      <c r="C67" s="168">
        <f>IF(ISNUMBER('将来負担比率（分子）の構造'!I$53), IF('将来負担比率（分子）の構造'!I$53 &lt; 0, 0, '将来負担比率（分子）の構造'!I$53), NA())</f>
        <v>178</v>
      </c>
      <c r="D67" s="168" t="e">
        <f>NA()</f>
        <v>#N/A</v>
      </c>
      <c r="E67" s="168" t="e">
        <f>NA()</f>
        <v>#N/A</v>
      </c>
      <c r="F67" s="168">
        <f>IF(ISNUMBER('将来負担比率（分子）の構造'!J$53), IF('将来負担比率（分子）の構造'!J$53 &lt; 0, 0, '将来負担比率（分子）の構造'!J$53), NA())</f>
        <v>356</v>
      </c>
      <c r="G67" s="168" t="e">
        <f>NA()</f>
        <v>#N/A</v>
      </c>
      <c r="H67" s="168" t="e">
        <f>NA()</f>
        <v>#N/A</v>
      </c>
      <c r="I67" s="168">
        <f>IF(ISNUMBER('将来負担比率（分子）の構造'!K$53), IF('将来負担比率（分子）の構造'!K$53 &lt; 0, 0, '将来負担比率（分子）の構造'!K$53), NA())</f>
        <v>470</v>
      </c>
      <c r="J67" s="168" t="e">
        <f>NA()</f>
        <v>#N/A</v>
      </c>
      <c r="K67" s="168" t="e">
        <f>NA()</f>
        <v>#N/A</v>
      </c>
      <c r="L67" s="168">
        <f>IF(ISNUMBER('将来負担比率（分子）の構造'!L$53), IF('将来負担比率（分子）の構造'!L$53 &lt; 0, 0, '将来負担比率（分子）の構造'!L$53), NA())</f>
        <v>596</v>
      </c>
      <c r="M67" s="168" t="e">
        <f>NA()</f>
        <v>#N/A</v>
      </c>
      <c r="N67" s="168" t="e">
        <f>NA()</f>
        <v>#N/A</v>
      </c>
      <c r="O67" s="168">
        <f>IF(ISNUMBER('将来負担比率（分子）の構造'!M$53), IF('将来負担比率（分子）の構造'!M$53 &lt; 0, 0, '将来負担比率（分子）の構造'!M$53), NA())</f>
        <v>646</v>
      </c>
      <c r="P67" s="168" t="e">
        <f>NA()</f>
        <v>#N/A</v>
      </c>
    </row>
    <row r="70" spans="1:16" x14ac:dyDescent="0.2">
      <c r="A70" s="170" t="s">
        <v>76</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77</v>
      </c>
      <c r="B72" s="172">
        <f>基金残高に係る経年分析!F55</f>
        <v>120</v>
      </c>
      <c r="C72" s="172">
        <f>基金残高に係る経年分析!G55</f>
        <v>164</v>
      </c>
      <c r="D72" s="172">
        <f>基金残高に係る経年分析!H55</f>
        <v>235</v>
      </c>
    </row>
    <row r="73" spans="1:16" x14ac:dyDescent="0.2">
      <c r="A73" s="171" t="s">
        <v>78</v>
      </c>
      <c r="B73" s="172">
        <f>基金残高に係る経年分析!F56</f>
        <v>327</v>
      </c>
      <c r="C73" s="172">
        <f>基金残高に係る経年分析!G56</f>
        <v>245</v>
      </c>
      <c r="D73" s="172">
        <f>基金残高に係る経年分析!H56</f>
        <v>158</v>
      </c>
    </row>
    <row r="74" spans="1:16" x14ac:dyDescent="0.2">
      <c r="A74" s="171" t="s">
        <v>79</v>
      </c>
      <c r="B74" s="172">
        <f>基金残高に係る経年分析!F57</f>
        <v>118</v>
      </c>
      <c r="C74" s="172">
        <f>基金残高に係る経年分析!G57</f>
        <v>120</v>
      </c>
      <c r="D74" s="172">
        <f>基金残高に係る経年分析!H57</f>
        <v>85</v>
      </c>
    </row>
  </sheetData>
  <sheetProtection algorithmName="SHA-512" hashValue="5M9BhLaGM+69T6TZzByiSBfAOjNDsOEr0ODkvrXJ/j48cYTGOhMJ+jl9sDit7mx6oCFUF1UntYg9VSDtD1LKsg==" saltValue="LAG0xaGkWwj2cBfx8oez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5" customWidth="1"/>
    <col min="134" max="143" width="1.6328125" style="208" customWidth="1"/>
    <col min="144" max="16384" width="0" style="208"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46" t="s">
        <v>216</v>
      </c>
      <c r="DI1" s="747"/>
      <c r="DJ1" s="747"/>
      <c r="DK1" s="747"/>
      <c r="DL1" s="747"/>
      <c r="DM1" s="747"/>
      <c r="DN1" s="748"/>
      <c r="DO1" s="208"/>
      <c r="DP1" s="746" t="s">
        <v>217</v>
      </c>
      <c r="DQ1" s="747"/>
      <c r="DR1" s="747"/>
      <c r="DS1" s="747"/>
      <c r="DT1" s="747"/>
      <c r="DU1" s="747"/>
      <c r="DV1" s="747"/>
      <c r="DW1" s="747"/>
      <c r="DX1" s="747"/>
      <c r="DY1" s="747"/>
      <c r="DZ1" s="747"/>
      <c r="EA1" s="747"/>
      <c r="EB1" s="747"/>
      <c r="EC1" s="748"/>
      <c r="ED1" s="206"/>
      <c r="EE1" s="206"/>
      <c r="EF1" s="206"/>
      <c r="EG1" s="206"/>
      <c r="EH1" s="206"/>
      <c r="EI1" s="206"/>
      <c r="EJ1" s="206"/>
      <c r="EK1" s="206"/>
      <c r="EL1" s="206"/>
      <c r="EM1" s="206"/>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88" t="s">
        <v>219</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220</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221</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222</v>
      </c>
      <c r="S4" s="689"/>
      <c r="T4" s="689"/>
      <c r="U4" s="689"/>
      <c r="V4" s="689"/>
      <c r="W4" s="689"/>
      <c r="X4" s="689"/>
      <c r="Y4" s="690"/>
      <c r="Z4" s="688" t="s">
        <v>223</v>
      </c>
      <c r="AA4" s="689"/>
      <c r="AB4" s="689"/>
      <c r="AC4" s="690"/>
      <c r="AD4" s="688" t="s">
        <v>224</v>
      </c>
      <c r="AE4" s="689"/>
      <c r="AF4" s="689"/>
      <c r="AG4" s="689"/>
      <c r="AH4" s="689"/>
      <c r="AI4" s="689"/>
      <c r="AJ4" s="689"/>
      <c r="AK4" s="690"/>
      <c r="AL4" s="688" t="s">
        <v>223</v>
      </c>
      <c r="AM4" s="689"/>
      <c r="AN4" s="689"/>
      <c r="AO4" s="690"/>
      <c r="AP4" s="749" t="s">
        <v>225</v>
      </c>
      <c r="AQ4" s="749"/>
      <c r="AR4" s="749"/>
      <c r="AS4" s="749"/>
      <c r="AT4" s="749"/>
      <c r="AU4" s="749"/>
      <c r="AV4" s="749"/>
      <c r="AW4" s="749"/>
      <c r="AX4" s="749"/>
      <c r="AY4" s="749"/>
      <c r="AZ4" s="749"/>
      <c r="BA4" s="749"/>
      <c r="BB4" s="749"/>
      <c r="BC4" s="749"/>
      <c r="BD4" s="749"/>
      <c r="BE4" s="749"/>
      <c r="BF4" s="749"/>
      <c r="BG4" s="749" t="s">
        <v>226</v>
      </c>
      <c r="BH4" s="749"/>
      <c r="BI4" s="749"/>
      <c r="BJ4" s="749"/>
      <c r="BK4" s="749"/>
      <c r="BL4" s="749"/>
      <c r="BM4" s="749"/>
      <c r="BN4" s="749"/>
      <c r="BO4" s="749" t="s">
        <v>223</v>
      </c>
      <c r="BP4" s="749"/>
      <c r="BQ4" s="749"/>
      <c r="BR4" s="749"/>
      <c r="BS4" s="749" t="s">
        <v>227</v>
      </c>
      <c r="BT4" s="749"/>
      <c r="BU4" s="749"/>
      <c r="BV4" s="749"/>
      <c r="BW4" s="749"/>
      <c r="BX4" s="749"/>
      <c r="BY4" s="749"/>
      <c r="BZ4" s="749"/>
      <c r="CA4" s="749"/>
      <c r="CB4" s="749"/>
      <c r="CD4" s="731" t="s">
        <v>228</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2" customFormat="1" ht="11.25" customHeight="1" x14ac:dyDescent="0.2">
      <c r="B5" s="697" t="s">
        <v>229</v>
      </c>
      <c r="C5" s="698"/>
      <c r="D5" s="698"/>
      <c r="E5" s="698"/>
      <c r="F5" s="698"/>
      <c r="G5" s="698"/>
      <c r="H5" s="698"/>
      <c r="I5" s="698"/>
      <c r="J5" s="698"/>
      <c r="K5" s="698"/>
      <c r="L5" s="698"/>
      <c r="M5" s="698"/>
      <c r="N5" s="698"/>
      <c r="O5" s="698"/>
      <c r="P5" s="698"/>
      <c r="Q5" s="699"/>
      <c r="R5" s="682">
        <v>54397</v>
      </c>
      <c r="S5" s="683"/>
      <c r="T5" s="683"/>
      <c r="U5" s="683"/>
      <c r="V5" s="683"/>
      <c r="W5" s="683"/>
      <c r="X5" s="683"/>
      <c r="Y5" s="726"/>
      <c r="Z5" s="744">
        <v>2.2000000000000002</v>
      </c>
      <c r="AA5" s="744"/>
      <c r="AB5" s="744"/>
      <c r="AC5" s="744"/>
      <c r="AD5" s="745">
        <v>54397</v>
      </c>
      <c r="AE5" s="745"/>
      <c r="AF5" s="745"/>
      <c r="AG5" s="745"/>
      <c r="AH5" s="745"/>
      <c r="AI5" s="745"/>
      <c r="AJ5" s="745"/>
      <c r="AK5" s="745"/>
      <c r="AL5" s="727">
        <v>5.6</v>
      </c>
      <c r="AM5" s="702"/>
      <c r="AN5" s="702"/>
      <c r="AO5" s="728"/>
      <c r="AP5" s="697" t="s">
        <v>230</v>
      </c>
      <c r="AQ5" s="698"/>
      <c r="AR5" s="698"/>
      <c r="AS5" s="698"/>
      <c r="AT5" s="698"/>
      <c r="AU5" s="698"/>
      <c r="AV5" s="698"/>
      <c r="AW5" s="698"/>
      <c r="AX5" s="698"/>
      <c r="AY5" s="698"/>
      <c r="AZ5" s="698"/>
      <c r="BA5" s="698"/>
      <c r="BB5" s="698"/>
      <c r="BC5" s="698"/>
      <c r="BD5" s="698"/>
      <c r="BE5" s="698"/>
      <c r="BF5" s="699"/>
      <c r="BG5" s="629">
        <v>54397</v>
      </c>
      <c r="BH5" s="630"/>
      <c r="BI5" s="630"/>
      <c r="BJ5" s="630"/>
      <c r="BK5" s="630"/>
      <c r="BL5" s="630"/>
      <c r="BM5" s="630"/>
      <c r="BN5" s="631"/>
      <c r="BO5" s="656">
        <v>100</v>
      </c>
      <c r="BP5" s="656"/>
      <c r="BQ5" s="656"/>
      <c r="BR5" s="656"/>
      <c r="BS5" s="657" t="s">
        <v>137</v>
      </c>
      <c r="BT5" s="657"/>
      <c r="BU5" s="657"/>
      <c r="BV5" s="657"/>
      <c r="BW5" s="657"/>
      <c r="BX5" s="657"/>
      <c r="BY5" s="657"/>
      <c r="BZ5" s="657"/>
      <c r="CA5" s="657"/>
      <c r="CB5" s="715"/>
      <c r="CD5" s="731" t="s">
        <v>225</v>
      </c>
      <c r="CE5" s="732"/>
      <c r="CF5" s="732"/>
      <c r="CG5" s="732"/>
      <c r="CH5" s="732"/>
      <c r="CI5" s="732"/>
      <c r="CJ5" s="732"/>
      <c r="CK5" s="732"/>
      <c r="CL5" s="732"/>
      <c r="CM5" s="732"/>
      <c r="CN5" s="732"/>
      <c r="CO5" s="732"/>
      <c r="CP5" s="732"/>
      <c r="CQ5" s="733"/>
      <c r="CR5" s="731" t="s">
        <v>231</v>
      </c>
      <c r="CS5" s="732"/>
      <c r="CT5" s="732"/>
      <c r="CU5" s="732"/>
      <c r="CV5" s="732"/>
      <c r="CW5" s="732"/>
      <c r="CX5" s="732"/>
      <c r="CY5" s="733"/>
      <c r="CZ5" s="731" t="s">
        <v>223</v>
      </c>
      <c r="DA5" s="732"/>
      <c r="DB5" s="732"/>
      <c r="DC5" s="733"/>
      <c r="DD5" s="731" t="s">
        <v>232</v>
      </c>
      <c r="DE5" s="732"/>
      <c r="DF5" s="732"/>
      <c r="DG5" s="732"/>
      <c r="DH5" s="732"/>
      <c r="DI5" s="732"/>
      <c r="DJ5" s="732"/>
      <c r="DK5" s="732"/>
      <c r="DL5" s="732"/>
      <c r="DM5" s="732"/>
      <c r="DN5" s="732"/>
      <c r="DO5" s="732"/>
      <c r="DP5" s="733"/>
      <c r="DQ5" s="731" t="s">
        <v>233</v>
      </c>
      <c r="DR5" s="732"/>
      <c r="DS5" s="732"/>
      <c r="DT5" s="732"/>
      <c r="DU5" s="732"/>
      <c r="DV5" s="732"/>
      <c r="DW5" s="732"/>
      <c r="DX5" s="732"/>
      <c r="DY5" s="732"/>
      <c r="DZ5" s="732"/>
      <c r="EA5" s="732"/>
      <c r="EB5" s="732"/>
      <c r="EC5" s="733"/>
    </row>
    <row r="6" spans="2:143" ht="11.25" customHeight="1" x14ac:dyDescent="0.2">
      <c r="B6" s="626" t="s">
        <v>234</v>
      </c>
      <c r="C6" s="627"/>
      <c r="D6" s="627"/>
      <c r="E6" s="627"/>
      <c r="F6" s="627"/>
      <c r="G6" s="627"/>
      <c r="H6" s="627"/>
      <c r="I6" s="627"/>
      <c r="J6" s="627"/>
      <c r="K6" s="627"/>
      <c r="L6" s="627"/>
      <c r="M6" s="627"/>
      <c r="N6" s="627"/>
      <c r="O6" s="627"/>
      <c r="P6" s="627"/>
      <c r="Q6" s="628"/>
      <c r="R6" s="629">
        <v>10413</v>
      </c>
      <c r="S6" s="630"/>
      <c r="T6" s="630"/>
      <c r="U6" s="630"/>
      <c r="V6" s="630"/>
      <c r="W6" s="630"/>
      <c r="X6" s="630"/>
      <c r="Y6" s="631"/>
      <c r="Z6" s="656">
        <v>0.4</v>
      </c>
      <c r="AA6" s="656"/>
      <c r="AB6" s="656"/>
      <c r="AC6" s="656"/>
      <c r="AD6" s="657">
        <v>10413</v>
      </c>
      <c r="AE6" s="657"/>
      <c r="AF6" s="657"/>
      <c r="AG6" s="657"/>
      <c r="AH6" s="657"/>
      <c r="AI6" s="657"/>
      <c r="AJ6" s="657"/>
      <c r="AK6" s="657"/>
      <c r="AL6" s="632">
        <v>1.1000000000000001</v>
      </c>
      <c r="AM6" s="633"/>
      <c r="AN6" s="633"/>
      <c r="AO6" s="658"/>
      <c r="AP6" s="626" t="s">
        <v>235</v>
      </c>
      <c r="AQ6" s="627"/>
      <c r="AR6" s="627"/>
      <c r="AS6" s="627"/>
      <c r="AT6" s="627"/>
      <c r="AU6" s="627"/>
      <c r="AV6" s="627"/>
      <c r="AW6" s="627"/>
      <c r="AX6" s="627"/>
      <c r="AY6" s="627"/>
      <c r="AZ6" s="627"/>
      <c r="BA6" s="627"/>
      <c r="BB6" s="627"/>
      <c r="BC6" s="627"/>
      <c r="BD6" s="627"/>
      <c r="BE6" s="627"/>
      <c r="BF6" s="628"/>
      <c r="BG6" s="629">
        <v>54397</v>
      </c>
      <c r="BH6" s="630"/>
      <c r="BI6" s="630"/>
      <c r="BJ6" s="630"/>
      <c r="BK6" s="630"/>
      <c r="BL6" s="630"/>
      <c r="BM6" s="630"/>
      <c r="BN6" s="631"/>
      <c r="BO6" s="656">
        <v>100</v>
      </c>
      <c r="BP6" s="656"/>
      <c r="BQ6" s="656"/>
      <c r="BR6" s="656"/>
      <c r="BS6" s="657" t="s">
        <v>236</v>
      </c>
      <c r="BT6" s="657"/>
      <c r="BU6" s="657"/>
      <c r="BV6" s="657"/>
      <c r="BW6" s="657"/>
      <c r="BX6" s="657"/>
      <c r="BY6" s="657"/>
      <c r="BZ6" s="657"/>
      <c r="CA6" s="657"/>
      <c r="CB6" s="715"/>
      <c r="CD6" s="685" t="s">
        <v>237</v>
      </c>
      <c r="CE6" s="686"/>
      <c r="CF6" s="686"/>
      <c r="CG6" s="686"/>
      <c r="CH6" s="686"/>
      <c r="CI6" s="686"/>
      <c r="CJ6" s="686"/>
      <c r="CK6" s="686"/>
      <c r="CL6" s="686"/>
      <c r="CM6" s="686"/>
      <c r="CN6" s="686"/>
      <c r="CO6" s="686"/>
      <c r="CP6" s="686"/>
      <c r="CQ6" s="687"/>
      <c r="CR6" s="629">
        <v>36594</v>
      </c>
      <c r="CS6" s="630"/>
      <c r="CT6" s="630"/>
      <c r="CU6" s="630"/>
      <c r="CV6" s="630"/>
      <c r="CW6" s="630"/>
      <c r="CX6" s="630"/>
      <c r="CY6" s="631"/>
      <c r="CZ6" s="727">
        <v>1.6</v>
      </c>
      <c r="DA6" s="702"/>
      <c r="DB6" s="702"/>
      <c r="DC6" s="730"/>
      <c r="DD6" s="635" t="s">
        <v>137</v>
      </c>
      <c r="DE6" s="630"/>
      <c r="DF6" s="630"/>
      <c r="DG6" s="630"/>
      <c r="DH6" s="630"/>
      <c r="DI6" s="630"/>
      <c r="DJ6" s="630"/>
      <c r="DK6" s="630"/>
      <c r="DL6" s="630"/>
      <c r="DM6" s="630"/>
      <c r="DN6" s="630"/>
      <c r="DO6" s="630"/>
      <c r="DP6" s="631"/>
      <c r="DQ6" s="635">
        <v>36594</v>
      </c>
      <c r="DR6" s="630"/>
      <c r="DS6" s="630"/>
      <c r="DT6" s="630"/>
      <c r="DU6" s="630"/>
      <c r="DV6" s="630"/>
      <c r="DW6" s="630"/>
      <c r="DX6" s="630"/>
      <c r="DY6" s="630"/>
      <c r="DZ6" s="630"/>
      <c r="EA6" s="630"/>
      <c r="EB6" s="630"/>
      <c r="EC6" s="673"/>
    </row>
    <row r="7" spans="2:143" ht="11.25" customHeight="1" x14ac:dyDescent="0.2">
      <c r="B7" s="626" t="s">
        <v>238</v>
      </c>
      <c r="C7" s="627"/>
      <c r="D7" s="627"/>
      <c r="E7" s="627"/>
      <c r="F7" s="627"/>
      <c r="G7" s="627"/>
      <c r="H7" s="627"/>
      <c r="I7" s="627"/>
      <c r="J7" s="627"/>
      <c r="K7" s="627"/>
      <c r="L7" s="627"/>
      <c r="M7" s="627"/>
      <c r="N7" s="627"/>
      <c r="O7" s="627"/>
      <c r="P7" s="627"/>
      <c r="Q7" s="628"/>
      <c r="R7" s="629">
        <v>79</v>
      </c>
      <c r="S7" s="630"/>
      <c r="T7" s="630"/>
      <c r="U7" s="630"/>
      <c r="V7" s="630"/>
      <c r="W7" s="630"/>
      <c r="X7" s="630"/>
      <c r="Y7" s="631"/>
      <c r="Z7" s="656">
        <v>0</v>
      </c>
      <c r="AA7" s="656"/>
      <c r="AB7" s="656"/>
      <c r="AC7" s="656"/>
      <c r="AD7" s="657">
        <v>79</v>
      </c>
      <c r="AE7" s="657"/>
      <c r="AF7" s="657"/>
      <c r="AG7" s="657"/>
      <c r="AH7" s="657"/>
      <c r="AI7" s="657"/>
      <c r="AJ7" s="657"/>
      <c r="AK7" s="657"/>
      <c r="AL7" s="632">
        <v>0</v>
      </c>
      <c r="AM7" s="633"/>
      <c r="AN7" s="633"/>
      <c r="AO7" s="658"/>
      <c r="AP7" s="626" t="s">
        <v>239</v>
      </c>
      <c r="AQ7" s="627"/>
      <c r="AR7" s="627"/>
      <c r="AS7" s="627"/>
      <c r="AT7" s="627"/>
      <c r="AU7" s="627"/>
      <c r="AV7" s="627"/>
      <c r="AW7" s="627"/>
      <c r="AX7" s="627"/>
      <c r="AY7" s="627"/>
      <c r="AZ7" s="627"/>
      <c r="BA7" s="627"/>
      <c r="BB7" s="627"/>
      <c r="BC7" s="627"/>
      <c r="BD7" s="627"/>
      <c r="BE7" s="627"/>
      <c r="BF7" s="628"/>
      <c r="BG7" s="629">
        <v>29552</v>
      </c>
      <c r="BH7" s="630"/>
      <c r="BI7" s="630"/>
      <c r="BJ7" s="630"/>
      <c r="BK7" s="630"/>
      <c r="BL7" s="630"/>
      <c r="BM7" s="630"/>
      <c r="BN7" s="631"/>
      <c r="BO7" s="656">
        <v>54.3</v>
      </c>
      <c r="BP7" s="656"/>
      <c r="BQ7" s="656"/>
      <c r="BR7" s="656"/>
      <c r="BS7" s="657" t="s">
        <v>236</v>
      </c>
      <c r="BT7" s="657"/>
      <c r="BU7" s="657"/>
      <c r="BV7" s="657"/>
      <c r="BW7" s="657"/>
      <c r="BX7" s="657"/>
      <c r="BY7" s="657"/>
      <c r="BZ7" s="657"/>
      <c r="CA7" s="657"/>
      <c r="CB7" s="715"/>
      <c r="CD7" s="663" t="s">
        <v>240</v>
      </c>
      <c r="CE7" s="664"/>
      <c r="CF7" s="664"/>
      <c r="CG7" s="664"/>
      <c r="CH7" s="664"/>
      <c r="CI7" s="664"/>
      <c r="CJ7" s="664"/>
      <c r="CK7" s="664"/>
      <c r="CL7" s="664"/>
      <c r="CM7" s="664"/>
      <c r="CN7" s="664"/>
      <c r="CO7" s="664"/>
      <c r="CP7" s="664"/>
      <c r="CQ7" s="665"/>
      <c r="CR7" s="629">
        <v>530538</v>
      </c>
      <c r="CS7" s="630"/>
      <c r="CT7" s="630"/>
      <c r="CU7" s="630"/>
      <c r="CV7" s="630"/>
      <c r="CW7" s="630"/>
      <c r="CX7" s="630"/>
      <c r="CY7" s="631"/>
      <c r="CZ7" s="656">
        <v>22.6</v>
      </c>
      <c r="DA7" s="656"/>
      <c r="DB7" s="656"/>
      <c r="DC7" s="656"/>
      <c r="DD7" s="635">
        <v>15417</v>
      </c>
      <c r="DE7" s="630"/>
      <c r="DF7" s="630"/>
      <c r="DG7" s="630"/>
      <c r="DH7" s="630"/>
      <c r="DI7" s="630"/>
      <c r="DJ7" s="630"/>
      <c r="DK7" s="630"/>
      <c r="DL7" s="630"/>
      <c r="DM7" s="630"/>
      <c r="DN7" s="630"/>
      <c r="DO7" s="630"/>
      <c r="DP7" s="631"/>
      <c r="DQ7" s="635">
        <v>454460</v>
      </c>
      <c r="DR7" s="630"/>
      <c r="DS7" s="630"/>
      <c r="DT7" s="630"/>
      <c r="DU7" s="630"/>
      <c r="DV7" s="630"/>
      <c r="DW7" s="630"/>
      <c r="DX7" s="630"/>
      <c r="DY7" s="630"/>
      <c r="DZ7" s="630"/>
      <c r="EA7" s="630"/>
      <c r="EB7" s="630"/>
      <c r="EC7" s="673"/>
    </row>
    <row r="8" spans="2:143" ht="11.25" customHeight="1" x14ac:dyDescent="0.2">
      <c r="B8" s="626" t="s">
        <v>241</v>
      </c>
      <c r="C8" s="627"/>
      <c r="D8" s="627"/>
      <c r="E8" s="627"/>
      <c r="F8" s="627"/>
      <c r="G8" s="627"/>
      <c r="H8" s="627"/>
      <c r="I8" s="627"/>
      <c r="J8" s="627"/>
      <c r="K8" s="627"/>
      <c r="L8" s="627"/>
      <c r="M8" s="627"/>
      <c r="N8" s="627"/>
      <c r="O8" s="627"/>
      <c r="P8" s="627"/>
      <c r="Q8" s="628"/>
      <c r="R8" s="629">
        <v>304</v>
      </c>
      <c r="S8" s="630"/>
      <c r="T8" s="630"/>
      <c r="U8" s="630"/>
      <c r="V8" s="630"/>
      <c r="W8" s="630"/>
      <c r="X8" s="630"/>
      <c r="Y8" s="631"/>
      <c r="Z8" s="656">
        <v>0</v>
      </c>
      <c r="AA8" s="656"/>
      <c r="AB8" s="656"/>
      <c r="AC8" s="656"/>
      <c r="AD8" s="657">
        <v>304</v>
      </c>
      <c r="AE8" s="657"/>
      <c r="AF8" s="657"/>
      <c r="AG8" s="657"/>
      <c r="AH8" s="657"/>
      <c r="AI8" s="657"/>
      <c r="AJ8" s="657"/>
      <c r="AK8" s="657"/>
      <c r="AL8" s="632">
        <v>0</v>
      </c>
      <c r="AM8" s="633"/>
      <c r="AN8" s="633"/>
      <c r="AO8" s="658"/>
      <c r="AP8" s="626" t="s">
        <v>242</v>
      </c>
      <c r="AQ8" s="627"/>
      <c r="AR8" s="627"/>
      <c r="AS8" s="627"/>
      <c r="AT8" s="627"/>
      <c r="AU8" s="627"/>
      <c r="AV8" s="627"/>
      <c r="AW8" s="627"/>
      <c r="AX8" s="627"/>
      <c r="AY8" s="627"/>
      <c r="AZ8" s="627"/>
      <c r="BA8" s="627"/>
      <c r="BB8" s="627"/>
      <c r="BC8" s="627"/>
      <c r="BD8" s="627"/>
      <c r="BE8" s="627"/>
      <c r="BF8" s="628"/>
      <c r="BG8" s="629">
        <v>1095</v>
      </c>
      <c r="BH8" s="630"/>
      <c r="BI8" s="630"/>
      <c r="BJ8" s="630"/>
      <c r="BK8" s="630"/>
      <c r="BL8" s="630"/>
      <c r="BM8" s="630"/>
      <c r="BN8" s="631"/>
      <c r="BO8" s="656">
        <v>2</v>
      </c>
      <c r="BP8" s="656"/>
      <c r="BQ8" s="656"/>
      <c r="BR8" s="656"/>
      <c r="BS8" s="657" t="s">
        <v>137</v>
      </c>
      <c r="BT8" s="657"/>
      <c r="BU8" s="657"/>
      <c r="BV8" s="657"/>
      <c r="BW8" s="657"/>
      <c r="BX8" s="657"/>
      <c r="BY8" s="657"/>
      <c r="BZ8" s="657"/>
      <c r="CA8" s="657"/>
      <c r="CB8" s="715"/>
      <c r="CD8" s="663" t="s">
        <v>243</v>
      </c>
      <c r="CE8" s="664"/>
      <c r="CF8" s="664"/>
      <c r="CG8" s="664"/>
      <c r="CH8" s="664"/>
      <c r="CI8" s="664"/>
      <c r="CJ8" s="664"/>
      <c r="CK8" s="664"/>
      <c r="CL8" s="664"/>
      <c r="CM8" s="664"/>
      <c r="CN8" s="664"/>
      <c r="CO8" s="664"/>
      <c r="CP8" s="664"/>
      <c r="CQ8" s="665"/>
      <c r="CR8" s="629">
        <v>225464</v>
      </c>
      <c r="CS8" s="630"/>
      <c r="CT8" s="630"/>
      <c r="CU8" s="630"/>
      <c r="CV8" s="630"/>
      <c r="CW8" s="630"/>
      <c r="CX8" s="630"/>
      <c r="CY8" s="631"/>
      <c r="CZ8" s="656">
        <v>9.6</v>
      </c>
      <c r="DA8" s="656"/>
      <c r="DB8" s="656"/>
      <c r="DC8" s="656"/>
      <c r="DD8" s="635">
        <v>997</v>
      </c>
      <c r="DE8" s="630"/>
      <c r="DF8" s="630"/>
      <c r="DG8" s="630"/>
      <c r="DH8" s="630"/>
      <c r="DI8" s="630"/>
      <c r="DJ8" s="630"/>
      <c r="DK8" s="630"/>
      <c r="DL8" s="630"/>
      <c r="DM8" s="630"/>
      <c r="DN8" s="630"/>
      <c r="DO8" s="630"/>
      <c r="DP8" s="631"/>
      <c r="DQ8" s="635">
        <v>103498</v>
      </c>
      <c r="DR8" s="630"/>
      <c r="DS8" s="630"/>
      <c r="DT8" s="630"/>
      <c r="DU8" s="630"/>
      <c r="DV8" s="630"/>
      <c r="DW8" s="630"/>
      <c r="DX8" s="630"/>
      <c r="DY8" s="630"/>
      <c r="DZ8" s="630"/>
      <c r="EA8" s="630"/>
      <c r="EB8" s="630"/>
      <c r="EC8" s="673"/>
    </row>
    <row r="9" spans="2:143" ht="11.25" customHeight="1" x14ac:dyDescent="0.2">
      <c r="B9" s="626" t="s">
        <v>244</v>
      </c>
      <c r="C9" s="627"/>
      <c r="D9" s="627"/>
      <c r="E9" s="627"/>
      <c r="F9" s="627"/>
      <c r="G9" s="627"/>
      <c r="H9" s="627"/>
      <c r="I9" s="627"/>
      <c r="J9" s="627"/>
      <c r="K9" s="627"/>
      <c r="L9" s="627"/>
      <c r="M9" s="627"/>
      <c r="N9" s="627"/>
      <c r="O9" s="627"/>
      <c r="P9" s="627"/>
      <c r="Q9" s="628"/>
      <c r="R9" s="629">
        <v>282</v>
      </c>
      <c r="S9" s="630"/>
      <c r="T9" s="630"/>
      <c r="U9" s="630"/>
      <c r="V9" s="630"/>
      <c r="W9" s="630"/>
      <c r="X9" s="630"/>
      <c r="Y9" s="631"/>
      <c r="Z9" s="656">
        <v>0</v>
      </c>
      <c r="AA9" s="656"/>
      <c r="AB9" s="656"/>
      <c r="AC9" s="656"/>
      <c r="AD9" s="657">
        <v>282</v>
      </c>
      <c r="AE9" s="657"/>
      <c r="AF9" s="657"/>
      <c r="AG9" s="657"/>
      <c r="AH9" s="657"/>
      <c r="AI9" s="657"/>
      <c r="AJ9" s="657"/>
      <c r="AK9" s="657"/>
      <c r="AL9" s="632">
        <v>0</v>
      </c>
      <c r="AM9" s="633"/>
      <c r="AN9" s="633"/>
      <c r="AO9" s="658"/>
      <c r="AP9" s="626" t="s">
        <v>245</v>
      </c>
      <c r="AQ9" s="627"/>
      <c r="AR9" s="627"/>
      <c r="AS9" s="627"/>
      <c r="AT9" s="627"/>
      <c r="AU9" s="627"/>
      <c r="AV9" s="627"/>
      <c r="AW9" s="627"/>
      <c r="AX9" s="627"/>
      <c r="AY9" s="627"/>
      <c r="AZ9" s="627"/>
      <c r="BA9" s="627"/>
      <c r="BB9" s="627"/>
      <c r="BC9" s="627"/>
      <c r="BD9" s="627"/>
      <c r="BE9" s="627"/>
      <c r="BF9" s="628"/>
      <c r="BG9" s="629">
        <v>26730</v>
      </c>
      <c r="BH9" s="630"/>
      <c r="BI9" s="630"/>
      <c r="BJ9" s="630"/>
      <c r="BK9" s="630"/>
      <c r="BL9" s="630"/>
      <c r="BM9" s="630"/>
      <c r="BN9" s="631"/>
      <c r="BO9" s="656">
        <v>49.1</v>
      </c>
      <c r="BP9" s="656"/>
      <c r="BQ9" s="656"/>
      <c r="BR9" s="656"/>
      <c r="BS9" s="657" t="s">
        <v>236</v>
      </c>
      <c r="BT9" s="657"/>
      <c r="BU9" s="657"/>
      <c r="BV9" s="657"/>
      <c r="BW9" s="657"/>
      <c r="BX9" s="657"/>
      <c r="BY9" s="657"/>
      <c r="BZ9" s="657"/>
      <c r="CA9" s="657"/>
      <c r="CB9" s="715"/>
      <c r="CD9" s="663" t="s">
        <v>246</v>
      </c>
      <c r="CE9" s="664"/>
      <c r="CF9" s="664"/>
      <c r="CG9" s="664"/>
      <c r="CH9" s="664"/>
      <c r="CI9" s="664"/>
      <c r="CJ9" s="664"/>
      <c r="CK9" s="664"/>
      <c r="CL9" s="664"/>
      <c r="CM9" s="664"/>
      <c r="CN9" s="664"/>
      <c r="CO9" s="664"/>
      <c r="CP9" s="664"/>
      <c r="CQ9" s="665"/>
      <c r="CR9" s="629">
        <v>182164</v>
      </c>
      <c r="CS9" s="630"/>
      <c r="CT9" s="630"/>
      <c r="CU9" s="630"/>
      <c r="CV9" s="630"/>
      <c r="CW9" s="630"/>
      <c r="CX9" s="630"/>
      <c r="CY9" s="631"/>
      <c r="CZ9" s="656">
        <v>7.8</v>
      </c>
      <c r="DA9" s="656"/>
      <c r="DB9" s="656"/>
      <c r="DC9" s="656"/>
      <c r="DD9" s="635">
        <v>25630</v>
      </c>
      <c r="DE9" s="630"/>
      <c r="DF9" s="630"/>
      <c r="DG9" s="630"/>
      <c r="DH9" s="630"/>
      <c r="DI9" s="630"/>
      <c r="DJ9" s="630"/>
      <c r="DK9" s="630"/>
      <c r="DL9" s="630"/>
      <c r="DM9" s="630"/>
      <c r="DN9" s="630"/>
      <c r="DO9" s="630"/>
      <c r="DP9" s="631"/>
      <c r="DQ9" s="635">
        <v>95062</v>
      </c>
      <c r="DR9" s="630"/>
      <c r="DS9" s="630"/>
      <c r="DT9" s="630"/>
      <c r="DU9" s="630"/>
      <c r="DV9" s="630"/>
      <c r="DW9" s="630"/>
      <c r="DX9" s="630"/>
      <c r="DY9" s="630"/>
      <c r="DZ9" s="630"/>
      <c r="EA9" s="630"/>
      <c r="EB9" s="630"/>
      <c r="EC9" s="673"/>
    </row>
    <row r="10" spans="2:143" ht="11.25" customHeight="1" x14ac:dyDescent="0.2">
      <c r="B10" s="626" t="s">
        <v>247</v>
      </c>
      <c r="C10" s="627"/>
      <c r="D10" s="627"/>
      <c r="E10" s="627"/>
      <c r="F10" s="627"/>
      <c r="G10" s="627"/>
      <c r="H10" s="627"/>
      <c r="I10" s="627"/>
      <c r="J10" s="627"/>
      <c r="K10" s="627"/>
      <c r="L10" s="627"/>
      <c r="M10" s="627"/>
      <c r="N10" s="627"/>
      <c r="O10" s="627"/>
      <c r="P10" s="627"/>
      <c r="Q10" s="628"/>
      <c r="R10" s="629" t="s">
        <v>137</v>
      </c>
      <c r="S10" s="630"/>
      <c r="T10" s="630"/>
      <c r="U10" s="630"/>
      <c r="V10" s="630"/>
      <c r="W10" s="630"/>
      <c r="X10" s="630"/>
      <c r="Y10" s="631"/>
      <c r="Z10" s="656" t="s">
        <v>137</v>
      </c>
      <c r="AA10" s="656"/>
      <c r="AB10" s="656"/>
      <c r="AC10" s="656"/>
      <c r="AD10" s="657" t="s">
        <v>236</v>
      </c>
      <c r="AE10" s="657"/>
      <c r="AF10" s="657"/>
      <c r="AG10" s="657"/>
      <c r="AH10" s="657"/>
      <c r="AI10" s="657"/>
      <c r="AJ10" s="657"/>
      <c r="AK10" s="657"/>
      <c r="AL10" s="632" t="s">
        <v>137</v>
      </c>
      <c r="AM10" s="633"/>
      <c r="AN10" s="633"/>
      <c r="AO10" s="658"/>
      <c r="AP10" s="626" t="s">
        <v>248</v>
      </c>
      <c r="AQ10" s="627"/>
      <c r="AR10" s="627"/>
      <c r="AS10" s="627"/>
      <c r="AT10" s="627"/>
      <c r="AU10" s="627"/>
      <c r="AV10" s="627"/>
      <c r="AW10" s="627"/>
      <c r="AX10" s="627"/>
      <c r="AY10" s="627"/>
      <c r="AZ10" s="627"/>
      <c r="BA10" s="627"/>
      <c r="BB10" s="627"/>
      <c r="BC10" s="627"/>
      <c r="BD10" s="627"/>
      <c r="BE10" s="627"/>
      <c r="BF10" s="628"/>
      <c r="BG10" s="629">
        <v>1641</v>
      </c>
      <c r="BH10" s="630"/>
      <c r="BI10" s="630"/>
      <c r="BJ10" s="630"/>
      <c r="BK10" s="630"/>
      <c r="BL10" s="630"/>
      <c r="BM10" s="630"/>
      <c r="BN10" s="631"/>
      <c r="BO10" s="656">
        <v>3</v>
      </c>
      <c r="BP10" s="656"/>
      <c r="BQ10" s="656"/>
      <c r="BR10" s="656"/>
      <c r="BS10" s="657" t="s">
        <v>137</v>
      </c>
      <c r="BT10" s="657"/>
      <c r="BU10" s="657"/>
      <c r="BV10" s="657"/>
      <c r="BW10" s="657"/>
      <c r="BX10" s="657"/>
      <c r="BY10" s="657"/>
      <c r="BZ10" s="657"/>
      <c r="CA10" s="657"/>
      <c r="CB10" s="715"/>
      <c r="CD10" s="663" t="s">
        <v>249</v>
      </c>
      <c r="CE10" s="664"/>
      <c r="CF10" s="664"/>
      <c r="CG10" s="664"/>
      <c r="CH10" s="664"/>
      <c r="CI10" s="664"/>
      <c r="CJ10" s="664"/>
      <c r="CK10" s="664"/>
      <c r="CL10" s="664"/>
      <c r="CM10" s="664"/>
      <c r="CN10" s="664"/>
      <c r="CO10" s="664"/>
      <c r="CP10" s="664"/>
      <c r="CQ10" s="665"/>
      <c r="CR10" s="629">
        <v>4</v>
      </c>
      <c r="CS10" s="630"/>
      <c r="CT10" s="630"/>
      <c r="CU10" s="630"/>
      <c r="CV10" s="630"/>
      <c r="CW10" s="630"/>
      <c r="CX10" s="630"/>
      <c r="CY10" s="631"/>
      <c r="CZ10" s="656">
        <v>0</v>
      </c>
      <c r="DA10" s="656"/>
      <c r="DB10" s="656"/>
      <c r="DC10" s="656"/>
      <c r="DD10" s="635" t="s">
        <v>236</v>
      </c>
      <c r="DE10" s="630"/>
      <c r="DF10" s="630"/>
      <c r="DG10" s="630"/>
      <c r="DH10" s="630"/>
      <c r="DI10" s="630"/>
      <c r="DJ10" s="630"/>
      <c r="DK10" s="630"/>
      <c r="DL10" s="630"/>
      <c r="DM10" s="630"/>
      <c r="DN10" s="630"/>
      <c r="DO10" s="630"/>
      <c r="DP10" s="631"/>
      <c r="DQ10" s="635">
        <v>4</v>
      </c>
      <c r="DR10" s="630"/>
      <c r="DS10" s="630"/>
      <c r="DT10" s="630"/>
      <c r="DU10" s="630"/>
      <c r="DV10" s="630"/>
      <c r="DW10" s="630"/>
      <c r="DX10" s="630"/>
      <c r="DY10" s="630"/>
      <c r="DZ10" s="630"/>
      <c r="EA10" s="630"/>
      <c r="EB10" s="630"/>
      <c r="EC10" s="673"/>
    </row>
    <row r="11" spans="2:143" ht="11.25" customHeight="1" x14ac:dyDescent="0.2">
      <c r="B11" s="626" t="s">
        <v>250</v>
      </c>
      <c r="C11" s="627"/>
      <c r="D11" s="627"/>
      <c r="E11" s="627"/>
      <c r="F11" s="627"/>
      <c r="G11" s="627"/>
      <c r="H11" s="627"/>
      <c r="I11" s="627"/>
      <c r="J11" s="627"/>
      <c r="K11" s="627"/>
      <c r="L11" s="627"/>
      <c r="M11" s="627"/>
      <c r="N11" s="627"/>
      <c r="O11" s="627"/>
      <c r="P11" s="627"/>
      <c r="Q11" s="628"/>
      <c r="R11" s="629">
        <v>14039</v>
      </c>
      <c r="S11" s="630"/>
      <c r="T11" s="630"/>
      <c r="U11" s="630"/>
      <c r="V11" s="630"/>
      <c r="W11" s="630"/>
      <c r="X11" s="630"/>
      <c r="Y11" s="631"/>
      <c r="Z11" s="632">
        <v>0.6</v>
      </c>
      <c r="AA11" s="633"/>
      <c r="AB11" s="633"/>
      <c r="AC11" s="634"/>
      <c r="AD11" s="635">
        <v>14039</v>
      </c>
      <c r="AE11" s="630"/>
      <c r="AF11" s="630"/>
      <c r="AG11" s="630"/>
      <c r="AH11" s="630"/>
      <c r="AI11" s="630"/>
      <c r="AJ11" s="630"/>
      <c r="AK11" s="631"/>
      <c r="AL11" s="632">
        <v>1.4</v>
      </c>
      <c r="AM11" s="633"/>
      <c r="AN11" s="633"/>
      <c r="AO11" s="658"/>
      <c r="AP11" s="626" t="s">
        <v>251</v>
      </c>
      <c r="AQ11" s="627"/>
      <c r="AR11" s="627"/>
      <c r="AS11" s="627"/>
      <c r="AT11" s="627"/>
      <c r="AU11" s="627"/>
      <c r="AV11" s="627"/>
      <c r="AW11" s="627"/>
      <c r="AX11" s="627"/>
      <c r="AY11" s="627"/>
      <c r="AZ11" s="627"/>
      <c r="BA11" s="627"/>
      <c r="BB11" s="627"/>
      <c r="BC11" s="627"/>
      <c r="BD11" s="627"/>
      <c r="BE11" s="627"/>
      <c r="BF11" s="628"/>
      <c r="BG11" s="629">
        <v>86</v>
      </c>
      <c r="BH11" s="630"/>
      <c r="BI11" s="630"/>
      <c r="BJ11" s="630"/>
      <c r="BK11" s="630"/>
      <c r="BL11" s="630"/>
      <c r="BM11" s="630"/>
      <c r="BN11" s="631"/>
      <c r="BO11" s="656">
        <v>0.2</v>
      </c>
      <c r="BP11" s="656"/>
      <c r="BQ11" s="656"/>
      <c r="BR11" s="656"/>
      <c r="BS11" s="657" t="s">
        <v>236</v>
      </c>
      <c r="BT11" s="657"/>
      <c r="BU11" s="657"/>
      <c r="BV11" s="657"/>
      <c r="BW11" s="657"/>
      <c r="BX11" s="657"/>
      <c r="BY11" s="657"/>
      <c r="BZ11" s="657"/>
      <c r="CA11" s="657"/>
      <c r="CB11" s="715"/>
      <c r="CD11" s="663" t="s">
        <v>252</v>
      </c>
      <c r="CE11" s="664"/>
      <c r="CF11" s="664"/>
      <c r="CG11" s="664"/>
      <c r="CH11" s="664"/>
      <c r="CI11" s="664"/>
      <c r="CJ11" s="664"/>
      <c r="CK11" s="664"/>
      <c r="CL11" s="664"/>
      <c r="CM11" s="664"/>
      <c r="CN11" s="664"/>
      <c r="CO11" s="664"/>
      <c r="CP11" s="664"/>
      <c r="CQ11" s="665"/>
      <c r="CR11" s="629">
        <v>147492</v>
      </c>
      <c r="CS11" s="630"/>
      <c r="CT11" s="630"/>
      <c r="CU11" s="630"/>
      <c r="CV11" s="630"/>
      <c r="CW11" s="630"/>
      <c r="CX11" s="630"/>
      <c r="CY11" s="631"/>
      <c r="CZ11" s="656">
        <v>6.3</v>
      </c>
      <c r="DA11" s="656"/>
      <c r="DB11" s="656"/>
      <c r="DC11" s="656"/>
      <c r="DD11" s="635">
        <v>26668</v>
      </c>
      <c r="DE11" s="630"/>
      <c r="DF11" s="630"/>
      <c r="DG11" s="630"/>
      <c r="DH11" s="630"/>
      <c r="DI11" s="630"/>
      <c r="DJ11" s="630"/>
      <c r="DK11" s="630"/>
      <c r="DL11" s="630"/>
      <c r="DM11" s="630"/>
      <c r="DN11" s="630"/>
      <c r="DO11" s="630"/>
      <c r="DP11" s="631"/>
      <c r="DQ11" s="635">
        <v>70749</v>
      </c>
      <c r="DR11" s="630"/>
      <c r="DS11" s="630"/>
      <c r="DT11" s="630"/>
      <c r="DU11" s="630"/>
      <c r="DV11" s="630"/>
      <c r="DW11" s="630"/>
      <c r="DX11" s="630"/>
      <c r="DY11" s="630"/>
      <c r="DZ11" s="630"/>
      <c r="EA11" s="630"/>
      <c r="EB11" s="630"/>
      <c r="EC11" s="673"/>
    </row>
    <row r="12" spans="2:143" ht="11.25" customHeight="1" x14ac:dyDescent="0.2">
      <c r="B12" s="626" t="s">
        <v>253</v>
      </c>
      <c r="C12" s="627"/>
      <c r="D12" s="627"/>
      <c r="E12" s="627"/>
      <c r="F12" s="627"/>
      <c r="G12" s="627"/>
      <c r="H12" s="627"/>
      <c r="I12" s="627"/>
      <c r="J12" s="627"/>
      <c r="K12" s="627"/>
      <c r="L12" s="627"/>
      <c r="M12" s="627"/>
      <c r="N12" s="627"/>
      <c r="O12" s="627"/>
      <c r="P12" s="627"/>
      <c r="Q12" s="628"/>
      <c r="R12" s="629" t="s">
        <v>236</v>
      </c>
      <c r="S12" s="630"/>
      <c r="T12" s="630"/>
      <c r="U12" s="630"/>
      <c r="V12" s="630"/>
      <c r="W12" s="630"/>
      <c r="X12" s="630"/>
      <c r="Y12" s="631"/>
      <c r="Z12" s="656" t="s">
        <v>137</v>
      </c>
      <c r="AA12" s="656"/>
      <c r="AB12" s="656"/>
      <c r="AC12" s="656"/>
      <c r="AD12" s="657" t="s">
        <v>236</v>
      </c>
      <c r="AE12" s="657"/>
      <c r="AF12" s="657"/>
      <c r="AG12" s="657"/>
      <c r="AH12" s="657"/>
      <c r="AI12" s="657"/>
      <c r="AJ12" s="657"/>
      <c r="AK12" s="657"/>
      <c r="AL12" s="632" t="s">
        <v>137</v>
      </c>
      <c r="AM12" s="633"/>
      <c r="AN12" s="633"/>
      <c r="AO12" s="658"/>
      <c r="AP12" s="626" t="s">
        <v>254</v>
      </c>
      <c r="AQ12" s="627"/>
      <c r="AR12" s="627"/>
      <c r="AS12" s="627"/>
      <c r="AT12" s="627"/>
      <c r="AU12" s="627"/>
      <c r="AV12" s="627"/>
      <c r="AW12" s="627"/>
      <c r="AX12" s="627"/>
      <c r="AY12" s="627"/>
      <c r="AZ12" s="627"/>
      <c r="BA12" s="627"/>
      <c r="BB12" s="627"/>
      <c r="BC12" s="627"/>
      <c r="BD12" s="627"/>
      <c r="BE12" s="627"/>
      <c r="BF12" s="628"/>
      <c r="BG12" s="629">
        <v>17865</v>
      </c>
      <c r="BH12" s="630"/>
      <c r="BI12" s="630"/>
      <c r="BJ12" s="630"/>
      <c r="BK12" s="630"/>
      <c r="BL12" s="630"/>
      <c r="BM12" s="630"/>
      <c r="BN12" s="631"/>
      <c r="BO12" s="656">
        <v>32.799999999999997</v>
      </c>
      <c r="BP12" s="656"/>
      <c r="BQ12" s="656"/>
      <c r="BR12" s="656"/>
      <c r="BS12" s="657" t="s">
        <v>236</v>
      </c>
      <c r="BT12" s="657"/>
      <c r="BU12" s="657"/>
      <c r="BV12" s="657"/>
      <c r="BW12" s="657"/>
      <c r="BX12" s="657"/>
      <c r="BY12" s="657"/>
      <c r="BZ12" s="657"/>
      <c r="CA12" s="657"/>
      <c r="CB12" s="715"/>
      <c r="CD12" s="663" t="s">
        <v>255</v>
      </c>
      <c r="CE12" s="664"/>
      <c r="CF12" s="664"/>
      <c r="CG12" s="664"/>
      <c r="CH12" s="664"/>
      <c r="CI12" s="664"/>
      <c r="CJ12" s="664"/>
      <c r="CK12" s="664"/>
      <c r="CL12" s="664"/>
      <c r="CM12" s="664"/>
      <c r="CN12" s="664"/>
      <c r="CO12" s="664"/>
      <c r="CP12" s="664"/>
      <c r="CQ12" s="665"/>
      <c r="CR12" s="629">
        <v>480250</v>
      </c>
      <c r="CS12" s="630"/>
      <c r="CT12" s="630"/>
      <c r="CU12" s="630"/>
      <c r="CV12" s="630"/>
      <c r="CW12" s="630"/>
      <c r="CX12" s="630"/>
      <c r="CY12" s="631"/>
      <c r="CZ12" s="656">
        <v>20.5</v>
      </c>
      <c r="DA12" s="656"/>
      <c r="DB12" s="656"/>
      <c r="DC12" s="656"/>
      <c r="DD12" s="635">
        <v>380559</v>
      </c>
      <c r="DE12" s="630"/>
      <c r="DF12" s="630"/>
      <c r="DG12" s="630"/>
      <c r="DH12" s="630"/>
      <c r="DI12" s="630"/>
      <c r="DJ12" s="630"/>
      <c r="DK12" s="630"/>
      <c r="DL12" s="630"/>
      <c r="DM12" s="630"/>
      <c r="DN12" s="630"/>
      <c r="DO12" s="630"/>
      <c r="DP12" s="631"/>
      <c r="DQ12" s="635">
        <v>37843</v>
      </c>
      <c r="DR12" s="630"/>
      <c r="DS12" s="630"/>
      <c r="DT12" s="630"/>
      <c r="DU12" s="630"/>
      <c r="DV12" s="630"/>
      <c r="DW12" s="630"/>
      <c r="DX12" s="630"/>
      <c r="DY12" s="630"/>
      <c r="DZ12" s="630"/>
      <c r="EA12" s="630"/>
      <c r="EB12" s="630"/>
      <c r="EC12" s="673"/>
    </row>
    <row r="13" spans="2:143" ht="11.25" customHeight="1" x14ac:dyDescent="0.2">
      <c r="B13" s="626" t="s">
        <v>256</v>
      </c>
      <c r="C13" s="627"/>
      <c r="D13" s="627"/>
      <c r="E13" s="627"/>
      <c r="F13" s="627"/>
      <c r="G13" s="627"/>
      <c r="H13" s="627"/>
      <c r="I13" s="627"/>
      <c r="J13" s="627"/>
      <c r="K13" s="627"/>
      <c r="L13" s="627"/>
      <c r="M13" s="627"/>
      <c r="N13" s="627"/>
      <c r="O13" s="627"/>
      <c r="P13" s="627"/>
      <c r="Q13" s="628"/>
      <c r="R13" s="629" t="s">
        <v>137</v>
      </c>
      <c r="S13" s="630"/>
      <c r="T13" s="630"/>
      <c r="U13" s="630"/>
      <c r="V13" s="630"/>
      <c r="W13" s="630"/>
      <c r="X13" s="630"/>
      <c r="Y13" s="631"/>
      <c r="Z13" s="656" t="s">
        <v>137</v>
      </c>
      <c r="AA13" s="656"/>
      <c r="AB13" s="656"/>
      <c r="AC13" s="656"/>
      <c r="AD13" s="657" t="s">
        <v>236</v>
      </c>
      <c r="AE13" s="657"/>
      <c r="AF13" s="657"/>
      <c r="AG13" s="657"/>
      <c r="AH13" s="657"/>
      <c r="AI13" s="657"/>
      <c r="AJ13" s="657"/>
      <c r="AK13" s="657"/>
      <c r="AL13" s="632" t="s">
        <v>236</v>
      </c>
      <c r="AM13" s="633"/>
      <c r="AN13" s="633"/>
      <c r="AO13" s="658"/>
      <c r="AP13" s="626" t="s">
        <v>257</v>
      </c>
      <c r="AQ13" s="627"/>
      <c r="AR13" s="627"/>
      <c r="AS13" s="627"/>
      <c r="AT13" s="627"/>
      <c r="AU13" s="627"/>
      <c r="AV13" s="627"/>
      <c r="AW13" s="627"/>
      <c r="AX13" s="627"/>
      <c r="AY13" s="627"/>
      <c r="AZ13" s="627"/>
      <c r="BA13" s="627"/>
      <c r="BB13" s="627"/>
      <c r="BC13" s="627"/>
      <c r="BD13" s="627"/>
      <c r="BE13" s="627"/>
      <c r="BF13" s="628"/>
      <c r="BG13" s="629">
        <v>17803</v>
      </c>
      <c r="BH13" s="630"/>
      <c r="BI13" s="630"/>
      <c r="BJ13" s="630"/>
      <c r="BK13" s="630"/>
      <c r="BL13" s="630"/>
      <c r="BM13" s="630"/>
      <c r="BN13" s="631"/>
      <c r="BO13" s="656">
        <v>32.700000000000003</v>
      </c>
      <c r="BP13" s="656"/>
      <c r="BQ13" s="656"/>
      <c r="BR13" s="656"/>
      <c r="BS13" s="657" t="s">
        <v>137</v>
      </c>
      <c r="BT13" s="657"/>
      <c r="BU13" s="657"/>
      <c r="BV13" s="657"/>
      <c r="BW13" s="657"/>
      <c r="BX13" s="657"/>
      <c r="BY13" s="657"/>
      <c r="BZ13" s="657"/>
      <c r="CA13" s="657"/>
      <c r="CB13" s="715"/>
      <c r="CD13" s="663" t="s">
        <v>258</v>
      </c>
      <c r="CE13" s="664"/>
      <c r="CF13" s="664"/>
      <c r="CG13" s="664"/>
      <c r="CH13" s="664"/>
      <c r="CI13" s="664"/>
      <c r="CJ13" s="664"/>
      <c r="CK13" s="664"/>
      <c r="CL13" s="664"/>
      <c r="CM13" s="664"/>
      <c r="CN13" s="664"/>
      <c r="CO13" s="664"/>
      <c r="CP13" s="664"/>
      <c r="CQ13" s="665"/>
      <c r="CR13" s="629">
        <v>215586</v>
      </c>
      <c r="CS13" s="630"/>
      <c r="CT13" s="630"/>
      <c r="CU13" s="630"/>
      <c r="CV13" s="630"/>
      <c r="CW13" s="630"/>
      <c r="CX13" s="630"/>
      <c r="CY13" s="631"/>
      <c r="CZ13" s="656">
        <v>9.1999999999999993</v>
      </c>
      <c r="DA13" s="656"/>
      <c r="DB13" s="656"/>
      <c r="DC13" s="656"/>
      <c r="DD13" s="635">
        <v>167122</v>
      </c>
      <c r="DE13" s="630"/>
      <c r="DF13" s="630"/>
      <c r="DG13" s="630"/>
      <c r="DH13" s="630"/>
      <c r="DI13" s="630"/>
      <c r="DJ13" s="630"/>
      <c r="DK13" s="630"/>
      <c r="DL13" s="630"/>
      <c r="DM13" s="630"/>
      <c r="DN13" s="630"/>
      <c r="DO13" s="630"/>
      <c r="DP13" s="631"/>
      <c r="DQ13" s="635">
        <v>61247</v>
      </c>
      <c r="DR13" s="630"/>
      <c r="DS13" s="630"/>
      <c r="DT13" s="630"/>
      <c r="DU13" s="630"/>
      <c r="DV13" s="630"/>
      <c r="DW13" s="630"/>
      <c r="DX13" s="630"/>
      <c r="DY13" s="630"/>
      <c r="DZ13" s="630"/>
      <c r="EA13" s="630"/>
      <c r="EB13" s="630"/>
      <c r="EC13" s="673"/>
    </row>
    <row r="14" spans="2:143" ht="11.25" customHeight="1" x14ac:dyDescent="0.2">
      <c r="B14" s="626" t="s">
        <v>259</v>
      </c>
      <c r="C14" s="627"/>
      <c r="D14" s="627"/>
      <c r="E14" s="627"/>
      <c r="F14" s="627"/>
      <c r="G14" s="627"/>
      <c r="H14" s="627"/>
      <c r="I14" s="627"/>
      <c r="J14" s="627"/>
      <c r="K14" s="627"/>
      <c r="L14" s="627"/>
      <c r="M14" s="627"/>
      <c r="N14" s="627"/>
      <c r="O14" s="627"/>
      <c r="P14" s="627"/>
      <c r="Q14" s="628"/>
      <c r="R14" s="629" t="s">
        <v>137</v>
      </c>
      <c r="S14" s="630"/>
      <c r="T14" s="630"/>
      <c r="U14" s="630"/>
      <c r="V14" s="630"/>
      <c r="W14" s="630"/>
      <c r="X14" s="630"/>
      <c r="Y14" s="631"/>
      <c r="Z14" s="656" t="s">
        <v>137</v>
      </c>
      <c r="AA14" s="656"/>
      <c r="AB14" s="656"/>
      <c r="AC14" s="656"/>
      <c r="AD14" s="657" t="s">
        <v>137</v>
      </c>
      <c r="AE14" s="657"/>
      <c r="AF14" s="657"/>
      <c r="AG14" s="657"/>
      <c r="AH14" s="657"/>
      <c r="AI14" s="657"/>
      <c r="AJ14" s="657"/>
      <c r="AK14" s="657"/>
      <c r="AL14" s="632" t="s">
        <v>137</v>
      </c>
      <c r="AM14" s="633"/>
      <c r="AN14" s="633"/>
      <c r="AO14" s="658"/>
      <c r="AP14" s="626" t="s">
        <v>260</v>
      </c>
      <c r="AQ14" s="627"/>
      <c r="AR14" s="627"/>
      <c r="AS14" s="627"/>
      <c r="AT14" s="627"/>
      <c r="AU14" s="627"/>
      <c r="AV14" s="627"/>
      <c r="AW14" s="627"/>
      <c r="AX14" s="627"/>
      <c r="AY14" s="627"/>
      <c r="AZ14" s="627"/>
      <c r="BA14" s="627"/>
      <c r="BB14" s="627"/>
      <c r="BC14" s="627"/>
      <c r="BD14" s="627"/>
      <c r="BE14" s="627"/>
      <c r="BF14" s="628"/>
      <c r="BG14" s="629">
        <v>2795</v>
      </c>
      <c r="BH14" s="630"/>
      <c r="BI14" s="630"/>
      <c r="BJ14" s="630"/>
      <c r="BK14" s="630"/>
      <c r="BL14" s="630"/>
      <c r="BM14" s="630"/>
      <c r="BN14" s="631"/>
      <c r="BO14" s="656">
        <v>5.0999999999999996</v>
      </c>
      <c r="BP14" s="656"/>
      <c r="BQ14" s="656"/>
      <c r="BR14" s="656"/>
      <c r="BS14" s="657" t="s">
        <v>137</v>
      </c>
      <c r="BT14" s="657"/>
      <c r="BU14" s="657"/>
      <c r="BV14" s="657"/>
      <c r="BW14" s="657"/>
      <c r="BX14" s="657"/>
      <c r="BY14" s="657"/>
      <c r="BZ14" s="657"/>
      <c r="CA14" s="657"/>
      <c r="CB14" s="715"/>
      <c r="CD14" s="663" t="s">
        <v>261</v>
      </c>
      <c r="CE14" s="664"/>
      <c r="CF14" s="664"/>
      <c r="CG14" s="664"/>
      <c r="CH14" s="664"/>
      <c r="CI14" s="664"/>
      <c r="CJ14" s="664"/>
      <c r="CK14" s="664"/>
      <c r="CL14" s="664"/>
      <c r="CM14" s="664"/>
      <c r="CN14" s="664"/>
      <c r="CO14" s="664"/>
      <c r="CP14" s="664"/>
      <c r="CQ14" s="665"/>
      <c r="CR14" s="629">
        <v>30110</v>
      </c>
      <c r="CS14" s="630"/>
      <c r="CT14" s="630"/>
      <c r="CU14" s="630"/>
      <c r="CV14" s="630"/>
      <c r="CW14" s="630"/>
      <c r="CX14" s="630"/>
      <c r="CY14" s="631"/>
      <c r="CZ14" s="656">
        <v>1.3</v>
      </c>
      <c r="DA14" s="656"/>
      <c r="DB14" s="656"/>
      <c r="DC14" s="656"/>
      <c r="DD14" s="635" t="s">
        <v>137</v>
      </c>
      <c r="DE14" s="630"/>
      <c r="DF14" s="630"/>
      <c r="DG14" s="630"/>
      <c r="DH14" s="630"/>
      <c r="DI14" s="630"/>
      <c r="DJ14" s="630"/>
      <c r="DK14" s="630"/>
      <c r="DL14" s="630"/>
      <c r="DM14" s="630"/>
      <c r="DN14" s="630"/>
      <c r="DO14" s="630"/>
      <c r="DP14" s="631"/>
      <c r="DQ14" s="635">
        <v>28210</v>
      </c>
      <c r="DR14" s="630"/>
      <c r="DS14" s="630"/>
      <c r="DT14" s="630"/>
      <c r="DU14" s="630"/>
      <c r="DV14" s="630"/>
      <c r="DW14" s="630"/>
      <c r="DX14" s="630"/>
      <c r="DY14" s="630"/>
      <c r="DZ14" s="630"/>
      <c r="EA14" s="630"/>
      <c r="EB14" s="630"/>
      <c r="EC14" s="673"/>
    </row>
    <row r="15" spans="2:143" ht="11.25" customHeight="1" x14ac:dyDescent="0.2">
      <c r="B15" s="626" t="s">
        <v>262</v>
      </c>
      <c r="C15" s="627"/>
      <c r="D15" s="627"/>
      <c r="E15" s="627"/>
      <c r="F15" s="627"/>
      <c r="G15" s="627"/>
      <c r="H15" s="627"/>
      <c r="I15" s="627"/>
      <c r="J15" s="627"/>
      <c r="K15" s="627"/>
      <c r="L15" s="627"/>
      <c r="M15" s="627"/>
      <c r="N15" s="627"/>
      <c r="O15" s="627"/>
      <c r="P15" s="627"/>
      <c r="Q15" s="628"/>
      <c r="R15" s="629" t="s">
        <v>137</v>
      </c>
      <c r="S15" s="630"/>
      <c r="T15" s="630"/>
      <c r="U15" s="630"/>
      <c r="V15" s="630"/>
      <c r="W15" s="630"/>
      <c r="X15" s="630"/>
      <c r="Y15" s="631"/>
      <c r="Z15" s="656" t="s">
        <v>137</v>
      </c>
      <c r="AA15" s="656"/>
      <c r="AB15" s="656"/>
      <c r="AC15" s="656"/>
      <c r="AD15" s="657" t="s">
        <v>137</v>
      </c>
      <c r="AE15" s="657"/>
      <c r="AF15" s="657"/>
      <c r="AG15" s="657"/>
      <c r="AH15" s="657"/>
      <c r="AI15" s="657"/>
      <c r="AJ15" s="657"/>
      <c r="AK15" s="657"/>
      <c r="AL15" s="632" t="s">
        <v>236</v>
      </c>
      <c r="AM15" s="633"/>
      <c r="AN15" s="633"/>
      <c r="AO15" s="658"/>
      <c r="AP15" s="626" t="s">
        <v>263</v>
      </c>
      <c r="AQ15" s="627"/>
      <c r="AR15" s="627"/>
      <c r="AS15" s="627"/>
      <c r="AT15" s="627"/>
      <c r="AU15" s="627"/>
      <c r="AV15" s="627"/>
      <c r="AW15" s="627"/>
      <c r="AX15" s="627"/>
      <c r="AY15" s="627"/>
      <c r="AZ15" s="627"/>
      <c r="BA15" s="627"/>
      <c r="BB15" s="627"/>
      <c r="BC15" s="627"/>
      <c r="BD15" s="627"/>
      <c r="BE15" s="627"/>
      <c r="BF15" s="628"/>
      <c r="BG15" s="629">
        <v>4185</v>
      </c>
      <c r="BH15" s="630"/>
      <c r="BI15" s="630"/>
      <c r="BJ15" s="630"/>
      <c r="BK15" s="630"/>
      <c r="BL15" s="630"/>
      <c r="BM15" s="630"/>
      <c r="BN15" s="631"/>
      <c r="BO15" s="656">
        <v>7.7</v>
      </c>
      <c r="BP15" s="656"/>
      <c r="BQ15" s="656"/>
      <c r="BR15" s="656"/>
      <c r="BS15" s="657" t="s">
        <v>137</v>
      </c>
      <c r="BT15" s="657"/>
      <c r="BU15" s="657"/>
      <c r="BV15" s="657"/>
      <c r="BW15" s="657"/>
      <c r="BX15" s="657"/>
      <c r="BY15" s="657"/>
      <c r="BZ15" s="657"/>
      <c r="CA15" s="657"/>
      <c r="CB15" s="715"/>
      <c r="CD15" s="663" t="s">
        <v>264</v>
      </c>
      <c r="CE15" s="664"/>
      <c r="CF15" s="664"/>
      <c r="CG15" s="664"/>
      <c r="CH15" s="664"/>
      <c r="CI15" s="664"/>
      <c r="CJ15" s="664"/>
      <c r="CK15" s="664"/>
      <c r="CL15" s="664"/>
      <c r="CM15" s="664"/>
      <c r="CN15" s="664"/>
      <c r="CO15" s="664"/>
      <c r="CP15" s="664"/>
      <c r="CQ15" s="665"/>
      <c r="CR15" s="629">
        <v>82474</v>
      </c>
      <c r="CS15" s="630"/>
      <c r="CT15" s="630"/>
      <c r="CU15" s="630"/>
      <c r="CV15" s="630"/>
      <c r="CW15" s="630"/>
      <c r="CX15" s="630"/>
      <c r="CY15" s="631"/>
      <c r="CZ15" s="656">
        <v>3.5</v>
      </c>
      <c r="DA15" s="656"/>
      <c r="DB15" s="656"/>
      <c r="DC15" s="656"/>
      <c r="DD15" s="635" t="s">
        <v>137</v>
      </c>
      <c r="DE15" s="630"/>
      <c r="DF15" s="630"/>
      <c r="DG15" s="630"/>
      <c r="DH15" s="630"/>
      <c r="DI15" s="630"/>
      <c r="DJ15" s="630"/>
      <c r="DK15" s="630"/>
      <c r="DL15" s="630"/>
      <c r="DM15" s="630"/>
      <c r="DN15" s="630"/>
      <c r="DO15" s="630"/>
      <c r="DP15" s="631"/>
      <c r="DQ15" s="635">
        <v>64637</v>
      </c>
      <c r="DR15" s="630"/>
      <c r="DS15" s="630"/>
      <c r="DT15" s="630"/>
      <c r="DU15" s="630"/>
      <c r="DV15" s="630"/>
      <c r="DW15" s="630"/>
      <c r="DX15" s="630"/>
      <c r="DY15" s="630"/>
      <c r="DZ15" s="630"/>
      <c r="EA15" s="630"/>
      <c r="EB15" s="630"/>
      <c r="EC15" s="673"/>
    </row>
    <row r="16" spans="2:143" ht="11.25" customHeight="1" x14ac:dyDescent="0.2">
      <c r="B16" s="626" t="s">
        <v>265</v>
      </c>
      <c r="C16" s="627"/>
      <c r="D16" s="627"/>
      <c r="E16" s="627"/>
      <c r="F16" s="627"/>
      <c r="G16" s="627"/>
      <c r="H16" s="627"/>
      <c r="I16" s="627"/>
      <c r="J16" s="627"/>
      <c r="K16" s="627"/>
      <c r="L16" s="627"/>
      <c r="M16" s="627"/>
      <c r="N16" s="627"/>
      <c r="O16" s="627"/>
      <c r="P16" s="627"/>
      <c r="Q16" s="628"/>
      <c r="R16" s="629">
        <v>475</v>
      </c>
      <c r="S16" s="630"/>
      <c r="T16" s="630"/>
      <c r="U16" s="630"/>
      <c r="V16" s="630"/>
      <c r="W16" s="630"/>
      <c r="X16" s="630"/>
      <c r="Y16" s="631"/>
      <c r="Z16" s="656">
        <v>0</v>
      </c>
      <c r="AA16" s="656"/>
      <c r="AB16" s="656"/>
      <c r="AC16" s="656"/>
      <c r="AD16" s="657">
        <v>475</v>
      </c>
      <c r="AE16" s="657"/>
      <c r="AF16" s="657"/>
      <c r="AG16" s="657"/>
      <c r="AH16" s="657"/>
      <c r="AI16" s="657"/>
      <c r="AJ16" s="657"/>
      <c r="AK16" s="657"/>
      <c r="AL16" s="632">
        <v>0</v>
      </c>
      <c r="AM16" s="633"/>
      <c r="AN16" s="633"/>
      <c r="AO16" s="658"/>
      <c r="AP16" s="626" t="s">
        <v>266</v>
      </c>
      <c r="AQ16" s="627"/>
      <c r="AR16" s="627"/>
      <c r="AS16" s="627"/>
      <c r="AT16" s="627"/>
      <c r="AU16" s="627"/>
      <c r="AV16" s="627"/>
      <c r="AW16" s="627"/>
      <c r="AX16" s="627"/>
      <c r="AY16" s="627"/>
      <c r="AZ16" s="627"/>
      <c r="BA16" s="627"/>
      <c r="BB16" s="627"/>
      <c r="BC16" s="627"/>
      <c r="BD16" s="627"/>
      <c r="BE16" s="627"/>
      <c r="BF16" s="628"/>
      <c r="BG16" s="629" t="s">
        <v>236</v>
      </c>
      <c r="BH16" s="630"/>
      <c r="BI16" s="630"/>
      <c r="BJ16" s="630"/>
      <c r="BK16" s="630"/>
      <c r="BL16" s="630"/>
      <c r="BM16" s="630"/>
      <c r="BN16" s="631"/>
      <c r="BO16" s="656" t="s">
        <v>137</v>
      </c>
      <c r="BP16" s="656"/>
      <c r="BQ16" s="656"/>
      <c r="BR16" s="656"/>
      <c r="BS16" s="657" t="s">
        <v>236</v>
      </c>
      <c r="BT16" s="657"/>
      <c r="BU16" s="657"/>
      <c r="BV16" s="657"/>
      <c r="BW16" s="657"/>
      <c r="BX16" s="657"/>
      <c r="BY16" s="657"/>
      <c r="BZ16" s="657"/>
      <c r="CA16" s="657"/>
      <c r="CB16" s="715"/>
      <c r="CD16" s="663" t="s">
        <v>267</v>
      </c>
      <c r="CE16" s="664"/>
      <c r="CF16" s="664"/>
      <c r="CG16" s="664"/>
      <c r="CH16" s="664"/>
      <c r="CI16" s="664"/>
      <c r="CJ16" s="664"/>
      <c r="CK16" s="664"/>
      <c r="CL16" s="664"/>
      <c r="CM16" s="664"/>
      <c r="CN16" s="664"/>
      <c r="CO16" s="664"/>
      <c r="CP16" s="664"/>
      <c r="CQ16" s="665"/>
      <c r="CR16" s="629">
        <v>19896</v>
      </c>
      <c r="CS16" s="630"/>
      <c r="CT16" s="630"/>
      <c r="CU16" s="630"/>
      <c r="CV16" s="630"/>
      <c r="CW16" s="630"/>
      <c r="CX16" s="630"/>
      <c r="CY16" s="631"/>
      <c r="CZ16" s="656">
        <v>0.8</v>
      </c>
      <c r="DA16" s="656"/>
      <c r="DB16" s="656"/>
      <c r="DC16" s="656"/>
      <c r="DD16" s="635" t="s">
        <v>236</v>
      </c>
      <c r="DE16" s="630"/>
      <c r="DF16" s="630"/>
      <c r="DG16" s="630"/>
      <c r="DH16" s="630"/>
      <c r="DI16" s="630"/>
      <c r="DJ16" s="630"/>
      <c r="DK16" s="630"/>
      <c r="DL16" s="630"/>
      <c r="DM16" s="630"/>
      <c r="DN16" s="630"/>
      <c r="DO16" s="630"/>
      <c r="DP16" s="631"/>
      <c r="DQ16" s="635">
        <v>249</v>
      </c>
      <c r="DR16" s="630"/>
      <c r="DS16" s="630"/>
      <c r="DT16" s="630"/>
      <c r="DU16" s="630"/>
      <c r="DV16" s="630"/>
      <c r="DW16" s="630"/>
      <c r="DX16" s="630"/>
      <c r="DY16" s="630"/>
      <c r="DZ16" s="630"/>
      <c r="EA16" s="630"/>
      <c r="EB16" s="630"/>
      <c r="EC16" s="673"/>
    </row>
    <row r="17" spans="2:133" ht="11.25" customHeight="1" x14ac:dyDescent="0.2">
      <c r="B17" s="626" t="s">
        <v>268</v>
      </c>
      <c r="C17" s="627"/>
      <c r="D17" s="627"/>
      <c r="E17" s="627"/>
      <c r="F17" s="627"/>
      <c r="G17" s="627"/>
      <c r="H17" s="627"/>
      <c r="I17" s="627"/>
      <c r="J17" s="627"/>
      <c r="K17" s="627"/>
      <c r="L17" s="627"/>
      <c r="M17" s="627"/>
      <c r="N17" s="627"/>
      <c r="O17" s="627"/>
      <c r="P17" s="627"/>
      <c r="Q17" s="628"/>
      <c r="R17" s="629">
        <v>397</v>
      </c>
      <c r="S17" s="630"/>
      <c r="T17" s="630"/>
      <c r="U17" s="630"/>
      <c r="V17" s="630"/>
      <c r="W17" s="630"/>
      <c r="X17" s="630"/>
      <c r="Y17" s="631"/>
      <c r="Z17" s="656">
        <v>0</v>
      </c>
      <c r="AA17" s="656"/>
      <c r="AB17" s="656"/>
      <c r="AC17" s="656"/>
      <c r="AD17" s="657">
        <v>397</v>
      </c>
      <c r="AE17" s="657"/>
      <c r="AF17" s="657"/>
      <c r="AG17" s="657"/>
      <c r="AH17" s="657"/>
      <c r="AI17" s="657"/>
      <c r="AJ17" s="657"/>
      <c r="AK17" s="657"/>
      <c r="AL17" s="632">
        <v>0</v>
      </c>
      <c r="AM17" s="633"/>
      <c r="AN17" s="633"/>
      <c r="AO17" s="658"/>
      <c r="AP17" s="626" t="s">
        <v>269</v>
      </c>
      <c r="AQ17" s="627"/>
      <c r="AR17" s="627"/>
      <c r="AS17" s="627"/>
      <c r="AT17" s="627"/>
      <c r="AU17" s="627"/>
      <c r="AV17" s="627"/>
      <c r="AW17" s="627"/>
      <c r="AX17" s="627"/>
      <c r="AY17" s="627"/>
      <c r="AZ17" s="627"/>
      <c r="BA17" s="627"/>
      <c r="BB17" s="627"/>
      <c r="BC17" s="627"/>
      <c r="BD17" s="627"/>
      <c r="BE17" s="627"/>
      <c r="BF17" s="628"/>
      <c r="BG17" s="629" t="s">
        <v>236</v>
      </c>
      <c r="BH17" s="630"/>
      <c r="BI17" s="630"/>
      <c r="BJ17" s="630"/>
      <c r="BK17" s="630"/>
      <c r="BL17" s="630"/>
      <c r="BM17" s="630"/>
      <c r="BN17" s="631"/>
      <c r="BO17" s="656" t="s">
        <v>236</v>
      </c>
      <c r="BP17" s="656"/>
      <c r="BQ17" s="656"/>
      <c r="BR17" s="656"/>
      <c r="BS17" s="657" t="s">
        <v>137</v>
      </c>
      <c r="BT17" s="657"/>
      <c r="BU17" s="657"/>
      <c r="BV17" s="657"/>
      <c r="BW17" s="657"/>
      <c r="BX17" s="657"/>
      <c r="BY17" s="657"/>
      <c r="BZ17" s="657"/>
      <c r="CA17" s="657"/>
      <c r="CB17" s="715"/>
      <c r="CD17" s="663" t="s">
        <v>270</v>
      </c>
      <c r="CE17" s="664"/>
      <c r="CF17" s="664"/>
      <c r="CG17" s="664"/>
      <c r="CH17" s="664"/>
      <c r="CI17" s="664"/>
      <c r="CJ17" s="664"/>
      <c r="CK17" s="664"/>
      <c r="CL17" s="664"/>
      <c r="CM17" s="664"/>
      <c r="CN17" s="664"/>
      <c r="CO17" s="664"/>
      <c r="CP17" s="664"/>
      <c r="CQ17" s="665"/>
      <c r="CR17" s="629">
        <v>393914</v>
      </c>
      <c r="CS17" s="630"/>
      <c r="CT17" s="630"/>
      <c r="CU17" s="630"/>
      <c r="CV17" s="630"/>
      <c r="CW17" s="630"/>
      <c r="CX17" s="630"/>
      <c r="CY17" s="631"/>
      <c r="CZ17" s="656">
        <v>16.8</v>
      </c>
      <c r="DA17" s="656"/>
      <c r="DB17" s="656"/>
      <c r="DC17" s="656"/>
      <c r="DD17" s="635" t="s">
        <v>137</v>
      </c>
      <c r="DE17" s="630"/>
      <c r="DF17" s="630"/>
      <c r="DG17" s="630"/>
      <c r="DH17" s="630"/>
      <c r="DI17" s="630"/>
      <c r="DJ17" s="630"/>
      <c r="DK17" s="630"/>
      <c r="DL17" s="630"/>
      <c r="DM17" s="630"/>
      <c r="DN17" s="630"/>
      <c r="DO17" s="630"/>
      <c r="DP17" s="631"/>
      <c r="DQ17" s="635">
        <v>375764</v>
      </c>
      <c r="DR17" s="630"/>
      <c r="DS17" s="630"/>
      <c r="DT17" s="630"/>
      <c r="DU17" s="630"/>
      <c r="DV17" s="630"/>
      <c r="DW17" s="630"/>
      <c r="DX17" s="630"/>
      <c r="DY17" s="630"/>
      <c r="DZ17" s="630"/>
      <c r="EA17" s="630"/>
      <c r="EB17" s="630"/>
      <c r="EC17" s="673"/>
    </row>
    <row r="18" spans="2:133" ht="11.25" customHeight="1" x14ac:dyDescent="0.2">
      <c r="B18" s="626" t="s">
        <v>271</v>
      </c>
      <c r="C18" s="627"/>
      <c r="D18" s="627"/>
      <c r="E18" s="627"/>
      <c r="F18" s="627"/>
      <c r="G18" s="627"/>
      <c r="H18" s="627"/>
      <c r="I18" s="627"/>
      <c r="J18" s="627"/>
      <c r="K18" s="627"/>
      <c r="L18" s="627"/>
      <c r="M18" s="627"/>
      <c r="N18" s="627"/>
      <c r="O18" s="627"/>
      <c r="P18" s="627"/>
      <c r="Q18" s="628"/>
      <c r="R18" s="629">
        <v>618</v>
      </c>
      <c r="S18" s="630"/>
      <c r="T18" s="630"/>
      <c r="U18" s="630"/>
      <c r="V18" s="630"/>
      <c r="W18" s="630"/>
      <c r="X18" s="630"/>
      <c r="Y18" s="631"/>
      <c r="Z18" s="656">
        <v>0</v>
      </c>
      <c r="AA18" s="656"/>
      <c r="AB18" s="656"/>
      <c r="AC18" s="656"/>
      <c r="AD18" s="657">
        <v>618</v>
      </c>
      <c r="AE18" s="657"/>
      <c r="AF18" s="657"/>
      <c r="AG18" s="657"/>
      <c r="AH18" s="657"/>
      <c r="AI18" s="657"/>
      <c r="AJ18" s="657"/>
      <c r="AK18" s="657"/>
      <c r="AL18" s="632">
        <v>0.10000000149011612</v>
      </c>
      <c r="AM18" s="633"/>
      <c r="AN18" s="633"/>
      <c r="AO18" s="658"/>
      <c r="AP18" s="626" t="s">
        <v>272</v>
      </c>
      <c r="AQ18" s="627"/>
      <c r="AR18" s="627"/>
      <c r="AS18" s="627"/>
      <c r="AT18" s="627"/>
      <c r="AU18" s="627"/>
      <c r="AV18" s="627"/>
      <c r="AW18" s="627"/>
      <c r="AX18" s="627"/>
      <c r="AY18" s="627"/>
      <c r="AZ18" s="627"/>
      <c r="BA18" s="627"/>
      <c r="BB18" s="627"/>
      <c r="BC18" s="627"/>
      <c r="BD18" s="627"/>
      <c r="BE18" s="627"/>
      <c r="BF18" s="628"/>
      <c r="BG18" s="629" t="s">
        <v>236</v>
      </c>
      <c r="BH18" s="630"/>
      <c r="BI18" s="630"/>
      <c r="BJ18" s="630"/>
      <c r="BK18" s="630"/>
      <c r="BL18" s="630"/>
      <c r="BM18" s="630"/>
      <c r="BN18" s="631"/>
      <c r="BO18" s="656" t="s">
        <v>236</v>
      </c>
      <c r="BP18" s="656"/>
      <c r="BQ18" s="656"/>
      <c r="BR18" s="656"/>
      <c r="BS18" s="657" t="s">
        <v>236</v>
      </c>
      <c r="BT18" s="657"/>
      <c r="BU18" s="657"/>
      <c r="BV18" s="657"/>
      <c r="BW18" s="657"/>
      <c r="BX18" s="657"/>
      <c r="BY18" s="657"/>
      <c r="BZ18" s="657"/>
      <c r="CA18" s="657"/>
      <c r="CB18" s="715"/>
      <c r="CD18" s="663" t="s">
        <v>273</v>
      </c>
      <c r="CE18" s="664"/>
      <c r="CF18" s="664"/>
      <c r="CG18" s="664"/>
      <c r="CH18" s="664"/>
      <c r="CI18" s="664"/>
      <c r="CJ18" s="664"/>
      <c r="CK18" s="664"/>
      <c r="CL18" s="664"/>
      <c r="CM18" s="664"/>
      <c r="CN18" s="664"/>
      <c r="CO18" s="664"/>
      <c r="CP18" s="664"/>
      <c r="CQ18" s="665"/>
      <c r="CR18" s="629" t="s">
        <v>236</v>
      </c>
      <c r="CS18" s="630"/>
      <c r="CT18" s="630"/>
      <c r="CU18" s="630"/>
      <c r="CV18" s="630"/>
      <c r="CW18" s="630"/>
      <c r="CX18" s="630"/>
      <c r="CY18" s="631"/>
      <c r="CZ18" s="656" t="s">
        <v>137</v>
      </c>
      <c r="DA18" s="656"/>
      <c r="DB18" s="656"/>
      <c r="DC18" s="656"/>
      <c r="DD18" s="635" t="s">
        <v>236</v>
      </c>
      <c r="DE18" s="630"/>
      <c r="DF18" s="630"/>
      <c r="DG18" s="630"/>
      <c r="DH18" s="630"/>
      <c r="DI18" s="630"/>
      <c r="DJ18" s="630"/>
      <c r="DK18" s="630"/>
      <c r="DL18" s="630"/>
      <c r="DM18" s="630"/>
      <c r="DN18" s="630"/>
      <c r="DO18" s="630"/>
      <c r="DP18" s="631"/>
      <c r="DQ18" s="635" t="s">
        <v>137</v>
      </c>
      <c r="DR18" s="630"/>
      <c r="DS18" s="630"/>
      <c r="DT18" s="630"/>
      <c r="DU18" s="630"/>
      <c r="DV18" s="630"/>
      <c r="DW18" s="630"/>
      <c r="DX18" s="630"/>
      <c r="DY18" s="630"/>
      <c r="DZ18" s="630"/>
      <c r="EA18" s="630"/>
      <c r="EB18" s="630"/>
      <c r="EC18" s="673"/>
    </row>
    <row r="19" spans="2:133" ht="11.25" customHeight="1" x14ac:dyDescent="0.2">
      <c r="B19" s="626" t="s">
        <v>274</v>
      </c>
      <c r="C19" s="627"/>
      <c r="D19" s="627"/>
      <c r="E19" s="627"/>
      <c r="F19" s="627"/>
      <c r="G19" s="627"/>
      <c r="H19" s="627"/>
      <c r="I19" s="627"/>
      <c r="J19" s="627"/>
      <c r="K19" s="627"/>
      <c r="L19" s="627"/>
      <c r="M19" s="627"/>
      <c r="N19" s="627"/>
      <c r="O19" s="627"/>
      <c r="P19" s="627"/>
      <c r="Q19" s="628"/>
      <c r="R19" s="629">
        <v>34</v>
      </c>
      <c r="S19" s="630"/>
      <c r="T19" s="630"/>
      <c r="U19" s="630"/>
      <c r="V19" s="630"/>
      <c r="W19" s="630"/>
      <c r="X19" s="630"/>
      <c r="Y19" s="631"/>
      <c r="Z19" s="656">
        <v>0</v>
      </c>
      <c r="AA19" s="656"/>
      <c r="AB19" s="656"/>
      <c r="AC19" s="656"/>
      <c r="AD19" s="657">
        <v>34</v>
      </c>
      <c r="AE19" s="657"/>
      <c r="AF19" s="657"/>
      <c r="AG19" s="657"/>
      <c r="AH19" s="657"/>
      <c r="AI19" s="657"/>
      <c r="AJ19" s="657"/>
      <c r="AK19" s="657"/>
      <c r="AL19" s="632">
        <v>0</v>
      </c>
      <c r="AM19" s="633"/>
      <c r="AN19" s="633"/>
      <c r="AO19" s="658"/>
      <c r="AP19" s="626" t="s">
        <v>275</v>
      </c>
      <c r="AQ19" s="627"/>
      <c r="AR19" s="627"/>
      <c r="AS19" s="627"/>
      <c r="AT19" s="627"/>
      <c r="AU19" s="627"/>
      <c r="AV19" s="627"/>
      <c r="AW19" s="627"/>
      <c r="AX19" s="627"/>
      <c r="AY19" s="627"/>
      <c r="AZ19" s="627"/>
      <c r="BA19" s="627"/>
      <c r="BB19" s="627"/>
      <c r="BC19" s="627"/>
      <c r="BD19" s="627"/>
      <c r="BE19" s="627"/>
      <c r="BF19" s="628"/>
      <c r="BG19" s="629" t="s">
        <v>137</v>
      </c>
      <c r="BH19" s="630"/>
      <c r="BI19" s="630"/>
      <c r="BJ19" s="630"/>
      <c r="BK19" s="630"/>
      <c r="BL19" s="630"/>
      <c r="BM19" s="630"/>
      <c r="BN19" s="631"/>
      <c r="BO19" s="656" t="s">
        <v>137</v>
      </c>
      <c r="BP19" s="656"/>
      <c r="BQ19" s="656"/>
      <c r="BR19" s="656"/>
      <c r="BS19" s="657" t="s">
        <v>236</v>
      </c>
      <c r="BT19" s="657"/>
      <c r="BU19" s="657"/>
      <c r="BV19" s="657"/>
      <c r="BW19" s="657"/>
      <c r="BX19" s="657"/>
      <c r="BY19" s="657"/>
      <c r="BZ19" s="657"/>
      <c r="CA19" s="657"/>
      <c r="CB19" s="715"/>
      <c r="CD19" s="663" t="s">
        <v>276</v>
      </c>
      <c r="CE19" s="664"/>
      <c r="CF19" s="664"/>
      <c r="CG19" s="664"/>
      <c r="CH19" s="664"/>
      <c r="CI19" s="664"/>
      <c r="CJ19" s="664"/>
      <c r="CK19" s="664"/>
      <c r="CL19" s="664"/>
      <c r="CM19" s="664"/>
      <c r="CN19" s="664"/>
      <c r="CO19" s="664"/>
      <c r="CP19" s="664"/>
      <c r="CQ19" s="665"/>
      <c r="CR19" s="629" t="s">
        <v>137</v>
      </c>
      <c r="CS19" s="630"/>
      <c r="CT19" s="630"/>
      <c r="CU19" s="630"/>
      <c r="CV19" s="630"/>
      <c r="CW19" s="630"/>
      <c r="CX19" s="630"/>
      <c r="CY19" s="631"/>
      <c r="CZ19" s="656" t="s">
        <v>137</v>
      </c>
      <c r="DA19" s="656"/>
      <c r="DB19" s="656"/>
      <c r="DC19" s="656"/>
      <c r="DD19" s="635" t="s">
        <v>137</v>
      </c>
      <c r="DE19" s="630"/>
      <c r="DF19" s="630"/>
      <c r="DG19" s="630"/>
      <c r="DH19" s="630"/>
      <c r="DI19" s="630"/>
      <c r="DJ19" s="630"/>
      <c r="DK19" s="630"/>
      <c r="DL19" s="630"/>
      <c r="DM19" s="630"/>
      <c r="DN19" s="630"/>
      <c r="DO19" s="630"/>
      <c r="DP19" s="631"/>
      <c r="DQ19" s="635" t="s">
        <v>236</v>
      </c>
      <c r="DR19" s="630"/>
      <c r="DS19" s="630"/>
      <c r="DT19" s="630"/>
      <c r="DU19" s="630"/>
      <c r="DV19" s="630"/>
      <c r="DW19" s="630"/>
      <c r="DX19" s="630"/>
      <c r="DY19" s="630"/>
      <c r="DZ19" s="630"/>
      <c r="EA19" s="630"/>
      <c r="EB19" s="630"/>
      <c r="EC19" s="673"/>
    </row>
    <row r="20" spans="2:133" ht="11.25" customHeight="1" x14ac:dyDescent="0.2">
      <c r="B20" s="626" t="s">
        <v>277</v>
      </c>
      <c r="C20" s="627"/>
      <c r="D20" s="627"/>
      <c r="E20" s="627"/>
      <c r="F20" s="627"/>
      <c r="G20" s="627"/>
      <c r="H20" s="627"/>
      <c r="I20" s="627"/>
      <c r="J20" s="627"/>
      <c r="K20" s="627"/>
      <c r="L20" s="627"/>
      <c r="M20" s="627"/>
      <c r="N20" s="627"/>
      <c r="O20" s="627"/>
      <c r="P20" s="627"/>
      <c r="Q20" s="628"/>
      <c r="R20" s="629">
        <v>163</v>
      </c>
      <c r="S20" s="630"/>
      <c r="T20" s="630"/>
      <c r="U20" s="630"/>
      <c r="V20" s="630"/>
      <c r="W20" s="630"/>
      <c r="X20" s="630"/>
      <c r="Y20" s="631"/>
      <c r="Z20" s="656">
        <v>0</v>
      </c>
      <c r="AA20" s="656"/>
      <c r="AB20" s="656"/>
      <c r="AC20" s="656"/>
      <c r="AD20" s="657">
        <v>163</v>
      </c>
      <c r="AE20" s="657"/>
      <c r="AF20" s="657"/>
      <c r="AG20" s="657"/>
      <c r="AH20" s="657"/>
      <c r="AI20" s="657"/>
      <c r="AJ20" s="657"/>
      <c r="AK20" s="657"/>
      <c r="AL20" s="632">
        <v>0</v>
      </c>
      <c r="AM20" s="633"/>
      <c r="AN20" s="633"/>
      <c r="AO20" s="658"/>
      <c r="AP20" s="626" t="s">
        <v>278</v>
      </c>
      <c r="AQ20" s="627"/>
      <c r="AR20" s="627"/>
      <c r="AS20" s="627"/>
      <c r="AT20" s="627"/>
      <c r="AU20" s="627"/>
      <c r="AV20" s="627"/>
      <c r="AW20" s="627"/>
      <c r="AX20" s="627"/>
      <c r="AY20" s="627"/>
      <c r="AZ20" s="627"/>
      <c r="BA20" s="627"/>
      <c r="BB20" s="627"/>
      <c r="BC20" s="627"/>
      <c r="BD20" s="627"/>
      <c r="BE20" s="627"/>
      <c r="BF20" s="628"/>
      <c r="BG20" s="629" t="s">
        <v>236</v>
      </c>
      <c r="BH20" s="630"/>
      <c r="BI20" s="630"/>
      <c r="BJ20" s="630"/>
      <c r="BK20" s="630"/>
      <c r="BL20" s="630"/>
      <c r="BM20" s="630"/>
      <c r="BN20" s="631"/>
      <c r="BO20" s="656" t="s">
        <v>236</v>
      </c>
      <c r="BP20" s="656"/>
      <c r="BQ20" s="656"/>
      <c r="BR20" s="656"/>
      <c r="BS20" s="657" t="s">
        <v>137</v>
      </c>
      <c r="BT20" s="657"/>
      <c r="BU20" s="657"/>
      <c r="BV20" s="657"/>
      <c r="BW20" s="657"/>
      <c r="BX20" s="657"/>
      <c r="BY20" s="657"/>
      <c r="BZ20" s="657"/>
      <c r="CA20" s="657"/>
      <c r="CB20" s="715"/>
      <c r="CD20" s="663" t="s">
        <v>279</v>
      </c>
      <c r="CE20" s="664"/>
      <c r="CF20" s="664"/>
      <c r="CG20" s="664"/>
      <c r="CH20" s="664"/>
      <c r="CI20" s="664"/>
      <c r="CJ20" s="664"/>
      <c r="CK20" s="664"/>
      <c r="CL20" s="664"/>
      <c r="CM20" s="664"/>
      <c r="CN20" s="664"/>
      <c r="CO20" s="664"/>
      <c r="CP20" s="664"/>
      <c r="CQ20" s="665"/>
      <c r="CR20" s="629">
        <v>2344486</v>
      </c>
      <c r="CS20" s="630"/>
      <c r="CT20" s="630"/>
      <c r="CU20" s="630"/>
      <c r="CV20" s="630"/>
      <c r="CW20" s="630"/>
      <c r="CX20" s="630"/>
      <c r="CY20" s="631"/>
      <c r="CZ20" s="656">
        <v>100</v>
      </c>
      <c r="DA20" s="656"/>
      <c r="DB20" s="656"/>
      <c r="DC20" s="656"/>
      <c r="DD20" s="635">
        <v>616393</v>
      </c>
      <c r="DE20" s="630"/>
      <c r="DF20" s="630"/>
      <c r="DG20" s="630"/>
      <c r="DH20" s="630"/>
      <c r="DI20" s="630"/>
      <c r="DJ20" s="630"/>
      <c r="DK20" s="630"/>
      <c r="DL20" s="630"/>
      <c r="DM20" s="630"/>
      <c r="DN20" s="630"/>
      <c r="DO20" s="630"/>
      <c r="DP20" s="631"/>
      <c r="DQ20" s="635">
        <v>1328317</v>
      </c>
      <c r="DR20" s="630"/>
      <c r="DS20" s="630"/>
      <c r="DT20" s="630"/>
      <c r="DU20" s="630"/>
      <c r="DV20" s="630"/>
      <c r="DW20" s="630"/>
      <c r="DX20" s="630"/>
      <c r="DY20" s="630"/>
      <c r="DZ20" s="630"/>
      <c r="EA20" s="630"/>
      <c r="EB20" s="630"/>
      <c r="EC20" s="673"/>
    </row>
    <row r="21" spans="2:133" ht="11.25" customHeight="1" x14ac:dyDescent="0.2">
      <c r="B21" s="626" t="s">
        <v>280</v>
      </c>
      <c r="C21" s="627"/>
      <c r="D21" s="627"/>
      <c r="E21" s="627"/>
      <c r="F21" s="627"/>
      <c r="G21" s="627"/>
      <c r="H21" s="627"/>
      <c r="I21" s="627"/>
      <c r="J21" s="627"/>
      <c r="K21" s="627"/>
      <c r="L21" s="627"/>
      <c r="M21" s="627"/>
      <c r="N21" s="627"/>
      <c r="O21" s="627"/>
      <c r="P21" s="627"/>
      <c r="Q21" s="628"/>
      <c r="R21" s="629">
        <v>34</v>
      </c>
      <c r="S21" s="630"/>
      <c r="T21" s="630"/>
      <c r="U21" s="630"/>
      <c r="V21" s="630"/>
      <c r="W21" s="630"/>
      <c r="X21" s="630"/>
      <c r="Y21" s="631"/>
      <c r="Z21" s="656">
        <v>0</v>
      </c>
      <c r="AA21" s="656"/>
      <c r="AB21" s="656"/>
      <c r="AC21" s="656"/>
      <c r="AD21" s="657">
        <v>34</v>
      </c>
      <c r="AE21" s="657"/>
      <c r="AF21" s="657"/>
      <c r="AG21" s="657"/>
      <c r="AH21" s="657"/>
      <c r="AI21" s="657"/>
      <c r="AJ21" s="657"/>
      <c r="AK21" s="657"/>
      <c r="AL21" s="632">
        <v>0</v>
      </c>
      <c r="AM21" s="633"/>
      <c r="AN21" s="633"/>
      <c r="AO21" s="658"/>
      <c r="AP21" s="722" t="s">
        <v>281</v>
      </c>
      <c r="AQ21" s="729"/>
      <c r="AR21" s="729"/>
      <c r="AS21" s="729"/>
      <c r="AT21" s="729"/>
      <c r="AU21" s="729"/>
      <c r="AV21" s="729"/>
      <c r="AW21" s="729"/>
      <c r="AX21" s="729"/>
      <c r="AY21" s="729"/>
      <c r="AZ21" s="729"/>
      <c r="BA21" s="729"/>
      <c r="BB21" s="729"/>
      <c r="BC21" s="729"/>
      <c r="BD21" s="729"/>
      <c r="BE21" s="729"/>
      <c r="BF21" s="724"/>
      <c r="BG21" s="629" t="s">
        <v>137</v>
      </c>
      <c r="BH21" s="630"/>
      <c r="BI21" s="630"/>
      <c r="BJ21" s="630"/>
      <c r="BK21" s="630"/>
      <c r="BL21" s="630"/>
      <c r="BM21" s="630"/>
      <c r="BN21" s="631"/>
      <c r="BO21" s="656" t="s">
        <v>137</v>
      </c>
      <c r="BP21" s="656"/>
      <c r="BQ21" s="656"/>
      <c r="BR21" s="656"/>
      <c r="BS21" s="657" t="s">
        <v>137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282</v>
      </c>
      <c r="C22" s="693"/>
      <c r="D22" s="693"/>
      <c r="E22" s="693"/>
      <c r="F22" s="693"/>
      <c r="G22" s="693"/>
      <c r="H22" s="693"/>
      <c r="I22" s="693"/>
      <c r="J22" s="693"/>
      <c r="K22" s="693"/>
      <c r="L22" s="693"/>
      <c r="M22" s="693"/>
      <c r="N22" s="693"/>
      <c r="O22" s="693"/>
      <c r="P22" s="693"/>
      <c r="Q22" s="694"/>
      <c r="R22" s="629">
        <v>387</v>
      </c>
      <c r="S22" s="630"/>
      <c r="T22" s="630"/>
      <c r="U22" s="630"/>
      <c r="V22" s="630"/>
      <c r="W22" s="630"/>
      <c r="X22" s="630"/>
      <c r="Y22" s="631"/>
      <c r="Z22" s="656">
        <v>0</v>
      </c>
      <c r="AA22" s="656"/>
      <c r="AB22" s="656"/>
      <c r="AC22" s="656"/>
      <c r="AD22" s="657">
        <v>387</v>
      </c>
      <c r="AE22" s="657"/>
      <c r="AF22" s="657"/>
      <c r="AG22" s="657"/>
      <c r="AH22" s="657"/>
      <c r="AI22" s="657"/>
      <c r="AJ22" s="657"/>
      <c r="AK22" s="657"/>
      <c r="AL22" s="632">
        <v>0</v>
      </c>
      <c r="AM22" s="633"/>
      <c r="AN22" s="633"/>
      <c r="AO22" s="658"/>
      <c r="AP22" s="722" t="s">
        <v>283</v>
      </c>
      <c r="AQ22" s="729"/>
      <c r="AR22" s="729"/>
      <c r="AS22" s="729"/>
      <c r="AT22" s="729"/>
      <c r="AU22" s="729"/>
      <c r="AV22" s="729"/>
      <c r="AW22" s="729"/>
      <c r="AX22" s="729"/>
      <c r="AY22" s="729"/>
      <c r="AZ22" s="729"/>
      <c r="BA22" s="729"/>
      <c r="BB22" s="729"/>
      <c r="BC22" s="729"/>
      <c r="BD22" s="729"/>
      <c r="BE22" s="729"/>
      <c r="BF22" s="724"/>
      <c r="BG22" s="629" t="s">
        <v>236</v>
      </c>
      <c r="BH22" s="630"/>
      <c r="BI22" s="630"/>
      <c r="BJ22" s="630"/>
      <c r="BK22" s="630"/>
      <c r="BL22" s="630"/>
      <c r="BM22" s="630"/>
      <c r="BN22" s="631"/>
      <c r="BO22" s="656" t="s">
        <v>137</v>
      </c>
      <c r="BP22" s="656"/>
      <c r="BQ22" s="656"/>
      <c r="BR22" s="656"/>
      <c r="BS22" s="657" t="s">
        <v>236</v>
      </c>
      <c r="BT22" s="657"/>
      <c r="BU22" s="657"/>
      <c r="BV22" s="657"/>
      <c r="BW22" s="657"/>
      <c r="BX22" s="657"/>
      <c r="BY22" s="657"/>
      <c r="BZ22" s="657"/>
      <c r="CA22" s="657"/>
      <c r="CB22" s="715"/>
      <c r="CD22" s="731" t="s">
        <v>284</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285</v>
      </c>
      <c r="C23" s="627"/>
      <c r="D23" s="627"/>
      <c r="E23" s="627"/>
      <c r="F23" s="627"/>
      <c r="G23" s="627"/>
      <c r="H23" s="627"/>
      <c r="I23" s="627"/>
      <c r="J23" s="627"/>
      <c r="K23" s="627"/>
      <c r="L23" s="627"/>
      <c r="M23" s="627"/>
      <c r="N23" s="627"/>
      <c r="O23" s="627"/>
      <c r="P23" s="627"/>
      <c r="Q23" s="628"/>
      <c r="R23" s="629">
        <v>1105528</v>
      </c>
      <c r="S23" s="630"/>
      <c r="T23" s="630"/>
      <c r="U23" s="630"/>
      <c r="V23" s="630"/>
      <c r="W23" s="630"/>
      <c r="X23" s="630"/>
      <c r="Y23" s="631"/>
      <c r="Z23" s="656">
        <v>45</v>
      </c>
      <c r="AA23" s="656"/>
      <c r="AB23" s="656"/>
      <c r="AC23" s="656"/>
      <c r="AD23" s="657">
        <v>896996</v>
      </c>
      <c r="AE23" s="657"/>
      <c r="AF23" s="657"/>
      <c r="AG23" s="657"/>
      <c r="AH23" s="657"/>
      <c r="AI23" s="657"/>
      <c r="AJ23" s="657"/>
      <c r="AK23" s="657"/>
      <c r="AL23" s="632">
        <v>91.7</v>
      </c>
      <c r="AM23" s="633"/>
      <c r="AN23" s="633"/>
      <c r="AO23" s="658"/>
      <c r="AP23" s="722" t="s">
        <v>286</v>
      </c>
      <c r="AQ23" s="729"/>
      <c r="AR23" s="729"/>
      <c r="AS23" s="729"/>
      <c r="AT23" s="729"/>
      <c r="AU23" s="729"/>
      <c r="AV23" s="729"/>
      <c r="AW23" s="729"/>
      <c r="AX23" s="729"/>
      <c r="AY23" s="729"/>
      <c r="AZ23" s="729"/>
      <c r="BA23" s="729"/>
      <c r="BB23" s="729"/>
      <c r="BC23" s="729"/>
      <c r="BD23" s="729"/>
      <c r="BE23" s="729"/>
      <c r="BF23" s="724"/>
      <c r="BG23" s="629" t="s">
        <v>137</v>
      </c>
      <c r="BH23" s="630"/>
      <c r="BI23" s="630"/>
      <c r="BJ23" s="630"/>
      <c r="BK23" s="630"/>
      <c r="BL23" s="630"/>
      <c r="BM23" s="630"/>
      <c r="BN23" s="631"/>
      <c r="BO23" s="656" t="s">
        <v>137</v>
      </c>
      <c r="BP23" s="656"/>
      <c r="BQ23" s="656"/>
      <c r="BR23" s="656"/>
      <c r="BS23" s="657" t="s">
        <v>137</v>
      </c>
      <c r="BT23" s="657"/>
      <c r="BU23" s="657"/>
      <c r="BV23" s="657"/>
      <c r="BW23" s="657"/>
      <c r="BX23" s="657"/>
      <c r="BY23" s="657"/>
      <c r="BZ23" s="657"/>
      <c r="CA23" s="657"/>
      <c r="CB23" s="715"/>
      <c r="CD23" s="731" t="s">
        <v>225</v>
      </c>
      <c r="CE23" s="732"/>
      <c r="CF23" s="732"/>
      <c r="CG23" s="732"/>
      <c r="CH23" s="732"/>
      <c r="CI23" s="732"/>
      <c r="CJ23" s="732"/>
      <c r="CK23" s="732"/>
      <c r="CL23" s="732"/>
      <c r="CM23" s="732"/>
      <c r="CN23" s="732"/>
      <c r="CO23" s="732"/>
      <c r="CP23" s="732"/>
      <c r="CQ23" s="733"/>
      <c r="CR23" s="731" t="s">
        <v>287</v>
      </c>
      <c r="CS23" s="732"/>
      <c r="CT23" s="732"/>
      <c r="CU23" s="732"/>
      <c r="CV23" s="732"/>
      <c r="CW23" s="732"/>
      <c r="CX23" s="732"/>
      <c r="CY23" s="733"/>
      <c r="CZ23" s="731" t="s">
        <v>288</v>
      </c>
      <c r="DA23" s="732"/>
      <c r="DB23" s="732"/>
      <c r="DC23" s="733"/>
      <c r="DD23" s="731" t="s">
        <v>289</v>
      </c>
      <c r="DE23" s="732"/>
      <c r="DF23" s="732"/>
      <c r="DG23" s="732"/>
      <c r="DH23" s="732"/>
      <c r="DI23" s="732"/>
      <c r="DJ23" s="732"/>
      <c r="DK23" s="733"/>
      <c r="DL23" s="740" t="s">
        <v>290</v>
      </c>
      <c r="DM23" s="741"/>
      <c r="DN23" s="741"/>
      <c r="DO23" s="741"/>
      <c r="DP23" s="741"/>
      <c r="DQ23" s="741"/>
      <c r="DR23" s="741"/>
      <c r="DS23" s="741"/>
      <c r="DT23" s="741"/>
      <c r="DU23" s="741"/>
      <c r="DV23" s="742"/>
      <c r="DW23" s="731" t="s">
        <v>291</v>
      </c>
      <c r="DX23" s="732"/>
      <c r="DY23" s="732"/>
      <c r="DZ23" s="732"/>
      <c r="EA23" s="732"/>
      <c r="EB23" s="732"/>
      <c r="EC23" s="733"/>
    </row>
    <row r="24" spans="2:133" ht="11.25" customHeight="1" x14ac:dyDescent="0.2">
      <c r="B24" s="626" t="s">
        <v>292</v>
      </c>
      <c r="C24" s="627"/>
      <c r="D24" s="627"/>
      <c r="E24" s="627"/>
      <c r="F24" s="627"/>
      <c r="G24" s="627"/>
      <c r="H24" s="627"/>
      <c r="I24" s="627"/>
      <c r="J24" s="627"/>
      <c r="K24" s="627"/>
      <c r="L24" s="627"/>
      <c r="M24" s="627"/>
      <c r="N24" s="627"/>
      <c r="O24" s="627"/>
      <c r="P24" s="627"/>
      <c r="Q24" s="628"/>
      <c r="R24" s="629">
        <v>896996</v>
      </c>
      <c r="S24" s="630"/>
      <c r="T24" s="630"/>
      <c r="U24" s="630"/>
      <c r="V24" s="630"/>
      <c r="W24" s="630"/>
      <c r="X24" s="630"/>
      <c r="Y24" s="631"/>
      <c r="Z24" s="656">
        <v>36.5</v>
      </c>
      <c r="AA24" s="656"/>
      <c r="AB24" s="656"/>
      <c r="AC24" s="656"/>
      <c r="AD24" s="657">
        <v>896996</v>
      </c>
      <c r="AE24" s="657"/>
      <c r="AF24" s="657"/>
      <c r="AG24" s="657"/>
      <c r="AH24" s="657"/>
      <c r="AI24" s="657"/>
      <c r="AJ24" s="657"/>
      <c r="AK24" s="657"/>
      <c r="AL24" s="632">
        <v>91.7</v>
      </c>
      <c r="AM24" s="633"/>
      <c r="AN24" s="633"/>
      <c r="AO24" s="658"/>
      <c r="AP24" s="722" t="s">
        <v>293</v>
      </c>
      <c r="AQ24" s="729"/>
      <c r="AR24" s="729"/>
      <c r="AS24" s="729"/>
      <c r="AT24" s="729"/>
      <c r="AU24" s="729"/>
      <c r="AV24" s="729"/>
      <c r="AW24" s="729"/>
      <c r="AX24" s="729"/>
      <c r="AY24" s="729"/>
      <c r="AZ24" s="729"/>
      <c r="BA24" s="729"/>
      <c r="BB24" s="729"/>
      <c r="BC24" s="729"/>
      <c r="BD24" s="729"/>
      <c r="BE24" s="729"/>
      <c r="BF24" s="724"/>
      <c r="BG24" s="629" t="s">
        <v>236</v>
      </c>
      <c r="BH24" s="630"/>
      <c r="BI24" s="630"/>
      <c r="BJ24" s="630"/>
      <c r="BK24" s="630"/>
      <c r="BL24" s="630"/>
      <c r="BM24" s="630"/>
      <c r="BN24" s="631"/>
      <c r="BO24" s="656" t="s">
        <v>236</v>
      </c>
      <c r="BP24" s="656"/>
      <c r="BQ24" s="656"/>
      <c r="BR24" s="656"/>
      <c r="BS24" s="657" t="s">
        <v>236</v>
      </c>
      <c r="BT24" s="657"/>
      <c r="BU24" s="657"/>
      <c r="BV24" s="657"/>
      <c r="BW24" s="657"/>
      <c r="BX24" s="657"/>
      <c r="BY24" s="657"/>
      <c r="BZ24" s="657"/>
      <c r="CA24" s="657"/>
      <c r="CB24" s="715"/>
      <c r="CD24" s="685" t="s">
        <v>294</v>
      </c>
      <c r="CE24" s="686"/>
      <c r="CF24" s="686"/>
      <c r="CG24" s="686"/>
      <c r="CH24" s="686"/>
      <c r="CI24" s="686"/>
      <c r="CJ24" s="686"/>
      <c r="CK24" s="686"/>
      <c r="CL24" s="686"/>
      <c r="CM24" s="686"/>
      <c r="CN24" s="686"/>
      <c r="CO24" s="686"/>
      <c r="CP24" s="686"/>
      <c r="CQ24" s="687"/>
      <c r="CR24" s="682">
        <v>811025</v>
      </c>
      <c r="CS24" s="683"/>
      <c r="CT24" s="683"/>
      <c r="CU24" s="683"/>
      <c r="CV24" s="683"/>
      <c r="CW24" s="683"/>
      <c r="CX24" s="683"/>
      <c r="CY24" s="726"/>
      <c r="CZ24" s="727">
        <v>34.6</v>
      </c>
      <c r="DA24" s="702"/>
      <c r="DB24" s="702"/>
      <c r="DC24" s="730"/>
      <c r="DD24" s="725">
        <v>722303</v>
      </c>
      <c r="DE24" s="683"/>
      <c r="DF24" s="683"/>
      <c r="DG24" s="683"/>
      <c r="DH24" s="683"/>
      <c r="DI24" s="683"/>
      <c r="DJ24" s="683"/>
      <c r="DK24" s="726"/>
      <c r="DL24" s="725">
        <v>641755</v>
      </c>
      <c r="DM24" s="683"/>
      <c r="DN24" s="683"/>
      <c r="DO24" s="683"/>
      <c r="DP24" s="683"/>
      <c r="DQ24" s="683"/>
      <c r="DR24" s="683"/>
      <c r="DS24" s="683"/>
      <c r="DT24" s="683"/>
      <c r="DU24" s="683"/>
      <c r="DV24" s="726"/>
      <c r="DW24" s="727">
        <v>64.3</v>
      </c>
      <c r="DX24" s="702"/>
      <c r="DY24" s="702"/>
      <c r="DZ24" s="702"/>
      <c r="EA24" s="702"/>
      <c r="EB24" s="702"/>
      <c r="EC24" s="728"/>
    </row>
    <row r="25" spans="2:133" ht="11.25" customHeight="1" x14ac:dyDescent="0.2">
      <c r="B25" s="626" t="s">
        <v>295</v>
      </c>
      <c r="C25" s="627"/>
      <c r="D25" s="627"/>
      <c r="E25" s="627"/>
      <c r="F25" s="627"/>
      <c r="G25" s="627"/>
      <c r="H25" s="627"/>
      <c r="I25" s="627"/>
      <c r="J25" s="627"/>
      <c r="K25" s="627"/>
      <c r="L25" s="627"/>
      <c r="M25" s="627"/>
      <c r="N25" s="627"/>
      <c r="O25" s="627"/>
      <c r="P25" s="627"/>
      <c r="Q25" s="628"/>
      <c r="R25" s="629">
        <v>208532</v>
      </c>
      <c r="S25" s="630"/>
      <c r="T25" s="630"/>
      <c r="U25" s="630"/>
      <c r="V25" s="630"/>
      <c r="W25" s="630"/>
      <c r="X25" s="630"/>
      <c r="Y25" s="631"/>
      <c r="Z25" s="656">
        <v>8.5</v>
      </c>
      <c r="AA25" s="656"/>
      <c r="AB25" s="656"/>
      <c r="AC25" s="656"/>
      <c r="AD25" s="657" t="s">
        <v>236</v>
      </c>
      <c r="AE25" s="657"/>
      <c r="AF25" s="657"/>
      <c r="AG25" s="657"/>
      <c r="AH25" s="657"/>
      <c r="AI25" s="657"/>
      <c r="AJ25" s="657"/>
      <c r="AK25" s="657"/>
      <c r="AL25" s="632" t="s">
        <v>137</v>
      </c>
      <c r="AM25" s="633"/>
      <c r="AN25" s="633"/>
      <c r="AO25" s="658"/>
      <c r="AP25" s="722" t="s">
        <v>296</v>
      </c>
      <c r="AQ25" s="729"/>
      <c r="AR25" s="729"/>
      <c r="AS25" s="729"/>
      <c r="AT25" s="729"/>
      <c r="AU25" s="729"/>
      <c r="AV25" s="729"/>
      <c r="AW25" s="729"/>
      <c r="AX25" s="729"/>
      <c r="AY25" s="729"/>
      <c r="AZ25" s="729"/>
      <c r="BA25" s="729"/>
      <c r="BB25" s="729"/>
      <c r="BC25" s="729"/>
      <c r="BD25" s="729"/>
      <c r="BE25" s="729"/>
      <c r="BF25" s="724"/>
      <c r="BG25" s="629" t="s">
        <v>236</v>
      </c>
      <c r="BH25" s="630"/>
      <c r="BI25" s="630"/>
      <c r="BJ25" s="630"/>
      <c r="BK25" s="630"/>
      <c r="BL25" s="630"/>
      <c r="BM25" s="630"/>
      <c r="BN25" s="631"/>
      <c r="BO25" s="656" t="s">
        <v>137</v>
      </c>
      <c r="BP25" s="656"/>
      <c r="BQ25" s="656"/>
      <c r="BR25" s="656"/>
      <c r="BS25" s="657" t="s">
        <v>236</v>
      </c>
      <c r="BT25" s="657"/>
      <c r="BU25" s="657"/>
      <c r="BV25" s="657"/>
      <c r="BW25" s="657"/>
      <c r="BX25" s="657"/>
      <c r="BY25" s="657"/>
      <c r="BZ25" s="657"/>
      <c r="CA25" s="657"/>
      <c r="CB25" s="715"/>
      <c r="CD25" s="663" t="s">
        <v>297</v>
      </c>
      <c r="CE25" s="664"/>
      <c r="CF25" s="664"/>
      <c r="CG25" s="664"/>
      <c r="CH25" s="664"/>
      <c r="CI25" s="664"/>
      <c r="CJ25" s="664"/>
      <c r="CK25" s="664"/>
      <c r="CL25" s="664"/>
      <c r="CM25" s="664"/>
      <c r="CN25" s="664"/>
      <c r="CO25" s="664"/>
      <c r="CP25" s="664"/>
      <c r="CQ25" s="665"/>
      <c r="CR25" s="629">
        <v>372332</v>
      </c>
      <c r="CS25" s="640"/>
      <c r="CT25" s="640"/>
      <c r="CU25" s="640"/>
      <c r="CV25" s="640"/>
      <c r="CW25" s="640"/>
      <c r="CX25" s="640"/>
      <c r="CY25" s="641"/>
      <c r="CZ25" s="632">
        <v>15.9</v>
      </c>
      <c r="DA25" s="642"/>
      <c r="DB25" s="642"/>
      <c r="DC25" s="643"/>
      <c r="DD25" s="635">
        <v>339057</v>
      </c>
      <c r="DE25" s="640"/>
      <c r="DF25" s="640"/>
      <c r="DG25" s="640"/>
      <c r="DH25" s="640"/>
      <c r="DI25" s="640"/>
      <c r="DJ25" s="640"/>
      <c r="DK25" s="641"/>
      <c r="DL25" s="635">
        <v>338729</v>
      </c>
      <c r="DM25" s="640"/>
      <c r="DN25" s="640"/>
      <c r="DO25" s="640"/>
      <c r="DP25" s="640"/>
      <c r="DQ25" s="640"/>
      <c r="DR25" s="640"/>
      <c r="DS25" s="640"/>
      <c r="DT25" s="640"/>
      <c r="DU25" s="640"/>
      <c r="DV25" s="641"/>
      <c r="DW25" s="632">
        <v>33.9</v>
      </c>
      <c r="DX25" s="642"/>
      <c r="DY25" s="642"/>
      <c r="DZ25" s="642"/>
      <c r="EA25" s="642"/>
      <c r="EB25" s="642"/>
      <c r="EC25" s="674"/>
    </row>
    <row r="26" spans="2:133" ht="11.25" customHeight="1" x14ac:dyDescent="0.2">
      <c r="B26" s="626" t="s">
        <v>298</v>
      </c>
      <c r="C26" s="627"/>
      <c r="D26" s="627"/>
      <c r="E26" s="627"/>
      <c r="F26" s="627"/>
      <c r="G26" s="627"/>
      <c r="H26" s="627"/>
      <c r="I26" s="627"/>
      <c r="J26" s="627"/>
      <c r="K26" s="627"/>
      <c r="L26" s="627"/>
      <c r="M26" s="627"/>
      <c r="N26" s="627"/>
      <c r="O26" s="627"/>
      <c r="P26" s="627"/>
      <c r="Q26" s="628"/>
      <c r="R26" s="629" t="s">
        <v>236</v>
      </c>
      <c r="S26" s="630"/>
      <c r="T26" s="630"/>
      <c r="U26" s="630"/>
      <c r="V26" s="630"/>
      <c r="W26" s="630"/>
      <c r="X26" s="630"/>
      <c r="Y26" s="631"/>
      <c r="Z26" s="656" t="s">
        <v>236</v>
      </c>
      <c r="AA26" s="656"/>
      <c r="AB26" s="656"/>
      <c r="AC26" s="656"/>
      <c r="AD26" s="657" t="s">
        <v>137</v>
      </c>
      <c r="AE26" s="657"/>
      <c r="AF26" s="657"/>
      <c r="AG26" s="657"/>
      <c r="AH26" s="657"/>
      <c r="AI26" s="657"/>
      <c r="AJ26" s="657"/>
      <c r="AK26" s="657"/>
      <c r="AL26" s="632" t="s">
        <v>236</v>
      </c>
      <c r="AM26" s="633"/>
      <c r="AN26" s="633"/>
      <c r="AO26" s="658"/>
      <c r="AP26" s="722" t="s">
        <v>299</v>
      </c>
      <c r="AQ26" s="723"/>
      <c r="AR26" s="723"/>
      <c r="AS26" s="723"/>
      <c r="AT26" s="723"/>
      <c r="AU26" s="723"/>
      <c r="AV26" s="723"/>
      <c r="AW26" s="723"/>
      <c r="AX26" s="723"/>
      <c r="AY26" s="723"/>
      <c r="AZ26" s="723"/>
      <c r="BA26" s="723"/>
      <c r="BB26" s="723"/>
      <c r="BC26" s="723"/>
      <c r="BD26" s="723"/>
      <c r="BE26" s="723"/>
      <c r="BF26" s="724"/>
      <c r="BG26" s="629" t="s">
        <v>137</v>
      </c>
      <c r="BH26" s="630"/>
      <c r="BI26" s="630"/>
      <c r="BJ26" s="630"/>
      <c r="BK26" s="630"/>
      <c r="BL26" s="630"/>
      <c r="BM26" s="630"/>
      <c r="BN26" s="631"/>
      <c r="BO26" s="656" t="s">
        <v>137</v>
      </c>
      <c r="BP26" s="656"/>
      <c r="BQ26" s="656"/>
      <c r="BR26" s="656"/>
      <c r="BS26" s="657" t="s">
        <v>236</v>
      </c>
      <c r="BT26" s="657"/>
      <c r="BU26" s="657"/>
      <c r="BV26" s="657"/>
      <c r="BW26" s="657"/>
      <c r="BX26" s="657"/>
      <c r="BY26" s="657"/>
      <c r="BZ26" s="657"/>
      <c r="CA26" s="657"/>
      <c r="CB26" s="715"/>
      <c r="CD26" s="663" t="s">
        <v>300</v>
      </c>
      <c r="CE26" s="664"/>
      <c r="CF26" s="664"/>
      <c r="CG26" s="664"/>
      <c r="CH26" s="664"/>
      <c r="CI26" s="664"/>
      <c r="CJ26" s="664"/>
      <c r="CK26" s="664"/>
      <c r="CL26" s="664"/>
      <c r="CM26" s="664"/>
      <c r="CN26" s="664"/>
      <c r="CO26" s="664"/>
      <c r="CP26" s="664"/>
      <c r="CQ26" s="665"/>
      <c r="CR26" s="629">
        <v>170137</v>
      </c>
      <c r="CS26" s="630"/>
      <c r="CT26" s="630"/>
      <c r="CU26" s="630"/>
      <c r="CV26" s="630"/>
      <c r="CW26" s="630"/>
      <c r="CX26" s="630"/>
      <c r="CY26" s="631"/>
      <c r="CZ26" s="632">
        <v>7.3</v>
      </c>
      <c r="DA26" s="642"/>
      <c r="DB26" s="642"/>
      <c r="DC26" s="643"/>
      <c r="DD26" s="635">
        <v>144629</v>
      </c>
      <c r="DE26" s="630"/>
      <c r="DF26" s="630"/>
      <c r="DG26" s="630"/>
      <c r="DH26" s="630"/>
      <c r="DI26" s="630"/>
      <c r="DJ26" s="630"/>
      <c r="DK26" s="631"/>
      <c r="DL26" s="635" t="s">
        <v>236</v>
      </c>
      <c r="DM26" s="630"/>
      <c r="DN26" s="630"/>
      <c r="DO26" s="630"/>
      <c r="DP26" s="630"/>
      <c r="DQ26" s="630"/>
      <c r="DR26" s="630"/>
      <c r="DS26" s="630"/>
      <c r="DT26" s="630"/>
      <c r="DU26" s="630"/>
      <c r="DV26" s="631"/>
      <c r="DW26" s="632" t="s">
        <v>236</v>
      </c>
      <c r="DX26" s="642"/>
      <c r="DY26" s="642"/>
      <c r="DZ26" s="642"/>
      <c r="EA26" s="642"/>
      <c r="EB26" s="642"/>
      <c r="EC26" s="674"/>
    </row>
    <row r="27" spans="2:133" ht="11.25" customHeight="1" x14ac:dyDescent="0.2">
      <c r="B27" s="626" t="s">
        <v>301</v>
      </c>
      <c r="C27" s="627"/>
      <c r="D27" s="627"/>
      <c r="E27" s="627"/>
      <c r="F27" s="627"/>
      <c r="G27" s="627"/>
      <c r="H27" s="627"/>
      <c r="I27" s="627"/>
      <c r="J27" s="627"/>
      <c r="K27" s="627"/>
      <c r="L27" s="627"/>
      <c r="M27" s="627"/>
      <c r="N27" s="627"/>
      <c r="O27" s="627"/>
      <c r="P27" s="627"/>
      <c r="Q27" s="628"/>
      <c r="R27" s="629">
        <v>1186532</v>
      </c>
      <c r="S27" s="630"/>
      <c r="T27" s="630"/>
      <c r="U27" s="630"/>
      <c r="V27" s="630"/>
      <c r="W27" s="630"/>
      <c r="X27" s="630"/>
      <c r="Y27" s="631"/>
      <c r="Z27" s="656">
        <v>48.3</v>
      </c>
      <c r="AA27" s="656"/>
      <c r="AB27" s="656"/>
      <c r="AC27" s="656"/>
      <c r="AD27" s="657">
        <v>978000</v>
      </c>
      <c r="AE27" s="657"/>
      <c r="AF27" s="657"/>
      <c r="AG27" s="657"/>
      <c r="AH27" s="657"/>
      <c r="AI27" s="657"/>
      <c r="AJ27" s="657"/>
      <c r="AK27" s="657"/>
      <c r="AL27" s="632">
        <v>100</v>
      </c>
      <c r="AM27" s="633"/>
      <c r="AN27" s="633"/>
      <c r="AO27" s="658"/>
      <c r="AP27" s="626" t="s">
        <v>302</v>
      </c>
      <c r="AQ27" s="627"/>
      <c r="AR27" s="627"/>
      <c r="AS27" s="627"/>
      <c r="AT27" s="627"/>
      <c r="AU27" s="627"/>
      <c r="AV27" s="627"/>
      <c r="AW27" s="627"/>
      <c r="AX27" s="627"/>
      <c r="AY27" s="627"/>
      <c r="AZ27" s="627"/>
      <c r="BA27" s="627"/>
      <c r="BB27" s="627"/>
      <c r="BC27" s="627"/>
      <c r="BD27" s="627"/>
      <c r="BE27" s="627"/>
      <c r="BF27" s="628"/>
      <c r="BG27" s="629">
        <v>54397</v>
      </c>
      <c r="BH27" s="630"/>
      <c r="BI27" s="630"/>
      <c r="BJ27" s="630"/>
      <c r="BK27" s="630"/>
      <c r="BL27" s="630"/>
      <c r="BM27" s="630"/>
      <c r="BN27" s="631"/>
      <c r="BO27" s="656">
        <v>100</v>
      </c>
      <c r="BP27" s="656"/>
      <c r="BQ27" s="656"/>
      <c r="BR27" s="656"/>
      <c r="BS27" s="657" t="s">
        <v>137</v>
      </c>
      <c r="BT27" s="657"/>
      <c r="BU27" s="657"/>
      <c r="BV27" s="657"/>
      <c r="BW27" s="657"/>
      <c r="BX27" s="657"/>
      <c r="BY27" s="657"/>
      <c r="BZ27" s="657"/>
      <c r="CA27" s="657"/>
      <c r="CB27" s="715"/>
      <c r="CD27" s="663" t="s">
        <v>303</v>
      </c>
      <c r="CE27" s="664"/>
      <c r="CF27" s="664"/>
      <c r="CG27" s="664"/>
      <c r="CH27" s="664"/>
      <c r="CI27" s="664"/>
      <c r="CJ27" s="664"/>
      <c r="CK27" s="664"/>
      <c r="CL27" s="664"/>
      <c r="CM27" s="664"/>
      <c r="CN27" s="664"/>
      <c r="CO27" s="664"/>
      <c r="CP27" s="664"/>
      <c r="CQ27" s="665"/>
      <c r="CR27" s="629">
        <v>44779</v>
      </c>
      <c r="CS27" s="640"/>
      <c r="CT27" s="640"/>
      <c r="CU27" s="640"/>
      <c r="CV27" s="640"/>
      <c r="CW27" s="640"/>
      <c r="CX27" s="640"/>
      <c r="CY27" s="641"/>
      <c r="CZ27" s="632">
        <v>1.9</v>
      </c>
      <c r="DA27" s="642"/>
      <c r="DB27" s="642"/>
      <c r="DC27" s="643"/>
      <c r="DD27" s="635">
        <v>7482</v>
      </c>
      <c r="DE27" s="640"/>
      <c r="DF27" s="640"/>
      <c r="DG27" s="640"/>
      <c r="DH27" s="640"/>
      <c r="DI27" s="640"/>
      <c r="DJ27" s="640"/>
      <c r="DK27" s="641"/>
      <c r="DL27" s="635">
        <v>7274</v>
      </c>
      <c r="DM27" s="640"/>
      <c r="DN27" s="640"/>
      <c r="DO27" s="640"/>
      <c r="DP27" s="640"/>
      <c r="DQ27" s="640"/>
      <c r="DR27" s="640"/>
      <c r="DS27" s="640"/>
      <c r="DT27" s="640"/>
      <c r="DU27" s="640"/>
      <c r="DV27" s="641"/>
      <c r="DW27" s="632">
        <v>0.7</v>
      </c>
      <c r="DX27" s="642"/>
      <c r="DY27" s="642"/>
      <c r="DZ27" s="642"/>
      <c r="EA27" s="642"/>
      <c r="EB27" s="642"/>
      <c r="EC27" s="674"/>
    </row>
    <row r="28" spans="2:133" ht="11.25" customHeight="1" x14ac:dyDescent="0.2">
      <c r="B28" s="626" t="s">
        <v>304</v>
      </c>
      <c r="C28" s="627"/>
      <c r="D28" s="627"/>
      <c r="E28" s="627"/>
      <c r="F28" s="627"/>
      <c r="G28" s="627"/>
      <c r="H28" s="627"/>
      <c r="I28" s="627"/>
      <c r="J28" s="627"/>
      <c r="K28" s="627"/>
      <c r="L28" s="627"/>
      <c r="M28" s="627"/>
      <c r="N28" s="627"/>
      <c r="O28" s="627"/>
      <c r="P28" s="627"/>
      <c r="Q28" s="628"/>
      <c r="R28" s="629" t="s">
        <v>137</v>
      </c>
      <c r="S28" s="630"/>
      <c r="T28" s="630"/>
      <c r="U28" s="630"/>
      <c r="V28" s="630"/>
      <c r="W28" s="630"/>
      <c r="X28" s="630"/>
      <c r="Y28" s="631"/>
      <c r="Z28" s="656" t="s">
        <v>236</v>
      </c>
      <c r="AA28" s="656"/>
      <c r="AB28" s="656"/>
      <c r="AC28" s="656"/>
      <c r="AD28" s="657" t="s">
        <v>236</v>
      </c>
      <c r="AE28" s="657"/>
      <c r="AF28" s="657"/>
      <c r="AG28" s="657"/>
      <c r="AH28" s="657"/>
      <c r="AI28" s="657"/>
      <c r="AJ28" s="657"/>
      <c r="AK28" s="657"/>
      <c r="AL28" s="632" t="s">
        <v>236</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305</v>
      </c>
      <c r="CE28" s="664"/>
      <c r="CF28" s="664"/>
      <c r="CG28" s="664"/>
      <c r="CH28" s="664"/>
      <c r="CI28" s="664"/>
      <c r="CJ28" s="664"/>
      <c r="CK28" s="664"/>
      <c r="CL28" s="664"/>
      <c r="CM28" s="664"/>
      <c r="CN28" s="664"/>
      <c r="CO28" s="664"/>
      <c r="CP28" s="664"/>
      <c r="CQ28" s="665"/>
      <c r="CR28" s="629">
        <v>393914</v>
      </c>
      <c r="CS28" s="630"/>
      <c r="CT28" s="630"/>
      <c r="CU28" s="630"/>
      <c r="CV28" s="630"/>
      <c r="CW28" s="630"/>
      <c r="CX28" s="630"/>
      <c r="CY28" s="631"/>
      <c r="CZ28" s="632">
        <v>16.8</v>
      </c>
      <c r="DA28" s="642"/>
      <c r="DB28" s="642"/>
      <c r="DC28" s="643"/>
      <c r="DD28" s="635">
        <v>375764</v>
      </c>
      <c r="DE28" s="630"/>
      <c r="DF28" s="630"/>
      <c r="DG28" s="630"/>
      <c r="DH28" s="630"/>
      <c r="DI28" s="630"/>
      <c r="DJ28" s="630"/>
      <c r="DK28" s="631"/>
      <c r="DL28" s="635">
        <v>295752</v>
      </c>
      <c r="DM28" s="630"/>
      <c r="DN28" s="630"/>
      <c r="DO28" s="630"/>
      <c r="DP28" s="630"/>
      <c r="DQ28" s="630"/>
      <c r="DR28" s="630"/>
      <c r="DS28" s="630"/>
      <c r="DT28" s="630"/>
      <c r="DU28" s="630"/>
      <c r="DV28" s="631"/>
      <c r="DW28" s="632">
        <v>29.6</v>
      </c>
      <c r="DX28" s="642"/>
      <c r="DY28" s="642"/>
      <c r="DZ28" s="642"/>
      <c r="EA28" s="642"/>
      <c r="EB28" s="642"/>
      <c r="EC28" s="674"/>
    </row>
    <row r="29" spans="2:133" ht="11.25" customHeight="1" x14ac:dyDescent="0.2">
      <c r="B29" s="626" t="s">
        <v>306</v>
      </c>
      <c r="C29" s="627"/>
      <c r="D29" s="627"/>
      <c r="E29" s="627"/>
      <c r="F29" s="627"/>
      <c r="G29" s="627"/>
      <c r="H29" s="627"/>
      <c r="I29" s="627"/>
      <c r="J29" s="627"/>
      <c r="K29" s="627"/>
      <c r="L29" s="627"/>
      <c r="M29" s="627"/>
      <c r="N29" s="627"/>
      <c r="O29" s="627"/>
      <c r="P29" s="627"/>
      <c r="Q29" s="628"/>
      <c r="R29" s="629">
        <v>12676</v>
      </c>
      <c r="S29" s="630"/>
      <c r="T29" s="630"/>
      <c r="U29" s="630"/>
      <c r="V29" s="630"/>
      <c r="W29" s="630"/>
      <c r="X29" s="630"/>
      <c r="Y29" s="631"/>
      <c r="Z29" s="656">
        <v>0.5</v>
      </c>
      <c r="AA29" s="656"/>
      <c r="AB29" s="656"/>
      <c r="AC29" s="656"/>
      <c r="AD29" s="657" t="s">
        <v>137</v>
      </c>
      <c r="AE29" s="657"/>
      <c r="AF29" s="657"/>
      <c r="AG29" s="657"/>
      <c r="AH29" s="657"/>
      <c r="AI29" s="657"/>
      <c r="AJ29" s="657"/>
      <c r="AK29" s="657"/>
      <c r="AL29" s="632" t="s">
        <v>236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307</v>
      </c>
      <c r="CE29" s="717"/>
      <c r="CF29" s="663" t="s">
        <v>70</v>
      </c>
      <c r="CG29" s="664"/>
      <c r="CH29" s="664"/>
      <c r="CI29" s="664"/>
      <c r="CJ29" s="664"/>
      <c r="CK29" s="664"/>
      <c r="CL29" s="664"/>
      <c r="CM29" s="664"/>
      <c r="CN29" s="664"/>
      <c r="CO29" s="664"/>
      <c r="CP29" s="664"/>
      <c r="CQ29" s="665"/>
      <c r="CR29" s="629">
        <v>393714</v>
      </c>
      <c r="CS29" s="640"/>
      <c r="CT29" s="640"/>
      <c r="CU29" s="640"/>
      <c r="CV29" s="640"/>
      <c r="CW29" s="640"/>
      <c r="CX29" s="640"/>
      <c r="CY29" s="641"/>
      <c r="CZ29" s="632">
        <v>16.8</v>
      </c>
      <c r="DA29" s="642"/>
      <c r="DB29" s="642"/>
      <c r="DC29" s="643"/>
      <c r="DD29" s="635">
        <v>375564</v>
      </c>
      <c r="DE29" s="640"/>
      <c r="DF29" s="640"/>
      <c r="DG29" s="640"/>
      <c r="DH29" s="640"/>
      <c r="DI29" s="640"/>
      <c r="DJ29" s="640"/>
      <c r="DK29" s="641"/>
      <c r="DL29" s="635">
        <v>295552</v>
      </c>
      <c r="DM29" s="640"/>
      <c r="DN29" s="640"/>
      <c r="DO29" s="640"/>
      <c r="DP29" s="640"/>
      <c r="DQ29" s="640"/>
      <c r="DR29" s="640"/>
      <c r="DS29" s="640"/>
      <c r="DT29" s="640"/>
      <c r="DU29" s="640"/>
      <c r="DV29" s="641"/>
      <c r="DW29" s="632">
        <v>29.6</v>
      </c>
      <c r="DX29" s="642"/>
      <c r="DY29" s="642"/>
      <c r="DZ29" s="642"/>
      <c r="EA29" s="642"/>
      <c r="EB29" s="642"/>
      <c r="EC29" s="674"/>
    </row>
    <row r="30" spans="2:133" ht="11.25" customHeight="1" x14ac:dyDescent="0.2">
      <c r="B30" s="626" t="s">
        <v>308</v>
      </c>
      <c r="C30" s="627"/>
      <c r="D30" s="627"/>
      <c r="E30" s="627"/>
      <c r="F30" s="627"/>
      <c r="G30" s="627"/>
      <c r="H30" s="627"/>
      <c r="I30" s="627"/>
      <c r="J30" s="627"/>
      <c r="K30" s="627"/>
      <c r="L30" s="627"/>
      <c r="M30" s="627"/>
      <c r="N30" s="627"/>
      <c r="O30" s="627"/>
      <c r="P30" s="627"/>
      <c r="Q30" s="628"/>
      <c r="R30" s="629">
        <v>31329</v>
      </c>
      <c r="S30" s="630"/>
      <c r="T30" s="630"/>
      <c r="U30" s="630"/>
      <c r="V30" s="630"/>
      <c r="W30" s="630"/>
      <c r="X30" s="630"/>
      <c r="Y30" s="631"/>
      <c r="Z30" s="656">
        <v>1.3</v>
      </c>
      <c r="AA30" s="656"/>
      <c r="AB30" s="656"/>
      <c r="AC30" s="656"/>
      <c r="AD30" s="657" t="s">
        <v>236</v>
      </c>
      <c r="AE30" s="657"/>
      <c r="AF30" s="657"/>
      <c r="AG30" s="657"/>
      <c r="AH30" s="657"/>
      <c r="AI30" s="657"/>
      <c r="AJ30" s="657"/>
      <c r="AK30" s="657"/>
      <c r="AL30" s="632" t="s">
        <v>137</v>
      </c>
      <c r="AM30" s="633"/>
      <c r="AN30" s="633"/>
      <c r="AO30" s="658"/>
      <c r="AP30" s="688" t="s">
        <v>225</v>
      </c>
      <c r="AQ30" s="689"/>
      <c r="AR30" s="689"/>
      <c r="AS30" s="689"/>
      <c r="AT30" s="689"/>
      <c r="AU30" s="689"/>
      <c r="AV30" s="689"/>
      <c r="AW30" s="689"/>
      <c r="AX30" s="689"/>
      <c r="AY30" s="689"/>
      <c r="AZ30" s="689"/>
      <c r="BA30" s="689"/>
      <c r="BB30" s="689"/>
      <c r="BC30" s="689"/>
      <c r="BD30" s="689"/>
      <c r="BE30" s="689"/>
      <c r="BF30" s="690"/>
      <c r="BG30" s="688" t="s">
        <v>309</v>
      </c>
      <c r="BH30" s="713"/>
      <c r="BI30" s="713"/>
      <c r="BJ30" s="713"/>
      <c r="BK30" s="713"/>
      <c r="BL30" s="713"/>
      <c r="BM30" s="713"/>
      <c r="BN30" s="713"/>
      <c r="BO30" s="713"/>
      <c r="BP30" s="713"/>
      <c r="BQ30" s="714"/>
      <c r="BR30" s="688" t="s">
        <v>310</v>
      </c>
      <c r="BS30" s="713"/>
      <c r="BT30" s="713"/>
      <c r="BU30" s="713"/>
      <c r="BV30" s="713"/>
      <c r="BW30" s="713"/>
      <c r="BX30" s="713"/>
      <c r="BY30" s="713"/>
      <c r="BZ30" s="713"/>
      <c r="CA30" s="713"/>
      <c r="CB30" s="714"/>
      <c r="CD30" s="718"/>
      <c r="CE30" s="719"/>
      <c r="CF30" s="663" t="s">
        <v>311</v>
      </c>
      <c r="CG30" s="664"/>
      <c r="CH30" s="664"/>
      <c r="CI30" s="664"/>
      <c r="CJ30" s="664"/>
      <c r="CK30" s="664"/>
      <c r="CL30" s="664"/>
      <c r="CM30" s="664"/>
      <c r="CN30" s="664"/>
      <c r="CO30" s="664"/>
      <c r="CP30" s="664"/>
      <c r="CQ30" s="665"/>
      <c r="CR30" s="629">
        <v>386623</v>
      </c>
      <c r="CS30" s="630"/>
      <c r="CT30" s="630"/>
      <c r="CU30" s="630"/>
      <c r="CV30" s="630"/>
      <c r="CW30" s="630"/>
      <c r="CX30" s="630"/>
      <c r="CY30" s="631"/>
      <c r="CZ30" s="632">
        <v>16.5</v>
      </c>
      <c r="DA30" s="642"/>
      <c r="DB30" s="642"/>
      <c r="DC30" s="643"/>
      <c r="DD30" s="635">
        <v>368473</v>
      </c>
      <c r="DE30" s="630"/>
      <c r="DF30" s="630"/>
      <c r="DG30" s="630"/>
      <c r="DH30" s="630"/>
      <c r="DI30" s="630"/>
      <c r="DJ30" s="630"/>
      <c r="DK30" s="631"/>
      <c r="DL30" s="635">
        <v>288461</v>
      </c>
      <c r="DM30" s="630"/>
      <c r="DN30" s="630"/>
      <c r="DO30" s="630"/>
      <c r="DP30" s="630"/>
      <c r="DQ30" s="630"/>
      <c r="DR30" s="630"/>
      <c r="DS30" s="630"/>
      <c r="DT30" s="630"/>
      <c r="DU30" s="630"/>
      <c r="DV30" s="631"/>
      <c r="DW30" s="632">
        <v>28.9</v>
      </c>
      <c r="DX30" s="642"/>
      <c r="DY30" s="642"/>
      <c r="DZ30" s="642"/>
      <c r="EA30" s="642"/>
      <c r="EB30" s="642"/>
      <c r="EC30" s="674"/>
    </row>
    <row r="31" spans="2:133" ht="11.25" customHeight="1" x14ac:dyDescent="0.2">
      <c r="B31" s="626" t="s">
        <v>312</v>
      </c>
      <c r="C31" s="627"/>
      <c r="D31" s="627"/>
      <c r="E31" s="627"/>
      <c r="F31" s="627"/>
      <c r="G31" s="627"/>
      <c r="H31" s="627"/>
      <c r="I31" s="627"/>
      <c r="J31" s="627"/>
      <c r="K31" s="627"/>
      <c r="L31" s="627"/>
      <c r="M31" s="627"/>
      <c r="N31" s="627"/>
      <c r="O31" s="627"/>
      <c r="P31" s="627"/>
      <c r="Q31" s="628"/>
      <c r="R31" s="629">
        <v>7746</v>
      </c>
      <c r="S31" s="630"/>
      <c r="T31" s="630"/>
      <c r="U31" s="630"/>
      <c r="V31" s="630"/>
      <c r="W31" s="630"/>
      <c r="X31" s="630"/>
      <c r="Y31" s="631"/>
      <c r="Z31" s="656">
        <v>0.3</v>
      </c>
      <c r="AA31" s="656"/>
      <c r="AB31" s="656"/>
      <c r="AC31" s="656"/>
      <c r="AD31" s="657" t="s">
        <v>137</v>
      </c>
      <c r="AE31" s="657"/>
      <c r="AF31" s="657"/>
      <c r="AG31" s="657"/>
      <c r="AH31" s="657"/>
      <c r="AI31" s="657"/>
      <c r="AJ31" s="657"/>
      <c r="AK31" s="657"/>
      <c r="AL31" s="632" t="s">
        <v>236</v>
      </c>
      <c r="AM31" s="633"/>
      <c r="AN31" s="633"/>
      <c r="AO31" s="658"/>
      <c r="AP31" s="704" t="s">
        <v>313</v>
      </c>
      <c r="AQ31" s="705"/>
      <c r="AR31" s="705"/>
      <c r="AS31" s="705"/>
      <c r="AT31" s="710" t="s">
        <v>314</v>
      </c>
      <c r="AU31" s="213"/>
      <c r="AV31" s="213"/>
      <c r="AW31" s="213"/>
      <c r="AX31" s="697" t="s">
        <v>190</v>
      </c>
      <c r="AY31" s="698"/>
      <c r="AZ31" s="698"/>
      <c r="BA31" s="698"/>
      <c r="BB31" s="698"/>
      <c r="BC31" s="698"/>
      <c r="BD31" s="698"/>
      <c r="BE31" s="698"/>
      <c r="BF31" s="699"/>
      <c r="BG31" s="700">
        <v>99.7</v>
      </c>
      <c r="BH31" s="701"/>
      <c r="BI31" s="701"/>
      <c r="BJ31" s="701"/>
      <c r="BK31" s="701"/>
      <c r="BL31" s="701"/>
      <c r="BM31" s="702">
        <v>99.3</v>
      </c>
      <c r="BN31" s="701"/>
      <c r="BO31" s="701"/>
      <c r="BP31" s="701"/>
      <c r="BQ31" s="703"/>
      <c r="BR31" s="700">
        <v>99.9</v>
      </c>
      <c r="BS31" s="701"/>
      <c r="BT31" s="701"/>
      <c r="BU31" s="701"/>
      <c r="BV31" s="701"/>
      <c r="BW31" s="701"/>
      <c r="BX31" s="702">
        <v>99</v>
      </c>
      <c r="BY31" s="701"/>
      <c r="BZ31" s="701"/>
      <c r="CA31" s="701"/>
      <c r="CB31" s="703"/>
      <c r="CD31" s="718"/>
      <c r="CE31" s="719"/>
      <c r="CF31" s="663" t="s">
        <v>315</v>
      </c>
      <c r="CG31" s="664"/>
      <c r="CH31" s="664"/>
      <c r="CI31" s="664"/>
      <c r="CJ31" s="664"/>
      <c r="CK31" s="664"/>
      <c r="CL31" s="664"/>
      <c r="CM31" s="664"/>
      <c r="CN31" s="664"/>
      <c r="CO31" s="664"/>
      <c r="CP31" s="664"/>
      <c r="CQ31" s="665"/>
      <c r="CR31" s="629">
        <v>7091</v>
      </c>
      <c r="CS31" s="640"/>
      <c r="CT31" s="640"/>
      <c r="CU31" s="640"/>
      <c r="CV31" s="640"/>
      <c r="CW31" s="640"/>
      <c r="CX31" s="640"/>
      <c r="CY31" s="641"/>
      <c r="CZ31" s="632">
        <v>0.3</v>
      </c>
      <c r="DA31" s="642"/>
      <c r="DB31" s="642"/>
      <c r="DC31" s="643"/>
      <c r="DD31" s="635">
        <v>7091</v>
      </c>
      <c r="DE31" s="640"/>
      <c r="DF31" s="640"/>
      <c r="DG31" s="640"/>
      <c r="DH31" s="640"/>
      <c r="DI31" s="640"/>
      <c r="DJ31" s="640"/>
      <c r="DK31" s="641"/>
      <c r="DL31" s="635">
        <v>7091</v>
      </c>
      <c r="DM31" s="640"/>
      <c r="DN31" s="640"/>
      <c r="DO31" s="640"/>
      <c r="DP31" s="640"/>
      <c r="DQ31" s="640"/>
      <c r="DR31" s="640"/>
      <c r="DS31" s="640"/>
      <c r="DT31" s="640"/>
      <c r="DU31" s="640"/>
      <c r="DV31" s="641"/>
      <c r="DW31" s="632">
        <v>0.7</v>
      </c>
      <c r="DX31" s="642"/>
      <c r="DY31" s="642"/>
      <c r="DZ31" s="642"/>
      <c r="EA31" s="642"/>
      <c r="EB31" s="642"/>
      <c r="EC31" s="674"/>
    </row>
    <row r="32" spans="2:133" ht="11.25" customHeight="1" x14ac:dyDescent="0.2">
      <c r="B32" s="626" t="s">
        <v>316</v>
      </c>
      <c r="C32" s="627"/>
      <c r="D32" s="627"/>
      <c r="E32" s="627"/>
      <c r="F32" s="627"/>
      <c r="G32" s="627"/>
      <c r="H32" s="627"/>
      <c r="I32" s="627"/>
      <c r="J32" s="627"/>
      <c r="K32" s="627"/>
      <c r="L32" s="627"/>
      <c r="M32" s="627"/>
      <c r="N32" s="627"/>
      <c r="O32" s="627"/>
      <c r="P32" s="627"/>
      <c r="Q32" s="628"/>
      <c r="R32" s="629">
        <v>368441</v>
      </c>
      <c r="S32" s="630"/>
      <c r="T32" s="630"/>
      <c r="U32" s="630"/>
      <c r="V32" s="630"/>
      <c r="W32" s="630"/>
      <c r="X32" s="630"/>
      <c r="Y32" s="631"/>
      <c r="Z32" s="656">
        <v>15</v>
      </c>
      <c r="AA32" s="656"/>
      <c r="AB32" s="656"/>
      <c r="AC32" s="656"/>
      <c r="AD32" s="657" t="s">
        <v>137</v>
      </c>
      <c r="AE32" s="657"/>
      <c r="AF32" s="657"/>
      <c r="AG32" s="657"/>
      <c r="AH32" s="657"/>
      <c r="AI32" s="657"/>
      <c r="AJ32" s="657"/>
      <c r="AK32" s="657"/>
      <c r="AL32" s="632" t="s">
        <v>236</v>
      </c>
      <c r="AM32" s="633"/>
      <c r="AN32" s="633"/>
      <c r="AO32" s="658"/>
      <c r="AP32" s="706"/>
      <c r="AQ32" s="707"/>
      <c r="AR32" s="707"/>
      <c r="AS32" s="707"/>
      <c r="AT32" s="711"/>
      <c r="AU32" s="212" t="s">
        <v>317</v>
      </c>
      <c r="AV32" s="212"/>
      <c r="AW32" s="212"/>
      <c r="AX32" s="626" t="s">
        <v>318</v>
      </c>
      <c r="AY32" s="627"/>
      <c r="AZ32" s="627"/>
      <c r="BA32" s="627"/>
      <c r="BB32" s="627"/>
      <c r="BC32" s="627"/>
      <c r="BD32" s="627"/>
      <c r="BE32" s="627"/>
      <c r="BF32" s="628"/>
      <c r="BG32" s="695">
        <v>100</v>
      </c>
      <c r="BH32" s="640"/>
      <c r="BI32" s="640"/>
      <c r="BJ32" s="640"/>
      <c r="BK32" s="640"/>
      <c r="BL32" s="640"/>
      <c r="BM32" s="633">
        <v>99.2</v>
      </c>
      <c r="BN32" s="696"/>
      <c r="BO32" s="696"/>
      <c r="BP32" s="696"/>
      <c r="BQ32" s="672"/>
      <c r="BR32" s="695">
        <v>100</v>
      </c>
      <c r="BS32" s="640"/>
      <c r="BT32" s="640"/>
      <c r="BU32" s="640"/>
      <c r="BV32" s="640"/>
      <c r="BW32" s="640"/>
      <c r="BX32" s="633">
        <v>98.5</v>
      </c>
      <c r="BY32" s="696"/>
      <c r="BZ32" s="696"/>
      <c r="CA32" s="696"/>
      <c r="CB32" s="672"/>
      <c r="CD32" s="720"/>
      <c r="CE32" s="721"/>
      <c r="CF32" s="663" t="s">
        <v>319</v>
      </c>
      <c r="CG32" s="664"/>
      <c r="CH32" s="664"/>
      <c r="CI32" s="664"/>
      <c r="CJ32" s="664"/>
      <c r="CK32" s="664"/>
      <c r="CL32" s="664"/>
      <c r="CM32" s="664"/>
      <c r="CN32" s="664"/>
      <c r="CO32" s="664"/>
      <c r="CP32" s="664"/>
      <c r="CQ32" s="665"/>
      <c r="CR32" s="629">
        <v>200</v>
      </c>
      <c r="CS32" s="630"/>
      <c r="CT32" s="630"/>
      <c r="CU32" s="630"/>
      <c r="CV32" s="630"/>
      <c r="CW32" s="630"/>
      <c r="CX32" s="630"/>
      <c r="CY32" s="631"/>
      <c r="CZ32" s="632">
        <v>0</v>
      </c>
      <c r="DA32" s="642"/>
      <c r="DB32" s="642"/>
      <c r="DC32" s="643"/>
      <c r="DD32" s="635">
        <v>200</v>
      </c>
      <c r="DE32" s="630"/>
      <c r="DF32" s="630"/>
      <c r="DG32" s="630"/>
      <c r="DH32" s="630"/>
      <c r="DI32" s="630"/>
      <c r="DJ32" s="630"/>
      <c r="DK32" s="631"/>
      <c r="DL32" s="635">
        <v>200</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2">
      <c r="B33" s="692" t="s">
        <v>320</v>
      </c>
      <c r="C33" s="693"/>
      <c r="D33" s="693"/>
      <c r="E33" s="693"/>
      <c r="F33" s="693"/>
      <c r="G33" s="693"/>
      <c r="H33" s="693"/>
      <c r="I33" s="693"/>
      <c r="J33" s="693"/>
      <c r="K33" s="693"/>
      <c r="L33" s="693"/>
      <c r="M33" s="693"/>
      <c r="N33" s="693"/>
      <c r="O33" s="693"/>
      <c r="P33" s="693"/>
      <c r="Q33" s="694"/>
      <c r="R33" s="629" t="s">
        <v>236</v>
      </c>
      <c r="S33" s="630"/>
      <c r="T33" s="630"/>
      <c r="U33" s="630"/>
      <c r="V33" s="630"/>
      <c r="W33" s="630"/>
      <c r="X33" s="630"/>
      <c r="Y33" s="631"/>
      <c r="Z33" s="656" t="s">
        <v>236</v>
      </c>
      <c r="AA33" s="656"/>
      <c r="AB33" s="656"/>
      <c r="AC33" s="656"/>
      <c r="AD33" s="657" t="s">
        <v>137</v>
      </c>
      <c r="AE33" s="657"/>
      <c r="AF33" s="657"/>
      <c r="AG33" s="657"/>
      <c r="AH33" s="657"/>
      <c r="AI33" s="657"/>
      <c r="AJ33" s="657"/>
      <c r="AK33" s="657"/>
      <c r="AL33" s="632" t="s">
        <v>236</v>
      </c>
      <c r="AM33" s="633"/>
      <c r="AN33" s="633"/>
      <c r="AO33" s="658"/>
      <c r="AP33" s="708"/>
      <c r="AQ33" s="709"/>
      <c r="AR33" s="709"/>
      <c r="AS33" s="709"/>
      <c r="AT33" s="712"/>
      <c r="AU33" s="214"/>
      <c r="AV33" s="214"/>
      <c r="AW33" s="214"/>
      <c r="AX33" s="606" t="s">
        <v>321</v>
      </c>
      <c r="AY33" s="607"/>
      <c r="AZ33" s="607"/>
      <c r="BA33" s="607"/>
      <c r="BB33" s="607"/>
      <c r="BC33" s="607"/>
      <c r="BD33" s="607"/>
      <c r="BE33" s="607"/>
      <c r="BF33" s="608"/>
      <c r="BG33" s="691">
        <v>99.2</v>
      </c>
      <c r="BH33" s="610"/>
      <c r="BI33" s="610"/>
      <c r="BJ33" s="610"/>
      <c r="BK33" s="610"/>
      <c r="BL33" s="610"/>
      <c r="BM33" s="648">
        <v>99.2</v>
      </c>
      <c r="BN33" s="610"/>
      <c r="BO33" s="610"/>
      <c r="BP33" s="610"/>
      <c r="BQ33" s="659"/>
      <c r="BR33" s="691">
        <v>99.8</v>
      </c>
      <c r="BS33" s="610"/>
      <c r="BT33" s="610"/>
      <c r="BU33" s="610"/>
      <c r="BV33" s="610"/>
      <c r="BW33" s="610"/>
      <c r="BX33" s="648">
        <v>99.3</v>
      </c>
      <c r="BY33" s="610"/>
      <c r="BZ33" s="610"/>
      <c r="CA33" s="610"/>
      <c r="CB33" s="659"/>
      <c r="CD33" s="663" t="s">
        <v>322</v>
      </c>
      <c r="CE33" s="664"/>
      <c r="CF33" s="664"/>
      <c r="CG33" s="664"/>
      <c r="CH33" s="664"/>
      <c r="CI33" s="664"/>
      <c r="CJ33" s="664"/>
      <c r="CK33" s="664"/>
      <c r="CL33" s="664"/>
      <c r="CM33" s="664"/>
      <c r="CN33" s="664"/>
      <c r="CO33" s="664"/>
      <c r="CP33" s="664"/>
      <c r="CQ33" s="665"/>
      <c r="CR33" s="629">
        <v>897172</v>
      </c>
      <c r="CS33" s="640"/>
      <c r="CT33" s="640"/>
      <c r="CU33" s="640"/>
      <c r="CV33" s="640"/>
      <c r="CW33" s="640"/>
      <c r="CX33" s="640"/>
      <c r="CY33" s="641"/>
      <c r="CZ33" s="632">
        <v>38.299999999999997</v>
      </c>
      <c r="DA33" s="642"/>
      <c r="DB33" s="642"/>
      <c r="DC33" s="643"/>
      <c r="DD33" s="635">
        <v>574907</v>
      </c>
      <c r="DE33" s="640"/>
      <c r="DF33" s="640"/>
      <c r="DG33" s="640"/>
      <c r="DH33" s="640"/>
      <c r="DI33" s="640"/>
      <c r="DJ33" s="640"/>
      <c r="DK33" s="641"/>
      <c r="DL33" s="635">
        <v>242771</v>
      </c>
      <c r="DM33" s="640"/>
      <c r="DN33" s="640"/>
      <c r="DO33" s="640"/>
      <c r="DP33" s="640"/>
      <c r="DQ33" s="640"/>
      <c r="DR33" s="640"/>
      <c r="DS33" s="640"/>
      <c r="DT33" s="640"/>
      <c r="DU33" s="640"/>
      <c r="DV33" s="641"/>
      <c r="DW33" s="632">
        <v>24.3</v>
      </c>
      <c r="DX33" s="642"/>
      <c r="DY33" s="642"/>
      <c r="DZ33" s="642"/>
      <c r="EA33" s="642"/>
      <c r="EB33" s="642"/>
      <c r="EC33" s="674"/>
    </row>
    <row r="34" spans="2:133" ht="11.25" customHeight="1" x14ac:dyDescent="0.2">
      <c r="B34" s="626" t="s">
        <v>323</v>
      </c>
      <c r="C34" s="627"/>
      <c r="D34" s="627"/>
      <c r="E34" s="627"/>
      <c r="F34" s="627"/>
      <c r="G34" s="627"/>
      <c r="H34" s="627"/>
      <c r="I34" s="627"/>
      <c r="J34" s="627"/>
      <c r="K34" s="627"/>
      <c r="L34" s="627"/>
      <c r="M34" s="627"/>
      <c r="N34" s="627"/>
      <c r="O34" s="627"/>
      <c r="P34" s="627"/>
      <c r="Q34" s="628"/>
      <c r="R34" s="629">
        <v>164161</v>
      </c>
      <c r="S34" s="630"/>
      <c r="T34" s="630"/>
      <c r="U34" s="630"/>
      <c r="V34" s="630"/>
      <c r="W34" s="630"/>
      <c r="X34" s="630"/>
      <c r="Y34" s="631"/>
      <c r="Z34" s="656">
        <v>6.7</v>
      </c>
      <c r="AA34" s="656"/>
      <c r="AB34" s="656"/>
      <c r="AC34" s="656"/>
      <c r="AD34" s="657" t="s">
        <v>137</v>
      </c>
      <c r="AE34" s="657"/>
      <c r="AF34" s="657"/>
      <c r="AG34" s="657"/>
      <c r="AH34" s="657"/>
      <c r="AI34" s="657"/>
      <c r="AJ34" s="657"/>
      <c r="AK34" s="657"/>
      <c r="AL34" s="632" t="s">
        <v>137</v>
      </c>
      <c r="AM34" s="633"/>
      <c r="AN34" s="633"/>
      <c r="AO34" s="658"/>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63" t="s">
        <v>324</v>
      </c>
      <c r="CE34" s="664"/>
      <c r="CF34" s="664"/>
      <c r="CG34" s="664"/>
      <c r="CH34" s="664"/>
      <c r="CI34" s="664"/>
      <c r="CJ34" s="664"/>
      <c r="CK34" s="664"/>
      <c r="CL34" s="664"/>
      <c r="CM34" s="664"/>
      <c r="CN34" s="664"/>
      <c r="CO34" s="664"/>
      <c r="CP34" s="664"/>
      <c r="CQ34" s="665"/>
      <c r="CR34" s="629">
        <v>346728</v>
      </c>
      <c r="CS34" s="630"/>
      <c r="CT34" s="630"/>
      <c r="CU34" s="630"/>
      <c r="CV34" s="630"/>
      <c r="CW34" s="630"/>
      <c r="CX34" s="630"/>
      <c r="CY34" s="631"/>
      <c r="CZ34" s="632">
        <v>14.8</v>
      </c>
      <c r="DA34" s="642"/>
      <c r="DB34" s="642"/>
      <c r="DC34" s="643"/>
      <c r="DD34" s="635">
        <v>201520</v>
      </c>
      <c r="DE34" s="630"/>
      <c r="DF34" s="630"/>
      <c r="DG34" s="630"/>
      <c r="DH34" s="630"/>
      <c r="DI34" s="630"/>
      <c r="DJ34" s="630"/>
      <c r="DK34" s="631"/>
      <c r="DL34" s="635">
        <v>130958</v>
      </c>
      <c r="DM34" s="630"/>
      <c r="DN34" s="630"/>
      <c r="DO34" s="630"/>
      <c r="DP34" s="630"/>
      <c r="DQ34" s="630"/>
      <c r="DR34" s="630"/>
      <c r="DS34" s="630"/>
      <c r="DT34" s="630"/>
      <c r="DU34" s="630"/>
      <c r="DV34" s="631"/>
      <c r="DW34" s="632">
        <v>13.1</v>
      </c>
      <c r="DX34" s="642"/>
      <c r="DY34" s="642"/>
      <c r="DZ34" s="642"/>
      <c r="EA34" s="642"/>
      <c r="EB34" s="642"/>
      <c r="EC34" s="674"/>
    </row>
    <row r="35" spans="2:133" ht="11.25" customHeight="1" x14ac:dyDescent="0.2">
      <c r="B35" s="626" t="s">
        <v>325</v>
      </c>
      <c r="C35" s="627"/>
      <c r="D35" s="627"/>
      <c r="E35" s="627"/>
      <c r="F35" s="627"/>
      <c r="G35" s="627"/>
      <c r="H35" s="627"/>
      <c r="I35" s="627"/>
      <c r="J35" s="627"/>
      <c r="K35" s="627"/>
      <c r="L35" s="627"/>
      <c r="M35" s="627"/>
      <c r="N35" s="627"/>
      <c r="O35" s="627"/>
      <c r="P35" s="627"/>
      <c r="Q35" s="628"/>
      <c r="R35" s="629">
        <v>2782</v>
      </c>
      <c r="S35" s="630"/>
      <c r="T35" s="630"/>
      <c r="U35" s="630"/>
      <c r="V35" s="630"/>
      <c r="W35" s="630"/>
      <c r="X35" s="630"/>
      <c r="Y35" s="631"/>
      <c r="Z35" s="656">
        <v>0.1</v>
      </c>
      <c r="AA35" s="656"/>
      <c r="AB35" s="656"/>
      <c r="AC35" s="656"/>
      <c r="AD35" s="657" t="s">
        <v>236</v>
      </c>
      <c r="AE35" s="657"/>
      <c r="AF35" s="657"/>
      <c r="AG35" s="657"/>
      <c r="AH35" s="657"/>
      <c r="AI35" s="657"/>
      <c r="AJ35" s="657"/>
      <c r="AK35" s="657"/>
      <c r="AL35" s="632" t="s">
        <v>236</v>
      </c>
      <c r="AM35" s="633"/>
      <c r="AN35" s="633"/>
      <c r="AO35" s="658"/>
      <c r="AP35" s="217"/>
      <c r="AQ35" s="688" t="s">
        <v>326</v>
      </c>
      <c r="AR35" s="689"/>
      <c r="AS35" s="689"/>
      <c r="AT35" s="689"/>
      <c r="AU35" s="689"/>
      <c r="AV35" s="689"/>
      <c r="AW35" s="689"/>
      <c r="AX35" s="689"/>
      <c r="AY35" s="689"/>
      <c r="AZ35" s="689"/>
      <c r="BA35" s="689"/>
      <c r="BB35" s="689"/>
      <c r="BC35" s="689"/>
      <c r="BD35" s="689"/>
      <c r="BE35" s="689"/>
      <c r="BF35" s="690"/>
      <c r="BG35" s="688" t="s">
        <v>327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328</v>
      </c>
      <c r="CE35" s="664"/>
      <c r="CF35" s="664"/>
      <c r="CG35" s="664"/>
      <c r="CH35" s="664"/>
      <c r="CI35" s="664"/>
      <c r="CJ35" s="664"/>
      <c r="CK35" s="664"/>
      <c r="CL35" s="664"/>
      <c r="CM35" s="664"/>
      <c r="CN35" s="664"/>
      <c r="CO35" s="664"/>
      <c r="CP35" s="664"/>
      <c r="CQ35" s="665"/>
      <c r="CR35" s="629">
        <v>1090</v>
      </c>
      <c r="CS35" s="640"/>
      <c r="CT35" s="640"/>
      <c r="CU35" s="640"/>
      <c r="CV35" s="640"/>
      <c r="CW35" s="640"/>
      <c r="CX35" s="640"/>
      <c r="CY35" s="641"/>
      <c r="CZ35" s="632">
        <v>0</v>
      </c>
      <c r="DA35" s="642"/>
      <c r="DB35" s="642"/>
      <c r="DC35" s="643"/>
      <c r="DD35" s="635">
        <v>542</v>
      </c>
      <c r="DE35" s="640"/>
      <c r="DF35" s="640"/>
      <c r="DG35" s="640"/>
      <c r="DH35" s="640"/>
      <c r="DI35" s="640"/>
      <c r="DJ35" s="640"/>
      <c r="DK35" s="641"/>
      <c r="DL35" s="635">
        <v>542</v>
      </c>
      <c r="DM35" s="640"/>
      <c r="DN35" s="640"/>
      <c r="DO35" s="640"/>
      <c r="DP35" s="640"/>
      <c r="DQ35" s="640"/>
      <c r="DR35" s="640"/>
      <c r="DS35" s="640"/>
      <c r="DT35" s="640"/>
      <c r="DU35" s="640"/>
      <c r="DV35" s="641"/>
      <c r="DW35" s="632">
        <v>0.1</v>
      </c>
      <c r="DX35" s="642"/>
      <c r="DY35" s="642"/>
      <c r="DZ35" s="642"/>
      <c r="EA35" s="642"/>
      <c r="EB35" s="642"/>
      <c r="EC35" s="674"/>
    </row>
    <row r="36" spans="2:133" ht="11.25" customHeight="1" x14ac:dyDescent="0.2">
      <c r="B36" s="626" t="s">
        <v>329</v>
      </c>
      <c r="C36" s="627"/>
      <c r="D36" s="627"/>
      <c r="E36" s="627"/>
      <c r="F36" s="627"/>
      <c r="G36" s="627"/>
      <c r="H36" s="627"/>
      <c r="I36" s="627"/>
      <c r="J36" s="627"/>
      <c r="K36" s="627"/>
      <c r="L36" s="627"/>
      <c r="M36" s="627"/>
      <c r="N36" s="627"/>
      <c r="O36" s="627"/>
      <c r="P36" s="627"/>
      <c r="Q36" s="628"/>
      <c r="R36" s="629">
        <v>5434</v>
      </c>
      <c r="S36" s="630"/>
      <c r="T36" s="630"/>
      <c r="U36" s="630"/>
      <c r="V36" s="630"/>
      <c r="W36" s="630"/>
      <c r="X36" s="630"/>
      <c r="Y36" s="631"/>
      <c r="Z36" s="656">
        <v>0.2</v>
      </c>
      <c r="AA36" s="656"/>
      <c r="AB36" s="656"/>
      <c r="AC36" s="656"/>
      <c r="AD36" s="657" t="s">
        <v>137</v>
      </c>
      <c r="AE36" s="657"/>
      <c r="AF36" s="657"/>
      <c r="AG36" s="657"/>
      <c r="AH36" s="657"/>
      <c r="AI36" s="657"/>
      <c r="AJ36" s="657"/>
      <c r="AK36" s="657"/>
      <c r="AL36" s="632" t="s">
        <v>236</v>
      </c>
      <c r="AM36" s="633"/>
      <c r="AN36" s="633"/>
      <c r="AO36" s="658"/>
      <c r="AP36" s="217"/>
      <c r="AQ36" s="679" t="s">
        <v>330</v>
      </c>
      <c r="AR36" s="680"/>
      <c r="AS36" s="680"/>
      <c r="AT36" s="680"/>
      <c r="AU36" s="680"/>
      <c r="AV36" s="680"/>
      <c r="AW36" s="680"/>
      <c r="AX36" s="680"/>
      <c r="AY36" s="681"/>
      <c r="AZ36" s="682">
        <v>128643</v>
      </c>
      <c r="BA36" s="683"/>
      <c r="BB36" s="683"/>
      <c r="BC36" s="683"/>
      <c r="BD36" s="683"/>
      <c r="BE36" s="683"/>
      <c r="BF36" s="684"/>
      <c r="BG36" s="685" t="s">
        <v>331</v>
      </c>
      <c r="BH36" s="686"/>
      <c r="BI36" s="686"/>
      <c r="BJ36" s="686"/>
      <c r="BK36" s="686"/>
      <c r="BL36" s="686"/>
      <c r="BM36" s="686"/>
      <c r="BN36" s="686"/>
      <c r="BO36" s="686"/>
      <c r="BP36" s="686"/>
      <c r="BQ36" s="686"/>
      <c r="BR36" s="686"/>
      <c r="BS36" s="686"/>
      <c r="BT36" s="686"/>
      <c r="BU36" s="687"/>
      <c r="BV36" s="682">
        <v>1414</v>
      </c>
      <c r="BW36" s="683"/>
      <c r="BX36" s="683"/>
      <c r="BY36" s="683"/>
      <c r="BZ36" s="683"/>
      <c r="CA36" s="683"/>
      <c r="CB36" s="684"/>
      <c r="CD36" s="663" t="s">
        <v>332</v>
      </c>
      <c r="CE36" s="664"/>
      <c r="CF36" s="664"/>
      <c r="CG36" s="664"/>
      <c r="CH36" s="664"/>
      <c r="CI36" s="664"/>
      <c r="CJ36" s="664"/>
      <c r="CK36" s="664"/>
      <c r="CL36" s="664"/>
      <c r="CM36" s="664"/>
      <c r="CN36" s="664"/>
      <c r="CO36" s="664"/>
      <c r="CP36" s="664"/>
      <c r="CQ36" s="665"/>
      <c r="CR36" s="629">
        <v>326513</v>
      </c>
      <c r="CS36" s="630"/>
      <c r="CT36" s="630"/>
      <c r="CU36" s="630"/>
      <c r="CV36" s="630"/>
      <c r="CW36" s="630"/>
      <c r="CX36" s="630"/>
      <c r="CY36" s="631"/>
      <c r="CZ36" s="632">
        <v>13.9</v>
      </c>
      <c r="DA36" s="642"/>
      <c r="DB36" s="642"/>
      <c r="DC36" s="643"/>
      <c r="DD36" s="635">
        <v>173328</v>
      </c>
      <c r="DE36" s="630"/>
      <c r="DF36" s="630"/>
      <c r="DG36" s="630"/>
      <c r="DH36" s="630"/>
      <c r="DI36" s="630"/>
      <c r="DJ36" s="630"/>
      <c r="DK36" s="631"/>
      <c r="DL36" s="635">
        <v>108631</v>
      </c>
      <c r="DM36" s="630"/>
      <c r="DN36" s="630"/>
      <c r="DO36" s="630"/>
      <c r="DP36" s="630"/>
      <c r="DQ36" s="630"/>
      <c r="DR36" s="630"/>
      <c r="DS36" s="630"/>
      <c r="DT36" s="630"/>
      <c r="DU36" s="630"/>
      <c r="DV36" s="631"/>
      <c r="DW36" s="632">
        <v>10.9</v>
      </c>
      <c r="DX36" s="642"/>
      <c r="DY36" s="642"/>
      <c r="DZ36" s="642"/>
      <c r="EA36" s="642"/>
      <c r="EB36" s="642"/>
      <c r="EC36" s="674"/>
    </row>
    <row r="37" spans="2:133" ht="11.25" customHeight="1" x14ac:dyDescent="0.2">
      <c r="B37" s="626" t="s">
        <v>333</v>
      </c>
      <c r="C37" s="627"/>
      <c r="D37" s="627"/>
      <c r="E37" s="627"/>
      <c r="F37" s="627"/>
      <c r="G37" s="627"/>
      <c r="H37" s="627"/>
      <c r="I37" s="627"/>
      <c r="J37" s="627"/>
      <c r="K37" s="627"/>
      <c r="L37" s="627"/>
      <c r="M37" s="627"/>
      <c r="N37" s="627"/>
      <c r="O37" s="627"/>
      <c r="P37" s="627"/>
      <c r="Q37" s="628"/>
      <c r="R37" s="629">
        <v>183181</v>
      </c>
      <c r="S37" s="630"/>
      <c r="T37" s="630"/>
      <c r="U37" s="630"/>
      <c r="V37" s="630"/>
      <c r="W37" s="630"/>
      <c r="X37" s="630"/>
      <c r="Y37" s="631"/>
      <c r="Z37" s="656">
        <v>7.5</v>
      </c>
      <c r="AA37" s="656"/>
      <c r="AB37" s="656"/>
      <c r="AC37" s="656"/>
      <c r="AD37" s="657" t="s">
        <v>236</v>
      </c>
      <c r="AE37" s="657"/>
      <c r="AF37" s="657"/>
      <c r="AG37" s="657"/>
      <c r="AH37" s="657"/>
      <c r="AI37" s="657"/>
      <c r="AJ37" s="657"/>
      <c r="AK37" s="657"/>
      <c r="AL37" s="632" t="s">
        <v>236</v>
      </c>
      <c r="AM37" s="633"/>
      <c r="AN37" s="633"/>
      <c r="AO37" s="658"/>
      <c r="AQ37" s="669" t="s">
        <v>334</v>
      </c>
      <c r="AR37" s="670"/>
      <c r="AS37" s="670"/>
      <c r="AT37" s="670"/>
      <c r="AU37" s="670"/>
      <c r="AV37" s="670"/>
      <c r="AW37" s="670"/>
      <c r="AX37" s="670"/>
      <c r="AY37" s="671"/>
      <c r="AZ37" s="629">
        <v>40639</v>
      </c>
      <c r="BA37" s="630"/>
      <c r="BB37" s="630"/>
      <c r="BC37" s="630"/>
      <c r="BD37" s="640"/>
      <c r="BE37" s="640"/>
      <c r="BF37" s="672"/>
      <c r="BG37" s="663" t="s">
        <v>335</v>
      </c>
      <c r="BH37" s="664"/>
      <c r="BI37" s="664"/>
      <c r="BJ37" s="664"/>
      <c r="BK37" s="664"/>
      <c r="BL37" s="664"/>
      <c r="BM37" s="664"/>
      <c r="BN37" s="664"/>
      <c r="BO37" s="664"/>
      <c r="BP37" s="664"/>
      <c r="BQ37" s="664"/>
      <c r="BR37" s="664"/>
      <c r="BS37" s="664"/>
      <c r="BT37" s="664"/>
      <c r="BU37" s="665"/>
      <c r="BV37" s="629">
        <v>27568</v>
      </c>
      <c r="BW37" s="630"/>
      <c r="BX37" s="630"/>
      <c r="BY37" s="630"/>
      <c r="BZ37" s="630"/>
      <c r="CA37" s="630"/>
      <c r="CB37" s="673"/>
      <c r="CD37" s="663" t="s">
        <v>336</v>
      </c>
      <c r="CE37" s="664"/>
      <c r="CF37" s="664"/>
      <c r="CG37" s="664"/>
      <c r="CH37" s="664"/>
      <c r="CI37" s="664"/>
      <c r="CJ37" s="664"/>
      <c r="CK37" s="664"/>
      <c r="CL37" s="664"/>
      <c r="CM37" s="664"/>
      <c r="CN37" s="664"/>
      <c r="CO37" s="664"/>
      <c r="CP37" s="664"/>
      <c r="CQ37" s="665"/>
      <c r="CR37" s="629">
        <v>90128</v>
      </c>
      <c r="CS37" s="640"/>
      <c r="CT37" s="640"/>
      <c r="CU37" s="640"/>
      <c r="CV37" s="640"/>
      <c r="CW37" s="640"/>
      <c r="CX37" s="640"/>
      <c r="CY37" s="641"/>
      <c r="CZ37" s="632">
        <v>3.8</v>
      </c>
      <c r="DA37" s="642"/>
      <c r="DB37" s="642"/>
      <c r="DC37" s="643"/>
      <c r="DD37" s="635">
        <v>79162</v>
      </c>
      <c r="DE37" s="640"/>
      <c r="DF37" s="640"/>
      <c r="DG37" s="640"/>
      <c r="DH37" s="640"/>
      <c r="DI37" s="640"/>
      <c r="DJ37" s="640"/>
      <c r="DK37" s="641"/>
      <c r="DL37" s="635">
        <v>79162</v>
      </c>
      <c r="DM37" s="640"/>
      <c r="DN37" s="640"/>
      <c r="DO37" s="640"/>
      <c r="DP37" s="640"/>
      <c r="DQ37" s="640"/>
      <c r="DR37" s="640"/>
      <c r="DS37" s="640"/>
      <c r="DT37" s="640"/>
      <c r="DU37" s="640"/>
      <c r="DV37" s="641"/>
      <c r="DW37" s="632">
        <v>7.9</v>
      </c>
      <c r="DX37" s="642"/>
      <c r="DY37" s="642"/>
      <c r="DZ37" s="642"/>
      <c r="EA37" s="642"/>
      <c r="EB37" s="642"/>
      <c r="EC37" s="674"/>
    </row>
    <row r="38" spans="2:133" ht="11.25" customHeight="1" x14ac:dyDescent="0.2">
      <c r="B38" s="626" t="s">
        <v>337</v>
      </c>
      <c r="C38" s="627"/>
      <c r="D38" s="627"/>
      <c r="E38" s="627"/>
      <c r="F38" s="627"/>
      <c r="G38" s="627"/>
      <c r="H38" s="627"/>
      <c r="I38" s="627"/>
      <c r="J38" s="627"/>
      <c r="K38" s="627"/>
      <c r="L38" s="627"/>
      <c r="M38" s="627"/>
      <c r="N38" s="627"/>
      <c r="O38" s="627"/>
      <c r="P38" s="627"/>
      <c r="Q38" s="628"/>
      <c r="R38" s="629">
        <v>62565</v>
      </c>
      <c r="S38" s="630"/>
      <c r="T38" s="630"/>
      <c r="U38" s="630"/>
      <c r="V38" s="630"/>
      <c r="W38" s="630"/>
      <c r="X38" s="630"/>
      <c r="Y38" s="631"/>
      <c r="Z38" s="656">
        <v>2.5</v>
      </c>
      <c r="AA38" s="656"/>
      <c r="AB38" s="656"/>
      <c r="AC38" s="656"/>
      <c r="AD38" s="657" t="s">
        <v>137</v>
      </c>
      <c r="AE38" s="657"/>
      <c r="AF38" s="657"/>
      <c r="AG38" s="657"/>
      <c r="AH38" s="657"/>
      <c r="AI38" s="657"/>
      <c r="AJ38" s="657"/>
      <c r="AK38" s="657"/>
      <c r="AL38" s="632" t="s">
        <v>236</v>
      </c>
      <c r="AM38" s="633"/>
      <c r="AN38" s="633"/>
      <c r="AO38" s="658"/>
      <c r="AQ38" s="669" t="s">
        <v>338</v>
      </c>
      <c r="AR38" s="670"/>
      <c r="AS38" s="670"/>
      <c r="AT38" s="670"/>
      <c r="AU38" s="670"/>
      <c r="AV38" s="670"/>
      <c r="AW38" s="670"/>
      <c r="AX38" s="670"/>
      <c r="AY38" s="671"/>
      <c r="AZ38" s="629">
        <v>28596</v>
      </c>
      <c r="BA38" s="630"/>
      <c r="BB38" s="630"/>
      <c r="BC38" s="630"/>
      <c r="BD38" s="640"/>
      <c r="BE38" s="640"/>
      <c r="BF38" s="672"/>
      <c r="BG38" s="663" t="s">
        <v>339</v>
      </c>
      <c r="BH38" s="664"/>
      <c r="BI38" s="664"/>
      <c r="BJ38" s="664"/>
      <c r="BK38" s="664"/>
      <c r="BL38" s="664"/>
      <c r="BM38" s="664"/>
      <c r="BN38" s="664"/>
      <c r="BO38" s="664"/>
      <c r="BP38" s="664"/>
      <c r="BQ38" s="664"/>
      <c r="BR38" s="664"/>
      <c r="BS38" s="664"/>
      <c r="BT38" s="664"/>
      <c r="BU38" s="665"/>
      <c r="BV38" s="629">
        <v>137</v>
      </c>
      <c r="BW38" s="630"/>
      <c r="BX38" s="630"/>
      <c r="BY38" s="630"/>
      <c r="BZ38" s="630"/>
      <c r="CA38" s="630"/>
      <c r="CB38" s="673"/>
      <c r="CD38" s="663" t="s">
        <v>340</v>
      </c>
      <c r="CE38" s="664"/>
      <c r="CF38" s="664"/>
      <c r="CG38" s="664"/>
      <c r="CH38" s="664"/>
      <c r="CI38" s="664"/>
      <c r="CJ38" s="664"/>
      <c r="CK38" s="664"/>
      <c r="CL38" s="664"/>
      <c r="CM38" s="664"/>
      <c r="CN38" s="664"/>
      <c r="CO38" s="664"/>
      <c r="CP38" s="664"/>
      <c r="CQ38" s="665"/>
      <c r="CR38" s="629">
        <v>118857</v>
      </c>
      <c r="CS38" s="630"/>
      <c r="CT38" s="630"/>
      <c r="CU38" s="630"/>
      <c r="CV38" s="630"/>
      <c r="CW38" s="630"/>
      <c r="CX38" s="630"/>
      <c r="CY38" s="631"/>
      <c r="CZ38" s="632">
        <v>5.0999999999999996</v>
      </c>
      <c r="DA38" s="642"/>
      <c r="DB38" s="642"/>
      <c r="DC38" s="643"/>
      <c r="DD38" s="635">
        <v>106045</v>
      </c>
      <c r="DE38" s="630"/>
      <c r="DF38" s="630"/>
      <c r="DG38" s="630"/>
      <c r="DH38" s="630"/>
      <c r="DI38" s="630"/>
      <c r="DJ38" s="630"/>
      <c r="DK38" s="631"/>
      <c r="DL38" s="635" t="s">
        <v>137</v>
      </c>
      <c r="DM38" s="630"/>
      <c r="DN38" s="630"/>
      <c r="DO38" s="630"/>
      <c r="DP38" s="630"/>
      <c r="DQ38" s="630"/>
      <c r="DR38" s="630"/>
      <c r="DS38" s="630"/>
      <c r="DT38" s="630"/>
      <c r="DU38" s="630"/>
      <c r="DV38" s="631"/>
      <c r="DW38" s="632" t="s">
        <v>137</v>
      </c>
      <c r="DX38" s="642"/>
      <c r="DY38" s="642"/>
      <c r="DZ38" s="642"/>
      <c r="EA38" s="642"/>
      <c r="EB38" s="642"/>
      <c r="EC38" s="674"/>
    </row>
    <row r="39" spans="2:133" ht="11.25" customHeight="1" x14ac:dyDescent="0.2">
      <c r="B39" s="626" t="s">
        <v>341</v>
      </c>
      <c r="C39" s="627"/>
      <c r="D39" s="627"/>
      <c r="E39" s="627"/>
      <c r="F39" s="627"/>
      <c r="G39" s="627"/>
      <c r="H39" s="627"/>
      <c r="I39" s="627"/>
      <c r="J39" s="627"/>
      <c r="K39" s="627"/>
      <c r="L39" s="627"/>
      <c r="M39" s="627"/>
      <c r="N39" s="627"/>
      <c r="O39" s="627"/>
      <c r="P39" s="627"/>
      <c r="Q39" s="628"/>
      <c r="R39" s="629">
        <v>31887</v>
      </c>
      <c r="S39" s="630"/>
      <c r="T39" s="630"/>
      <c r="U39" s="630"/>
      <c r="V39" s="630"/>
      <c r="W39" s="630"/>
      <c r="X39" s="630"/>
      <c r="Y39" s="631"/>
      <c r="Z39" s="656">
        <v>1.3</v>
      </c>
      <c r="AA39" s="656"/>
      <c r="AB39" s="656"/>
      <c r="AC39" s="656"/>
      <c r="AD39" s="657">
        <v>3</v>
      </c>
      <c r="AE39" s="657"/>
      <c r="AF39" s="657"/>
      <c r="AG39" s="657"/>
      <c r="AH39" s="657"/>
      <c r="AI39" s="657"/>
      <c r="AJ39" s="657"/>
      <c r="AK39" s="657"/>
      <c r="AL39" s="632">
        <v>0</v>
      </c>
      <c r="AM39" s="633"/>
      <c r="AN39" s="633"/>
      <c r="AO39" s="658"/>
      <c r="AQ39" s="669" t="s">
        <v>342</v>
      </c>
      <c r="AR39" s="670"/>
      <c r="AS39" s="670"/>
      <c r="AT39" s="670"/>
      <c r="AU39" s="670"/>
      <c r="AV39" s="670"/>
      <c r="AW39" s="670"/>
      <c r="AX39" s="670"/>
      <c r="AY39" s="671"/>
      <c r="AZ39" s="629">
        <v>9786</v>
      </c>
      <c r="BA39" s="630"/>
      <c r="BB39" s="630"/>
      <c r="BC39" s="630"/>
      <c r="BD39" s="640"/>
      <c r="BE39" s="640"/>
      <c r="BF39" s="672"/>
      <c r="BG39" s="663" t="s">
        <v>343</v>
      </c>
      <c r="BH39" s="664"/>
      <c r="BI39" s="664"/>
      <c r="BJ39" s="664"/>
      <c r="BK39" s="664"/>
      <c r="BL39" s="664"/>
      <c r="BM39" s="664"/>
      <c r="BN39" s="664"/>
      <c r="BO39" s="664"/>
      <c r="BP39" s="664"/>
      <c r="BQ39" s="664"/>
      <c r="BR39" s="664"/>
      <c r="BS39" s="664"/>
      <c r="BT39" s="664"/>
      <c r="BU39" s="665"/>
      <c r="BV39" s="629">
        <v>196</v>
      </c>
      <c r="BW39" s="630"/>
      <c r="BX39" s="630"/>
      <c r="BY39" s="630"/>
      <c r="BZ39" s="630"/>
      <c r="CA39" s="630"/>
      <c r="CB39" s="673"/>
      <c r="CD39" s="663" t="s">
        <v>344</v>
      </c>
      <c r="CE39" s="664"/>
      <c r="CF39" s="664"/>
      <c r="CG39" s="664"/>
      <c r="CH39" s="664"/>
      <c r="CI39" s="664"/>
      <c r="CJ39" s="664"/>
      <c r="CK39" s="664"/>
      <c r="CL39" s="664"/>
      <c r="CM39" s="664"/>
      <c r="CN39" s="664"/>
      <c r="CO39" s="664"/>
      <c r="CP39" s="664"/>
      <c r="CQ39" s="665"/>
      <c r="CR39" s="629">
        <v>92854</v>
      </c>
      <c r="CS39" s="640"/>
      <c r="CT39" s="640"/>
      <c r="CU39" s="640"/>
      <c r="CV39" s="640"/>
      <c r="CW39" s="640"/>
      <c r="CX39" s="640"/>
      <c r="CY39" s="641"/>
      <c r="CZ39" s="632">
        <v>4</v>
      </c>
      <c r="DA39" s="642"/>
      <c r="DB39" s="642"/>
      <c r="DC39" s="643"/>
      <c r="DD39" s="635">
        <v>87832</v>
      </c>
      <c r="DE39" s="640"/>
      <c r="DF39" s="640"/>
      <c r="DG39" s="640"/>
      <c r="DH39" s="640"/>
      <c r="DI39" s="640"/>
      <c r="DJ39" s="640"/>
      <c r="DK39" s="641"/>
      <c r="DL39" s="635" t="s">
        <v>137</v>
      </c>
      <c r="DM39" s="640"/>
      <c r="DN39" s="640"/>
      <c r="DO39" s="640"/>
      <c r="DP39" s="640"/>
      <c r="DQ39" s="640"/>
      <c r="DR39" s="640"/>
      <c r="DS39" s="640"/>
      <c r="DT39" s="640"/>
      <c r="DU39" s="640"/>
      <c r="DV39" s="641"/>
      <c r="DW39" s="632" t="s">
        <v>236</v>
      </c>
      <c r="DX39" s="642"/>
      <c r="DY39" s="642"/>
      <c r="DZ39" s="642"/>
      <c r="EA39" s="642"/>
      <c r="EB39" s="642"/>
      <c r="EC39" s="674"/>
    </row>
    <row r="40" spans="2:133" ht="11.25" customHeight="1" x14ac:dyDescent="0.2">
      <c r="B40" s="626" t="s">
        <v>345</v>
      </c>
      <c r="C40" s="627"/>
      <c r="D40" s="627"/>
      <c r="E40" s="627"/>
      <c r="F40" s="627"/>
      <c r="G40" s="627"/>
      <c r="H40" s="627"/>
      <c r="I40" s="627"/>
      <c r="J40" s="627"/>
      <c r="K40" s="627"/>
      <c r="L40" s="627"/>
      <c r="M40" s="627"/>
      <c r="N40" s="627"/>
      <c r="O40" s="627"/>
      <c r="P40" s="627"/>
      <c r="Q40" s="628"/>
      <c r="R40" s="629">
        <v>401013</v>
      </c>
      <c r="S40" s="630"/>
      <c r="T40" s="630"/>
      <c r="U40" s="630"/>
      <c r="V40" s="630"/>
      <c r="W40" s="630"/>
      <c r="X40" s="630"/>
      <c r="Y40" s="631"/>
      <c r="Z40" s="656">
        <v>16.3</v>
      </c>
      <c r="AA40" s="656"/>
      <c r="AB40" s="656"/>
      <c r="AC40" s="656"/>
      <c r="AD40" s="657" t="s">
        <v>137</v>
      </c>
      <c r="AE40" s="657"/>
      <c r="AF40" s="657"/>
      <c r="AG40" s="657"/>
      <c r="AH40" s="657"/>
      <c r="AI40" s="657"/>
      <c r="AJ40" s="657"/>
      <c r="AK40" s="657"/>
      <c r="AL40" s="632" t="s">
        <v>236</v>
      </c>
      <c r="AM40" s="633"/>
      <c r="AN40" s="633"/>
      <c r="AO40" s="658"/>
      <c r="AQ40" s="669" t="s">
        <v>346</v>
      </c>
      <c r="AR40" s="670"/>
      <c r="AS40" s="670"/>
      <c r="AT40" s="670"/>
      <c r="AU40" s="670"/>
      <c r="AV40" s="670"/>
      <c r="AW40" s="670"/>
      <c r="AX40" s="670"/>
      <c r="AY40" s="671"/>
      <c r="AZ40" s="629" t="s">
        <v>137</v>
      </c>
      <c r="BA40" s="630"/>
      <c r="BB40" s="630"/>
      <c r="BC40" s="630"/>
      <c r="BD40" s="640"/>
      <c r="BE40" s="640"/>
      <c r="BF40" s="672"/>
      <c r="BG40" s="675" t="s">
        <v>347</v>
      </c>
      <c r="BH40" s="676"/>
      <c r="BI40" s="676"/>
      <c r="BJ40" s="676"/>
      <c r="BK40" s="676"/>
      <c r="BL40" s="218"/>
      <c r="BM40" s="664" t="s">
        <v>348</v>
      </c>
      <c r="BN40" s="664"/>
      <c r="BO40" s="664"/>
      <c r="BP40" s="664"/>
      <c r="BQ40" s="664"/>
      <c r="BR40" s="664"/>
      <c r="BS40" s="664"/>
      <c r="BT40" s="664"/>
      <c r="BU40" s="665"/>
      <c r="BV40" s="629">
        <v>84</v>
      </c>
      <c r="BW40" s="630"/>
      <c r="BX40" s="630"/>
      <c r="BY40" s="630"/>
      <c r="BZ40" s="630"/>
      <c r="CA40" s="630"/>
      <c r="CB40" s="673"/>
      <c r="CD40" s="663" t="s">
        <v>349</v>
      </c>
      <c r="CE40" s="664"/>
      <c r="CF40" s="664"/>
      <c r="CG40" s="664"/>
      <c r="CH40" s="664"/>
      <c r="CI40" s="664"/>
      <c r="CJ40" s="664"/>
      <c r="CK40" s="664"/>
      <c r="CL40" s="664"/>
      <c r="CM40" s="664"/>
      <c r="CN40" s="664"/>
      <c r="CO40" s="664"/>
      <c r="CP40" s="664"/>
      <c r="CQ40" s="665"/>
      <c r="CR40" s="629">
        <v>11130</v>
      </c>
      <c r="CS40" s="630"/>
      <c r="CT40" s="630"/>
      <c r="CU40" s="630"/>
      <c r="CV40" s="630"/>
      <c r="CW40" s="630"/>
      <c r="CX40" s="630"/>
      <c r="CY40" s="631"/>
      <c r="CZ40" s="632">
        <v>0.5</v>
      </c>
      <c r="DA40" s="642"/>
      <c r="DB40" s="642"/>
      <c r="DC40" s="643"/>
      <c r="DD40" s="635">
        <v>5640</v>
      </c>
      <c r="DE40" s="630"/>
      <c r="DF40" s="630"/>
      <c r="DG40" s="630"/>
      <c r="DH40" s="630"/>
      <c r="DI40" s="630"/>
      <c r="DJ40" s="630"/>
      <c r="DK40" s="631"/>
      <c r="DL40" s="635">
        <v>2640</v>
      </c>
      <c r="DM40" s="630"/>
      <c r="DN40" s="630"/>
      <c r="DO40" s="630"/>
      <c r="DP40" s="630"/>
      <c r="DQ40" s="630"/>
      <c r="DR40" s="630"/>
      <c r="DS40" s="630"/>
      <c r="DT40" s="630"/>
      <c r="DU40" s="630"/>
      <c r="DV40" s="631"/>
      <c r="DW40" s="632">
        <v>0.3</v>
      </c>
      <c r="DX40" s="642"/>
      <c r="DY40" s="642"/>
      <c r="DZ40" s="642"/>
      <c r="EA40" s="642"/>
      <c r="EB40" s="642"/>
      <c r="EC40" s="674"/>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137</v>
      </c>
      <c r="S41" s="630"/>
      <c r="T41" s="630"/>
      <c r="U41" s="630"/>
      <c r="V41" s="630"/>
      <c r="W41" s="630"/>
      <c r="X41" s="630"/>
      <c r="Y41" s="631"/>
      <c r="Z41" s="656" t="s">
        <v>137</v>
      </c>
      <c r="AA41" s="656"/>
      <c r="AB41" s="656"/>
      <c r="AC41" s="656"/>
      <c r="AD41" s="657" t="s">
        <v>236</v>
      </c>
      <c r="AE41" s="657"/>
      <c r="AF41" s="657"/>
      <c r="AG41" s="657"/>
      <c r="AH41" s="657"/>
      <c r="AI41" s="657"/>
      <c r="AJ41" s="657"/>
      <c r="AK41" s="657"/>
      <c r="AL41" s="632" t="s">
        <v>137</v>
      </c>
      <c r="AM41" s="633"/>
      <c r="AN41" s="633"/>
      <c r="AO41" s="658"/>
      <c r="AQ41" s="669" t="s">
        <v>351</v>
      </c>
      <c r="AR41" s="670"/>
      <c r="AS41" s="670"/>
      <c r="AT41" s="670"/>
      <c r="AU41" s="670"/>
      <c r="AV41" s="670"/>
      <c r="AW41" s="670"/>
      <c r="AX41" s="670"/>
      <c r="AY41" s="671"/>
      <c r="AZ41" s="629">
        <v>18531</v>
      </c>
      <c r="BA41" s="630"/>
      <c r="BB41" s="630"/>
      <c r="BC41" s="630"/>
      <c r="BD41" s="640"/>
      <c r="BE41" s="640"/>
      <c r="BF41" s="672"/>
      <c r="BG41" s="675"/>
      <c r="BH41" s="676"/>
      <c r="BI41" s="676"/>
      <c r="BJ41" s="676"/>
      <c r="BK41" s="676"/>
      <c r="BL41" s="218"/>
      <c r="BM41" s="664" t="s">
        <v>352</v>
      </c>
      <c r="BN41" s="664"/>
      <c r="BO41" s="664"/>
      <c r="BP41" s="664"/>
      <c r="BQ41" s="664"/>
      <c r="BR41" s="664"/>
      <c r="BS41" s="664"/>
      <c r="BT41" s="664"/>
      <c r="BU41" s="665"/>
      <c r="BV41" s="629" t="s">
        <v>236</v>
      </c>
      <c r="BW41" s="630"/>
      <c r="BX41" s="630"/>
      <c r="BY41" s="630"/>
      <c r="BZ41" s="630"/>
      <c r="CA41" s="630"/>
      <c r="CB41" s="673"/>
      <c r="CD41" s="663" t="s">
        <v>353</v>
      </c>
      <c r="CE41" s="664"/>
      <c r="CF41" s="664"/>
      <c r="CG41" s="664"/>
      <c r="CH41" s="664"/>
      <c r="CI41" s="664"/>
      <c r="CJ41" s="664"/>
      <c r="CK41" s="664"/>
      <c r="CL41" s="664"/>
      <c r="CM41" s="664"/>
      <c r="CN41" s="664"/>
      <c r="CO41" s="664"/>
      <c r="CP41" s="664"/>
      <c r="CQ41" s="665"/>
      <c r="CR41" s="629" t="s">
        <v>236</v>
      </c>
      <c r="CS41" s="640"/>
      <c r="CT41" s="640"/>
      <c r="CU41" s="640"/>
      <c r="CV41" s="640"/>
      <c r="CW41" s="640"/>
      <c r="CX41" s="640"/>
      <c r="CY41" s="641"/>
      <c r="CZ41" s="632" t="s">
        <v>137</v>
      </c>
      <c r="DA41" s="642"/>
      <c r="DB41" s="642"/>
      <c r="DC41" s="643"/>
      <c r="DD41" s="635" t="s">
        <v>236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236</v>
      </c>
      <c r="S42" s="630"/>
      <c r="T42" s="630"/>
      <c r="U42" s="630"/>
      <c r="V42" s="630"/>
      <c r="W42" s="630"/>
      <c r="X42" s="630"/>
      <c r="Y42" s="631"/>
      <c r="Z42" s="656" t="s">
        <v>236</v>
      </c>
      <c r="AA42" s="656"/>
      <c r="AB42" s="656"/>
      <c r="AC42" s="656"/>
      <c r="AD42" s="657" t="s">
        <v>236</v>
      </c>
      <c r="AE42" s="657"/>
      <c r="AF42" s="657"/>
      <c r="AG42" s="657"/>
      <c r="AH42" s="657"/>
      <c r="AI42" s="657"/>
      <c r="AJ42" s="657"/>
      <c r="AK42" s="657"/>
      <c r="AL42" s="632" t="s">
        <v>137</v>
      </c>
      <c r="AM42" s="633"/>
      <c r="AN42" s="633"/>
      <c r="AO42" s="658"/>
      <c r="AQ42" s="666" t="s">
        <v>355</v>
      </c>
      <c r="AR42" s="667"/>
      <c r="AS42" s="667"/>
      <c r="AT42" s="667"/>
      <c r="AU42" s="667"/>
      <c r="AV42" s="667"/>
      <c r="AW42" s="667"/>
      <c r="AX42" s="667"/>
      <c r="AY42" s="668"/>
      <c r="AZ42" s="609">
        <v>31091</v>
      </c>
      <c r="BA42" s="644"/>
      <c r="BB42" s="644"/>
      <c r="BC42" s="644"/>
      <c r="BD42" s="610"/>
      <c r="BE42" s="610"/>
      <c r="BF42" s="659"/>
      <c r="BG42" s="677"/>
      <c r="BH42" s="678"/>
      <c r="BI42" s="678"/>
      <c r="BJ42" s="678"/>
      <c r="BK42" s="678"/>
      <c r="BL42" s="219"/>
      <c r="BM42" s="660" t="s">
        <v>356</v>
      </c>
      <c r="BN42" s="660"/>
      <c r="BO42" s="660"/>
      <c r="BP42" s="660"/>
      <c r="BQ42" s="660"/>
      <c r="BR42" s="660"/>
      <c r="BS42" s="660"/>
      <c r="BT42" s="660"/>
      <c r="BU42" s="661"/>
      <c r="BV42" s="609">
        <v>340</v>
      </c>
      <c r="BW42" s="644"/>
      <c r="BX42" s="644"/>
      <c r="BY42" s="644"/>
      <c r="BZ42" s="644"/>
      <c r="CA42" s="644"/>
      <c r="CB42" s="662"/>
      <c r="CD42" s="626" t="s">
        <v>357</v>
      </c>
      <c r="CE42" s="627"/>
      <c r="CF42" s="627"/>
      <c r="CG42" s="627"/>
      <c r="CH42" s="627"/>
      <c r="CI42" s="627"/>
      <c r="CJ42" s="627"/>
      <c r="CK42" s="627"/>
      <c r="CL42" s="627"/>
      <c r="CM42" s="627"/>
      <c r="CN42" s="627"/>
      <c r="CO42" s="627"/>
      <c r="CP42" s="627"/>
      <c r="CQ42" s="628"/>
      <c r="CR42" s="629">
        <v>636289</v>
      </c>
      <c r="CS42" s="640"/>
      <c r="CT42" s="640"/>
      <c r="CU42" s="640"/>
      <c r="CV42" s="640"/>
      <c r="CW42" s="640"/>
      <c r="CX42" s="640"/>
      <c r="CY42" s="641"/>
      <c r="CZ42" s="632">
        <v>27.1</v>
      </c>
      <c r="DA42" s="642"/>
      <c r="DB42" s="642"/>
      <c r="DC42" s="643"/>
      <c r="DD42" s="635">
        <v>31107</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358</v>
      </c>
      <c r="C43" s="627"/>
      <c r="D43" s="627"/>
      <c r="E43" s="627"/>
      <c r="F43" s="627"/>
      <c r="G43" s="627"/>
      <c r="H43" s="627"/>
      <c r="I43" s="627"/>
      <c r="J43" s="627"/>
      <c r="K43" s="627"/>
      <c r="L43" s="627"/>
      <c r="M43" s="627"/>
      <c r="N43" s="627"/>
      <c r="O43" s="627"/>
      <c r="P43" s="627"/>
      <c r="Q43" s="628"/>
      <c r="R43" s="629">
        <v>20013</v>
      </c>
      <c r="S43" s="630"/>
      <c r="T43" s="630"/>
      <c r="U43" s="630"/>
      <c r="V43" s="630"/>
      <c r="W43" s="630"/>
      <c r="X43" s="630"/>
      <c r="Y43" s="631"/>
      <c r="Z43" s="656">
        <v>0.8</v>
      </c>
      <c r="AA43" s="656"/>
      <c r="AB43" s="656"/>
      <c r="AC43" s="656"/>
      <c r="AD43" s="657" t="s">
        <v>137</v>
      </c>
      <c r="AE43" s="657"/>
      <c r="AF43" s="657"/>
      <c r="AG43" s="657"/>
      <c r="AH43" s="657"/>
      <c r="AI43" s="657"/>
      <c r="AJ43" s="657"/>
      <c r="AK43" s="657"/>
      <c r="AL43" s="632" t="s">
        <v>137</v>
      </c>
      <c r="AM43" s="633"/>
      <c r="AN43" s="633"/>
      <c r="AO43" s="658"/>
      <c r="BV43" s="220"/>
      <c r="BW43" s="220"/>
      <c r="BX43" s="220"/>
      <c r="BY43" s="220"/>
      <c r="BZ43" s="220"/>
      <c r="CA43" s="220"/>
      <c r="CB43" s="220"/>
      <c r="CD43" s="626" t="s">
        <v>359</v>
      </c>
      <c r="CE43" s="627"/>
      <c r="CF43" s="627"/>
      <c r="CG43" s="627"/>
      <c r="CH43" s="627"/>
      <c r="CI43" s="627"/>
      <c r="CJ43" s="627"/>
      <c r="CK43" s="627"/>
      <c r="CL43" s="627"/>
      <c r="CM43" s="627"/>
      <c r="CN43" s="627"/>
      <c r="CO43" s="627"/>
      <c r="CP43" s="627"/>
      <c r="CQ43" s="628"/>
      <c r="CR43" s="629" t="s">
        <v>236</v>
      </c>
      <c r="CS43" s="640"/>
      <c r="CT43" s="640"/>
      <c r="CU43" s="640"/>
      <c r="CV43" s="640"/>
      <c r="CW43" s="640"/>
      <c r="CX43" s="640"/>
      <c r="CY43" s="641"/>
      <c r="CZ43" s="632" t="s">
        <v>137</v>
      </c>
      <c r="DA43" s="642"/>
      <c r="DB43" s="642"/>
      <c r="DC43" s="643"/>
      <c r="DD43" s="635" t="s">
        <v>137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360</v>
      </c>
      <c r="C44" s="607"/>
      <c r="D44" s="607"/>
      <c r="E44" s="607"/>
      <c r="F44" s="607"/>
      <c r="G44" s="607"/>
      <c r="H44" s="607"/>
      <c r="I44" s="607"/>
      <c r="J44" s="607"/>
      <c r="K44" s="607"/>
      <c r="L44" s="607"/>
      <c r="M44" s="607"/>
      <c r="N44" s="607"/>
      <c r="O44" s="607"/>
      <c r="P44" s="607"/>
      <c r="Q44" s="608"/>
      <c r="R44" s="609">
        <v>2457747</v>
      </c>
      <c r="S44" s="644"/>
      <c r="T44" s="644"/>
      <c r="U44" s="644"/>
      <c r="V44" s="644"/>
      <c r="W44" s="644"/>
      <c r="X44" s="644"/>
      <c r="Y44" s="645"/>
      <c r="Z44" s="646">
        <v>100</v>
      </c>
      <c r="AA44" s="646"/>
      <c r="AB44" s="646"/>
      <c r="AC44" s="646"/>
      <c r="AD44" s="647">
        <v>978003</v>
      </c>
      <c r="AE44" s="647"/>
      <c r="AF44" s="647"/>
      <c r="AG44" s="647"/>
      <c r="AH44" s="647"/>
      <c r="AI44" s="647"/>
      <c r="AJ44" s="647"/>
      <c r="AK44" s="647"/>
      <c r="AL44" s="612">
        <v>100</v>
      </c>
      <c r="AM44" s="648"/>
      <c r="AN44" s="648"/>
      <c r="AO44" s="649"/>
      <c r="CD44" s="650" t="s">
        <v>307</v>
      </c>
      <c r="CE44" s="651"/>
      <c r="CF44" s="626" t="s">
        <v>361</v>
      </c>
      <c r="CG44" s="627"/>
      <c r="CH44" s="627"/>
      <c r="CI44" s="627"/>
      <c r="CJ44" s="627"/>
      <c r="CK44" s="627"/>
      <c r="CL44" s="627"/>
      <c r="CM44" s="627"/>
      <c r="CN44" s="627"/>
      <c r="CO44" s="627"/>
      <c r="CP44" s="627"/>
      <c r="CQ44" s="628"/>
      <c r="CR44" s="629">
        <v>616393</v>
      </c>
      <c r="CS44" s="630"/>
      <c r="CT44" s="630"/>
      <c r="CU44" s="630"/>
      <c r="CV44" s="630"/>
      <c r="CW44" s="630"/>
      <c r="CX44" s="630"/>
      <c r="CY44" s="631"/>
      <c r="CZ44" s="632">
        <v>26.3</v>
      </c>
      <c r="DA44" s="633"/>
      <c r="DB44" s="633"/>
      <c r="DC44" s="634"/>
      <c r="DD44" s="635">
        <v>30858</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52"/>
      <c r="CE45" s="653"/>
      <c r="CF45" s="626" t="s">
        <v>362</v>
      </c>
      <c r="CG45" s="627"/>
      <c r="CH45" s="627"/>
      <c r="CI45" s="627"/>
      <c r="CJ45" s="627"/>
      <c r="CK45" s="627"/>
      <c r="CL45" s="627"/>
      <c r="CM45" s="627"/>
      <c r="CN45" s="627"/>
      <c r="CO45" s="627"/>
      <c r="CP45" s="627"/>
      <c r="CQ45" s="628"/>
      <c r="CR45" s="629">
        <v>604465</v>
      </c>
      <c r="CS45" s="640"/>
      <c r="CT45" s="640"/>
      <c r="CU45" s="640"/>
      <c r="CV45" s="640"/>
      <c r="CW45" s="640"/>
      <c r="CX45" s="640"/>
      <c r="CY45" s="641"/>
      <c r="CZ45" s="632">
        <v>25.8</v>
      </c>
      <c r="DA45" s="642"/>
      <c r="DB45" s="642"/>
      <c r="DC45" s="643"/>
      <c r="DD45" s="635">
        <v>22430</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2" t="s">
        <v>363</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52"/>
      <c r="CE46" s="653"/>
      <c r="CF46" s="626" t="s">
        <v>364</v>
      </c>
      <c r="CG46" s="627"/>
      <c r="CH46" s="627"/>
      <c r="CI46" s="627"/>
      <c r="CJ46" s="627"/>
      <c r="CK46" s="627"/>
      <c r="CL46" s="627"/>
      <c r="CM46" s="627"/>
      <c r="CN46" s="627"/>
      <c r="CO46" s="627"/>
      <c r="CP46" s="627"/>
      <c r="CQ46" s="628"/>
      <c r="CR46" s="629">
        <v>11928</v>
      </c>
      <c r="CS46" s="630"/>
      <c r="CT46" s="630"/>
      <c r="CU46" s="630"/>
      <c r="CV46" s="630"/>
      <c r="CW46" s="630"/>
      <c r="CX46" s="630"/>
      <c r="CY46" s="631"/>
      <c r="CZ46" s="632">
        <v>0.5</v>
      </c>
      <c r="DA46" s="633"/>
      <c r="DB46" s="633"/>
      <c r="DC46" s="634"/>
      <c r="DD46" s="635">
        <v>8428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365</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366</v>
      </c>
      <c r="CG47" s="627"/>
      <c r="CH47" s="627"/>
      <c r="CI47" s="627"/>
      <c r="CJ47" s="627"/>
      <c r="CK47" s="627"/>
      <c r="CL47" s="627"/>
      <c r="CM47" s="627"/>
      <c r="CN47" s="627"/>
      <c r="CO47" s="627"/>
      <c r="CP47" s="627"/>
      <c r="CQ47" s="628"/>
      <c r="CR47" s="629">
        <v>19896</v>
      </c>
      <c r="CS47" s="640"/>
      <c r="CT47" s="640"/>
      <c r="CU47" s="640"/>
      <c r="CV47" s="640"/>
      <c r="CW47" s="640"/>
      <c r="CX47" s="640"/>
      <c r="CY47" s="641"/>
      <c r="CZ47" s="632">
        <v>0.8</v>
      </c>
      <c r="DA47" s="642"/>
      <c r="DB47" s="642"/>
      <c r="DC47" s="643"/>
      <c r="DD47" s="635">
        <v>249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1" x14ac:dyDescent="0.2">
      <c r="B48" s="625" t="s">
        <v>367</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368</v>
      </c>
      <c r="CG48" s="627"/>
      <c r="CH48" s="627"/>
      <c r="CI48" s="627"/>
      <c r="CJ48" s="627"/>
      <c r="CK48" s="627"/>
      <c r="CL48" s="627"/>
      <c r="CM48" s="627"/>
      <c r="CN48" s="627"/>
      <c r="CO48" s="627"/>
      <c r="CP48" s="627"/>
      <c r="CQ48" s="628"/>
      <c r="CR48" s="629" t="s">
        <v>236</v>
      </c>
      <c r="CS48" s="630"/>
      <c r="CT48" s="630"/>
      <c r="CU48" s="630"/>
      <c r="CV48" s="630"/>
      <c r="CW48" s="630"/>
      <c r="CX48" s="630"/>
      <c r="CY48" s="631"/>
      <c r="CZ48" s="632" t="s">
        <v>137</v>
      </c>
      <c r="DA48" s="633"/>
      <c r="DB48" s="633"/>
      <c r="DC48" s="634"/>
      <c r="DD48" s="635" t="s">
        <v>137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06" t="s">
        <v>369</v>
      </c>
      <c r="CE49" s="607"/>
      <c r="CF49" s="607"/>
      <c r="CG49" s="607"/>
      <c r="CH49" s="607"/>
      <c r="CI49" s="607"/>
      <c r="CJ49" s="607"/>
      <c r="CK49" s="607"/>
      <c r="CL49" s="607"/>
      <c r="CM49" s="607"/>
      <c r="CN49" s="607"/>
      <c r="CO49" s="607"/>
      <c r="CP49" s="607"/>
      <c r="CQ49" s="608"/>
      <c r="CR49" s="609">
        <v>2344486</v>
      </c>
      <c r="CS49" s="610"/>
      <c r="CT49" s="610"/>
      <c r="CU49" s="610"/>
      <c r="CV49" s="610"/>
      <c r="CW49" s="610"/>
      <c r="CX49" s="610"/>
      <c r="CY49" s="611"/>
      <c r="CZ49" s="612">
        <v>100</v>
      </c>
      <c r="DA49" s="613"/>
      <c r="DB49" s="613"/>
      <c r="DC49" s="614"/>
      <c r="DD49" s="615">
        <v>1328317</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 hidden="1" x14ac:dyDescent="0.2">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30" customWidth="1"/>
    <col min="131" max="131" width="1.63281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1135" t="s">
        <v>370</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36" t="s">
        <v>371</v>
      </c>
      <c r="DK2" s="1137"/>
      <c r="DL2" s="1137"/>
      <c r="DM2" s="1137"/>
      <c r="DN2" s="1137"/>
      <c r="DO2" s="1138"/>
      <c r="DP2" s="227"/>
      <c r="DQ2" s="1136" t="s">
        <v>372</v>
      </c>
      <c r="DR2" s="1137"/>
      <c r="DS2" s="1137"/>
      <c r="DT2" s="1137"/>
      <c r="DU2" s="1137"/>
      <c r="DV2" s="1137"/>
      <c r="DW2" s="1137"/>
      <c r="DX2" s="1137"/>
      <c r="DY2" s="1137"/>
      <c r="DZ2" s="1138"/>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1088" t="s">
        <v>373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1"/>
      <c r="BA4" s="231"/>
      <c r="BB4" s="231"/>
      <c r="BC4" s="231"/>
      <c r="BD4" s="231"/>
      <c r="BE4" s="232"/>
      <c r="BF4" s="232"/>
      <c r="BG4" s="232"/>
      <c r="BH4" s="232"/>
      <c r="BI4" s="232"/>
      <c r="BJ4" s="232"/>
      <c r="BK4" s="232"/>
      <c r="BL4" s="232"/>
      <c r="BM4" s="232"/>
      <c r="BN4" s="232"/>
      <c r="BO4" s="232"/>
      <c r="BP4" s="232"/>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3"/>
    </row>
    <row r="5" spans="1:131" s="234" customFormat="1" ht="26.25" customHeight="1" x14ac:dyDescent="0.2">
      <c r="A5" s="1024" t="s">
        <v>375</v>
      </c>
      <c r="B5" s="1025"/>
      <c r="C5" s="1025"/>
      <c r="D5" s="1025"/>
      <c r="E5" s="1025"/>
      <c r="F5" s="1025"/>
      <c r="G5" s="1025"/>
      <c r="H5" s="1025"/>
      <c r="I5" s="1025"/>
      <c r="J5" s="1025"/>
      <c r="K5" s="1025"/>
      <c r="L5" s="1025"/>
      <c r="M5" s="1025"/>
      <c r="N5" s="1025"/>
      <c r="O5" s="1025"/>
      <c r="P5" s="1026"/>
      <c r="Q5" s="1030" t="s">
        <v>376</v>
      </c>
      <c r="R5" s="1031"/>
      <c r="S5" s="1031"/>
      <c r="T5" s="1031"/>
      <c r="U5" s="1032"/>
      <c r="V5" s="1030" t="s">
        <v>377</v>
      </c>
      <c r="W5" s="1031"/>
      <c r="X5" s="1031"/>
      <c r="Y5" s="1031"/>
      <c r="Z5" s="1032"/>
      <c r="AA5" s="1030" t="s">
        <v>378</v>
      </c>
      <c r="AB5" s="1031"/>
      <c r="AC5" s="1031"/>
      <c r="AD5" s="1031"/>
      <c r="AE5" s="1031"/>
      <c r="AF5" s="1139" t="s">
        <v>379</v>
      </c>
      <c r="AG5" s="1031"/>
      <c r="AH5" s="1031"/>
      <c r="AI5" s="1031"/>
      <c r="AJ5" s="1044"/>
      <c r="AK5" s="1031" t="s">
        <v>380</v>
      </c>
      <c r="AL5" s="1031"/>
      <c r="AM5" s="1031"/>
      <c r="AN5" s="1031"/>
      <c r="AO5" s="1032"/>
      <c r="AP5" s="1030" t="s">
        <v>381</v>
      </c>
      <c r="AQ5" s="1031"/>
      <c r="AR5" s="1031"/>
      <c r="AS5" s="1031"/>
      <c r="AT5" s="1032"/>
      <c r="AU5" s="1030" t="s">
        <v>382</v>
      </c>
      <c r="AV5" s="1031"/>
      <c r="AW5" s="1031"/>
      <c r="AX5" s="1031"/>
      <c r="AY5" s="1044"/>
      <c r="AZ5" s="231"/>
      <c r="BA5" s="231"/>
      <c r="BB5" s="231"/>
      <c r="BC5" s="231"/>
      <c r="BD5" s="231"/>
      <c r="BE5" s="232"/>
      <c r="BF5" s="232"/>
      <c r="BG5" s="232"/>
      <c r="BH5" s="232"/>
      <c r="BI5" s="232"/>
      <c r="BJ5" s="232"/>
      <c r="BK5" s="232"/>
      <c r="BL5" s="232"/>
      <c r="BM5" s="232"/>
      <c r="BN5" s="232"/>
      <c r="BO5" s="232"/>
      <c r="BP5" s="232"/>
      <c r="BQ5" s="1024" t="s">
        <v>383</v>
      </c>
      <c r="BR5" s="1025"/>
      <c r="BS5" s="1025"/>
      <c r="BT5" s="1025"/>
      <c r="BU5" s="1025"/>
      <c r="BV5" s="1025"/>
      <c r="BW5" s="1025"/>
      <c r="BX5" s="1025"/>
      <c r="BY5" s="1025"/>
      <c r="BZ5" s="1025"/>
      <c r="CA5" s="1025"/>
      <c r="CB5" s="1025"/>
      <c r="CC5" s="1025"/>
      <c r="CD5" s="1025"/>
      <c r="CE5" s="1025"/>
      <c r="CF5" s="1025"/>
      <c r="CG5" s="1026"/>
      <c r="CH5" s="1030" t="s">
        <v>384</v>
      </c>
      <c r="CI5" s="1031"/>
      <c r="CJ5" s="1031"/>
      <c r="CK5" s="1031"/>
      <c r="CL5" s="1032"/>
      <c r="CM5" s="1030" t="s">
        <v>385</v>
      </c>
      <c r="CN5" s="1031"/>
      <c r="CO5" s="1031"/>
      <c r="CP5" s="1031"/>
      <c r="CQ5" s="1032"/>
      <c r="CR5" s="1030" t="s">
        <v>386</v>
      </c>
      <c r="CS5" s="1031"/>
      <c r="CT5" s="1031"/>
      <c r="CU5" s="1031"/>
      <c r="CV5" s="1032"/>
      <c r="CW5" s="1030" t="s">
        <v>387</v>
      </c>
      <c r="CX5" s="1031"/>
      <c r="CY5" s="1031"/>
      <c r="CZ5" s="1031"/>
      <c r="DA5" s="1032"/>
      <c r="DB5" s="1030" t="s">
        <v>388</v>
      </c>
      <c r="DC5" s="1031"/>
      <c r="DD5" s="1031"/>
      <c r="DE5" s="1031"/>
      <c r="DF5" s="1032"/>
      <c r="DG5" s="1129" t="s">
        <v>389</v>
      </c>
      <c r="DH5" s="1130"/>
      <c r="DI5" s="1130"/>
      <c r="DJ5" s="1130"/>
      <c r="DK5" s="1131"/>
      <c r="DL5" s="1129" t="s">
        <v>390</v>
      </c>
      <c r="DM5" s="1130"/>
      <c r="DN5" s="1130"/>
      <c r="DO5" s="1130"/>
      <c r="DP5" s="1131"/>
      <c r="DQ5" s="1030" t="s">
        <v>391</v>
      </c>
      <c r="DR5" s="1031"/>
      <c r="DS5" s="1031"/>
      <c r="DT5" s="1031"/>
      <c r="DU5" s="1032"/>
      <c r="DV5" s="1030" t="s">
        <v>382</v>
      </c>
      <c r="DW5" s="1031"/>
      <c r="DX5" s="1031"/>
      <c r="DY5" s="1031"/>
      <c r="DZ5" s="1044"/>
      <c r="EA5" s="233"/>
    </row>
    <row r="6" spans="1:131" s="234"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5"/>
      <c r="AK6" s="1034"/>
      <c r="AL6" s="1034"/>
      <c r="AM6" s="1034"/>
      <c r="AN6" s="1034"/>
      <c r="AO6" s="1035"/>
      <c r="AP6" s="1033"/>
      <c r="AQ6" s="1034"/>
      <c r="AR6" s="1034"/>
      <c r="AS6" s="1034"/>
      <c r="AT6" s="1035"/>
      <c r="AU6" s="1033"/>
      <c r="AV6" s="1034"/>
      <c r="AW6" s="1034"/>
      <c r="AX6" s="1034"/>
      <c r="AY6" s="1045"/>
      <c r="AZ6" s="231"/>
      <c r="BA6" s="231"/>
      <c r="BB6" s="231"/>
      <c r="BC6" s="231"/>
      <c r="BD6" s="231"/>
      <c r="BE6" s="232"/>
      <c r="BF6" s="232"/>
      <c r="BG6" s="232"/>
      <c r="BH6" s="232"/>
      <c r="BI6" s="232"/>
      <c r="BJ6" s="232"/>
      <c r="BK6" s="232"/>
      <c r="BL6" s="232"/>
      <c r="BM6" s="232"/>
      <c r="BN6" s="232"/>
      <c r="BO6" s="232"/>
      <c r="BP6" s="232"/>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2"/>
      <c r="DH6" s="1133"/>
      <c r="DI6" s="1133"/>
      <c r="DJ6" s="1133"/>
      <c r="DK6" s="1134"/>
      <c r="DL6" s="1132"/>
      <c r="DM6" s="1133"/>
      <c r="DN6" s="1133"/>
      <c r="DO6" s="1133"/>
      <c r="DP6" s="1134"/>
      <c r="DQ6" s="1033"/>
      <c r="DR6" s="1034"/>
      <c r="DS6" s="1034"/>
      <c r="DT6" s="1034"/>
      <c r="DU6" s="1035"/>
      <c r="DV6" s="1033"/>
      <c r="DW6" s="1034"/>
      <c r="DX6" s="1034"/>
      <c r="DY6" s="1034"/>
      <c r="DZ6" s="1045"/>
      <c r="EA6" s="233"/>
    </row>
    <row r="7" spans="1:131" s="234" customFormat="1" ht="26.25" customHeight="1" thickTop="1" x14ac:dyDescent="0.2">
      <c r="A7" s="235">
        <v>1</v>
      </c>
      <c r="B7" s="1076" t="s">
        <v>392</v>
      </c>
      <c r="C7" s="1077"/>
      <c r="D7" s="1077"/>
      <c r="E7" s="1077"/>
      <c r="F7" s="1077"/>
      <c r="G7" s="1077"/>
      <c r="H7" s="1077"/>
      <c r="I7" s="1077"/>
      <c r="J7" s="1077"/>
      <c r="K7" s="1077"/>
      <c r="L7" s="1077"/>
      <c r="M7" s="1077"/>
      <c r="N7" s="1077"/>
      <c r="O7" s="1077"/>
      <c r="P7" s="1078"/>
      <c r="Q7" s="1116">
        <v>2458</v>
      </c>
      <c r="R7" s="1117"/>
      <c r="S7" s="1117"/>
      <c r="T7" s="1117"/>
      <c r="U7" s="1117"/>
      <c r="V7" s="1117">
        <v>2344</v>
      </c>
      <c r="W7" s="1117"/>
      <c r="X7" s="1117"/>
      <c r="Y7" s="1117"/>
      <c r="Z7" s="1117"/>
      <c r="AA7" s="1117">
        <v>113</v>
      </c>
      <c r="AB7" s="1117"/>
      <c r="AC7" s="1117"/>
      <c r="AD7" s="1117"/>
      <c r="AE7" s="1118"/>
      <c r="AF7" s="1119">
        <v>112</v>
      </c>
      <c r="AG7" s="1120"/>
      <c r="AH7" s="1120"/>
      <c r="AI7" s="1120"/>
      <c r="AJ7" s="1121"/>
      <c r="AK7" s="1122" t="s">
        <v>581</v>
      </c>
      <c r="AL7" s="1123"/>
      <c r="AM7" s="1123"/>
      <c r="AN7" s="1123"/>
      <c r="AO7" s="1123"/>
      <c r="AP7" s="1123">
        <v>3149</v>
      </c>
      <c r="AQ7" s="1123"/>
      <c r="AR7" s="1123"/>
      <c r="AS7" s="1123"/>
      <c r="AT7" s="1123"/>
      <c r="AU7" s="1124"/>
      <c r="AV7" s="1124"/>
      <c r="AW7" s="1124"/>
      <c r="AX7" s="1124"/>
      <c r="AY7" s="1125"/>
      <c r="AZ7" s="231"/>
      <c r="BA7" s="231"/>
      <c r="BB7" s="231"/>
      <c r="BC7" s="231"/>
      <c r="BD7" s="231"/>
      <c r="BE7" s="232"/>
      <c r="BF7" s="232"/>
      <c r="BG7" s="232"/>
      <c r="BH7" s="232"/>
      <c r="BI7" s="232"/>
      <c r="BJ7" s="232"/>
      <c r="BK7" s="232"/>
      <c r="BL7" s="232"/>
      <c r="BM7" s="232"/>
      <c r="BN7" s="232"/>
      <c r="BO7" s="232"/>
      <c r="BP7" s="232"/>
      <c r="BQ7" s="235">
        <v>1</v>
      </c>
      <c r="BR7" s="236"/>
      <c r="BS7" s="1126" t="s">
        <v>590</v>
      </c>
      <c r="BT7" s="1127"/>
      <c r="BU7" s="1127"/>
      <c r="BV7" s="1127"/>
      <c r="BW7" s="1127"/>
      <c r="BX7" s="1127"/>
      <c r="BY7" s="1127"/>
      <c r="BZ7" s="1127"/>
      <c r="CA7" s="1127"/>
      <c r="CB7" s="1127"/>
      <c r="CC7" s="1127"/>
      <c r="CD7" s="1127"/>
      <c r="CE7" s="1127"/>
      <c r="CF7" s="1127"/>
      <c r="CG7" s="1128"/>
      <c r="CH7" s="1113">
        <v>-5</v>
      </c>
      <c r="CI7" s="1114"/>
      <c r="CJ7" s="1114"/>
      <c r="CK7" s="1114"/>
      <c r="CL7" s="1115"/>
      <c r="CM7" s="1113">
        <v>15</v>
      </c>
      <c r="CN7" s="1114"/>
      <c r="CO7" s="1114"/>
      <c r="CP7" s="1114"/>
      <c r="CQ7" s="1115"/>
      <c r="CR7" s="1113">
        <v>55</v>
      </c>
      <c r="CS7" s="1114"/>
      <c r="CT7" s="1114"/>
      <c r="CU7" s="1114"/>
      <c r="CV7" s="1115"/>
      <c r="CW7" s="1113" t="s">
        <v>581</v>
      </c>
      <c r="CX7" s="1114"/>
      <c r="CY7" s="1114"/>
      <c r="CZ7" s="1114"/>
      <c r="DA7" s="1115"/>
      <c r="DB7" s="1113" t="s">
        <v>581</v>
      </c>
      <c r="DC7" s="1114"/>
      <c r="DD7" s="1114"/>
      <c r="DE7" s="1114"/>
      <c r="DF7" s="1115"/>
      <c r="DG7" s="1113" t="s">
        <v>581</v>
      </c>
      <c r="DH7" s="1114"/>
      <c r="DI7" s="1114"/>
      <c r="DJ7" s="1114"/>
      <c r="DK7" s="1115"/>
      <c r="DL7" s="1113" t="s">
        <v>581</v>
      </c>
      <c r="DM7" s="1114"/>
      <c r="DN7" s="1114"/>
      <c r="DO7" s="1114"/>
      <c r="DP7" s="1115"/>
      <c r="DQ7" s="1113" t="s">
        <v>581</v>
      </c>
      <c r="DR7" s="1114"/>
      <c r="DS7" s="1114"/>
      <c r="DT7" s="1114"/>
      <c r="DU7" s="1115"/>
      <c r="DV7" s="1126"/>
      <c r="DW7" s="1127"/>
      <c r="DX7" s="1127"/>
      <c r="DY7" s="1127"/>
      <c r="DZ7" s="1141"/>
      <c r="EA7" s="233"/>
    </row>
    <row r="8" spans="1:131" s="234" customFormat="1" ht="26.25" customHeight="1" x14ac:dyDescent="0.2">
      <c r="A8" s="237">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31"/>
      <c r="BA8" s="231"/>
      <c r="BB8" s="231"/>
      <c r="BC8" s="231"/>
      <c r="BD8" s="231"/>
      <c r="BE8" s="232"/>
      <c r="BF8" s="232"/>
      <c r="BG8" s="232"/>
      <c r="BH8" s="232"/>
      <c r="BI8" s="232"/>
      <c r="BJ8" s="232"/>
      <c r="BK8" s="232"/>
      <c r="BL8" s="232"/>
      <c r="BM8" s="232"/>
      <c r="BN8" s="232"/>
      <c r="BO8" s="232"/>
      <c r="BP8" s="232"/>
      <c r="BQ8" s="237">
        <v>2</v>
      </c>
      <c r="BR8" s="238"/>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3"/>
    </row>
    <row r="9" spans="1:131" s="234" customFormat="1" ht="26.25" customHeight="1" x14ac:dyDescent="0.2">
      <c r="A9" s="237">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31"/>
      <c r="BA9" s="231"/>
      <c r="BB9" s="231"/>
      <c r="BC9" s="231"/>
      <c r="BD9" s="231"/>
      <c r="BE9" s="232"/>
      <c r="BF9" s="232"/>
      <c r="BG9" s="232"/>
      <c r="BH9" s="232"/>
      <c r="BI9" s="232"/>
      <c r="BJ9" s="232"/>
      <c r="BK9" s="232"/>
      <c r="BL9" s="232"/>
      <c r="BM9" s="232"/>
      <c r="BN9" s="232"/>
      <c r="BO9" s="232"/>
      <c r="BP9" s="232"/>
      <c r="BQ9" s="237">
        <v>3</v>
      </c>
      <c r="BR9" s="238"/>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3"/>
    </row>
    <row r="10" spans="1:131" s="234" customFormat="1" ht="26.25" customHeight="1" x14ac:dyDescent="0.2">
      <c r="A10" s="237">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1"/>
      <c r="BA10" s="231"/>
      <c r="BB10" s="231"/>
      <c r="BC10" s="231"/>
      <c r="BD10" s="231"/>
      <c r="BE10" s="232"/>
      <c r="BF10" s="232"/>
      <c r="BG10" s="232"/>
      <c r="BH10" s="232"/>
      <c r="BI10" s="232"/>
      <c r="BJ10" s="232"/>
      <c r="BK10" s="232"/>
      <c r="BL10" s="232"/>
      <c r="BM10" s="232"/>
      <c r="BN10" s="232"/>
      <c r="BO10" s="232"/>
      <c r="BP10" s="232"/>
      <c r="BQ10" s="237">
        <v>4</v>
      </c>
      <c r="BR10" s="238"/>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3"/>
    </row>
    <row r="11" spans="1:131" s="234" customFormat="1" ht="26.25" customHeight="1" x14ac:dyDescent="0.2">
      <c r="A11" s="237">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1"/>
      <c r="BA11" s="231"/>
      <c r="BB11" s="231"/>
      <c r="BC11" s="231"/>
      <c r="BD11" s="231"/>
      <c r="BE11" s="232"/>
      <c r="BF11" s="232"/>
      <c r="BG11" s="232"/>
      <c r="BH11" s="232"/>
      <c r="BI11" s="232"/>
      <c r="BJ11" s="232"/>
      <c r="BK11" s="232"/>
      <c r="BL11" s="232"/>
      <c r="BM11" s="232"/>
      <c r="BN11" s="232"/>
      <c r="BO11" s="232"/>
      <c r="BP11" s="232"/>
      <c r="BQ11" s="237">
        <v>5</v>
      </c>
      <c r="BR11" s="238"/>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3"/>
    </row>
    <row r="12" spans="1:131" s="234" customFormat="1" ht="26.25" customHeight="1" x14ac:dyDescent="0.2">
      <c r="A12" s="237">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1"/>
      <c r="BA12" s="231"/>
      <c r="BB12" s="231"/>
      <c r="BC12" s="231"/>
      <c r="BD12" s="231"/>
      <c r="BE12" s="232"/>
      <c r="BF12" s="232"/>
      <c r="BG12" s="232"/>
      <c r="BH12" s="232"/>
      <c r="BI12" s="232"/>
      <c r="BJ12" s="232"/>
      <c r="BK12" s="232"/>
      <c r="BL12" s="232"/>
      <c r="BM12" s="232"/>
      <c r="BN12" s="232"/>
      <c r="BO12" s="232"/>
      <c r="BP12" s="232"/>
      <c r="BQ12" s="237">
        <v>6</v>
      </c>
      <c r="BR12" s="238"/>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3"/>
    </row>
    <row r="13" spans="1:131" s="234" customFormat="1" ht="26.25" customHeight="1" x14ac:dyDescent="0.2">
      <c r="A13" s="237">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1"/>
      <c r="BA13" s="231"/>
      <c r="BB13" s="231"/>
      <c r="BC13" s="231"/>
      <c r="BD13" s="231"/>
      <c r="BE13" s="232"/>
      <c r="BF13" s="232"/>
      <c r="BG13" s="232"/>
      <c r="BH13" s="232"/>
      <c r="BI13" s="232"/>
      <c r="BJ13" s="232"/>
      <c r="BK13" s="232"/>
      <c r="BL13" s="232"/>
      <c r="BM13" s="232"/>
      <c r="BN13" s="232"/>
      <c r="BO13" s="232"/>
      <c r="BP13" s="232"/>
      <c r="BQ13" s="237">
        <v>7</v>
      </c>
      <c r="BR13" s="238"/>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3"/>
    </row>
    <row r="14" spans="1:131" s="234" customFormat="1" ht="26.25" customHeight="1" x14ac:dyDescent="0.2">
      <c r="A14" s="237">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1"/>
      <c r="BA14" s="231"/>
      <c r="BB14" s="231"/>
      <c r="BC14" s="231"/>
      <c r="BD14" s="231"/>
      <c r="BE14" s="232"/>
      <c r="BF14" s="232"/>
      <c r="BG14" s="232"/>
      <c r="BH14" s="232"/>
      <c r="BI14" s="232"/>
      <c r="BJ14" s="232"/>
      <c r="BK14" s="232"/>
      <c r="BL14" s="232"/>
      <c r="BM14" s="232"/>
      <c r="BN14" s="232"/>
      <c r="BO14" s="232"/>
      <c r="BP14" s="232"/>
      <c r="BQ14" s="237">
        <v>8</v>
      </c>
      <c r="BR14" s="238"/>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3"/>
    </row>
    <row r="15" spans="1:131" s="234" customFormat="1" ht="26.25" customHeight="1" x14ac:dyDescent="0.2">
      <c r="A15" s="237">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1"/>
      <c r="BA15" s="231"/>
      <c r="BB15" s="231"/>
      <c r="BC15" s="231"/>
      <c r="BD15" s="231"/>
      <c r="BE15" s="232"/>
      <c r="BF15" s="232"/>
      <c r="BG15" s="232"/>
      <c r="BH15" s="232"/>
      <c r="BI15" s="232"/>
      <c r="BJ15" s="232"/>
      <c r="BK15" s="232"/>
      <c r="BL15" s="232"/>
      <c r="BM15" s="232"/>
      <c r="BN15" s="232"/>
      <c r="BO15" s="232"/>
      <c r="BP15" s="232"/>
      <c r="BQ15" s="237">
        <v>9</v>
      </c>
      <c r="BR15" s="238"/>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3"/>
    </row>
    <row r="16" spans="1:131" s="234" customFormat="1" ht="26.25" customHeight="1" x14ac:dyDescent="0.2">
      <c r="A16" s="237">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1"/>
      <c r="BA16" s="231"/>
      <c r="BB16" s="231"/>
      <c r="BC16" s="231"/>
      <c r="BD16" s="231"/>
      <c r="BE16" s="232"/>
      <c r="BF16" s="232"/>
      <c r="BG16" s="232"/>
      <c r="BH16" s="232"/>
      <c r="BI16" s="232"/>
      <c r="BJ16" s="232"/>
      <c r="BK16" s="232"/>
      <c r="BL16" s="232"/>
      <c r="BM16" s="232"/>
      <c r="BN16" s="232"/>
      <c r="BO16" s="232"/>
      <c r="BP16" s="232"/>
      <c r="BQ16" s="237">
        <v>10</v>
      </c>
      <c r="BR16" s="238"/>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3"/>
    </row>
    <row r="17" spans="1:131" s="234" customFormat="1" ht="26.25" customHeight="1" x14ac:dyDescent="0.2">
      <c r="A17" s="237">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1"/>
      <c r="BA17" s="231"/>
      <c r="BB17" s="231"/>
      <c r="BC17" s="231"/>
      <c r="BD17" s="231"/>
      <c r="BE17" s="232"/>
      <c r="BF17" s="232"/>
      <c r="BG17" s="232"/>
      <c r="BH17" s="232"/>
      <c r="BI17" s="232"/>
      <c r="BJ17" s="232"/>
      <c r="BK17" s="232"/>
      <c r="BL17" s="232"/>
      <c r="BM17" s="232"/>
      <c r="BN17" s="232"/>
      <c r="BO17" s="232"/>
      <c r="BP17" s="232"/>
      <c r="BQ17" s="237">
        <v>11</v>
      </c>
      <c r="BR17" s="238"/>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3"/>
    </row>
    <row r="18" spans="1:131" s="234" customFormat="1" ht="26.25" customHeight="1" x14ac:dyDescent="0.2">
      <c r="A18" s="237">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1"/>
      <c r="BA18" s="231"/>
      <c r="BB18" s="231"/>
      <c r="BC18" s="231"/>
      <c r="BD18" s="231"/>
      <c r="BE18" s="232"/>
      <c r="BF18" s="232"/>
      <c r="BG18" s="232"/>
      <c r="BH18" s="232"/>
      <c r="BI18" s="232"/>
      <c r="BJ18" s="232"/>
      <c r="BK18" s="232"/>
      <c r="BL18" s="232"/>
      <c r="BM18" s="232"/>
      <c r="BN18" s="232"/>
      <c r="BO18" s="232"/>
      <c r="BP18" s="232"/>
      <c r="BQ18" s="237">
        <v>12</v>
      </c>
      <c r="BR18" s="238"/>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3"/>
    </row>
    <row r="19" spans="1:131" s="234" customFormat="1" ht="26.25" customHeight="1" x14ac:dyDescent="0.2">
      <c r="A19" s="237">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1"/>
      <c r="BA19" s="231"/>
      <c r="BB19" s="231"/>
      <c r="BC19" s="231"/>
      <c r="BD19" s="231"/>
      <c r="BE19" s="232"/>
      <c r="BF19" s="232"/>
      <c r="BG19" s="232"/>
      <c r="BH19" s="232"/>
      <c r="BI19" s="232"/>
      <c r="BJ19" s="232"/>
      <c r="BK19" s="232"/>
      <c r="BL19" s="232"/>
      <c r="BM19" s="232"/>
      <c r="BN19" s="232"/>
      <c r="BO19" s="232"/>
      <c r="BP19" s="232"/>
      <c r="BQ19" s="237">
        <v>13</v>
      </c>
      <c r="BR19" s="238"/>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3"/>
    </row>
    <row r="20" spans="1:131" s="234" customFormat="1" ht="26.25" customHeight="1" x14ac:dyDescent="0.2">
      <c r="A20" s="237">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1"/>
      <c r="BA20" s="231"/>
      <c r="BB20" s="231"/>
      <c r="BC20" s="231"/>
      <c r="BD20" s="231"/>
      <c r="BE20" s="232"/>
      <c r="BF20" s="232"/>
      <c r="BG20" s="232"/>
      <c r="BH20" s="232"/>
      <c r="BI20" s="232"/>
      <c r="BJ20" s="232"/>
      <c r="BK20" s="232"/>
      <c r="BL20" s="232"/>
      <c r="BM20" s="232"/>
      <c r="BN20" s="232"/>
      <c r="BO20" s="232"/>
      <c r="BP20" s="232"/>
      <c r="BQ20" s="237">
        <v>14</v>
      </c>
      <c r="BR20" s="238"/>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3"/>
    </row>
    <row r="21" spans="1:131" s="234" customFormat="1" ht="26.25" customHeight="1" thickBot="1" x14ac:dyDescent="0.25">
      <c r="A21" s="237">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1"/>
      <c r="BA21" s="231"/>
      <c r="BB21" s="231"/>
      <c r="BC21" s="231"/>
      <c r="BD21" s="231"/>
      <c r="BE21" s="232"/>
      <c r="BF21" s="232"/>
      <c r="BG21" s="232"/>
      <c r="BH21" s="232"/>
      <c r="BI21" s="232"/>
      <c r="BJ21" s="232"/>
      <c r="BK21" s="232"/>
      <c r="BL21" s="232"/>
      <c r="BM21" s="232"/>
      <c r="BN21" s="232"/>
      <c r="BO21" s="232"/>
      <c r="BP21" s="232"/>
      <c r="BQ21" s="237">
        <v>15</v>
      </c>
      <c r="BR21" s="238"/>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3"/>
    </row>
    <row r="22" spans="1:131" s="234" customFormat="1" ht="26.25" customHeight="1" x14ac:dyDescent="0.2">
      <c r="A22" s="237">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393</v>
      </c>
      <c r="BA22" s="1057"/>
      <c r="BB22" s="1057"/>
      <c r="BC22" s="1057"/>
      <c r="BD22" s="1058"/>
      <c r="BE22" s="232"/>
      <c r="BF22" s="232"/>
      <c r="BG22" s="232"/>
      <c r="BH22" s="232"/>
      <c r="BI22" s="232"/>
      <c r="BJ22" s="232"/>
      <c r="BK22" s="232"/>
      <c r="BL22" s="232"/>
      <c r="BM22" s="232"/>
      <c r="BN22" s="232"/>
      <c r="BO22" s="232"/>
      <c r="BP22" s="232"/>
      <c r="BQ22" s="237">
        <v>16</v>
      </c>
      <c r="BR22" s="238"/>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3"/>
    </row>
    <row r="23" spans="1:131" s="234" customFormat="1" ht="26.25" customHeight="1" thickBot="1" x14ac:dyDescent="0.25">
      <c r="A23" s="239" t="s">
        <v>394</v>
      </c>
      <c r="B23" s="966" t="s">
        <v>395</v>
      </c>
      <c r="C23" s="967"/>
      <c r="D23" s="967"/>
      <c r="E23" s="967"/>
      <c r="F23" s="967"/>
      <c r="G23" s="967"/>
      <c r="H23" s="967"/>
      <c r="I23" s="967"/>
      <c r="J23" s="967"/>
      <c r="K23" s="967"/>
      <c r="L23" s="967"/>
      <c r="M23" s="967"/>
      <c r="N23" s="967"/>
      <c r="O23" s="967"/>
      <c r="P23" s="977"/>
      <c r="Q23" s="1096">
        <v>2458</v>
      </c>
      <c r="R23" s="1090"/>
      <c r="S23" s="1090"/>
      <c r="T23" s="1090"/>
      <c r="U23" s="1090"/>
      <c r="V23" s="1090">
        <v>2344</v>
      </c>
      <c r="W23" s="1090"/>
      <c r="X23" s="1090"/>
      <c r="Y23" s="1090"/>
      <c r="Z23" s="1090"/>
      <c r="AA23" s="1090">
        <v>113</v>
      </c>
      <c r="AB23" s="1090"/>
      <c r="AC23" s="1090"/>
      <c r="AD23" s="1090"/>
      <c r="AE23" s="1097"/>
      <c r="AF23" s="1098">
        <v>112</v>
      </c>
      <c r="AG23" s="1090"/>
      <c r="AH23" s="1090"/>
      <c r="AI23" s="1090"/>
      <c r="AJ23" s="1099"/>
      <c r="AK23" s="1100"/>
      <c r="AL23" s="1101"/>
      <c r="AM23" s="1101"/>
      <c r="AN23" s="1101"/>
      <c r="AO23" s="1101"/>
      <c r="AP23" s="1090">
        <v>3149</v>
      </c>
      <c r="AQ23" s="1090"/>
      <c r="AR23" s="1090"/>
      <c r="AS23" s="1090"/>
      <c r="AT23" s="1090"/>
      <c r="AU23" s="1091"/>
      <c r="AV23" s="1091"/>
      <c r="AW23" s="1091"/>
      <c r="AX23" s="1091"/>
      <c r="AY23" s="1092"/>
      <c r="AZ23" s="1093" t="s">
        <v>137</v>
      </c>
      <c r="BA23" s="1094"/>
      <c r="BB23" s="1094"/>
      <c r="BC23" s="1094"/>
      <c r="BD23" s="1095"/>
      <c r="BE23" s="232"/>
      <c r="BF23" s="232"/>
      <c r="BG23" s="232"/>
      <c r="BH23" s="232"/>
      <c r="BI23" s="232"/>
      <c r="BJ23" s="232"/>
      <c r="BK23" s="232"/>
      <c r="BL23" s="232"/>
      <c r="BM23" s="232"/>
      <c r="BN23" s="232"/>
      <c r="BO23" s="232"/>
      <c r="BP23" s="232"/>
      <c r="BQ23" s="237">
        <v>17</v>
      </c>
      <c r="BR23" s="238"/>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3"/>
    </row>
    <row r="24" spans="1:131" s="234"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1"/>
      <c r="BA24" s="231"/>
      <c r="BB24" s="231"/>
      <c r="BC24" s="231"/>
      <c r="BD24" s="231"/>
      <c r="BE24" s="232"/>
      <c r="BF24" s="232"/>
      <c r="BG24" s="232"/>
      <c r="BH24" s="232"/>
      <c r="BI24" s="232"/>
      <c r="BJ24" s="232"/>
      <c r="BK24" s="232"/>
      <c r="BL24" s="232"/>
      <c r="BM24" s="232"/>
      <c r="BN24" s="232"/>
      <c r="BO24" s="232"/>
      <c r="BP24" s="232"/>
      <c r="BQ24" s="237">
        <v>18</v>
      </c>
      <c r="BR24" s="238"/>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3"/>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1"/>
      <c r="BK25" s="231"/>
      <c r="BL25" s="231"/>
      <c r="BM25" s="231"/>
      <c r="BN25" s="231"/>
      <c r="BO25" s="240"/>
      <c r="BP25" s="240"/>
      <c r="BQ25" s="237">
        <v>19</v>
      </c>
      <c r="BR25" s="238"/>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9"/>
    </row>
    <row r="26" spans="1:131" ht="26.25" customHeight="1" x14ac:dyDescent="0.2">
      <c r="A26" s="1024" t="s">
        <v>375</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382</v>
      </c>
      <c r="BF26" s="1031"/>
      <c r="BG26" s="1031"/>
      <c r="BH26" s="1031"/>
      <c r="BI26" s="1044"/>
      <c r="BJ26" s="231"/>
      <c r="BK26" s="231"/>
      <c r="BL26" s="231"/>
      <c r="BM26" s="231"/>
      <c r="BN26" s="231"/>
      <c r="BO26" s="240"/>
      <c r="BP26" s="240"/>
      <c r="BQ26" s="237">
        <v>20</v>
      </c>
      <c r="BR26" s="238"/>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9"/>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1"/>
      <c r="BK27" s="231"/>
      <c r="BL27" s="231"/>
      <c r="BM27" s="231"/>
      <c r="BN27" s="231"/>
      <c r="BO27" s="240"/>
      <c r="BP27" s="240"/>
      <c r="BQ27" s="237">
        <v>21</v>
      </c>
      <c r="BR27" s="238"/>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9"/>
    </row>
    <row r="28" spans="1:131" ht="26.25" customHeight="1" thickTop="1" x14ac:dyDescent="0.2">
      <c r="A28" s="241">
        <v>1</v>
      </c>
      <c r="B28" s="1076" t="s">
        <v>406</v>
      </c>
      <c r="C28" s="1077"/>
      <c r="D28" s="1077"/>
      <c r="E28" s="1077"/>
      <c r="F28" s="1077"/>
      <c r="G28" s="1077"/>
      <c r="H28" s="1077"/>
      <c r="I28" s="1077"/>
      <c r="J28" s="1077"/>
      <c r="K28" s="1077"/>
      <c r="L28" s="1077"/>
      <c r="M28" s="1077"/>
      <c r="N28" s="1077"/>
      <c r="O28" s="1077"/>
      <c r="P28" s="1078"/>
      <c r="Q28" s="1079">
        <v>135</v>
      </c>
      <c r="R28" s="1080"/>
      <c r="S28" s="1080"/>
      <c r="T28" s="1080"/>
      <c r="U28" s="1080"/>
      <c r="V28" s="1080">
        <v>134</v>
      </c>
      <c r="W28" s="1080"/>
      <c r="X28" s="1080"/>
      <c r="Y28" s="1080"/>
      <c r="Z28" s="1080"/>
      <c r="AA28" s="1080">
        <v>1</v>
      </c>
      <c r="AB28" s="1080"/>
      <c r="AC28" s="1080"/>
      <c r="AD28" s="1080"/>
      <c r="AE28" s="1081"/>
      <c r="AF28" s="1082">
        <v>1</v>
      </c>
      <c r="AG28" s="1080"/>
      <c r="AH28" s="1080"/>
      <c r="AI28" s="1080"/>
      <c r="AJ28" s="1083"/>
      <c r="AK28" s="1071">
        <v>10</v>
      </c>
      <c r="AL28" s="1072"/>
      <c r="AM28" s="1072"/>
      <c r="AN28" s="1072"/>
      <c r="AO28" s="1072"/>
      <c r="AP28" s="1072" t="s">
        <v>581</v>
      </c>
      <c r="AQ28" s="1072"/>
      <c r="AR28" s="1072"/>
      <c r="AS28" s="1072"/>
      <c r="AT28" s="1072"/>
      <c r="AU28" s="1072" t="s">
        <v>581</v>
      </c>
      <c r="AV28" s="1072"/>
      <c r="AW28" s="1072"/>
      <c r="AX28" s="1072"/>
      <c r="AY28" s="1072"/>
      <c r="AZ28" s="1073" t="s">
        <v>581</v>
      </c>
      <c r="BA28" s="1073"/>
      <c r="BB28" s="1073"/>
      <c r="BC28" s="1073"/>
      <c r="BD28" s="1073"/>
      <c r="BE28" s="1074"/>
      <c r="BF28" s="1074"/>
      <c r="BG28" s="1074"/>
      <c r="BH28" s="1074"/>
      <c r="BI28" s="1075"/>
      <c r="BJ28" s="231"/>
      <c r="BK28" s="231"/>
      <c r="BL28" s="231"/>
      <c r="BM28" s="231"/>
      <c r="BN28" s="231"/>
      <c r="BO28" s="240"/>
      <c r="BP28" s="240"/>
      <c r="BQ28" s="237">
        <v>22</v>
      </c>
      <c r="BR28" s="238"/>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9"/>
    </row>
    <row r="29" spans="1:131" ht="26.25" customHeight="1" x14ac:dyDescent="0.2">
      <c r="A29" s="241">
        <v>2</v>
      </c>
      <c r="B29" s="1059" t="s">
        <v>407</v>
      </c>
      <c r="C29" s="1060"/>
      <c r="D29" s="1060"/>
      <c r="E29" s="1060"/>
      <c r="F29" s="1060"/>
      <c r="G29" s="1060"/>
      <c r="H29" s="1060"/>
      <c r="I29" s="1060"/>
      <c r="J29" s="1060"/>
      <c r="K29" s="1060"/>
      <c r="L29" s="1060"/>
      <c r="M29" s="1060"/>
      <c r="N29" s="1060"/>
      <c r="O29" s="1060"/>
      <c r="P29" s="1061"/>
      <c r="Q29" s="1067">
        <v>82</v>
      </c>
      <c r="R29" s="1068"/>
      <c r="S29" s="1068"/>
      <c r="T29" s="1068"/>
      <c r="U29" s="1068"/>
      <c r="V29" s="1068">
        <v>77</v>
      </c>
      <c r="W29" s="1068"/>
      <c r="X29" s="1068"/>
      <c r="Y29" s="1068"/>
      <c r="Z29" s="1068"/>
      <c r="AA29" s="1068">
        <v>5</v>
      </c>
      <c r="AB29" s="1068"/>
      <c r="AC29" s="1068"/>
      <c r="AD29" s="1068"/>
      <c r="AE29" s="1069"/>
      <c r="AF29" s="1064">
        <v>5</v>
      </c>
      <c r="AG29" s="1065"/>
      <c r="AH29" s="1065"/>
      <c r="AI29" s="1065"/>
      <c r="AJ29" s="1066"/>
      <c r="AK29" s="1009">
        <v>13</v>
      </c>
      <c r="AL29" s="1000"/>
      <c r="AM29" s="1000"/>
      <c r="AN29" s="1000"/>
      <c r="AO29" s="1000"/>
      <c r="AP29" s="1000" t="s">
        <v>581</v>
      </c>
      <c r="AQ29" s="1000"/>
      <c r="AR29" s="1000"/>
      <c r="AS29" s="1000"/>
      <c r="AT29" s="1000"/>
      <c r="AU29" s="1000" t="s">
        <v>581</v>
      </c>
      <c r="AV29" s="1000"/>
      <c r="AW29" s="1000"/>
      <c r="AX29" s="1000"/>
      <c r="AY29" s="1000"/>
      <c r="AZ29" s="1070" t="s">
        <v>581</v>
      </c>
      <c r="BA29" s="1070"/>
      <c r="BB29" s="1070"/>
      <c r="BC29" s="1070"/>
      <c r="BD29" s="1070"/>
      <c r="BE29" s="1001"/>
      <c r="BF29" s="1001"/>
      <c r="BG29" s="1001"/>
      <c r="BH29" s="1001"/>
      <c r="BI29" s="1002"/>
      <c r="BJ29" s="231"/>
      <c r="BK29" s="231"/>
      <c r="BL29" s="231"/>
      <c r="BM29" s="231"/>
      <c r="BN29" s="231"/>
      <c r="BO29" s="240"/>
      <c r="BP29" s="240"/>
      <c r="BQ29" s="237">
        <v>23</v>
      </c>
      <c r="BR29" s="238"/>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9"/>
    </row>
    <row r="30" spans="1:131" ht="26.25" customHeight="1" x14ac:dyDescent="0.2">
      <c r="A30" s="241">
        <v>3</v>
      </c>
      <c r="B30" s="1059" t="s">
        <v>408</v>
      </c>
      <c r="C30" s="1060"/>
      <c r="D30" s="1060"/>
      <c r="E30" s="1060"/>
      <c r="F30" s="1060"/>
      <c r="G30" s="1060"/>
      <c r="H30" s="1060"/>
      <c r="I30" s="1060"/>
      <c r="J30" s="1060"/>
      <c r="K30" s="1060"/>
      <c r="L30" s="1060"/>
      <c r="M30" s="1060"/>
      <c r="N30" s="1060"/>
      <c r="O30" s="1060"/>
      <c r="P30" s="1061"/>
      <c r="Q30" s="1067">
        <v>32</v>
      </c>
      <c r="R30" s="1068"/>
      <c r="S30" s="1068"/>
      <c r="T30" s="1068"/>
      <c r="U30" s="1068"/>
      <c r="V30" s="1068">
        <v>32</v>
      </c>
      <c r="W30" s="1068"/>
      <c r="X30" s="1068"/>
      <c r="Y30" s="1068"/>
      <c r="Z30" s="1068"/>
      <c r="AA30" s="1068" t="s">
        <v>581</v>
      </c>
      <c r="AB30" s="1068"/>
      <c r="AC30" s="1068"/>
      <c r="AD30" s="1068"/>
      <c r="AE30" s="1069"/>
      <c r="AF30" s="1064" t="s">
        <v>129</v>
      </c>
      <c r="AG30" s="1065"/>
      <c r="AH30" s="1065"/>
      <c r="AI30" s="1065"/>
      <c r="AJ30" s="1066"/>
      <c r="AK30" s="1009">
        <v>22</v>
      </c>
      <c r="AL30" s="1000"/>
      <c r="AM30" s="1000"/>
      <c r="AN30" s="1000"/>
      <c r="AO30" s="1000"/>
      <c r="AP30" s="1000" t="s">
        <v>581</v>
      </c>
      <c r="AQ30" s="1000"/>
      <c r="AR30" s="1000"/>
      <c r="AS30" s="1000"/>
      <c r="AT30" s="1000"/>
      <c r="AU30" s="1000" t="s">
        <v>581</v>
      </c>
      <c r="AV30" s="1000"/>
      <c r="AW30" s="1000"/>
      <c r="AX30" s="1000"/>
      <c r="AY30" s="1000"/>
      <c r="AZ30" s="1070" t="s">
        <v>581</v>
      </c>
      <c r="BA30" s="1070"/>
      <c r="BB30" s="1070"/>
      <c r="BC30" s="1070"/>
      <c r="BD30" s="1070"/>
      <c r="BE30" s="1001"/>
      <c r="BF30" s="1001"/>
      <c r="BG30" s="1001"/>
      <c r="BH30" s="1001"/>
      <c r="BI30" s="1002"/>
      <c r="BJ30" s="231"/>
      <c r="BK30" s="231"/>
      <c r="BL30" s="231"/>
      <c r="BM30" s="231"/>
      <c r="BN30" s="231"/>
      <c r="BO30" s="240"/>
      <c r="BP30" s="240"/>
      <c r="BQ30" s="237">
        <v>24</v>
      </c>
      <c r="BR30" s="238"/>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9"/>
    </row>
    <row r="31" spans="1:131" ht="26.25" customHeight="1" x14ac:dyDescent="0.2">
      <c r="A31" s="241">
        <v>4</v>
      </c>
      <c r="B31" s="1059" t="s">
        <v>410</v>
      </c>
      <c r="C31" s="1060"/>
      <c r="D31" s="1060"/>
      <c r="E31" s="1060"/>
      <c r="F31" s="1060"/>
      <c r="G31" s="1060"/>
      <c r="H31" s="1060"/>
      <c r="I31" s="1060"/>
      <c r="J31" s="1060"/>
      <c r="K31" s="1060"/>
      <c r="L31" s="1060"/>
      <c r="M31" s="1060"/>
      <c r="N31" s="1060"/>
      <c r="O31" s="1060"/>
      <c r="P31" s="1061"/>
      <c r="Q31" s="1067">
        <v>27</v>
      </c>
      <c r="R31" s="1068"/>
      <c r="S31" s="1068"/>
      <c r="T31" s="1068"/>
      <c r="U31" s="1068"/>
      <c r="V31" s="1068">
        <v>27</v>
      </c>
      <c r="W31" s="1068"/>
      <c r="X31" s="1068"/>
      <c r="Y31" s="1068"/>
      <c r="Z31" s="1068"/>
      <c r="AA31" s="1068" t="s">
        <v>581</v>
      </c>
      <c r="AB31" s="1068"/>
      <c r="AC31" s="1068"/>
      <c r="AD31" s="1068"/>
      <c r="AE31" s="1069"/>
      <c r="AF31" s="1064" t="s">
        <v>129</v>
      </c>
      <c r="AG31" s="1065"/>
      <c r="AH31" s="1065"/>
      <c r="AI31" s="1065"/>
      <c r="AJ31" s="1066"/>
      <c r="AK31" s="1009">
        <v>15</v>
      </c>
      <c r="AL31" s="1000"/>
      <c r="AM31" s="1000"/>
      <c r="AN31" s="1000"/>
      <c r="AO31" s="1000"/>
      <c r="AP31" s="1000" t="s">
        <v>581</v>
      </c>
      <c r="AQ31" s="1000"/>
      <c r="AR31" s="1000"/>
      <c r="AS31" s="1000"/>
      <c r="AT31" s="1000"/>
      <c r="AU31" s="1000" t="s">
        <v>581</v>
      </c>
      <c r="AV31" s="1000"/>
      <c r="AW31" s="1000"/>
      <c r="AX31" s="1000"/>
      <c r="AY31" s="1000"/>
      <c r="AZ31" s="1070" t="s">
        <v>581</v>
      </c>
      <c r="BA31" s="1070"/>
      <c r="BB31" s="1070"/>
      <c r="BC31" s="1070"/>
      <c r="BD31" s="1070"/>
      <c r="BE31" s="1001"/>
      <c r="BF31" s="1001"/>
      <c r="BG31" s="1001"/>
      <c r="BH31" s="1001"/>
      <c r="BI31" s="1002"/>
      <c r="BJ31" s="231"/>
      <c r="BK31" s="231"/>
      <c r="BL31" s="231"/>
      <c r="BM31" s="231"/>
      <c r="BN31" s="231"/>
      <c r="BO31" s="240"/>
      <c r="BP31" s="240"/>
      <c r="BQ31" s="237">
        <v>25</v>
      </c>
      <c r="BR31" s="238"/>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9"/>
    </row>
    <row r="32" spans="1:131" ht="26.25" customHeight="1" x14ac:dyDescent="0.2">
      <c r="A32" s="241">
        <v>5</v>
      </c>
      <c r="B32" s="1059" t="s">
        <v>411</v>
      </c>
      <c r="C32" s="1060"/>
      <c r="D32" s="1060"/>
      <c r="E32" s="1060"/>
      <c r="F32" s="1060"/>
      <c r="G32" s="1060"/>
      <c r="H32" s="1060"/>
      <c r="I32" s="1060"/>
      <c r="J32" s="1060"/>
      <c r="K32" s="1060"/>
      <c r="L32" s="1060"/>
      <c r="M32" s="1060"/>
      <c r="N32" s="1060"/>
      <c r="O32" s="1060"/>
      <c r="P32" s="1061"/>
      <c r="Q32" s="1067">
        <v>161</v>
      </c>
      <c r="R32" s="1068"/>
      <c r="S32" s="1068"/>
      <c r="T32" s="1068"/>
      <c r="U32" s="1068"/>
      <c r="V32" s="1068">
        <v>161</v>
      </c>
      <c r="W32" s="1068"/>
      <c r="X32" s="1068"/>
      <c r="Y32" s="1068"/>
      <c r="Z32" s="1068"/>
      <c r="AA32" s="1068">
        <v>0</v>
      </c>
      <c r="AB32" s="1068"/>
      <c r="AC32" s="1068"/>
      <c r="AD32" s="1068"/>
      <c r="AE32" s="1069"/>
      <c r="AF32" s="1064" t="s">
        <v>129</v>
      </c>
      <c r="AG32" s="1065"/>
      <c r="AH32" s="1065"/>
      <c r="AI32" s="1065"/>
      <c r="AJ32" s="1066"/>
      <c r="AK32" s="1009">
        <v>29</v>
      </c>
      <c r="AL32" s="1000"/>
      <c r="AM32" s="1000"/>
      <c r="AN32" s="1000"/>
      <c r="AO32" s="1000"/>
      <c r="AP32" s="1000">
        <v>566</v>
      </c>
      <c r="AQ32" s="1000"/>
      <c r="AR32" s="1000"/>
      <c r="AS32" s="1000"/>
      <c r="AT32" s="1000"/>
      <c r="AU32" s="1000">
        <v>393</v>
      </c>
      <c r="AV32" s="1000"/>
      <c r="AW32" s="1000"/>
      <c r="AX32" s="1000"/>
      <c r="AY32" s="1000"/>
      <c r="AZ32" s="1070" t="s">
        <v>581</v>
      </c>
      <c r="BA32" s="1070"/>
      <c r="BB32" s="1070"/>
      <c r="BC32" s="1070"/>
      <c r="BD32" s="1070"/>
      <c r="BE32" s="1001" t="s">
        <v>412</v>
      </c>
      <c r="BF32" s="1001"/>
      <c r="BG32" s="1001"/>
      <c r="BH32" s="1001"/>
      <c r="BI32" s="1002"/>
      <c r="BJ32" s="231"/>
      <c r="BK32" s="231"/>
      <c r="BL32" s="231"/>
      <c r="BM32" s="231"/>
      <c r="BN32" s="231"/>
      <c r="BO32" s="240"/>
      <c r="BP32" s="240"/>
      <c r="BQ32" s="237">
        <v>26</v>
      </c>
      <c r="BR32" s="238"/>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9"/>
    </row>
    <row r="33" spans="1:131" ht="26.25" customHeight="1" x14ac:dyDescent="0.2">
      <c r="A33" s="241">
        <v>6</v>
      </c>
      <c r="B33" s="1059" t="s">
        <v>413</v>
      </c>
      <c r="C33" s="1060"/>
      <c r="D33" s="1060"/>
      <c r="E33" s="1060"/>
      <c r="F33" s="1060"/>
      <c r="G33" s="1060"/>
      <c r="H33" s="1060"/>
      <c r="I33" s="1060"/>
      <c r="J33" s="1060"/>
      <c r="K33" s="1060"/>
      <c r="L33" s="1060"/>
      <c r="M33" s="1060"/>
      <c r="N33" s="1060"/>
      <c r="O33" s="1060"/>
      <c r="P33" s="1061"/>
      <c r="Q33" s="1067">
        <v>83</v>
      </c>
      <c r="R33" s="1068"/>
      <c r="S33" s="1068"/>
      <c r="T33" s="1068"/>
      <c r="U33" s="1068"/>
      <c r="V33" s="1068">
        <v>83</v>
      </c>
      <c r="W33" s="1068"/>
      <c r="X33" s="1068"/>
      <c r="Y33" s="1068"/>
      <c r="Z33" s="1068"/>
      <c r="AA33" s="1068">
        <v>0</v>
      </c>
      <c r="AB33" s="1068"/>
      <c r="AC33" s="1068"/>
      <c r="AD33" s="1068"/>
      <c r="AE33" s="1069"/>
      <c r="AF33" s="1064" t="s">
        <v>129</v>
      </c>
      <c r="AG33" s="1065"/>
      <c r="AH33" s="1065"/>
      <c r="AI33" s="1065"/>
      <c r="AJ33" s="1066"/>
      <c r="AK33" s="1009">
        <v>41</v>
      </c>
      <c r="AL33" s="1000"/>
      <c r="AM33" s="1000"/>
      <c r="AN33" s="1000"/>
      <c r="AO33" s="1000"/>
      <c r="AP33" s="1000">
        <v>395</v>
      </c>
      <c r="AQ33" s="1000"/>
      <c r="AR33" s="1000"/>
      <c r="AS33" s="1000"/>
      <c r="AT33" s="1000"/>
      <c r="AU33" s="1000">
        <v>300</v>
      </c>
      <c r="AV33" s="1000"/>
      <c r="AW33" s="1000"/>
      <c r="AX33" s="1000"/>
      <c r="AY33" s="1000"/>
      <c r="AZ33" s="1070" t="s">
        <v>581</v>
      </c>
      <c r="BA33" s="1070"/>
      <c r="BB33" s="1070"/>
      <c r="BC33" s="1070"/>
      <c r="BD33" s="1070"/>
      <c r="BE33" s="1001" t="s">
        <v>412</v>
      </c>
      <c r="BF33" s="1001"/>
      <c r="BG33" s="1001"/>
      <c r="BH33" s="1001"/>
      <c r="BI33" s="1002"/>
      <c r="BJ33" s="231"/>
      <c r="BK33" s="231"/>
      <c r="BL33" s="231"/>
      <c r="BM33" s="231"/>
      <c r="BN33" s="231"/>
      <c r="BO33" s="240"/>
      <c r="BP33" s="240"/>
      <c r="BQ33" s="237">
        <v>27</v>
      </c>
      <c r="BR33" s="238"/>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9"/>
    </row>
    <row r="34" spans="1:131" ht="26.25" customHeight="1" x14ac:dyDescent="0.2">
      <c r="A34" s="241">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31"/>
      <c r="BK34" s="231"/>
      <c r="BL34" s="231"/>
      <c r="BM34" s="231"/>
      <c r="BN34" s="231"/>
      <c r="BO34" s="240"/>
      <c r="BP34" s="240"/>
      <c r="BQ34" s="237">
        <v>28</v>
      </c>
      <c r="BR34" s="238"/>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9"/>
    </row>
    <row r="35" spans="1:131" ht="26.25" customHeight="1" x14ac:dyDescent="0.2">
      <c r="A35" s="241">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31"/>
      <c r="BK35" s="231"/>
      <c r="BL35" s="231"/>
      <c r="BM35" s="231"/>
      <c r="BN35" s="231"/>
      <c r="BO35" s="240"/>
      <c r="BP35" s="240"/>
      <c r="BQ35" s="237">
        <v>29</v>
      </c>
      <c r="BR35" s="238"/>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9"/>
    </row>
    <row r="36" spans="1:131" ht="26.25" customHeight="1" x14ac:dyDescent="0.2">
      <c r="A36" s="241">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1"/>
      <c r="BK36" s="231"/>
      <c r="BL36" s="231"/>
      <c r="BM36" s="231"/>
      <c r="BN36" s="231"/>
      <c r="BO36" s="240"/>
      <c r="BP36" s="240"/>
      <c r="BQ36" s="237">
        <v>30</v>
      </c>
      <c r="BR36" s="238"/>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9"/>
    </row>
    <row r="37" spans="1:131" ht="26.25" customHeight="1" x14ac:dyDescent="0.2">
      <c r="A37" s="241">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1"/>
      <c r="BK37" s="231"/>
      <c r="BL37" s="231"/>
      <c r="BM37" s="231"/>
      <c r="BN37" s="231"/>
      <c r="BO37" s="240"/>
      <c r="BP37" s="240"/>
      <c r="BQ37" s="237">
        <v>31</v>
      </c>
      <c r="BR37" s="238"/>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9"/>
    </row>
    <row r="38" spans="1:131" ht="26.25" customHeight="1" x14ac:dyDescent="0.2">
      <c r="A38" s="241">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1"/>
      <c r="BK38" s="231"/>
      <c r="BL38" s="231"/>
      <c r="BM38" s="231"/>
      <c r="BN38" s="231"/>
      <c r="BO38" s="240"/>
      <c r="BP38" s="240"/>
      <c r="BQ38" s="237">
        <v>32</v>
      </c>
      <c r="BR38" s="238"/>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9"/>
    </row>
    <row r="39" spans="1:131" ht="26.25" customHeight="1" x14ac:dyDescent="0.2">
      <c r="A39" s="241">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1"/>
      <c r="BK39" s="231"/>
      <c r="BL39" s="231"/>
      <c r="BM39" s="231"/>
      <c r="BN39" s="231"/>
      <c r="BO39" s="240"/>
      <c r="BP39" s="240"/>
      <c r="BQ39" s="237">
        <v>33</v>
      </c>
      <c r="BR39" s="238"/>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9"/>
    </row>
    <row r="40" spans="1:131" ht="26.25" customHeight="1" x14ac:dyDescent="0.2">
      <c r="A40" s="237">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1"/>
      <c r="BK40" s="231"/>
      <c r="BL40" s="231"/>
      <c r="BM40" s="231"/>
      <c r="BN40" s="231"/>
      <c r="BO40" s="240"/>
      <c r="BP40" s="240"/>
      <c r="BQ40" s="237">
        <v>34</v>
      </c>
      <c r="BR40" s="238"/>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9"/>
    </row>
    <row r="41" spans="1:131" ht="26.25" customHeight="1" x14ac:dyDescent="0.2">
      <c r="A41" s="237">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1"/>
      <c r="BK41" s="231"/>
      <c r="BL41" s="231"/>
      <c r="BM41" s="231"/>
      <c r="BN41" s="231"/>
      <c r="BO41" s="240"/>
      <c r="BP41" s="240"/>
      <c r="BQ41" s="237">
        <v>35</v>
      </c>
      <c r="BR41" s="238"/>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9"/>
    </row>
    <row r="42" spans="1:131" ht="26.25" customHeight="1" x14ac:dyDescent="0.2">
      <c r="A42" s="237">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1"/>
      <c r="BK42" s="231"/>
      <c r="BL42" s="231"/>
      <c r="BM42" s="231"/>
      <c r="BN42" s="231"/>
      <c r="BO42" s="240"/>
      <c r="BP42" s="240"/>
      <c r="BQ42" s="237">
        <v>36</v>
      </c>
      <c r="BR42" s="238"/>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9"/>
    </row>
    <row r="43" spans="1:131" ht="26.25" customHeight="1" x14ac:dyDescent="0.2">
      <c r="A43" s="237">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1"/>
      <c r="BK43" s="231"/>
      <c r="BL43" s="231"/>
      <c r="BM43" s="231"/>
      <c r="BN43" s="231"/>
      <c r="BO43" s="240"/>
      <c r="BP43" s="240"/>
      <c r="BQ43" s="237">
        <v>37</v>
      </c>
      <c r="BR43" s="238"/>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9"/>
    </row>
    <row r="44" spans="1:131" ht="26.25" customHeight="1" x14ac:dyDescent="0.2">
      <c r="A44" s="237">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1"/>
      <c r="BK44" s="231"/>
      <c r="BL44" s="231"/>
      <c r="BM44" s="231"/>
      <c r="BN44" s="231"/>
      <c r="BO44" s="240"/>
      <c r="BP44" s="240"/>
      <c r="BQ44" s="237">
        <v>38</v>
      </c>
      <c r="BR44" s="238"/>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9"/>
    </row>
    <row r="45" spans="1:131" ht="26.25" customHeight="1" x14ac:dyDescent="0.2">
      <c r="A45" s="237">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1"/>
      <c r="BK45" s="231"/>
      <c r="BL45" s="231"/>
      <c r="BM45" s="231"/>
      <c r="BN45" s="231"/>
      <c r="BO45" s="240"/>
      <c r="BP45" s="240"/>
      <c r="BQ45" s="237">
        <v>39</v>
      </c>
      <c r="BR45" s="238"/>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9"/>
    </row>
    <row r="46" spans="1:131" ht="26.25" customHeight="1" x14ac:dyDescent="0.2">
      <c r="A46" s="237">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1"/>
      <c r="BK46" s="231"/>
      <c r="BL46" s="231"/>
      <c r="BM46" s="231"/>
      <c r="BN46" s="231"/>
      <c r="BO46" s="240"/>
      <c r="BP46" s="240"/>
      <c r="BQ46" s="237">
        <v>40</v>
      </c>
      <c r="BR46" s="238"/>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9"/>
    </row>
    <row r="47" spans="1:131" ht="26.25" customHeight="1" x14ac:dyDescent="0.2">
      <c r="A47" s="237">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1"/>
      <c r="BK47" s="231"/>
      <c r="BL47" s="231"/>
      <c r="BM47" s="231"/>
      <c r="BN47" s="231"/>
      <c r="BO47" s="240"/>
      <c r="BP47" s="240"/>
      <c r="BQ47" s="237">
        <v>41</v>
      </c>
      <c r="BR47" s="238"/>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9"/>
    </row>
    <row r="48" spans="1:131" ht="26.25" customHeight="1" x14ac:dyDescent="0.2">
      <c r="A48" s="237">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1"/>
      <c r="BK48" s="231"/>
      <c r="BL48" s="231"/>
      <c r="BM48" s="231"/>
      <c r="BN48" s="231"/>
      <c r="BO48" s="240"/>
      <c r="BP48" s="240"/>
      <c r="BQ48" s="237">
        <v>42</v>
      </c>
      <c r="BR48" s="238"/>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9"/>
    </row>
    <row r="49" spans="1:131" ht="26.25" customHeight="1" x14ac:dyDescent="0.2">
      <c r="A49" s="237">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1"/>
      <c r="BK49" s="231"/>
      <c r="BL49" s="231"/>
      <c r="BM49" s="231"/>
      <c r="BN49" s="231"/>
      <c r="BO49" s="240"/>
      <c r="BP49" s="240"/>
      <c r="BQ49" s="237">
        <v>43</v>
      </c>
      <c r="BR49" s="238"/>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9"/>
    </row>
    <row r="50" spans="1:131" ht="26.25" customHeight="1" x14ac:dyDescent="0.2">
      <c r="A50" s="237">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1"/>
      <c r="BK50" s="231"/>
      <c r="BL50" s="231"/>
      <c r="BM50" s="231"/>
      <c r="BN50" s="231"/>
      <c r="BO50" s="240"/>
      <c r="BP50" s="240"/>
      <c r="BQ50" s="237">
        <v>44</v>
      </c>
      <c r="BR50" s="238"/>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9"/>
    </row>
    <row r="51" spans="1:131" ht="26.25" customHeight="1" x14ac:dyDescent="0.2">
      <c r="A51" s="237">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1"/>
      <c r="BK51" s="231"/>
      <c r="BL51" s="231"/>
      <c r="BM51" s="231"/>
      <c r="BN51" s="231"/>
      <c r="BO51" s="240"/>
      <c r="BP51" s="240"/>
      <c r="BQ51" s="237">
        <v>45</v>
      </c>
      <c r="BR51" s="238"/>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9"/>
    </row>
    <row r="52" spans="1:131" ht="26.25" customHeight="1" x14ac:dyDescent="0.2">
      <c r="A52" s="237">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1"/>
      <c r="BK52" s="231"/>
      <c r="BL52" s="231"/>
      <c r="BM52" s="231"/>
      <c r="BN52" s="231"/>
      <c r="BO52" s="240"/>
      <c r="BP52" s="240"/>
      <c r="BQ52" s="237">
        <v>46</v>
      </c>
      <c r="BR52" s="238"/>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9"/>
    </row>
    <row r="53" spans="1:131" ht="26.25" customHeight="1" x14ac:dyDescent="0.2">
      <c r="A53" s="237">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1"/>
      <c r="BK53" s="231"/>
      <c r="BL53" s="231"/>
      <c r="BM53" s="231"/>
      <c r="BN53" s="231"/>
      <c r="BO53" s="240"/>
      <c r="BP53" s="240"/>
      <c r="BQ53" s="237">
        <v>47</v>
      </c>
      <c r="BR53" s="238"/>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9"/>
    </row>
    <row r="54" spans="1:131" ht="26.25" customHeight="1" x14ac:dyDescent="0.2">
      <c r="A54" s="237">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1"/>
      <c r="BK54" s="231"/>
      <c r="BL54" s="231"/>
      <c r="BM54" s="231"/>
      <c r="BN54" s="231"/>
      <c r="BO54" s="240"/>
      <c r="BP54" s="240"/>
      <c r="BQ54" s="237">
        <v>48</v>
      </c>
      <c r="BR54" s="238"/>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9"/>
    </row>
    <row r="55" spans="1:131" ht="26.25" customHeight="1" x14ac:dyDescent="0.2">
      <c r="A55" s="237">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1"/>
      <c r="BK55" s="231"/>
      <c r="BL55" s="231"/>
      <c r="BM55" s="231"/>
      <c r="BN55" s="231"/>
      <c r="BO55" s="240"/>
      <c r="BP55" s="240"/>
      <c r="BQ55" s="237">
        <v>49</v>
      </c>
      <c r="BR55" s="238"/>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9"/>
    </row>
    <row r="56" spans="1:131" ht="26.25" customHeight="1" x14ac:dyDescent="0.2">
      <c r="A56" s="237">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1"/>
      <c r="BK56" s="231"/>
      <c r="BL56" s="231"/>
      <c r="BM56" s="231"/>
      <c r="BN56" s="231"/>
      <c r="BO56" s="240"/>
      <c r="BP56" s="240"/>
      <c r="BQ56" s="237">
        <v>50</v>
      </c>
      <c r="BR56" s="238"/>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9"/>
    </row>
    <row r="57" spans="1:131" ht="26.25" customHeight="1" x14ac:dyDescent="0.2">
      <c r="A57" s="237">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1"/>
      <c r="BK57" s="231"/>
      <c r="BL57" s="231"/>
      <c r="BM57" s="231"/>
      <c r="BN57" s="231"/>
      <c r="BO57" s="240"/>
      <c r="BP57" s="240"/>
      <c r="BQ57" s="237">
        <v>51</v>
      </c>
      <c r="BR57" s="238"/>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9"/>
    </row>
    <row r="58" spans="1:131" ht="26.25" customHeight="1" x14ac:dyDescent="0.2">
      <c r="A58" s="237">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1"/>
      <c r="BK58" s="231"/>
      <c r="BL58" s="231"/>
      <c r="BM58" s="231"/>
      <c r="BN58" s="231"/>
      <c r="BO58" s="240"/>
      <c r="BP58" s="240"/>
      <c r="BQ58" s="237">
        <v>52</v>
      </c>
      <c r="BR58" s="238"/>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9"/>
    </row>
    <row r="59" spans="1:131" ht="26.25" customHeight="1" x14ac:dyDescent="0.2">
      <c r="A59" s="237">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1"/>
      <c r="BK59" s="231"/>
      <c r="BL59" s="231"/>
      <c r="BM59" s="231"/>
      <c r="BN59" s="231"/>
      <c r="BO59" s="240"/>
      <c r="BP59" s="240"/>
      <c r="BQ59" s="237">
        <v>53</v>
      </c>
      <c r="BR59" s="238"/>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9"/>
    </row>
    <row r="60" spans="1:131" ht="26.25" customHeight="1" x14ac:dyDescent="0.2">
      <c r="A60" s="237">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1"/>
      <c r="BK60" s="231"/>
      <c r="BL60" s="231"/>
      <c r="BM60" s="231"/>
      <c r="BN60" s="231"/>
      <c r="BO60" s="240"/>
      <c r="BP60" s="240"/>
      <c r="BQ60" s="237">
        <v>54</v>
      </c>
      <c r="BR60" s="238"/>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9"/>
    </row>
    <row r="61" spans="1:131" ht="26.25" customHeight="1" thickBot="1" x14ac:dyDescent="0.25">
      <c r="A61" s="237">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1"/>
      <c r="BK61" s="231"/>
      <c r="BL61" s="231"/>
      <c r="BM61" s="231"/>
      <c r="BN61" s="231"/>
      <c r="BO61" s="240"/>
      <c r="BP61" s="240"/>
      <c r="BQ61" s="237">
        <v>55</v>
      </c>
      <c r="BR61" s="238"/>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9"/>
    </row>
    <row r="62" spans="1:131" ht="26.25" customHeight="1" x14ac:dyDescent="0.2">
      <c r="A62" s="237">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414</v>
      </c>
      <c r="BK62" s="1057"/>
      <c r="BL62" s="1057"/>
      <c r="BM62" s="1057"/>
      <c r="BN62" s="1058"/>
      <c r="BO62" s="240"/>
      <c r="BP62" s="240"/>
      <c r="BQ62" s="237">
        <v>56</v>
      </c>
      <c r="BR62" s="238"/>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9"/>
    </row>
    <row r="63" spans="1:131" ht="26.25" customHeight="1" thickBot="1" x14ac:dyDescent="0.25">
      <c r="A63" s="239" t="s">
        <v>394</v>
      </c>
      <c r="B63" s="966" t="s">
        <v>415</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6</v>
      </c>
      <c r="AG63" s="988"/>
      <c r="AH63" s="988"/>
      <c r="AI63" s="988"/>
      <c r="AJ63" s="1051"/>
      <c r="AK63" s="1052"/>
      <c r="AL63" s="992"/>
      <c r="AM63" s="992"/>
      <c r="AN63" s="992"/>
      <c r="AO63" s="992"/>
      <c r="AP63" s="988">
        <v>961</v>
      </c>
      <c r="AQ63" s="988"/>
      <c r="AR63" s="988"/>
      <c r="AS63" s="988"/>
      <c r="AT63" s="988"/>
      <c r="AU63" s="988">
        <v>693</v>
      </c>
      <c r="AV63" s="988"/>
      <c r="AW63" s="988"/>
      <c r="AX63" s="988"/>
      <c r="AY63" s="988"/>
      <c r="AZ63" s="1046"/>
      <c r="BA63" s="1046"/>
      <c r="BB63" s="1046"/>
      <c r="BC63" s="1046"/>
      <c r="BD63" s="1046"/>
      <c r="BE63" s="989"/>
      <c r="BF63" s="989"/>
      <c r="BG63" s="989"/>
      <c r="BH63" s="989"/>
      <c r="BI63" s="990"/>
      <c r="BJ63" s="1047" t="s">
        <v>409</v>
      </c>
      <c r="BK63" s="982"/>
      <c r="BL63" s="982"/>
      <c r="BM63" s="982"/>
      <c r="BN63" s="1048"/>
      <c r="BO63" s="240"/>
      <c r="BP63" s="240"/>
      <c r="BQ63" s="237">
        <v>57</v>
      </c>
      <c r="BR63" s="238"/>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9"/>
    </row>
    <row r="65" spans="1:131" ht="26.25" customHeight="1" thickBot="1" x14ac:dyDescent="0.25">
      <c r="A65" s="231" t="s">
        <v>416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9"/>
    </row>
    <row r="66" spans="1:131" ht="26.25" customHeight="1" x14ac:dyDescent="0.2">
      <c r="A66" s="1024" t="s">
        <v>417</v>
      </c>
      <c r="B66" s="1025"/>
      <c r="C66" s="1025"/>
      <c r="D66" s="1025"/>
      <c r="E66" s="1025"/>
      <c r="F66" s="1025"/>
      <c r="G66" s="1025"/>
      <c r="H66" s="1025"/>
      <c r="I66" s="1025"/>
      <c r="J66" s="1025"/>
      <c r="K66" s="1025"/>
      <c r="L66" s="1025"/>
      <c r="M66" s="1025"/>
      <c r="N66" s="1025"/>
      <c r="O66" s="1025"/>
      <c r="P66" s="1026"/>
      <c r="Q66" s="1030" t="s">
        <v>398</v>
      </c>
      <c r="R66" s="1031"/>
      <c r="S66" s="1031"/>
      <c r="T66" s="1031"/>
      <c r="U66" s="1032"/>
      <c r="V66" s="1030" t="s">
        <v>418</v>
      </c>
      <c r="W66" s="1031"/>
      <c r="X66" s="1031"/>
      <c r="Y66" s="1031"/>
      <c r="Z66" s="1032"/>
      <c r="AA66" s="1030" t="s">
        <v>419</v>
      </c>
      <c r="AB66" s="1031"/>
      <c r="AC66" s="1031"/>
      <c r="AD66" s="1031"/>
      <c r="AE66" s="1032"/>
      <c r="AF66" s="1036" t="s">
        <v>420</v>
      </c>
      <c r="AG66" s="1037"/>
      <c r="AH66" s="1037"/>
      <c r="AI66" s="1037"/>
      <c r="AJ66" s="1038"/>
      <c r="AK66" s="1030" t="s">
        <v>421</v>
      </c>
      <c r="AL66" s="1025"/>
      <c r="AM66" s="1025"/>
      <c r="AN66" s="1025"/>
      <c r="AO66" s="1026"/>
      <c r="AP66" s="1030" t="s">
        <v>422</v>
      </c>
      <c r="AQ66" s="1031"/>
      <c r="AR66" s="1031"/>
      <c r="AS66" s="1031"/>
      <c r="AT66" s="1032"/>
      <c r="AU66" s="1030" t="s">
        <v>423</v>
      </c>
      <c r="AV66" s="1031"/>
      <c r="AW66" s="1031"/>
      <c r="AX66" s="1031"/>
      <c r="AY66" s="1032"/>
      <c r="AZ66" s="1030" t="s">
        <v>382</v>
      </c>
      <c r="BA66" s="1031"/>
      <c r="BB66" s="1031"/>
      <c r="BC66" s="1031"/>
      <c r="BD66" s="1044"/>
      <c r="BE66" s="240"/>
      <c r="BF66" s="240"/>
      <c r="BG66" s="240"/>
      <c r="BH66" s="240"/>
      <c r="BI66" s="240"/>
      <c r="BJ66" s="240"/>
      <c r="BK66" s="240"/>
      <c r="BL66" s="240"/>
      <c r="BM66" s="240"/>
      <c r="BN66" s="240"/>
      <c r="BO66" s="240"/>
      <c r="BP66" s="240"/>
      <c r="BQ66" s="237">
        <v>60</v>
      </c>
      <c r="BR66" s="242"/>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9"/>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0"/>
      <c r="BF67" s="240"/>
      <c r="BG67" s="240"/>
      <c r="BH67" s="240"/>
      <c r="BI67" s="240"/>
      <c r="BJ67" s="240"/>
      <c r="BK67" s="240"/>
      <c r="BL67" s="240"/>
      <c r="BM67" s="240"/>
      <c r="BN67" s="240"/>
      <c r="BO67" s="240"/>
      <c r="BP67" s="240"/>
      <c r="BQ67" s="237">
        <v>61</v>
      </c>
      <c r="BR67" s="242"/>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9"/>
    </row>
    <row r="68" spans="1:131" ht="26.25" customHeight="1" thickTop="1" x14ac:dyDescent="0.2">
      <c r="A68" s="235">
        <v>1</v>
      </c>
      <c r="B68" s="1014" t="s">
        <v>582</v>
      </c>
      <c r="C68" s="1015"/>
      <c r="D68" s="1015"/>
      <c r="E68" s="1015"/>
      <c r="F68" s="1015"/>
      <c r="G68" s="1015"/>
      <c r="H68" s="1015"/>
      <c r="I68" s="1015"/>
      <c r="J68" s="1015"/>
      <c r="K68" s="1015"/>
      <c r="L68" s="1015"/>
      <c r="M68" s="1015"/>
      <c r="N68" s="1015"/>
      <c r="O68" s="1015"/>
      <c r="P68" s="1016"/>
      <c r="Q68" s="1017">
        <v>772</v>
      </c>
      <c r="R68" s="1011"/>
      <c r="S68" s="1011"/>
      <c r="T68" s="1011"/>
      <c r="U68" s="1011"/>
      <c r="V68" s="1011">
        <v>748</v>
      </c>
      <c r="W68" s="1011"/>
      <c r="X68" s="1011"/>
      <c r="Y68" s="1011"/>
      <c r="Z68" s="1011"/>
      <c r="AA68" s="1011">
        <v>24</v>
      </c>
      <c r="AB68" s="1011"/>
      <c r="AC68" s="1011"/>
      <c r="AD68" s="1011"/>
      <c r="AE68" s="1011"/>
      <c r="AF68" s="1011">
        <v>24</v>
      </c>
      <c r="AG68" s="1011"/>
      <c r="AH68" s="1011"/>
      <c r="AI68" s="1011"/>
      <c r="AJ68" s="1011"/>
      <c r="AK68" s="1011" t="s">
        <v>581</v>
      </c>
      <c r="AL68" s="1011"/>
      <c r="AM68" s="1011"/>
      <c r="AN68" s="1011"/>
      <c r="AO68" s="1011"/>
      <c r="AP68" s="1011" t="s">
        <v>581</v>
      </c>
      <c r="AQ68" s="1011"/>
      <c r="AR68" s="1011"/>
      <c r="AS68" s="1011"/>
      <c r="AT68" s="1011"/>
      <c r="AU68" s="1011" t="s">
        <v>581</v>
      </c>
      <c r="AV68" s="1011"/>
      <c r="AW68" s="1011"/>
      <c r="AX68" s="1011"/>
      <c r="AY68" s="1011"/>
      <c r="AZ68" s="1012"/>
      <c r="BA68" s="1012"/>
      <c r="BB68" s="1012"/>
      <c r="BC68" s="1012"/>
      <c r="BD68" s="1013"/>
      <c r="BE68" s="240"/>
      <c r="BF68" s="240"/>
      <c r="BG68" s="240"/>
      <c r="BH68" s="240"/>
      <c r="BI68" s="240"/>
      <c r="BJ68" s="240"/>
      <c r="BK68" s="240"/>
      <c r="BL68" s="240"/>
      <c r="BM68" s="240"/>
      <c r="BN68" s="240"/>
      <c r="BO68" s="240"/>
      <c r="BP68" s="240"/>
      <c r="BQ68" s="237">
        <v>62</v>
      </c>
      <c r="BR68" s="242"/>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9"/>
    </row>
    <row r="69" spans="1:131" ht="26.25" customHeight="1" x14ac:dyDescent="0.2">
      <c r="A69" s="237">
        <v>2</v>
      </c>
      <c r="B69" s="1003" t="s">
        <v>583</v>
      </c>
      <c r="C69" s="1004"/>
      <c r="D69" s="1004"/>
      <c r="E69" s="1004"/>
      <c r="F69" s="1004"/>
      <c r="G69" s="1004"/>
      <c r="H69" s="1004"/>
      <c r="I69" s="1004"/>
      <c r="J69" s="1004"/>
      <c r="K69" s="1004"/>
      <c r="L69" s="1004"/>
      <c r="M69" s="1004"/>
      <c r="N69" s="1004"/>
      <c r="O69" s="1004"/>
      <c r="P69" s="1005"/>
      <c r="Q69" s="1006">
        <v>5032</v>
      </c>
      <c r="R69" s="1000"/>
      <c r="S69" s="1000"/>
      <c r="T69" s="1000"/>
      <c r="U69" s="1000"/>
      <c r="V69" s="1000">
        <v>5012</v>
      </c>
      <c r="W69" s="1000"/>
      <c r="X69" s="1000"/>
      <c r="Y69" s="1000"/>
      <c r="Z69" s="1000"/>
      <c r="AA69" s="1000">
        <v>21</v>
      </c>
      <c r="AB69" s="1000"/>
      <c r="AC69" s="1000"/>
      <c r="AD69" s="1000"/>
      <c r="AE69" s="1000"/>
      <c r="AF69" s="1000">
        <v>21</v>
      </c>
      <c r="AG69" s="1000"/>
      <c r="AH69" s="1000"/>
      <c r="AI69" s="1000"/>
      <c r="AJ69" s="1000"/>
      <c r="AK69" s="1000">
        <v>374</v>
      </c>
      <c r="AL69" s="1000"/>
      <c r="AM69" s="1000"/>
      <c r="AN69" s="1000"/>
      <c r="AO69" s="1000"/>
      <c r="AP69" s="1000" t="s">
        <v>581</v>
      </c>
      <c r="AQ69" s="1000"/>
      <c r="AR69" s="1000"/>
      <c r="AS69" s="1000"/>
      <c r="AT69" s="1000"/>
      <c r="AU69" s="1000" t="s">
        <v>581</v>
      </c>
      <c r="AV69" s="1000"/>
      <c r="AW69" s="1000"/>
      <c r="AX69" s="1000"/>
      <c r="AY69" s="1000"/>
      <c r="AZ69" s="1001"/>
      <c r="BA69" s="1001"/>
      <c r="BB69" s="1001"/>
      <c r="BC69" s="1001"/>
      <c r="BD69" s="1002"/>
      <c r="BE69" s="240"/>
      <c r="BF69" s="240"/>
      <c r="BG69" s="240"/>
      <c r="BH69" s="240"/>
      <c r="BI69" s="240"/>
      <c r="BJ69" s="240"/>
      <c r="BK69" s="240"/>
      <c r="BL69" s="240"/>
      <c r="BM69" s="240"/>
      <c r="BN69" s="240"/>
      <c r="BO69" s="240"/>
      <c r="BP69" s="240"/>
      <c r="BQ69" s="237">
        <v>63</v>
      </c>
      <c r="BR69" s="242"/>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9"/>
    </row>
    <row r="70" spans="1:131" ht="26.25" customHeight="1" x14ac:dyDescent="0.2">
      <c r="A70" s="237">
        <v>3</v>
      </c>
      <c r="B70" s="1003" t="s">
        <v>584</v>
      </c>
      <c r="C70" s="1004"/>
      <c r="D70" s="1004"/>
      <c r="E70" s="1004"/>
      <c r="F70" s="1004"/>
      <c r="G70" s="1004"/>
      <c r="H70" s="1004"/>
      <c r="I70" s="1004"/>
      <c r="J70" s="1004"/>
      <c r="K70" s="1004"/>
      <c r="L70" s="1004"/>
      <c r="M70" s="1004"/>
      <c r="N70" s="1004"/>
      <c r="O70" s="1004"/>
      <c r="P70" s="1005"/>
      <c r="Q70" s="1006">
        <v>1168</v>
      </c>
      <c r="R70" s="1000"/>
      <c r="S70" s="1000"/>
      <c r="T70" s="1000"/>
      <c r="U70" s="1000"/>
      <c r="V70" s="1000">
        <v>1156</v>
      </c>
      <c r="W70" s="1000"/>
      <c r="X70" s="1000"/>
      <c r="Y70" s="1000"/>
      <c r="Z70" s="1000"/>
      <c r="AA70" s="1000">
        <v>12</v>
      </c>
      <c r="AB70" s="1000"/>
      <c r="AC70" s="1000"/>
      <c r="AD70" s="1000"/>
      <c r="AE70" s="1000"/>
      <c r="AF70" s="1000">
        <v>12</v>
      </c>
      <c r="AG70" s="1000"/>
      <c r="AH70" s="1000"/>
      <c r="AI70" s="1000"/>
      <c r="AJ70" s="1000"/>
      <c r="AK70" s="1000">
        <v>1</v>
      </c>
      <c r="AL70" s="1000"/>
      <c r="AM70" s="1000"/>
      <c r="AN70" s="1000"/>
      <c r="AO70" s="1000"/>
      <c r="AP70" s="1000">
        <v>295</v>
      </c>
      <c r="AQ70" s="1000"/>
      <c r="AR70" s="1000"/>
      <c r="AS70" s="1000"/>
      <c r="AT70" s="1000"/>
      <c r="AU70" s="1000">
        <v>11</v>
      </c>
      <c r="AV70" s="1000"/>
      <c r="AW70" s="1000"/>
      <c r="AX70" s="1000"/>
      <c r="AY70" s="1000"/>
      <c r="AZ70" s="1001"/>
      <c r="BA70" s="1001"/>
      <c r="BB70" s="1001"/>
      <c r="BC70" s="1001"/>
      <c r="BD70" s="1002"/>
      <c r="BE70" s="240"/>
      <c r="BF70" s="240"/>
      <c r="BG70" s="240"/>
      <c r="BH70" s="240"/>
      <c r="BI70" s="240"/>
      <c r="BJ70" s="240"/>
      <c r="BK70" s="240"/>
      <c r="BL70" s="240"/>
      <c r="BM70" s="240"/>
      <c r="BN70" s="240"/>
      <c r="BO70" s="240"/>
      <c r="BP70" s="240"/>
      <c r="BQ70" s="237">
        <v>64</v>
      </c>
      <c r="BR70" s="242"/>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9"/>
    </row>
    <row r="71" spans="1:131" ht="26.25" customHeight="1" x14ac:dyDescent="0.2">
      <c r="A71" s="237">
        <v>4</v>
      </c>
      <c r="B71" s="1003" t="s">
        <v>585</v>
      </c>
      <c r="C71" s="1004"/>
      <c r="D71" s="1004"/>
      <c r="E71" s="1004"/>
      <c r="F71" s="1004"/>
      <c r="G71" s="1004"/>
      <c r="H71" s="1004"/>
      <c r="I71" s="1004"/>
      <c r="J71" s="1004"/>
      <c r="K71" s="1004"/>
      <c r="L71" s="1004"/>
      <c r="M71" s="1004"/>
      <c r="N71" s="1004"/>
      <c r="O71" s="1004"/>
      <c r="P71" s="1005"/>
      <c r="Q71" s="1006">
        <v>3436</v>
      </c>
      <c r="R71" s="1000"/>
      <c r="S71" s="1000"/>
      <c r="T71" s="1000"/>
      <c r="U71" s="1000"/>
      <c r="V71" s="1000">
        <v>3363</v>
      </c>
      <c r="W71" s="1000"/>
      <c r="X71" s="1000"/>
      <c r="Y71" s="1000"/>
      <c r="Z71" s="1000"/>
      <c r="AA71" s="1000">
        <v>73</v>
      </c>
      <c r="AB71" s="1000"/>
      <c r="AC71" s="1000"/>
      <c r="AD71" s="1000"/>
      <c r="AE71" s="1000"/>
      <c r="AF71" s="1000">
        <v>73</v>
      </c>
      <c r="AG71" s="1000"/>
      <c r="AH71" s="1000"/>
      <c r="AI71" s="1000"/>
      <c r="AJ71" s="1000"/>
      <c r="AK71" s="1000">
        <v>551</v>
      </c>
      <c r="AL71" s="1000"/>
      <c r="AM71" s="1000"/>
      <c r="AN71" s="1000"/>
      <c r="AO71" s="1000"/>
      <c r="AP71" s="1000" t="s">
        <v>581</v>
      </c>
      <c r="AQ71" s="1000"/>
      <c r="AR71" s="1000"/>
      <c r="AS71" s="1000"/>
      <c r="AT71" s="1000"/>
      <c r="AU71" s="1000" t="s">
        <v>581</v>
      </c>
      <c r="AV71" s="1000"/>
      <c r="AW71" s="1000"/>
      <c r="AX71" s="1000"/>
      <c r="AY71" s="1000"/>
      <c r="AZ71" s="1001"/>
      <c r="BA71" s="1001"/>
      <c r="BB71" s="1001"/>
      <c r="BC71" s="1001"/>
      <c r="BD71" s="1002"/>
      <c r="BE71" s="240"/>
      <c r="BF71" s="240"/>
      <c r="BG71" s="240"/>
      <c r="BH71" s="240"/>
      <c r="BI71" s="240"/>
      <c r="BJ71" s="240"/>
      <c r="BK71" s="240"/>
      <c r="BL71" s="240"/>
      <c r="BM71" s="240"/>
      <c r="BN71" s="240"/>
      <c r="BO71" s="240"/>
      <c r="BP71" s="240"/>
      <c r="BQ71" s="237">
        <v>65</v>
      </c>
      <c r="BR71" s="242"/>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9"/>
    </row>
    <row r="72" spans="1:131" ht="26.25" customHeight="1" x14ac:dyDescent="0.2">
      <c r="A72" s="237">
        <v>5</v>
      </c>
      <c r="B72" s="1003" t="s">
        <v>586</v>
      </c>
      <c r="C72" s="1004"/>
      <c r="D72" s="1004"/>
      <c r="E72" s="1004"/>
      <c r="F72" s="1004"/>
      <c r="G72" s="1004"/>
      <c r="H72" s="1004"/>
      <c r="I72" s="1004"/>
      <c r="J72" s="1004"/>
      <c r="K72" s="1004"/>
      <c r="L72" s="1004"/>
      <c r="M72" s="1004"/>
      <c r="N72" s="1004"/>
      <c r="O72" s="1004"/>
      <c r="P72" s="1005"/>
      <c r="Q72" s="1006">
        <v>301</v>
      </c>
      <c r="R72" s="1000"/>
      <c r="S72" s="1000"/>
      <c r="T72" s="1000"/>
      <c r="U72" s="1000"/>
      <c r="V72" s="1000">
        <v>268</v>
      </c>
      <c r="W72" s="1000"/>
      <c r="X72" s="1000"/>
      <c r="Y72" s="1000"/>
      <c r="Z72" s="1000"/>
      <c r="AA72" s="1000">
        <v>33</v>
      </c>
      <c r="AB72" s="1000"/>
      <c r="AC72" s="1000"/>
      <c r="AD72" s="1000"/>
      <c r="AE72" s="1000"/>
      <c r="AF72" s="1000">
        <v>33</v>
      </c>
      <c r="AG72" s="1000"/>
      <c r="AH72" s="1000"/>
      <c r="AI72" s="1000"/>
      <c r="AJ72" s="1000"/>
      <c r="AK72" s="1000">
        <v>25</v>
      </c>
      <c r="AL72" s="1000"/>
      <c r="AM72" s="1000"/>
      <c r="AN72" s="1000"/>
      <c r="AO72" s="1000"/>
      <c r="AP72" s="1000" t="s">
        <v>581</v>
      </c>
      <c r="AQ72" s="1000"/>
      <c r="AR72" s="1000"/>
      <c r="AS72" s="1000"/>
      <c r="AT72" s="1000"/>
      <c r="AU72" s="1000" t="s">
        <v>581</v>
      </c>
      <c r="AV72" s="1000"/>
      <c r="AW72" s="1000"/>
      <c r="AX72" s="1000"/>
      <c r="AY72" s="1000"/>
      <c r="AZ72" s="1001"/>
      <c r="BA72" s="1001"/>
      <c r="BB72" s="1001"/>
      <c r="BC72" s="1001"/>
      <c r="BD72" s="1002"/>
      <c r="BE72" s="240"/>
      <c r="BF72" s="240"/>
      <c r="BG72" s="240"/>
      <c r="BH72" s="240"/>
      <c r="BI72" s="240"/>
      <c r="BJ72" s="240"/>
      <c r="BK72" s="240"/>
      <c r="BL72" s="240"/>
      <c r="BM72" s="240"/>
      <c r="BN72" s="240"/>
      <c r="BO72" s="240"/>
      <c r="BP72" s="240"/>
      <c r="BQ72" s="237">
        <v>66</v>
      </c>
      <c r="BR72" s="242"/>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9"/>
    </row>
    <row r="73" spans="1:131" ht="26.25" customHeight="1" x14ac:dyDescent="0.2">
      <c r="A73" s="237">
        <v>6</v>
      </c>
      <c r="B73" s="1003" t="s">
        <v>587</v>
      </c>
      <c r="C73" s="1004"/>
      <c r="D73" s="1004"/>
      <c r="E73" s="1004"/>
      <c r="F73" s="1004"/>
      <c r="G73" s="1004"/>
      <c r="H73" s="1004"/>
      <c r="I73" s="1004"/>
      <c r="J73" s="1004"/>
      <c r="K73" s="1004"/>
      <c r="L73" s="1004"/>
      <c r="M73" s="1004"/>
      <c r="N73" s="1004"/>
      <c r="O73" s="1004"/>
      <c r="P73" s="1005"/>
      <c r="Q73" s="1006">
        <v>120855</v>
      </c>
      <c r="R73" s="1000"/>
      <c r="S73" s="1000"/>
      <c r="T73" s="1000"/>
      <c r="U73" s="1000"/>
      <c r="V73" s="1000">
        <v>114071</v>
      </c>
      <c r="W73" s="1000"/>
      <c r="X73" s="1000"/>
      <c r="Y73" s="1000"/>
      <c r="Z73" s="1000"/>
      <c r="AA73" s="1000">
        <v>6784</v>
      </c>
      <c r="AB73" s="1000"/>
      <c r="AC73" s="1000"/>
      <c r="AD73" s="1000"/>
      <c r="AE73" s="1000"/>
      <c r="AF73" s="1000">
        <v>6784</v>
      </c>
      <c r="AG73" s="1000"/>
      <c r="AH73" s="1000"/>
      <c r="AI73" s="1000"/>
      <c r="AJ73" s="1000"/>
      <c r="AK73" s="1000" t="s">
        <v>581</v>
      </c>
      <c r="AL73" s="1000"/>
      <c r="AM73" s="1000"/>
      <c r="AN73" s="1000"/>
      <c r="AO73" s="1000"/>
      <c r="AP73" s="1000" t="s">
        <v>581</v>
      </c>
      <c r="AQ73" s="1000"/>
      <c r="AR73" s="1000"/>
      <c r="AS73" s="1000"/>
      <c r="AT73" s="1000"/>
      <c r="AU73" s="1000" t="s">
        <v>581</v>
      </c>
      <c r="AV73" s="1000"/>
      <c r="AW73" s="1000"/>
      <c r="AX73" s="1000"/>
      <c r="AY73" s="1000"/>
      <c r="AZ73" s="1001"/>
      <c r="BA73" s="1001"/>
      <c r="BB73" s="1001"/>
      <c r="BC73" s="1001"/>
      <c r="BD73" s="1002"/>
      <c r="BE73" s="240"/>
      <c r="BF73" s="240"/>
      <c r="BG73" s="240"/>
      <c r="BH73" s="240"/>
      <c r="BI73" s="240"/>
      <c r="BJ73" s="240"/>
      <c r="BK73" s="240"/>
      <c r="BL73" s="240"/>
      <c r="BM73" s="240"/>
      <c r="BN73" s="240"/>
      <c r="BO73" s="240"/>
      <c r="BP73" s="240"/>
      <c r="BQ73" s="237">
        <v>67</v>
      </c>
      <c r="BR73" s="242"/>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9"/>
    </row>
    <row r="74" spans="1:131" ht="26.25" customHeight="1" x14ac:dyDescent="0.2">
      <c r="A74" s="237">
        <v>7</v>
      </c>
      <c r="B74" s="1003" t="s">
        <v>588</v>
      </c>
      <c r="C74" s="1004"/>
      <c r="D74" s="1004"/>
      <c r="E74" s="1004"/>
      <c r="F74" s="1004"/>
      <c r="G74" s="1004"/>
      <c r="H74" s="1004"/>
      <c r="I74" s="1004"/>
      <c r="J74" s="1004"/>
      <c r="K74" s="1004"/>
      <c r="L74" s="1004"/>
      <c r="M74" s="1004"/>
      <c r="N74" s="1004"/>
      <c r="O74" s="1004"/>
      <c r="P74" s="1005"/>
      <c r="Q74" s="1006">
        <v>3585</v>
      </c>
      <c r="R74" s="1000"/>
      <c r="S74" s="1000"/>
      <c r="T74" s="1000"/>
      <c r="U74" s="1000"/>
      <c r="V74" s="1000">
        <v>3562</v>
      </c>
      <c r="W74" s="1000"/>
      <c r="X74" s="1000"/>
      <c r="Y74" s="1000"/>
      <c r="Z74" s="1000"/>
      <c r="AA74" s="1000">
        <v>24</v>
      </c>
      <c r="AB74" s="1000"/>
      <c r="AC74" s="1000"/>
      <c r="AD74" s="1000"/>
      <c r="AE74" s="1000"/>
      <c r="AF74" s="1000">
        <v>981</v>
      </c>
      <c r="AG74" s="1000"/>
      <c r="AH74" s="1000"/>
      <c r="AI74" s="1000"/>
      <c r="AJ74" s="1000"/>
      <c r="AK74" s="1000">
        <v>773</v>
      </c>
      <c r="AL74" s="1000"/>
      <c r="AM74" s="1000"/>
      <c r="AN74" s="1000"/>
      <c r="AO74" s="1000"/>
      <c r="AP74" s="1000">
        <v>1061</v>
      </c>
      <c r="AQ74" s="1000"/>
      <c r="AR74" s="1000"/>
      <c r="AS74" s="1000"/>
      <c r="AT74" s="1000"/>
      <c r="AU74" s="1000" t="s">
        <v>581</v>
      </c>
      <c r="AV74" s="1000"/>
      <c r="AW74" s="1000"/>
      <c r="AX74" s="1000"/>
      <c r="AY74" s="1000"/>
      <c r="AZ74" s="1001"/>
      <c r="BA74" s="1001"/>
      <c r="BB74" s="1001"/>
      <c r="BC74" s="1001"/>
      <c r="BD74" s="1002"/>
      <c r="BE74" s="240"/>
      <c r="BF74" s="240"/>
      <c r="BG74" s="240"/>
      <c r="BH74" s="240"/>
      <c r="BI74" s="240"/>
      <c r="BJ74" s="240"/>
      <c r="BK74" s="240"/>
      <c r="BL74" s="240"/>
      <c r="BM74" s="240"/>
      <c r="BN74" s="240"/>
      <c r="BO74" s="240"/>
      <c r="BP74" s="240"/>
      <c r="BQ74" s="237">
        <v>68</v>
      </c>
      <c r="BR74" s="242"/>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9"/>
    </row>
    <row r="75" spans="1:131" ht="26.25" customHeight="1" x14ac:dyDescent="0.2">
      <c r="A75" s="237">
        <v>8</v>
      </c>
      <c r="B75" s="1003" t="s">
        <v>589</v>
      </c>
      <c r="C75" s="1004"/>
      <c r="D75" s="1004"/>
      <c r="E75" s="1004"/>
      <c r="F75" s="1004"/>
      <c r="G75" s="1004"/>
      <c r="H75" s="1004"/>
      <c r="I75" s="1004"/>
      <c r="J75" s="1004"/>
      <c r="K75" s="1004"/>
      <c r="L75" s="1004"/>
      <c r="M75" s="1004"/>
      <c r="N75" s="1004"/>
      <c r="O75" s="1004"/>
      <c r="P75" s="1005"/>
      <c r="Q75" s="1007">
        <v>904</v>
      </c>
      <c r="R75" s="1008"/>
      <c r="S75" s="1008"/>
      <c r="T75" s="1008"/>
      <c r="U75" s="1009"/>
      <c r="V75" s="1010">
        <v>960</v>
      </c>
      <c r="W75" s="1008"/>
      <c r="X75" s="1008"/>
      <c r="Y75" s="1008"/>
      <c r="Z75" s="1009"/>
      <c r="AA75" s="1010">
        <v>-56</v>
      </c>
      <c r="AB75" s="1008"/>
      <c r="AC75" s="1008"/>
      <c r="AD75" s="1008"/>
      <c r="AE75" s="1009"/>
      <c r="AF75" s="1010">
        <v>237</v>
      </c>
      <c r="AG75" s="1008"/>
      <c r="AH75" s="1008"/>
      <c r="AI75" s="1008"/>
      <c r="AJ75" s="1009"/>
      <c r="AK75" s="1010">
        <v>323</v>
      </c>
      <c r="AL75" s="1008"/>
      <c r="AM75" s="1008"/>
      <c r="AN75" s="1008"/>
      <c r="AO75" s="1009"/>
      <c r="AP75" s="1010">
        <v>499</v>
      </c>
      <c r="AQ75" s="1008"/>
      <c r="AR75" s="1008"/>
      <c r="AS75" s="1008"/>
      <c r="AT75" s="1009"/>
      <c r="AU75" s="1010">
        <v>12</v>
      </c>
      <c r="AV75" s="1008"/>
      <c r="AW75" s="1008"/>
      <c r="AX75" s="1008"/>
      <c r="AY75" s="1009"/>
      <c r="AZ75" s="1001"/>
      <c r="BA75" s="1001"/>
      <c r="BB75" s="1001"/>
      <c r="BC75" s="1001"/>
      <c r="BD75" s="1002"/>
      <c r="BE75" s="240"/>
      <c r="BF75" s="240"/>
      <c r="BG75" s="240"/>
      <c r="BH75" s="240"/>
      <c r="BI75" s="240"/>
      <c r="BJ75" s="240"/>
      <c r="BK75" s="240"/>
      <c r="BL75" s="240"/>
      <c r="BM75" s="240"/>
      <c r="BN75" s="240"/>
      <c r="BO75" s="240"/>
      <c r="BP75" s="240"/>
      <c r="BQ75" s="237">
        <v>69</v>
      </c>
      <c r="BR75" s="242"/>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9"/>
    </row>
    <row r="76" spans="1:131" ht="26.25" customHeight="1" x14ac:dyDescent="0.2">
      <c r="A76" s="237">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40"/>
      <c r="BF76" s="240"/>
      <c r="BG76" s="240"/>
      <c r="BH76" s="240"/>
      <c r="BI76" s="240"/>
      <c r="BJ76" s="240"/>
      <c r="BK76" s="240"/>
      <c r="BL76" s="240"/>
      <c r="BM76" s="240"/>
      <c r="BN76" s="240"/>
      <c r="BO76" s="240"/>
      <c r="BP76" s="240"/>
      <c r="BQ76" s="237">
        <v>70</v>
      </c>
      <c r="BR76" s="242"/>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9"/>
    </row>
    <row r="77" spans="1:131" ht="26.25" customHeight="1" x14ac:dyDescent="0.2">
      <c r="A77" s="237">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0"/>
      <c r="BF77" s="240"/>
      <c r="BG77" s="240"/>
      <c r="BH77" s="240"/>
      <c r="BI77" s="240"/>
      <c r="BJ77" s="240"/>
      <c r="BK77" s="240"/>
      <c r="BL77" s="240"/>
      <c r="BM77" s="240"/>
      <c r="BN77" s="240"/>
      <c r="BO77" s="240"/>
      <c r="BP77" s="240"/>
      <c r="BQ77" s="237">
        <v>71</v>
      </c>
      <c r="BR77" s="242"/>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9"/>
    </row>
    <row r="78" spans="1:131" ht="26.25" customHeight="1" x14ac:dyDescent="0.2">
      <c r="A78" s="237">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0"/>
      <c r="BF78" s="240"/>
      <c r="BG78" s="240"/>
      <c r="BH78" s="240"/>
      <c r="BI78" s="240"/>
      <c r="BJ78" s="229"/>
      <c r="BK78" s="229"/>
      <c r="BL78" s="229"/>
      <c r="BM78" s="229"/>
      <c r="BN78" s="229"/>
      <c r="BO78" s="240"/>
      <c r="BP78" s="240"/>
      <c r="BQ78" s="237">
        <v>72</v>
      </c>
      <c r="BR78" s="242"/>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9"/>
    </row>
    <row r="79" spans="1:131" ht="26.25" customHeight="1" x14ac:dyDescent="0.2">
      <c r="A79" s="237">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0"/>
      <c r="BF79" s="240"/>
      <c r="BG79" s="240"/>
      <c r="BH79" s="240"/>
      <c r="BI79" s="240"/>
      <c r="BJ79" s="229"/>
      <c r="BK79" s="229"/>
      <c r="BL79" s="229"/>
      <c r="BM79" s="229"/>
      <c r="BN79" s="229"/>
      <c r="BO79" s="240"/>
      <c r="BP79" s="240"/>
      <c r="BQ79" s="237">
        <v>73</v>
      </c>
      <c r="BR79" s="242"/>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9"/>
    </row>
    <row r="80" spans="1:131" ht="26.25" customHeight="1" x14ac:dyDescent="0.2">
      <c r="A80" s="237">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0"/>
      <c r="BF80" s="240"/>
      <c r="BG80" s="240"/>
      <c r="BH80" s="240"/>
      <c r="BI80" s="240"/>
      <c r="BJ80" s="240"/>
      <c r="BK80" s="240"/>
      <c r="BL80" s="240"/>
      <c r="BM80" s="240"/>
      <c r="BN80" s="240"/>
      <c r="BO80" s="240"/>
      <c r="BP80" s="240"/>
      <c r="BQ80" s="237">
        <v>74</v>
      </c>
      <c r="BR80" s="242"/>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9"/>
    </row>
    <row r="81" spans="1:131" ht="26.25" customHeight="1" x14ac:dyDescent="0.2">
      <c r="A81" s="237">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0"/>
      <c r="BF81" s="240"/>
      <c r="BG81" s="240"/>
      <c r="BH81" s="240"/>
      <c r="BI81" s="240"/>
      <c r="BJ81" s="240"/>
      <c r="BK81" s="240"/>
      <c r="BL81" s="240"/>
      <c r="BM81" s="240"/>
      <c r="BN81" s="240"/>
      <c r="BO81" s="240"/>
      <c r="BP81" s="240"/>
      <c r="BQ81" s="237">
        <v>75</v>
      </c>
      <c r="BR81" s="242"/>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9"/>
    </row>
    <row r="82" spans="1:131" ht="26.25" customHeight="1" x14ac:dyDescent="0.2">
      <c r="A82" s="237">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0"/>
      <c r="BF82" s="240"/>
      <c r="BG82" s="240"/>
      <c r="BH82" s="240"/>
      <c r="BI82" s="240"/>
      <c r="BJ82" s="240"/>
      <c r="BK82" s="240"/>
      <c r="BL82" s="240"/>
      <c r="BM82" s="240"/>
      <c r="BN82" s="240"/>
      <c r="BO82" s="240"/>
      <c r="BP82" s="240"/>
      <c r="BQ82" s="237">
        <v>76</v>
      </c>
      <c r="BR82" s="242"/>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9"/>
    </row>
    <row r="83" spans="1:131" ht="26.25" customHeight="1" x14ac:dyDescent="0.2">
      <c r="A83" s="237">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0"/>
      <c r="BF83" s="240"/>
      <c r="BG83" s="240"/>
      <c r="BH83" s="240"/>
      <c r="BI83" s="240"/>
      <c r="BJ83" s="240"/>
      <c r="BK83" s="240"/>
      <c r="BL83" s="240"/>
      <c r="BM83" s="240"/>
      <c r="BN83" s="240"/>
      <c r="BO83" s="240"/>
      <c r="BP83" s="240"/>
      <c r="BQ83" s="237">
        <v>77</v>
      </c>
      <c r="BR83" s="242"/>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9"/>
    </row>
    <row r="84" spans="1:131" ht="26.25" customHeight="1" x14ac:dyDescent="0.2">
      <c r="A84" s="237">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0"/>
      <c r="BF84" s="240"/>
      <c r="BG84" s="240"/>
      <c r="BH84" s="240"/>
      <c r="BI84" s="240"/>
      <c r="BJ84" s="240"/>
      <c r="BK84" s="240"/>
      <c r="BL84" s="240"/>
      <c r="BM84" s="240"/>
      <c r="BN84" s="240"/>
      <c r="BO84" s="240"/>
      <c r="BP84" s="240"/>
      <c r="BQ84" s="237">
        <v>78</v>
      </c>
      <c r="BR84" s="242"/>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9"/>
    </row>
    <row r="85" spans="1:131" ht="26.25" customHeight="1" x14ac:dyDescent="0.2">
      <c r="A85" s="237">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0"/>
      <c r="BF85" s="240"/>
      <c r="BG85" s="240"/>
      <c r="BH85" s="240"/>
      <c r="BI85" s="240"/>
      <c r="BJ85" s="240"/>
      <c r="BK85" s="240"/>
      <c r="BL85" s="240"/>
      <c r="BM85" s="240"/>
      <c r="BN85" s="240"/>
      <c r="BO85" s="240"/>
      <c r="BP85" s="240"/>
      <c r="BQ85" s="237">
        <v>79</v>
      </c>
      <c r="BR85" s="242"/>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9"/>
    </row>
    <row r="86" spans="1:131" ht="26.25" customHeight="1" x14ac:dyDescent="0.2">
      <c r="A86" s="237">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0"/>
      <c r="BF86" s="240"/>
      <c r="BG86" s="240"/>
      <c r="BH86" s="240"/>
      <c r="BI86" s="240"/>
      <c r="BJ86" s="240"/>
      <c r="BK86" s="240"/>
      <c r="BL86" s="240"/>
      <c r="BM86" s="240"/>
      <c r="BN86" s="240"/>
      <c r="BO86" s="240"/>
      <c r="BP86" s="240"/>
      <c r="BQ86" s="237">
        <v>80</v>
      </c>
      <c r="BR86" s="242"/>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9"/>
    </row>
    <row r="87" spans="1:131" ht="26.25" customHeight="1" x14ac:dyDescent="0.2">
      <c r="A87" s="243">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0"/>
      <c r="BF87" s="240"/>
      <c r="BG87" s="240"/>
      <c r="BH87" s="240"/>
      <c r="BI87" s="240"/>
      <c r="BJ87" s="240"/>
      <c r="BK87" s="240"/>
      <c r="BL87" s="240"/>
      <c r="BM87" s="240"/>
      <c r="BN87" s="240"/>
      <c r="BO87" s="240"/>
      <c r="BP87" s="240"/>
      <c r="BQ87" s="237">
        <v>81</v>
      </c>
      <c r="BR87" s="242"/>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9"/>
    </row>
    <row r="88" spans="1:131" ht="26.25" customHeight="1" thickBot="1" x14ac:dyDescent="0.25">
      <c r="A88" s="239" t="s">
        <v>394</v>
      </c>
      <c r="B88" s="966" t="s">
        <v>424</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8165</v>
      </c>
      <c r="AG88" s="988"/>
      <c r="AH88" s="988"/>
      <c r="AI88" s="988"/>
      <c r="AJ88" s="988"/>
      <c r="AK88" s="992"/>
      <c r="AL88" s="992"/>
      <c r="AM88" s="992"/>
      <c r="AN88" s="992"/>
      <c r="AO88" s="992"/>
      <c r="AP88" s="988">
        <v>1855</v>
      </c>
      <c r="AQ88" s="988"/>
      <c r="AR88" s="988"/>
      <c r="AS88" s="988"/>
      <c r="AT88" s="988"/>
      <c r="AU88" s="988">
        <v>23</v>
      </c>
      <c r="AV88" s="988"/>
      <c r="AW88" s="988"/>
      <c r="AX88" s="988"/>
      <c r="AY88" s="988"/>
      <c r="AZ88" s="989"/>
      <c r="BA88" s="989"/>
      <c r="BB88" s="989"/>
      <c r="BC88" s="989"/>
      <c r="BD88" s="990"/>
      <c r="BE88" s="240"/>
      <c r="BF88" s="240"/>
      <c r="BG88" s="240"/>
      <c r="BH88" s="240"/>
      <c r="BI88" s="240"/>
      <c r="BJ88" s="240"/>
      <c r="BK88" s="240"/>
      <c r="BL88" s="240"/>
      <c r="BM88" s="240"/>
      <c r="BN88" s="240"/>
      <c r="BO88" s="240"/>
      <c r="BP88" s="240"/>
      <c r="BQ88" s="237">
        <v>82</v>
      </c>
      <c r="BR88" s="242"/>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394</v>
      </c>
      <c r="BR102" s="966" t="s">
        <v>425</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55</v>
      </c>
      <c r="CS102" s="982"/>
      <c r="CT102" s="982"/>
      <c r="CU102" s="982"/>
      <c r="CV102" s="983"/>
      <c r="CW102" s="981" t="s">
        <v>591</v>
      </c>
      <c r="CX102" s="982"/>
      <c r="CY102" s="982"/>
      <c r="CZ102" s="982"/>
      <c r="DA102" s="983"/>
      <c r="DB102" s="981" t="s">
        <v>591</v>
      </c>
      <c r="DC102" s="982"/>
      <c r="DD102" s="982"/>
      <c r="DE102" s="982"/>
      <c r="DF102" s="983"/>
      <c r="DG102" s="981" t="s">
        <v>591</v>
      </c>
      <c r="DH102" s="982"/>
      <c r="DI102" s="982"/>
      <c r="DJ102" s="982"/>
      <c r="DK102" s="983"/>
      <c r="DL102" s="981" t="s">
        <v>591</v>
      </c>
      <c r="DM102" s="982"/>
      <c r="DN102" s="982"/>
      <c r="DO102" s="982"/>
      <c r="DP102" s="983"/>
      <c r="DQ102" s="981" t="s">
        <v>591</v>
      </c>
      <c r="DR102" s="982"/>
      <c r="DS102" s="982"/>
      <c r="DT102" s="982"/>
      <c r="DU102" s="983"/>
      <c r="DV102" s="966"/>
      <c r="DW102" s="967"/>
      <c r="DX102" s="967"/>
      <c r="DY102" s="967"/>
      <c r="DZ102" s="968"/>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428</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429</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9" customFormat="1" ht="26.25" customHeight="1" x14ac:dyDescent="0.2">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434</v>
      </c>
      <c r="AG109" s="925"/>
      <c r="AH109" s="925"/>
      <c r="AI109" s="925"/>
      <c r="AJ109" s="926"/>
      <c r="AK109" s="927" t="s">
        <v>309</v>
      </c>
      <c r="AL109" s="925"/>
      <c r="AM109" s="925"/>
      <c r="AN109" s="925"/>
      <c r="AO109" s="926"/>
      <c r="AP109" s="927" t="s">
        <v>435</v>
      </c>
      <c r="AQ109" s="925"/>
      <c r="AR109" s="925"/>
      <c r="AS109" s="925"/>
      <c r="AT109" s="958"/>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434</v>
      </c>
      <c r="BW109" s="925"/>
      <c r="BX109" s="925"/>
      <c r="BY109" s="925"/>
      <c r="BZ109" s="926"/>
      <c r="CA109" s="927" t="s">
        <v>309</v>
      </c>
      <c r="CB109" s="925"/>
      <c r="CC109" s="925"/>
      <c r="CD109" s="925"/>
      <c r="CE109" s="926"/>
      <c r="CF109" s="965" t="s">
        <v>435</v>
      </c>
      <c r="CG109" s="965"/>
      <c r="CH109" s="965"/>
      <c r="CI109" s="965"/>
      <c r="CJ109" s="965"/>
      <c r="CK109" s="927"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434</v>
      </c>
      <c r="DM109" s="925"/>
      <c r="DN109" s="925"/>
      <c r="DO109" s="925"/>
      <c r="DP109" s="926"/>
      <c r="DQ109" s="927" t="s">
        <v>309</v>
      </c>
      <c r="DR109" s="925"/>
      <c r="DS109" s="925"/>
      <c r="DT109" s="925"/>
      <c r="DU109" s="926"/>
      <c r="DV109" s="927" t="s">
        <v>435</v>
      </c>
      <c r="DW109" s="925"/>
      <c r="DX109" s="925"/>
      <c r="DY109" s="925"/>
      <c r="DZ109" s="958"/>
    </row>
    <row r="110" spans="1:131" s="229" customFormat="1" ht="26.25" customHeight="1" x14ac:dyDescent="0.2">
      <c r="A110" s="838" t="s">
        <v>437</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17">
        <v>236409</v>
      </c>
      <c r="AB110" s="918"/>
      <c r="AC110" s="918"/>
      <c r="AD110" s="918"/>
      <c r="AE110" s="919"/>
      <c r="AF110" s="920">
        <v>269846</v>
      </c>
      <c r="AG110" s="918"/>
      <c r="AH110" s="918"/>
      <c r="AI110" s="918"/>
      <c r="AJ110" s="919"/>
      <c r="AK110" s="920">
        <v>313701</v>
      </c>
      <c r="AL110" s="918"/>
      <c r="AM110" s="918"/>
      <c r="AN110" s="918"/>
      <c r="AO110" s="919"/>
      <c r="AP110" s="921">
        <v>42.9</v>
      </c>
      <c r="AQ110" s="922"/>
      <c r="AR110" s="922"/>
      <c r="AS110" s="922"/>
      <c r="AT110" s="923"/>
      <c r="AU110" s="959" t="s">
        <v>73</v>
      </c>
      <c r="AV110" s="960"/>
      <c r="AW110" s="960"/>
      <c r="AX110" s="960"/>
      <c r="AY110" s="960"/>
      <c r="AZ110" s="889" t="s">
        <v>438</v>
      </c>
      <c r="BA110" s="839"/>
      <c r="BB110" s="839"/>
      <c r="BC110" s="839"/>
      <c r="BD110" s="839"/>
      <c r="BE110" s="839"/>
      <c r="BF110" s="839"/>
      <c r="BG110" s="839"/>
      <c r="BH110" s="839"/>
      <c r="BI110" s="839"/>
      <c r="BJ110" s="839"/>
      <c r="BK110" s="839"/>
      <c r="BL110" s="839"/>
      <c r="BM110" s="839"/>
      <c r="BN110" s="839"/>
      <c r="BO110" s="839"/>
      <c r="BP110" s="840"/>
      <c r="BQ110" s="890">
        <v>2912039</v>
      </c>
      <c r="BR110" s="871"/>
      <c r="BS110" s="871"/>
      <c r="BT110" s="871"/>
      <c r="BU110" s="871"/>
      <c r="BV110" s="871">
        <v>3134942</v>
      </c>
      <c r="BW110" s="871"/>
      <c r="BX110" s="871"/>
      <c r="BY110" s="871"/>
      <c r="BZ110" s="871"/>
      <c r="CA110" s="871">
        <v>3149332</v>
      </c>
      <c r="CB110" s="871"/>
      <c r="CC110" s="871"/>
      <c r="CD110" s="871"/>
      <c r="CE110" s="871"/>
      <c r="CF110" s="895">
        <v>430.6</v>
      </c>
      <c r="CG110" s="896"/>
      <c r="CH110" s="896"/>
      <c r="CI110" s="896"/>
      <c r="CJ110" s="896"/>
      <c r="CK110" s="955" t="s">
        <v>439</v>
      </c>
      <c r="CL110" s="848"/>
      <c r="CM110" s="889" t="s">
        <v>440</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90" t="s">
        <v>137</v>
      </c>
      <c r="DH110" s="871"/>
      <c r="DI110" s="871"/>
      <c r="DJ110" s="871"/>
      <c r="DK110" s="871"/>
      <c r="DL110" s="871" t="s">
        <v>137</v>
      </c>
      <c r="DM110" s="871"/>
      <c r="DN110" s="871"/>
      <c r="DO110" s="871"/>
      <c r="DP110" s="871"/>
      <c r="DQ110" s="871" t="s">
        <v>137</v>
      </c>
      <c r="DR110" s="871"/>
      <c r="DS110" s="871"/>
      <c r="DT110" s="871"/>
      <c r="DU110" s="871"/>
      <c r="DV110" s="872" t="s">
        <v>137</v>
      </c>
      <c r="DW110" s="872"/>
      <c r="DX110" s="872"/>
      <c r="DY110" s="872"/>
      <c r="DZ110" s="873"/>
    </row>
    <row r="111" spans="1:131" s="229" customFormat="1" ht="26.25" customHeight="1" x14ac:dyDescent="0.2">
      <c r="A111" s="803" t="s">
        <v>441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137</v>
      </c>
      <c r="AB111" s="948"/>
      <c r="AC111" s="948"/>
      <c r="AD111" s="948"/>
      <c r="AE111" s="949"/>
      <c r="AF111" s="950" t="s">
        <v>442</v>
      </c>
      <c r="AG111" s="948"/>
      <c r="AH111" s="948"/>
      <c r="AI111" s="948"/>
      <c r="AJ111" s="949"/>
      <c r="AK111" s="950" t="s">
        <v>442</v>
      </c>
      <c r="AL111" s="948"/>
      <c r="AM111" s="948"/>
      <c r="AN111" s="948"/>
      <c r="AO111" s="949"/>
      <c r="AP111" s="951" t="s">
        <v>137</v>
      </c>
      <c r="AQ111" s="952"/>
      <c r="AR111" s="952"/>
      <c r="AS111" s="952"/>
      <c r="AT111" s="953"/>
      <c r="AU111" s="961"/>
      <c r="AV111" s="962"/>
      <c r="AW111" s="962"/>
      <c r="AX111" s="962"/>
      <c r="AY111" s="962"/>
      <c r="AZ111" s="846" t="s">
        <v>443</v>
      </c>
      <c r="BA111" s="781"/>
      <c r="BB111" s="781"/>
      <c r="BC111" s="781"/>
      <c r="BD111" s="781"/>
      <c r="BE111" s="781"/>
      <c r="BF111" s="781"/>
      <c r="BG111" s="781"/>
      <c r="BH111" s="781"/>
      <c r="BI111" s="781"/>
      <c r="BJ111" s="781"/>
      <c r="BK111" s="781"/>
      <c r="BL111" s="781"/>
      <c r="BM111" s="781"/>
      <c r="BN111" s="781"/>
      <c r="BO111" s="781"/>
      <c r="BP111" s="782"/>
      <c r="BQ111" s="818" t="s">
        <v>137</v>
      </c>
      <c r="BR111" s="819"/>
      <c r="BS111" s="819"/>
      <c r="BT111" s="819"/>
      <c r="BU111" s="819"/>
      <c r="BV111" s="819" t="s">
        <v>137</v>
      </c>
      <c r="BW111" s="819"/>
      <c r="BX111" s="819"/>
      <c r="BY111" s="819"/>
      <c r="BZ111" s="819"/>
      <c r="CA111" s="819" t="s">
        <v>137</v>
      </c>
      <c r="CB111" s="819"/>
      <c r="CC111" s="819"/>
      <c r="CD111" s="819"/>
      <c r="CE111" s="819"/>
      <c r="CF111" s="904" t="s">
        <v>444</v>
      </c>
      <c r="CG111" s="905"/>
      <c r="CH111" s="905"/>
      <c r="CI111" s="905"/>
      <c r="CJ111" s="905"/>
      <c r="CK111" s="956"/>
      <c r="CL111" s="850"/>
      <c r="CM111" s="846"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18" t="s">
        <v>137</v>
      </c>
      <c r="DH111" s="819"/>
      <c r="DI111" s="819"/>
      <c r="DJ111" s="819"/>
      <c r="DK111" s="819"/>
      <c r="DL111" s="819" t="s">
        <v>137</v>
      </c>
      <c r="DM111" s="819"/>
      <c r="DN111" s="819"/>
      <c r="DO111" s="819"/>
      <c r="DP111" s="819"/>
      <c r="DQ111" s="819" t="s">
        <v>137</v>
      </c>
      <c r="DR111" s="819"/>
      <c r="DS111" s="819"/>
      <c r="DT111" s="819"/>
      <c r="DU111" s="819"/>
      <c r="DV111" s="825" t="s">
        <v>137</v>
      </c>
      <c r="DW111" s="825"/>
      <c r="DX111" s="825"/>
      <c r="DY111" s="825"/>
      <c r="DZ111" s="826"/>
    </row>
    <row r="112" spans="1:131" s="229" customFormat="1" ht="26.25" customHeight="1" x14ac:dyDescent="0.2">
      <c r="A112" s="941" t="s">
        <v>446</v>
      </c>
      <c r="B112" s="942"/>
      <c r="C112" s="781" t="s">
        <v>447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442</v>
      </c>
      <c r="AB112" s="809"/>
      <c r="AC112" s="809"/>
      <c r="AD112" s="809"/>
      <c r="AE112" s="810"/>
      <c r="AF112" s="811" t="s">
        <v>137</v>
      </c>
      <c r="AG112" s="809"/>
      <c r="AH112" s="809"/>
      <c r="AI112" s="809"/>
      <c r="AJ112" s="810"/>
      <c r="AK112" s="811" t="s">
        <v>137</v>
      </c>
      <c r="AL112" s="809"/>
      <c r="AM112" s="809"/>
      <c r="AN112" s="809"/>
      <c r="AO112" s="810"/>
      <c r="AP112" s="853" t="s">
        <v>137</v>
      </c>
      <c r="AQ112" s="854"/>
      <c r="AR112" s="854"/>
      <c r="AS112" s="854"/>
      <c r="AT112" s="855"/>
      <c r="AU112" s="961"/>
      <c r="AV112" s="962"/>
      <c r="AW112" s="962"/>
      <c r="AX112" s="962"/>
      <c r="AY112" s="962"/>
      <c r="AZ112" s="846" t="s">
        <v>448</v>
      </c>
      <c r="BA112" s="781"/>
      <c r="BB112" s="781"/>
      <c r="BC112" s="781"/>
      <c r="BD112" s="781"/>
      <c r="BE112" s="781"/>
      <c r="BF112" s="781"/>
      <c r="BG112" s="781"/>
      <c r="BH112" s="781"/>
      <c r="BI112" s="781"/>
      <c r="BJ112" s="781"/>
      <c r="BK112" s="781"/>
      <c r="BL112" s="781"/>
      <c r="BM112" s="781"/>
      <c r="BN112" s="781"/>
      <c r="BO112" s="781"/>
      <c r="BP112" s="782"/>
      <c r="BQ112" s="818">
        <v>744684</v>
      </c>
      <c r="BR112" s="819"/>
      <c r="BS112" s="819"/>
      <c r="BT112" s="819"/>
      <c r="BU112" s="819"/>
      <c r="BV112" s="819">
        <v>689852</v>
      </c>
      <c r="BW112" s="819"/>
      <c r="BX112" s="819"/>
      <c r="BY112" s="819"/>
      <c r="BZ112" s="819"/>
      <c r="CA112" s="819">
        <v>692674</v>
      </c>
      <c r="CB112" s="819"/>
      <c r="CC112" s="819"/>
      <c r="CD112" s="819"/>
      <c r="CE112" s="819"/>
      <c r="CF112" s="904">
        <v>94.7</v>
      </c>
      <c r="CG112" s="905"/>
      <c r="CH112" s="905"/>
      <c r="CI112" s="905"/>
      <c r="CJ112" s="905"/>
      <c r="CK112" s="956"/>
      <c r="CL112" s="850"/>
      <c r="CM112" s="846" t="s">
        <v>449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18" t="s">
        <v>137</v>
      </c>
      <c r="DH112" s="819"/>
      <c r="DI112" s="819"/>
      <c r="DJ112" s="819"/>
      <c r="DK112" s="819"/>
      <c r="DL112" s="819" t="s">
        <v>137</v>
      </c>
      <c r="DM112" s="819"/>
      <c r="DN112" s="819"/>
      <c r="DO112" s="819"/>
      <c r="DP112" s="819"/>
      <c r="DQ112" s="819" t="s">
        <v>137</v>
      </c>
      <c r="DR112" s="819"/>
      <c r="DS112" s="819"/>
      <c r="DT112" s="819"/>
      <c r="DU112" s="819"/>
      <c r="DV112" s="825" t="s">
        <v>444</v>
      </c>
      <c r="DW112" s="825"/>
      <c r="DX112" s="825"/>
      <c r="DY112" s="825"/>
      <c r="DZ112" s="826"/>
    </row>
    <row r="113" spans="1:130" s="229" customFormat="1" ht="26.25" customHeight="1" x14ac:dyDescent="0.2">
      <c r="A113" s="943"/>
      <c r="B113" s="944"/>
      <c r="C113" s="781" t="s">
        <v>450</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49075</v>
      </c>
      <c r="AB113" s="948"/>
      <c r="AC113" s="948"/>
      <c r="AD113" s="948"/>
      <c r="AE113" s="949"/>
      <c r="AF113" s="950">
        <v>48027</v>
      </c>
      <c r="AG113" s="948"/>
      <c r="AH113" s="948"/>
      <c r="AI113" s="948"/>
      <c r="AJ113" s="949"/>
      <c r="AK113" s="950">
        <v>50192</v>
      </c>
      <c r="AL113" s="948"/>
      <c r="AM113" s="948"/>
      <c r="AN113" s="948"/>
      <c r="AO113" s="949"/>
      <c r="AP113" s="951">
        <v>6.9</v>
      </c>
      <c r="AQ113" s="952"/>
      <c r="AR113" s="952"/>
      <c r="AS113" s="952"/>
      <c r="AT113" s="953"/>
      <c r="AU113" s="961"/>
      <c r="AV113" s="962"/>
      <c r="AW113" s="962"/>
      <c r="AX113" s="962"/>
      <c r="AY113" s="962"/>
      <c r="AZ113" s="846" t="s">
        <v>451</v>
      </c>
      <c r="BA113" s="781"/>
      <c r="BB113" s="781"/>
      <c r="BC113" s="781"/>
      <c r="BD113" s="781"/>
      <c r="BE113" s="781"/>
      <c r="BF113" s="781"/>
      <c r="BG113" s="781"/>
      <c r="BH113" s="781"/>
      <c r="BI113" s="781"/>
      <c r="BJ113" s="781"/>
      <c r="BK113" s="781"/>
      <c r="BL113" s="781"/>
      <c r="BM113" s="781"/>
      <c r="BN113" s="781"/>
      <c r="BO113" s="781"/>
      <c r="BP113" s="782"/>
      <c r="BQ113" s="818">
        <v>25147</v>
      </c>
      <c r="BR113" s="819"/>
      <c r="BS113" s="819"/>
      <c r="BT113" s="819"/>
      <c r="BU113" s="819"/>
      <c r="BV113" s="819">
        <v>24050</v>
      </c>
      <c r="BW113" s="819"/>
      <c r="BX113" s="819"/>
      <c r="BY113" s="819"/>
      <c r="BZ113" s="819"/>
      <c r="CA113" s="819">
        <v>22978</v>
      </c>
      <c r="CB113" s="819"/>
      <c r="CC113" s="819"/>
      <c r="CD113" s="819"/>
      <c r="CE113" s="819"/>
      <c r="CF113" s="904">
        <v>3.1</v>
      </c>
      <c r="CG113" s="905"/>
      <c r="CH113" s="905"/>
      <c r="CI113" s="905"/>
      <c r="CJ113" s="905"/>
      <c r="CK113" s="956"/>
      <c r="CL113" s="850"/>
      <c r="CM113" s="846" t="s">
        <v>452</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137</v>
      </c>
      <c r="DH113" s="809"/>
      <c r="DI113" s="809"/>
      <c r="DJ113" s="809"/>
      <c r="DK113" s="810"/>
      <c r="DL113" s="811" t="s">
        <v>137</v>
      </c>
      <c r="DM113" s="809"/>
      <c r="DN113" s="809"/>
      <c r="DO113" s="809"/>
      <c r="DP113" s="810"/>
      <c r="DQ113" s="811" t="s">
        <v>442</v>
      </c>
      <c r="DR113" s="809"/>
      <c r="DS113" s="809"/>
      <c r="DT113" s="809"/>
      <c r="DU113" s="810"/>
      <c r="DV113" s="853" t="s">
        <v>137</v>
      </c>
      <c r="DW113" s="854"/>
      <c r="DX113" s="854"/>
      <c r="DY113" s="854"/>
      <c r="DZ113" s="855"/>
    </row>
    <row r="114" spans="1:130" s="229" customFormat="1" ht="26.25" customHeight="1" x14ac:dyDescent="0.2">
      <c r="A114" s="943"/>
      <c r="B114" s="944"/>
      <c r="C114" s="781" t="s">
        <v>453</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2879</v>
      </c>
      <c r="AB114" s="809"/>
      <c r="AC114" s="809"/>
      <c r="AD114" s="809"/>
      <c r="AE114" s="810"/>
      <c r="AF114" s="811">
        <v>2682</v>
      </c>
      <c r="AG114" s="809"/>
      <c r="AH114" s="809"/>
      <c r="AI114" s="809"/>
      <c r="AJ114" s="810"/>
      <c r="AK114" s="811">
        <v>2899</v>
      </c>
      <c r="AL114" s="809"/>
      <c r="AM114" s="809"/>
      <c r="AN114" s="809"/>
      <c r="AO114" s="810"/>
      <c r="AP114" s="853">
        <v>0.4</v>
      </c>
      <c r="AQ114" s="854"/>
      <c r="AR114" s="854"/>
      <c r="AS114" s="854"/>
      <c r="AT114" s="855"/>
      <c r="AU114" s="961"/>
      <c r="AV114" s="962"/>
      <c r="AW114" s="962"/>
      <c r="AX114" s="962"/>
      <c r="AY114" s="962"/>
      <c r="AZ114" s="846" t="s">
        <v>454</v>
      </c>
      <c r="BA114" s="781"/>
      <c r="BB114" s="781"/>
      <c r="BC114" s="781"/>
      <c r="BD114" s="781"/>
      <c r="BE114" s="781"/>
      <c r="BF114" s="781"/>
      <c r="BG114" s="781"/>
      <c r="BH114" s="781"/>
      <c r="BI114" s="781"/>
      <c r="BJ114" s="781"/>
      <c r="BK114" s="781"/>
      <c r="BL114" s="781"/>
      <c r="BM114" s="781"/>
      <c r="BN114" s="781"/>
      <c r="BO114" s="781"/>
      <c r="BP114" s="782"/>
      <c r="BQ114" s="818">
        <v>128384</v>
      </c>
      <c r="BR114" s="819"/>
      <c r="BS114" s="819"/>
      <c r="BT114" s="819"/>
      <c r="BU114" s="819"/>
      <c r="BV114" s="819">
        <v>150834</v>
      </c>
      <c r="BW114" s="819"/>
      <c r="BX114" s="819"/>
      <c r="BY114" s="819"/>
      <c r="BZ114" s="819"/>
      <c r="CA114" s="819">
        <v>130824</v>
      </c>
      <c r="CB114" s="819"/>
      <c r="CC114" s="819"/>
      <c r="CD114" s="819"/>
      <c r="CE114" s="819"/>
      <c r="CF114" s="904">
        <v>17.899999999999999</v>
      </c>
      <c r="CG114" s="905"/>
      <c r="CH114" s="905"/>
      <c r="CI114" s="905"/>
      <c r="CJ114" s="905"/>
      <c r="CK114" s="956"/>
      <c r="CL114" s="850"/>
      <c r="CM114" s="846" t="s">
        <v>455</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137</v>
      </c>
      <c r="DH114" s="809"/>
      <c r="DI114" s="809"/>
      <c r="DJ114" s="809"/>
      <c r="DK114" s="810"/>
      <c r="DL114" s="811" t="s">
        <v>137</v>
      </c>
      <c r="DM114" s="809"/>
      <c r="DN114" s="809"/>
      <c r="DO114" s="809"/>
      <c r="DP114" s="810"/>
      <c r="DQ114" s="811" t="s">
        <v>137</v>
      </c>
      <c r="DR114" s="809"/>
      <c r="DS114" s="809"/>
      <c r="DT114" s="809"/>
      <c r="DU114" s="810"/>
      <c r="DV114" s="853" t="s">
        <v>137</v>
      </c>
      <c r="DW114" s="854"/>
      <c r="DX114" s="854"/>
      <c r="DY114" s="854"/>
      <c r="DZ114" s="855"/>
    </row>
    <row r="115" spans="1:130" s="229" customFormat="1" ht="26.25" customHeight="1" x14ac:dyDescent="0.2">
      <c r="A115" s="943"/>
      <c r="B115" s="944"/>
      <c r="C115" s="781" t="s">
        <v>456</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137</v>
      </c>
      <c r="AB115" s="948"/>
      <c r="AC115" s="948"/>
      <c r="AD115" s="948"/>
      <c r="AE115" s="949"/>
      <c r="AF115" s="950" t="s">
        <v>137</v>
      </c>
      <c r="AG115" s="948"/>
      <c r="AH115" s="948"/>
      <c r="AI115" s="948"/>
      <c r="AJ115" s="949"/>
      <c r="AK115" s="950" t="s">
        <v>137</v>
      </c>
      <c r="AL115" s="948"/>
      <c r="AM115" s="948"/>
      <c r="AN115" s="948"/>
      <c r="AO115" s="949"/>
      <c r="AP115" s="951" t="s">
        <v>137</v>
      </c>
      <c r="AQ115" s="952"/>
      <c r="AR115" s="952"/>
      <c r="AS115" s="952"/>
      <c r="AT115" s="953"/>
      <c r="AU115" s="961"/>
      <c r="AV115" s="962"/>
      <c r="AW115" s="962"/>
      <c r="AX115" s="962"/>
      <c r="AY115" s="962"/>
      <c r="AZ115" s="846" t="s">
        <v>457</v>
      </c>
      <c r="BA115" s="781"/>
      <c r="BB115" s="781"/>
      <c r="BC115" s="781"/>
      <c r="BD115" s="781"/>
      <c r="BE115" s="781"/>
      <c r="BF115" s="781"/>
      <c r="BG115" s="781"/>
      <c r="BH115" s="781"/>
      <c r="BI115" s="781"/>
      <c r="BJ115" s="781"/>
      <c r="BK115" s="781"/>
      <c r="BL115" s="781"/>
      <c r="BM115" s="781"/>
      <c r="BN115" s="781"/>
      <c r="BO115" s="781"/>
      <c r="BP115" s="782"/>
      <c r="BQ115" s="818" t="s">
        <v>137</v>
      </c>
      <c r="BR115" s="819"/>
      <c r="BS115" s="819"/>
      <c r="BT115" s="819"/>
      <c r="BU115" s="819"/>
      <c r="BV115" s="819" t="s">
        <v>137</v>
      </c>
      <c r="BW115" s="819"/>
      <c r="BX115" s="819"/>
      <c r="BY115" s="819"/>
      <c r="BZ115" s="819"/>
      <c r="CA115" s="819" t="s">
        <v>137</v>
      </c>
      <c r="CB115" s="819"/>
      <c r="CC115" s="819"/>
      <c r="CD115" s="819"/>
      <c r="CE115" s="819"/>
      <c r="CF115" s="904" t="s">
        <v>137</v>
      </c>
      <c r="CG115" s="905"/>
      <c r="CH115" s="905"/>
      <c r="CI115" s="905"/>
      <c r="CJ115" s="905"/>
      <c r="CK115" s="956"/>
      <c r="CL115" s="850"/>
      <c r="CM115" s="846" t="s">
        <v>458</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137</v>
      </c>
      <c r="DH115" s="809"/>
      <c r="DI115" s="809"/>
      <c r="DJ115" s="809"/>
      <c r="DK115" s="810"/>
      <c r="DL115" s="811" t="s">
        <v>137</v>
      </c>
      <c r="DM115" s="809"/>
      <c r="DN115" s="809"/>
      <c r="DO115" s="809"/>
      <c r="DP115" s="810"/>
      <c r="DQ115" s="811" t="s">
        <v>444</v>
      </c>
      <c r="DR115" s="809"/>
      <c r="DS115" s="809"/>
      <c r="DT115" s="809"/>
      <c r="DU115" s="810"/>
      <c r="DV115" s="853" t="s">
        <v>137</v>
      </c>
      <c r="DW115" s="854"/>
      <c r="DX115" s="854"/>
      <c r="DY115" s="854"/>
      <c r="DZ115" s="855"/>
    </row>
    <row r="116" spans="1:130" s="229" customFormat="1" ht="26.25" customHeight="1" x14ac:dyDescent="0.2">
      <c r="A116" s="945"/>
      <c r="B116" s="946"/>
      <c r="C116" s="868" t="s">
        <v>459</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137</v>
      </c>
      <c r="AB116" s="809"/>
      <c r="AC116" s="809"/>
      <c r="AD116" s="809"/>
      <c r="AE116" s="810"/>
      <c r="AF116" s="811" t="s">
        <v>137</v>
      </c>
      <c r="AG116" s="809"/>
      <c r="AH116" s="809"/>
      <c r="AI116" s="809"/>
      <c r="AJ116" s="810"/>
      <c r="AK116" s="811">
        <v>220</v>
      </c>
      <c r="AL116" s="809"/>
      <c r="AM116" s="809"/>
      <c r="AN116" s="809"/>
      <c r="AO116" s="810"/>
      <c r="AP116" s="853">
        <v>0</v>
      </c>
      <c r="AQ116" s="854"/>
      <c r="AR116" s="854"/>
      <c r="AS116" s="854"/>
      <c r="AT116" s="855"/>
      <c r="AU116" s="961"/>
      <c r="AV116" s="962"/>
      <c r="AW116" s="962"/>
      <c r="AX116" s="962"/>
      <c r="AY116" s="962"/>
      <c r="AZ116" s="938" t="s">
        <v>460</v>
      </c>
      <c r="BA116" s="939"/>
      <c r="BB116" s="939"/>
      <c r="BC116" s="939"/>
      <c r="BD116" s="939"/>
      <c r="BE116" s="939"/>
      <c r="BF116" s="939"/>
      <c r="BG116" s="939"/>
      <c r="BH116" s="939"/>
      <c r="BI116" s="939"/>
      <c r="BJ116" s="939"/>
      <c r="BK116" s="939"/>
      <c r="BL116" s="939"/>
      <c r="BM116" s="939"/>
      <c r="BN116" s="939"/>
      <c r="BO116" s="939"/>
      <c r="BP116" s="940"/>
      <c r="BQ116" s="818" t="s">
        <v>137</v>
      </c>
      <c r="BR116" s="819"/>
      <c r="BS116" s="819"/>
      <c r="BT116" s="819"/>
      <c r="BU116" s="819"/>
      <c r="BV116" s="819" t="s">
        <v>442</v>
      </c>
      <c r="BW116" s="819"/>
      <c r="BX116" s="819"/>
      <c r="BY116" s="819"/>
      <c r="BZ116" s="819"/>
      <c r="CA116" s="819" t="s">
        <v>137</v>
      </c>
      <c r="CB116" s="819"/>
      <c r="CC116" s="819"/>
      <c r="CD116" s="819"/>
      <c r="CE116" s="819"/>
      <c r="CF116" s="904" t="s">
        <v>137</v>
      </c>
      <c r="CG116" s="905"/>
      <c r="CH116" s="905"/>
      <c r="CI116" s="905"/>
      <c r="CJ116" s="905"/>
      <c r="CK116" s="956"/>
      <c r="CL116" s="850"/>
      <c r="CM116" s="846" t="s">
        <v>461</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137</v>
      </c>
      <c r="DH116" s="809"/>
      <c r="DI116" s="809"/>
      <c r="DJ116" s="809"/>
      <c r="DK116" s="810"/>
      <c r="DL116" s="811" t="s">
        <v>137</v>
      </c>
      <c r="DM116" s="809"/>
      <c r="DN116" s="809"/>
      <c r="DO116" s="809"/>
      <c r="DP116" s="810"/>
      <c r="DQ116" s="811" t="s">
        <v>137</v>
      </c>
      <c r="DR116" s="809"/>
      <c r="DS116" s="809"/>
      <c r="DT116" s="809"/>
      <c r="DU116" s="810"/>
      <c r="DV116" s="853" t="s">
        <v>137</v>
      </c>
      <c r="DW116" s="854"/>
      <c r="DX116" s="854"/>
      <c r="DY116" s="854"/>
      <c r="DZ116" s="855"/>
    </row>
    <row r="117" spans="1:130" s="229" customFormat="1" ht="26.25" customHeight="1" x14ac:dyDescent="0.2">
      <c r="A117" s="92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462</v>
      </c>
      <c r="Z117" s="926"/>
      <c r="AA117" s="931">
        <v>288363</v>
      </c>
      <c r="AB117" s="932"/>
      <c r="AC117" s="932"/>
      <c r="AD117" s="932"/>
      <c r="AE117" s="933"/>
      <c r="AF117" s="934">
        <v>320555</v>
      </c>
      <c r="AG117" s="932"/>
      <c r="AH117" s="932"/>
      <c r="AI117" s="932"/>
      <c r="AJ117" s="933"/>
      <c r="AK117" s="934">
        <v>367012</v>
      </c>
      <c r="AL117" s="932"/>
      <c r="AM117" s="932"/>
      <c r="AN117" s="932"/>
      <c r="AO117" s="933"/>
      <c r="AP117" s="935"/>
      <c r="AQ117" s="936"/>
      <c r="AR117" s="936"/>
      <c r="AS117" s="936"/>
      <c r="AT117" s="937"/>
      <c r="AU117" s="961"/>
      <c r="AV117" s="962"/>
      <c r="AW117" s="962"/>
      <c r="AX117" s="962"/>
      <c r="AY117" s="962"/>
      <c r="AZ117" s="892" t="s">
        <v>463</v>
      </c>
      <c r="BA117" s="893"/>
      <c r="BB117" s="893"/>
      <c r="BC117" s="893"/>
      <c r="BD117" s="893"/>
      <c r="BE117" s="893"/>
      <c r="BF117" s="893"/>
      <c r="BG117" s="893"/>
      <c r="BH117" s="893"/>
      <c r="BI117" s="893"/>
      <c r="BJ117" s="893"/>
      <c r="BK117" s="893"/>
      <c r="BL117" s="893"/>
      <c r="BM117" s="893"/>
      <c r="BN117" s="893"/>
      <c r="BO117" s="893"/>
      <c r="BP117" s="894"/>
      <c r="BQ117" s="818" t="s">
        <v>137</v>
      </c>
      <c r="BR117" s="819"/>
      <c r="BS117" s="819"/>
      <c r="BT117" s="819"/>
      <c r="BU117" s="819"/>
      <c r="BV117" s="819" t="s">
        <v>137</v>
      </c>
      <c r="BW117" s="819"/>
      <c r="BX117" s="819"/>
      <c r="BY117" s="819"/>
      <c r="BZ117" s="819"/>
      <c r="CA117" s="819" t="s">
        <v>137</v>
      </c>
      <c r="CB117" s="819"/>
      <c r="CC117" s="819"/>
      <c r="CD117" s="819"/>
      <c r="CE117" s="819"/>
      <c r="CF117" s="904" t="s">
        <v>137</v>
      </c>
      <c r="CG117" s="905"/>
      <c r="CH117" s="905"/>
      <c r="CI117" s="905"/>
      <c r="CJ117" s="905"/>
      <c r="CK117" s="956"/>
      <c r="CL117" s="850"/>
      <c r="CM117" s="846" t="s">
        <v>464</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137</v>
      </c>
      <c r="DH117" s="809"/>
      <c r="DI117" s="809"/>
      <c r="DJ117" s="809"/>
      <c r="DK117" s="810"/>
      <c r="DL117" s="811" t="s">
        <v>137</v>
      </c>
      <c r="DM117" s="809"/>
      <c r="DN117" s="809"/>
      <c r="DO117" s="809"/>
      <c r="DP117" s="810"/>
      <c r="DQ117" s="811" t="s">
        <v>444</v>
      </c>
      <c r="DR117" s="809"/>
      <c r="DS117" s="809"/>
      <c r="DT117" s="809"/>
      <c r="DU117" s="810"/>
      <c r="DV117" s="853" t="s">
        <v>444</v>
      </c>
      <c r="DW117" s="854"/>
      <c r="DX117" s="854"/>
      <c r="DY117" s="854"/>
      <c r="DZ117" s="855"/>
    </row>
    <row r="118" spans="1:130" s="229" customFormat="1" ht="26.25" customHeight="1" x14ac:dyDescent="0.2">
      <c r="A118" s="92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434</v>
      </c>
      <c r="AG118" s="925"/>
      <c r="AH118" s="925"/>
      <c r="AI118" s="925"/>
      <c r="AJ118" s="926"/>
      <c r="AK118" s="927" t="s">
        <v>309</v>
      </c>
      <c r="AL118" s="925"/>
      <c r="AM118" s="925"/>
      <c r="AN118" s="925"/>
      <c r="AO118" s="926"/>
      <c r="AP118" s="928" t="s">
        <v>435</v>
      </c>
      <c r="AQ118" s="929"/>
      <c r="AR118" s="929"/>
      <c r="AS118" s="929"/>
      <c r="AT118" s="930"/>
      <c r="AU118" s="961"/>
      <c r="AV118" s="962"/>
      <c r="AW118" s="962"/>
      <c r="AX118" s="962"/>
      <c r="AY118" s="962"/>
      <c r="AZ118" s="867" t="s">
        <v>465</v>
      </c>
      <c r="BA118" s="868"/>
      <c r="BB118" s="868"/>
      <c r="BC118" s="868"/>
      <c r="BD118" s="868"/>
      <c r="BE118" s="868"/>
      <c r="BF118" s="868"/>
      <c r="BG118" s="868"/>
      <c r="BH118" s="868"/>
      <c r="BI118" s="868"/>
      <c r="BJ118" s="868"/>
      <c r="BK118" s="868"/>
      <c r="BL118" s="868"/>
      <c r="BM118" s="868"/>
      <c r="BN118" s="868"/>
      <c r="BO118" s="868"/>
      <c r="BP118" s="869"/>
      <c r="BQ118" s="908" t="s">
        <v>137</v>
      </c>
      <c r="BR118" s="874"/>
      <c r="BS118" s="874"/>
      <c r="BT118" s="874"/>
      <c r="BU118" s="874"/>
      <c r="BV118" s="874" t="s">
        <v>137</v>
      </c>
      <c r="BW118" s="874"/>
      <c r="BX118" s="874"/>
      <c r="BY118" s="874"/>
      <c r="BZ118" s="874"/>
      <c r="CA118" s="874" t="s">
        <v>137</v>
      </c>
      <c r="CB118" s="874"/>
      <c r="CC118" s="874"/>
      <c r="CD118" s="874"/>
      <c r="CE118" s="874"/>
      <c r="CF118" s="904" t="s">
        <v>137</v>
      </c>
      <c r="CG118" s="905"/>
      <c r="CH118" s="905"/>
      <c r="CI118" s="905"/>
      <c r="CJ118" s="905"/>
      <c r="CK118" s="956"/>
      <c r="CL118" s="850"/>
      <c r="CM118" s="846" t="s">
        <v>466</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137</v>
      </c>
      <c r="DH118" s="809"/>
      <c r="DI118" s="809"/>
      <c r="DJ118" s="809"/>
      <c r="DK118" s="810"/>
      <c r="DL118" s="811" t="s">
        <v>137</v>
      </c>
      <c r="DM118" s="809"/>
      <c r="DN118" s="809"/>
      <c r="DO118" s="809"/>
      <c r="DP118" s="810"/>
      <c r="DQ118" s="811" t="s">
        <v>137</v>
      </c>
      <c r="DR118" s="809"/>
      <c r="DS118" s="809"/>
      <c r="DT118" s="809"/>
      <c r="DU118" s="810"/>
      <c r="DV118" s="853" t="s">
        <v>137</v>
      </c>
      <c r="DW118" s="854"/>
      <c r="DX118" s="854"/>
      <c r="DY118" s="854"/>
      <c r="DZ118" s="855"/>
    </row>
    <row r="119" spans="1:130" s="229" customFormat="1" ht="26.25" customHeight="1" x14ac:dyDescent="0.2">
      <c r="A119" s="847" t="s">
        <v>439</v>
      </c>
      <c r="B119" s="848"/>
      <c r="C119" s="889" t="s">
        <v>440</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917" t="s">
        <v>137</v>
      </c>
      <c r="AB119" s="918"/>
      <c r="AC119" s="918"/>
      <c r="AD119" s="918"/>
      <c r="AE119" s="919"/>
      <c r="AF119" s="920" t="s">
        <v>137</v>
      </c>
      <c r="AG119" s="918"/>
      <c r="AH119" s="918"/>
      <c r="AI119" s="918"/>
      <c r="AJ119" s="919"/>
      <c r="AK119" s="920" t="s">
        <v>137</v>
      </c>
      <c r="AL119" s="918"/>
      <c r="AM119" s="918"/>
      <c r="AN119" s="918"/>
      <c r="AO119" s="919"/>
      <c r="AP119" s="921" t="s">
        <v>137</v>
      </c>
      <c r="AQ119" s="922"/>
      <c r="AR119" s="922"/>
      <c r="AS119" s="922"/>
      <c r="AT119" s="923"/>
      <c r="AU119" s="963"/>
      <c r="AV119" s="964"/>
      <c r="AW119" s="964"/>
      <c r="AX119" s="964"/>
      <c r="AY119" s="964"/>
      <c r="AZ119" s="250" t="s">
        <v>190</v>
      </c>
      <c r="BA119" s="250"/>
      <c r="BB119" s="250"/>
      <c r="BC119" s="250"/>
      <c r="BD119" s="250"/>
      <c r="BE119" s="250"/>
      <c r="BF119" s="250"/>
      <c r="BG119" s="250"/>
      <c r="BH119" s="250"/>
      <c r="BI119" s="250"/>
      <c r="BJ119" s="250"/>
      <c r="BK119" s="250"/>
      <c r="BL119" s="250"/>
      <c r="BM119" s="250"/>
      <c r="BN119" s="250"/>
      <c r="BO119" s="906" t="s">
        <v>467</v>
      </c>
      <c r="BP119" s="907"/>
      <c r="BQ119" s="908">
        <v>3810254</v>
      </c>
      <c r="BR119" s="874"/>
      <c r="BS119" s="874"/>
      <c r="BT119" s="874"/>
      <c r="BU119" s="874"/>
      <c r="BV119" s="874">
        <v>3999678</v>
      </c>
      <c r="BW119" s="874"/>
      <c r="BX119" s="874"/>
      <c r="BY119" s="874"/>
      <c r="BZ119" s="874"/>
      <c r="CA119" s="874">
        <v>3995808</v>
      </c>
      <c r="CB119" s="874"/>
      <c r="CC119" s="874"/>
      <c r="CD119" s="874"/>
      <c r="CE119" s="874"/>
      <c r="CF119" s="777"/>
      <c r="CG119" s="778"/>
      <c r="CH119" s="778"/>
      <c r="CI119" s="778"/>
      <c r="CJ119" s="863"/>
      <c r="CK119" s="957"/>
      <c r="CL119" s="852"/>
      <c r="CM119" s="867" t="s">
        <v>468</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137</v>
      </c>
      <c r="DH119" s="793"/>
      <c r="DI119" s="793"/>
      <c r="DJ119" s="793"/>
      <c r="DK119" s="794"/>
      <c r="DL119" s="795" t="s">
        <v>137</v>
      </c>
      <c r="DM119" s="793"/>
      <c r="DN119" s="793"/>
      <c r="DO119" s="793"/>
      <c r="DP119" s="794"/>
      <c r="DQ119" s="795" t="s">
        <v>137</v>
      </c>
      <c r="DR119" s="793"/>
      <c r="DS119" s="793"/>
      <c r="DT119" s="793"/>
      <c r="DU119" s="794"/>
      <c r="DV119" s="877" t="s">
        <v>137</v>
      </c>
      <c r="DW119" s="878"/>
      <c r="DX119" s="878"/>
      <c r="DY119" s="878"/>
      <c r="DZ119" s="879"/>
    </row>
    <row r="120" spans="1:130" s="229" customFormat="1" ht="26.25" customHeight="1" x14ac:dyDescent="0.2">
      <c r="A120" s="849"/>
      <c r="B120" s="850"/>
      <c r="C120" s="846"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137</v>
      </c>
      <c r="AB120" s="809"/>
      <c r="AC120" s="809"/>
      <c r="AD120" s="809"/>
      <c r="AE120" s="810"/>
      <c r="AF120" s="811" t="s">
        <v>137</v>
      </c>
      <c r="AG120" s="809"/>
      <c r="AH120" s="809"/>
      <c r="AI120" s="809"/>
      <c r="AJ120" s="810"/>
      <c r="AK120" s="811" t="s">
        <v>137</v>
      </c>
      <c r="AL120" s="809"/>
      <c r="AM120" s="809"/>
      <c r="AN120" s="809"/>
      <c r="AO120" s="810"/>
      <c r="AP120" s="853" t="s">
        <v>137</v>
      </c>
      <c r="AQ120" s="854"/>
      <c r="AR120" s="854"/>
      <c r="AS120" s="854"/>
      <c r="AT120" s="855"/>
      <c r="AU120" s="909" t="s">
        <v>469</v>
      </c>
      <c r="AV120" s="910"/>
      <c r="AW120" s="910"/>
      <c r="AX120" s="910"/>
      <c r="AY120" s="911"/>
      <c r="AZ120" s="889" t="s">
        <v>470</v>
      </c>
      <c r="BA120" s="839"/>
      <c r="BB120" s="839"/>
      <c r="BC120" s="839"/>
      <c r="BD120" s="839"/>
      <c r="BE120" s="839"/>
      <c r="BF120" s="839"/>
      <c r="BG120" s="839"/>
      <c r="BH120" s="839"/>
      <c r="BI120" s="839"/>
      <c r="BJ120" s="839"/>
      <c r="BK120" s="839"/>
      <c r="BL120" s="839"/>
      <c r="BM120" s="839"/>
      <c r="BN120" s="839"/>
      <c r="BO120" s="839"/>
      <c r="BP120" s="840"/>
      <c r="BQ120" s="890">
        <v>700454</v>
      </c>
      <c r="BR120" s="871"/>
      <c r="BS120" s="871"/>
      <c r="BT120" s="871"/>
      <c r="BU120" s="871"/>
      <c r="BV120" s="871">
        <v>663924</v>
      </c>
      <c r="BW120" s="871"/>
      <c r="BX120" s="871"/>
      <c r="BY120" s="871"/>
      <c r="BZ120" s="871"/>
      <c r="CA120" s="871">
        <v>576554</v>
      </c>
      <c r="CB120" s="871"/>
      <c r="CC120" s="871"/>
      <c r="CD120" s="871"/>
      <c r="CE120" s="871"/>
      <c r="CF120" s="895">
        <v>78.8</v>
      </c>
      <c r="CG120" s="896"/>
      <c r="CH120" s="896"/>
      <c r="CI120" s="896"/>
      <c r="CJ120" s="896"/>
      <c r="CK120" s="897" t="s">
        <v>471</v>
      </c>
      <c r="CL120" s="881"/>
      <c r="CM120" s="881"/>
      <c r="CN120" s="881"/>
      <c r="CO120" s="882"/>
      <c r="CP120" s="901" t="s">
        <v>472</v>
      </c>
      <c r="CQ120" s="902"/>
      <c r="CR120" s="902"/>
      <c r="CS120" s="902"/>
      <c r="CT120" s="902"/>
      <c r="CU120" s="902"/>
      <c r="CV120" s="902"/>
      <c r="CW120" s="902"/>
      <c r="CX120" s="902"/>
      <c r="CY120" s="902"/>
      <c r="CZ120" s="902"/>
      <c r="DA120" s="902"/>
      <c r="DB120" s="902"/>
      <c r="DC120" s="902"/>
      <c r="DD120" s="902"/>
      <c r="DE120" s="902"/>
      <c r="DF120" s="903"/>
      <c r="DG120" s="890">
        <v>384140</v>
      </c>
      <c r="DH120" s="871"/>
      <c r="DI120" s="871"/>
      <c r="DJ120" s="871"/>
      <c r="DK120" s="871"/>
      <c r="DL120" s="871">
        <v>382760</v>
      </c>
      <c r="DM120" s="871"/>
      <c r="DN120" s="871"/>
      <c r="DO120" s="871"/>
      <c r="DP120" s="871"/>
      <c r="DQ120" s="871">
        <v>392711</v>
      </c>
      <c r="DR120" s="871"/>
      <c r="DS120" s="871"/>
      <c r="DT120" s="871"/>
      <c r="DU120" s="871"/>
      <c r="DV120" s="872">
        <v>53.7</v>
      </c>
      <c r="DW120" s="872"/>
      <c r="DX120" s="872"/>
      <c r="DY120" s="872"/>
      <c r="DZ120" s="873"/>
    </row>
    <row r="121" spans="1:130" s="229" customFormat="1" ht="26.25" customHeight="1" x14ac:dyDescent="0.2">
      <c r="A121" s="849"/>
      <c r="B121" s="850"/>
      <c r="C121" s="892" t="s">
        <v>473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137</v>
      </c>
      <c r="AB121" s="809"/>
      <c r="AC121" s="809"/>
      <c r="AD121" s="809"/>
      <c r="AE121" s="810"/>
      <c r="AF121" s="811" t="s">
        <v>137</v>
      </c>
      <c r="AG121" s="809"/>
      <c r="AH121" s="809"/>
      <c r="AI121" s="809"/>
      <c r="AJ121" s="810"/>
      <c r="AK121" s="811" t="s">
        <v>137</v>
      </c>
      <c r="AL121" s="809"/>
      <c r="AM121" s="809"/>
      <c r="AN121" s="809"/>
      <c r="AO121" s="810"/>
      <c r="AP121" s="853" t="s">
        <v>137</v>
      </c>
      <c r="AQ121" s="854"/>
      <c r="AR121" s="854"/>
      <c r="AS121" s="854"/>
      <c r="AT121" s="855"/>
      <c r="AU121" s="912"/>
      <c r="AV121" s="913"/>
      <c r="AW121" s="913"/>
      <c r="AX121" s="913"/>
      <c r="AY121" s="914"/>
      <c r="AZ121" s="846" t="s">
        <v>474</v>
      </c>
      <c r="BA121" s="781"/>
      <c r="BB121" s="781"/>
      <c r="BC121" s="781"/>
      <c r="BD121" s="781"/>
      <c r="BE121" s="781"/>
      <c r="BF121" s="781"/>
      <c r="BG121" s="781"/>
      <c r="BH121" s="781"/>
      <c r="BI121" s="781"/>
      <c r="BJ121" s="781"/>
      <c r="BK121" s="781"/>
      <c r="BL121" s="781"/>
      <c r="BM121" s="781"/>
      <c r="BN121" s="781"/>
      <c r="BO121" s="781"/>
      <c r="BP121" s="782"/>
      <c r="BQ121" s="818">
        <v>155213</v>
      </c>
      <c r="BR121" s="819"/>
      <c r="BS121" s="819"/>
      <c r="BT121" s="819"/>
      <c r="BU121" s="819"/>
      <c r="BV121" s="819">
        <v>147740</v>
      </c>
      <c r="BW121" s="819"/>
      <c r="BX121" s="819"/>
      <c r="BY121" s="819"/>
      <c r="BZ121" s="819"/>
      <c r="CA121" s="819">
        <v>136809</v>
      </c>
      <c r="CB121" s="819"/>
      <c r="CC121" s="819"/>
      <c r="CD121" s="819"/>
      <c r="CE121" s="819"/>
      <c r="CF121" s="904">
        <v>18.7</v>
      </c>
      <c r="CG121" s="905"/>
      <c r="CH121" s="905"/>
      <c r="CI121" s="905"/>
      <c r="CJ121" s="905"/>
      <c r="CK121" s="898"/>
      <c r="CL121" s="884"/>
      <c r="CM121" s="884"/>
      <c r="CN121" s="884"/>
      <c r="CO121" s="885"/>
      <c r="CP121" s="864" t="s">
        <v>475</v>
      </c>
      <c r="CQ121" s="865"/>
      <c r="CR121" s="865"/>
      <c r="CS121" s="865"/>
      <c r="CT121" s="865"/>
      <c r="CU121" s="865"/>
      <c r="CV121" s="865"/>
      <c r="CW121" s="865"/>
      <c r="CX121" s="865"/>
      <c r="CY121" s="865"/>
      <c r="CZ121" s="865"/>
      <c r="DA121" s="865"/>
      <c r="DB121" s="865"/>
      <c r="DC121" s="865"/>
      <c r="DD121" s="865"/>
      <c r="DE121" s="865"/>
      <c r="DF121" s="866"/>
      <c r="DG121" s="818">
        <v>360544</v>
      </c>
      <c r="DH121" s="819"/>
      <c r="DI121" s="819"/>
      <c r="DJ121" s="819"/>
      <c r="DK121" s="819"/>
      <c r="DL121" s="819">
        <v>307092</v>
      </c>
      <c r="DM121" s="819"/>
      <c r="DN121" s="819"/>
      <c r="DO121" s="819"/>
      <c r="DP121" s="819"/>
      <c r="DQ121" s="819">
        <v>299963</v>
      </c>
      <c r="DR121" s="819"/>
      <c r="DS121" s="819"/>
      <c r="DT121" s="819"/>
      <c r="DU121" s="819"/>
      <c r="DV121" s="825">
        <v>41</v>
      </c>
      <c r="DW121" s="825"/>
      <c r="DX121" s="825"/>
      <c r="DY121" s="825"/>
      <c r="DZ121" s="826"/>
    </row>
    <row r="122" spans="1:130" s="229" customFormat="1" ht="26.25" customHeight="1" x14ac:dyDescent="0.2">
      <c r="A122" s="849"/>
      <c r="B122" s="850"/>
      <c r="C122" s="846" t="s">
        <v>455</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137</v>
      </c>
      <c r="AB122" s="809"/>
      <c r="AC122" s="809"/>
      <c r="AD122" s="809"/>
      <c r="AE122" s="810"/>
      <c r="AF122" s="811" t="s">
        <v>137</v>
      </c>
      <c r="AG122" s="809"/>
      <c r="AH122" s="809"/>
      <c r="AI122" s="809"/>
      <c r="AJ122" s="810"/>
      <c r="AK122" s="811" t="s">
        <v>137</v>
      </c>
      <c r="AL122" s="809"/>
      <c r="AM122" s="809"/>
      <c r="AN122" s="809"/>
      <c r="AO122" s="810"/>
      <c r="AP122" s="853" t="s">
        <v>137</v>
      </c>
      <c r="AQ122" s="854"/>
      <c r="AR122" s="854"/>
      <c r="AS122" s="854"/>
      <c r="AT122" s="855"/>
      <c r="AU122" s="912"/>
      <c r="AV122" s="913"/>
      <c r="AW122" s="913"/>
      <c r="AX122" s="913"/>
      <c r="AY122" s="914"/>
      <c r="AZ122" s="867" t="s">
        <v>476</v>
      </c>
      <c r="BA122" s="868"/>
      <c r="BB122" s="868"/>
      <c r="BC122" s="868"/>
      <c r="BD122" s="868"/>
      <c r="BE122" s="868"/>
      <c r="BF122" s="868"/>
      <c r="BG122" s="868"/>
      <c r="BH122" s="868"/>
      <c r="BI122" s="868"/>
      <c r="BJ122" s="868"/>
      <c r="BK122" s="868"/>
      <c r="BL122" s="868"/>
      <c r="BM122" s="868"/>
      <c r="BN122" s="868"/>
      <c r="BO122" s="868"/>
      <c r="BP122" s="869"/>
      <c r="BQ122" s="908">
        <v>2484351</v>
      </c>
      <c r="BR122" s="874"/>
      <c r="BS122" s="874"/>
      <c r="BT122" s="874"/>
      <c r="BU122" s="874"/>
      <c r="BV122" s="874">
        <v>2591564</v>
      </c>
      <c r="BW122" s="874"/>
      <c r="BX122" s="874"/>
      <c r="BY122" s="874"/>
      <c r="BZ122" s="874"/>
      <c r="CA122" s="874">
        <v>2636242</v>
      </c>
      <c r="CB122" s="874"/>
      <c r="CC122" s="874"/>
      <c r="CD122" s="874"/>
      <c r="CE122" s="874"/>
      <c r="CF122" s="875">
        <v>360.4</v>
      </c>
      <c r="CG122" s="876"/>
      <c r="CH122" s="876"/>
      <c r="CI122" s="876"/>
      <c r="CJ122" s="876"/>
      <c r="CK122" s="898"/>
      <c r="CL122" s="884"/>
      <c r="CM122" s="884"/>
      <c r="CN122" s="884"/>
      <c r="CO122" s="885"/>
      <c r="CP122" s="864" t="s">
        <v>477</v>
      </c>
      <c r="CQ122" s="865"/>
      <c r="CR122" s="865"/>
      <c r="CS122" s="865"/>
      <c r="CT122" s="865"/>
      <c r="CU122" s="865"/>
      <c r="CV122" s="865"/>
      <c r="CW122" s="865"/>
      <c r="CX122" s="865"/>
      <c r="CY122" s="865"/>
      <c r="CZ122" s="865"/>
      <c r="DA122" s="865"/>
      <c r="DB122" s="865"/>
      <c r="DC122" s="865"/>
      <c r="DD122" s="865"/>
      <c r="DE122" s="865"/>
      <c r="DF122" s="866"/>
      <c r="DG122" s="818" t="s">
        <v>137</v>
      </c>
      <c r="DH122" s="819"/>
      <c r="DI122" s="819"/>
      <c r="DJ122" s="819"/>
      <c r="DK122" s="819"/>
      <c r="DL122" s="819" t="s">
        <v>137</v>
      </c>
      <c r="DM122" s="819"/>
      <c r="DN122" s="819"/>
      <c r="DO122" s="819"/>
      <c r="DP122" s="819"/>
      <c r="DQ122" s="819" t="s">
        <v>137</v>
      </c>
      <c r="DR122" s="819"/>
      <c r="DS122" s="819"/>
      <c r="DT122" s="819"/>
      <c r="DU122" s="819"/>
      <c r="DV122" s="825" t="s">
        <v>137</v>
      </c>
      <c r="DW122" s="825"/>
      <c r="DX122" s="825"/>
      <c r="DY122" s="825"/>
      <c r="DZ122" s="826"/>
    </row>
    <row r="123" spans="1:130" s="229" customFormat="1" ht="26.25" customHeight="1" x14ac:dyDescent="0.2">
      <c r="A123" s="849"/>
      <c r="B123" s="850"/>
      <c r="C123" s="846" t="s">
        <v>461</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137</v>
      </c>
      <c r="AB123" s="809"/>
      <c r="AC123" s="809"/>
      <c r="AD123" s="809"/>
      <c r="AE123" s="810"/>
      <c r="AF123" s="811" t="s">
        <v>137</v>
      </c>
      <c r="AG123" s="809"/>
      <c r="AH123" s="809"/>
      <c r="AI123" s="809"/>
      <c r="AJ123" s="810"/>
      <c r="AK123" s="811" t="s">
        <v>137</v>
      </c>
      <c r="AL123" s="809"/>
      <c r="AM123" s="809"/>
      <c r="AN123" s="809"/>
      <c r="AO123" s="810"/>
      <c r="AP123" s="853" t="s">
        <v>137</v>
      </c>
      <c r="AQ123" s="854"/>
      <c r="AR123" s="854"/>
      <c r="AS123" s="854"/>
      <c r="AT123" s="855"/>
      <c r="AU123" s="915"/>
      <c r="AV123" s="916"/>
      <c r="AW123" s="916"/>
      <c r="AX123" s="916"/>
      <c r="AY123" s="916"/>
      <c r="AZ123" s="250" t="s">
        <v>190</v>
      </c>
      <c r="BA123" s="250"/>
      <c r="BB123" s="250"/>
      <c r="BC123" s="250"/>
      <c r="BD123" s="250"/>
      <c r="BE123" s="250"/>
      <c r="BF123" s="250"/>
      <c r="BG123" s="250"/>
      <c r="BH123" s="250"/>
      <c r="BI123" s="250"/>
      <c r="BJ123" s="250"/>
      <c r="BK123" s="250"/>
      <c r="BL123" s="250"/>
      <c r="BM123" s="250"/>
      <c r="BN123" s="250"/>
      <c r="BO123" s="906" t="s">
        <v>478</v>
      </c>
      <c r="BP123" s="907"/>
      <c r="BQ123" s="861">
        <v>3340018</v>
      </c>
      <c r="BR123" s="862"/>
      <c r="BS123" s="862"/>
      <c r="BT123" s="862"/>
      <c r="BU123" s="862"/>
      <c r="BV123" s="862">
        <v>3403228</v>
      </c>
      <c r="BW123" s="862"/>
      <c r="BX123" s="862"/>
      <c r="BY123" s="862"/>
      <c r="BZ123" s="862"/>
      <c r="CA123" s="862">
        <v>3349605</v>
      </c>
      <c r="CB123" s="862"/>
      <c r="CC123" s="862"/>
      <c r="CD123" s="862"/>
      <c r="CE123" s="862"/>
      <c r="CF123" s="777"/>
      <c r="CG123" s="778"/>
      <c r="CH123" s="778"/>
      <c r="CI123" s="778"/>
      <c r="CJ123" s="863"/>
      <c r="CK123" s="898"/>
      <c r="CL123" s="884"/>
      <c r="CM123" s="884"/>
      <c r="CN123" s="884"/>
      <c r="CO123" s="885"/>
      <c r="CP123" s="864" t="s">
        <v>479</v>
      </c>
      <c r="CQ123" s="865"/>
      <c r="CR123" s="865"/>
      <c r="CS123" s="865"/>
      <c r="CT123" s="865"/>
      <c r="CU123" s="865"/>
      <c r="CV123" s="865"/>
      <c r="CW123" s="865"/>
      <c r="CX123" s="865"/>
      <c r="CY123" s="865"/>
      <c r="CZ123" s="865"/>
      <c r="DA123" s="865"/>
      <c r="DB123" s="865"/>
      <c r="DC123" s="865"/>
      <c r="DD123" s="865"/>
      <c r="DE123" s="865"/>
      <c r="DF123" s="866"/>
      <c r="DG123" s="808" t="s">
        <v>137</v>
      </c>
      <c r="DH123" s="809"/>
      <c r="DI123" s="809"/>
      <c r="DJ123" s="809"/>
      <c r="DK123" s="810"/>
      <c r="DL123" s="811" t="s">
        <v>137</v>
      </c>
      <c r="DM123" s="809"/>
      <c r="DN123" s="809"/>
      <c r="DO123" s="809"/>
      <c r="DP123" s="810"/>
      <c r="DQ123" s="811" t="s">
        <v>137</v>
      </c>
      <c r="DR123" s="809"/>
      <c r="DS123" s="809"/>
      <c r="DT123" s="809"/>
      <c r="DU123" s="810"/>
      <c r="DV123" s="853" t="s">
        <v>137</v>
      </c>
      <c r="DW123" s="854"/>
      <c r="DX123" s="854"/>
      <c r="DY123" s="854"/>
      <c r="DZ123" s="855"/>
    </row>
    <row r="124" spans="1:130" s="229" customFormat="1" ht="26.25" customHeight="1" thickBot="1" x14ac:dyDescent="0.25">
      <c r="A124" s="849"/>
      <c r="B124" s="850"/>
      <c r="C124" s="846" t="s">
        <v>464</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137</v>
      </c>
      <c r="AB124" s="809"/>
      <c r="AC124" s="809"/>
      <c r="AD124" s="809"/>
      <c r="AE124" s="810"/>
      <c r="AF124" s="811" t="s">
        <v>137</v>
      </c>
      <c r="AG124" s="809"/>
      <c r="AH124" s="809"/>
      <c r="AI124" s="809"/>
      <c r="AJ124" s="810"/>
      <c r="AK124" s="811" t="s">
        <v>137</v>
      </c>
      <c r="AL124" s="809"/>
      <c r="AM124" s="809"/>
      <c r="AN124" s="809"/>
      <c r="AO124" s="810"/>
      <c r="AP124" s="853" t="s">
        <v>137</v>
      </c>
      <c r="AQ124" s="854"/>
      <c r="AR124" s="854"/>
      <c r="AS124" s="854"/>
      <c r="AT124" s="855"/>
      <c r="AU124" s="856" t="s">
        <v>480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78</v>
      </c>
      <c r="BR124" s="860"/>
      <c r="BS124" s="860"/>
      <c r="BT124" s="860"/>
      <c r="BU124" s="860"/>
      <c r="BV124" s="860">
        <v>92.6</v>
      </c>
      <c r="BW124" s="860"/>
      <c r="BX124" s="860"/>
      <c r="BY124" s="860"/>
      <c r="BZ124" s="860"/>
      <c r="CA124" s="860">
        <v>88.3</v>
      </c>
      <c r="CB124" s="860"/>
      <c r="CC124" s="860"/>
      <c r="CD124" s="860"/>
      <c r="CE124" s="860"/>
      <c r="CF124" s="755"/>
      <c r="CG124" s="756"/>
      <c r="CH124" s="756"/>
      <c r="CI124" s="756"/>
      <c r="CJ124" s="891"/>
      <c r="CK124" s="899"/>
      <c r="CL124" s="899"/>
      <c r="CM124" s="899"/>
      <c r="CN124" s="899"/>
      <c r="CO124" s="900"/>
      <c r="CP124" s="864" t="s">
        <v>481</v>
      </c>
      <c r="CQ124" s="865"/>
      <c r="CR124" s="865"/>
      <c r="CS124" s="865"/>
      <c r="CT124" s="865"/>
      <c r="CU124" s="865"/>
      <c r="CV124" s="865"/>
      <c r="CW124" s="865"/>
      <c r="CX124" s="865"/>
      <c r="CY124" s="865"/>
      <c r="CZ124" s="865"/>
      <c r="DA124" s="865"/>
      <c r="DB124" s="865"/>
      <c r="DC124" s="865"/>
      <c r="DD124" s="865"/>
      <c r="DE124" s="865"/>
      <c r="DF124" s="866"/>
      <c r="DG124" s="792" t="s">
        <v>137</v>
      </c>
      <c r="DH124" s="793"/>
      <c r="DI124" s="793"/>
      <c r="DJ124" s="793"/>
      <c r="DK124" s="794"/>
      <c r="DL124" s="795" t="s">
        <v>137</v>
      </c>
      <c r="DM124" s="793"/>
      <c r="DN124" s="793"/>
      <c r="DO124" s="793"/>
      <c r="DP124" s="794"/>
      <c r="DQ124" s="795" t="s">
        <v>137</v>
      </c>
      <c r="DR124" s="793"/>
      <c r="DS124" s="793"/>
      <c r="DT124" s="793"/>
      <c r="DU124" s="794"/>
      <c r="DV124" s="877" t="s">
        <v>137</v>
      </c>
      <c r="DW124" s="878"/>
      <c r="DX124" s="878"/>
      <c r="DY124" s="878"/>
      <c r="DZ124" s="879"/>
    </row>
    <row r="125" spans="1:130" s="229" customFormat="1" ht="26.25" customHeight="1" x14ac:dyDescent="0.2">
      <c r="A125" s="849"/>
      <c r="B125" s="850"/>
      <c r="C125" s="846" t="s">
        <v>466</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137</v>
      </c>
      <c r="AB125" s="809"/>
      <c r="AC125" s="809"/>
      <c r="AD125" s="809"/>
      <c r="AE125" s="810"/>
      <c r="AF125" s="811" t="s">
        <v>137</v>
      </c>
      <c r="AG125" s="809"/>
      <c r="AH125" s="809"/>
      <c r="AI125" s="809"/>
      <c r="AJ125" s="810"/>
      <c r="AK125" s="811" t="s">
        <v>137</v>
      </c>
      <c r="AL125" s="809"/>
      <c r="AM125" s="809"/>
      <c r="AN125" s="809"/>
      <c r="AO125" s="810"/>
      <c r="AP125" s="853" t="s">
        <v>137</v>
      </c>
      <c r="AQ125" s="854"/>
      <c r="AR125" s="854"/>
      <c r="AS125" s="854"/>
      <c r="AT125" s="85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80" t="s">
        <v>482</v>
      </c>
      <c r="CL125" s="881"/>
      <c r="CM125" s="881"/>
      <c r="CN125" s="881"/>
      <c r="CO125" s="882"/>
      <c r="CP125" s="889" t="s">
        <v>483</v>
      </c>
      <c r="CQ125" s="839"/>
      <c r="CR125" s="839"/>
      <c r="CS125" s="839"/>
      <c r="CT125" s="839"/>
      <c r="CU125" s="839"/>
      <c r="CV125" s="839"/>
      <c r="CW125" s="839"/>
      <c r="CX125" s="839"/>
      <c r="CY125" s="839"/>
      <c r="CZ125" s="839"/>
      <c r="DA125" s="839"/>
      <c r="DB125" s="839"/>
      <c r="DC125" s="839"/>
      <c r="DD125" s="839"/>
      <c r="DE125" s="839"/>
      <c r="DF125" s="840"/>
      <c r="DG125" s="890" t="s">
        <v>137</v>
      </c>
      <c r="DH125" s="871"/>
      <c r="DI125" s="871"/>
      <c r="DJ125" s="871"/>
      <c r="DK125" s="871"/>
      <c r="DL125" s="871" t="s">
        <v>137</v>
      </c>
      <c r="DM125" s="871"/>
      <c r="DN125" s="871"/>
      <c r="DO125" s="871"/>
      <c r="DP125" s="871"/>
      <c r="DQ125" s="871" t="s">
        <v>137</v>
      </c>
      <c r="DR125" s="871"/>
      <c r="DS125" s="871"/>
      <c r="DT125" s="871"/>
      <c r="DU125" s="871"/>
      <c r="DV125" s="872" t="s">
        <v>137</v>
      </c>
      <c r="DW125" s="872"/>
      <c r="DX125" s="872"/>
      <c r="DY125" s="872"/>
      <c r="DZ125" s="873"/>
    </row>
    <row r="126" spans="1:130" s="229" customFormat="1" ht="26.25" customHeight="1" thickBot="1" x14ac:dyDescent="0.25">
      <c r="A126" s="849"/>
      <c r="B126" s="850"/>
      <c r="C126" s="846" t="s">
        <v>468</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137</v>
      </c>
      <c r="AB126" s="809"/>
      <c r="AC126" s="809"/>
      <c r="AD126" s="809"/>
      <c r="AE126" s="810"/>
      <c r="AF126" s="811" t="s">
        <v>137</v>
      </c>
      <c r="AG126" s="809"/>
      <c r="AH126" s="809"/>
      <c r="AI126" s="809"/>
      <c r="AJ126" s="810"/>
      <c r="AK126" s="811" t="s">
        <v>137</v>
      </c>
      <c r="AL126" s="809"/>
      <c r="AM126" s="809"/>
      <c r="AN126" s="809"/>
      <c r="AO126" s="810"/>
      <c r="AP126" s="853" t="s">
        <v>137</v>
      </c>
      <c r="AQ126" s="854"/>
      <c r="AR126" s="854"/>
      <c r="AS126" s="854"/>
      <c r="AT126" s="85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83"/>
      <c r="CL126" s="884"/>
      <c r="CM126" s="884"/>
      <c r="CN126" s="884"/>
      <c r="CO126" s="885"/>
      <c r="CP126" s="846" t="s">
        <v>484</v>
      </c>
      <c r="CQ126" s="781"/>
      <c r="CR126" s="781"/>
      <c r="CS126" s="781"/>
      <c r="CT126" s="781"/>
      <c r="CU126" s="781"/>
      <c r="CV126" s="781"/>
      <c r="CW126" s="781"/>
      <c r="CX126" s="781"/>
      <c r="CY126" s="781"/>
      <c r="CZ126" s="781"/>
      <c r="DA126" s="781"/>
      <c r="DB126" s="781"/>
      <c r="DC126" s="781"/>
      <c r="DD126" s="781"/>
      <c r="DE126" s="781"/>
      <c r="DF126" s="782"/>
      <c r="DG126" s="818" t="s">
        <v>137</v>
      </c>
      <c r="DH126" s="819"/>
      <c r="DI126" s="819"/>
      <c r="DJ126" s="819"/>
      <c r="DK126" s="819"/>
      <c r="DL126" s="819" t="s">
        <v>137</v>
      </c>
      <c r="DM126" s="819"/>
      <c r="DN126" s="819"/>
      <c r="DO126" s="819"/>
      <c r="DP126" s="819"/>
      <c r="DQ126" s="819" t="s">
        <v>137</v>
      </c>
      <c r="DR126" s="819"/>
      <c r="DS126" s="819"/>
      <c r="DT126" s="819"/>
      <c r="DU126" s="819"/>
      <c r="DV126" s="825" t="s">
        <v>137</v>
      </c>
      <c r="DW126" s="825"/>
      <c r="DX126" s="825"/>
      <c r="DY126" s="825"/>
      <c r="DZ126" s="826"/>
    </row>
    <row r="127" spans="1:130" s="229" customFormat="1" ht="26.25" customHeight="1" x14ac:dyDescent="0.2">
      <c r="A127" s="851"/>
      <c r="B127" s="852"/>
      <c r="C127" s="867" t="s">
        <v>485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137</v>
      </c>
      <c r="AB127" s="809"/>
      <c r="AC127" s="809"/>
      <c r="AD127" s="809"/>
      <c r="AE127" s="810"/>
      <c r="AF127" s="811" t="s">
        <v>137</v>
      </c>
      <c r="AG127" s="809"/>
      <c r="AH127" s="809"/>
      <c r="AI127" s="809"/>
      <c r="AJ127" s="810"/>
      <c r="AK127" s="811" t="s">
        <v>137</v>
      </c>
      <c r="AL127" s="809"/>
      <c r="AM127" s="809"/>
      <c r="AN127" s="809"/>
      <c r="AO127" s="810"/>
      <c r="AP127" s="853" t="s">
        <v>137</v>
      </c>
      <c r="AQ127" s="854"/>
      <c r="AR127" s="854"/>
      <c r="AS127" s="854"/>
      <c r="AT127" s="855"/>
      <c r="AU127" s="231"/>
      <c r="AV127" s="231"/>
      <c r="AW127" s="231"/>
      <c r="AX127" s="870" t="s">
        <v>486</v>
      </c>
      <c r="AY127" s="843"/>
      <c r="AZ127" s="843"/>
      <c r="BA127" s="843"/>
      <c r="BB127" s="843"/>
      <c r="BC127" s="843"/>
      <c r="BD127" s="843"/>
      <c r="BE127" s="844"/>
      <c r="BF127" s="842" t="s">
        <v>487</v>
      </c>
      <c r="BG127" s="843"/>
      <c r="BH127" s="843"/>
      <c r="BI127" s="843"/>
      <c r="BJ127" s="843"/>
      <c r="BK127" s="843"/>
      <c r="BL127" s="844"/>
      <c r="BM127" s="842" t="s">
        <v>488</v>
      </c>
      <c r="BN127" s="843"/>
      <c r="BO127" s="843"/>
      <c r="BP127" s="843"/>
      <c r="BQ127" s="843"/>
      <c r="BR127" s="843"/>
      <c r="BS127" s="844"/>
      <c r="BT127" s="842" t="s">
        <v>489</v>
      </c>
      <c r="BU127" s="843"/>
      <c r="BV127" s="843"/>
      <c r="BW127" s="843"/>
      <c r="BX127" s="843"/>
      <c r="BY127" s="843"/>
      <c r="BZ127" s="845"/>
      <c r="CA127" s="231"/>
      <c r="CB127" s="231"/>
      <c r="CC127" s="231"/>
      <c r="CD127" s="254"/>
      <c r="CE127" s="254"/>
      <c r="CF127" s="254"/>
      <c r="CG127" s="231"/>
      <c r="CH127" s="231"/>
      <c r="CI127" s="231"/>
      <c r="CJ127" s="253"/>
      <c r="CK127" s="883"/>
      <c r="CL127" s="884"/>
      <c r="CM127" s="884"/>
      <c r="CN127" s="884"/>
      <c r="CO127" s="885"/>
      <c r="CP127" s="846" t="s">
        <v>490</v>
      </c>
      <c r="CQ127" s="781"/>
      <c r="CR127" s="781"/>
      <c r="CS127" s="781"/>
      <c r="CT127" s="781"/>
      <c r="CU127" s="781"/>
      <c r="CV127" s="781"/>
      <c r="CW127" s="781"/>
      <c r="CX127" s="781"/>
      <c r="CY127" s="781"/>
      <c r="CZ127" s="781"/>
      <c r="DA127" s="781"/>
      <c r="DB127" s="781"/>
      <c r="DC127" s="781"/>
      <c r="DD127" s="781"/>
      <c r="DE127" s="781"/>
      <c r="DF127" s="782"/>
      <c r="DG127" s="818" t="s">
        <v>137</v>
      </c>
      <c r="DH127" s="819"/>
      <c r="DI127" s="819"/>
      <c r="DJ127" s="819"/>
      <c r="DK127" s="819"/>
      <c r="DL127" s="819" t="s">
        <v>137</v>
      </c>
      <c r="DM127" s="819"/>
      <c r="DN127" s="819"/>
      <c r="DO127" s="819"/>
      <c r="DP127" s="819"/>
      <c r="DQ127" s="819" t="s">
        <v>137</v>
      </c>
      <c r="DR127" s="819"/>
      <c r="DS127" s="819"/>
      <c r="DT127" s="819"/>
      <c r="DU127" s="819"/>
      <c r="DV127" s="825" t="s">
        <v>137</v>
      </c>
      <c r="DW127" s="825"/>
      <c r="DX127" s="825"/>
      <c r="DY127" s="825"/>
      <c r="DZ127" s="826"/>
    </row>
    <row r="128" spans="1:130" s="229" customFormat="1" ht="26.25" customHeight="1" thickBot="1" x14ac:dyDescent="0.25">
      <c r="A128" s="827" t="s">
        <v>491</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492</v>
      </c>
      <c r="X128" s="829"/>
      <c r="Y128" s="829"/>
      <c r="Z128" s="830"/>
      <c r="AA128" s="831">
        <v>13547</v>
      </c>
      <c r="AB128" s="832"/>
      <c r="AC128" s="832"/>
      <c r="AD128" s="832"/>
      <c r="AE128" s="833"/>
      <c r="AF128" s="834">
        <v>16058</v>
      </c>
      <c r="AG128" s="832"/>
      <c r="AH128" s="832"/>
      <c r="AI128" s="832"/>
      <c r="AJ128" s="833"/>
      <c r="AK128" s="834">
        <v>18150</v>
      </c>
      <c r="AL128" s="832"/>
      <c r="AM128" s="832"/>
      <c r="AN128" s="832"/>
      <c r="AO128" s="833"/>
      <c r="AP128" s="835"/>
      <c r="AQ128" s="836"/>
      <c r="AR128" s="836"/>
      <c r="AS128" s="836"/>
      <c r="AT128" s="837"/>
      <c r="AU128" s="231"/>
      <c r="AV128" s="231"/>
      <c r="AW128" s="231"/>
      <c r="AX128" s="838" t="s">
        <v>493</v>
      </c>
      <c r="AY128" s="839"/>
      <c r="AZ128" s="839"/>
      <c r="BA128" s="839"/>
      <c r="BB128" s="839"/>
      <c r="BC128" s="839"/>
      <c r="BD128" s="839"/>
      <c r="BE128" s="840"/>
      <c r="BF128" s="815" t="s">
        <v>137</v>
      </c>
      <c r="BG128" s="816"/>
      <c r="BH128" s="816"/>
      <c r="BI128" s="816"/>
      <c r="BJ128" s="816"/>
      <c r="BK128" s="816"/>
      <c r="BL128" s="841"/>
      <c r="BM128" s="815">
        <v>15</v>
      </c>
      <c r="BN128" s="816"/>
      <c r="BO128" s="816"/>
      <c r="BP128" s="816"/>
      <c r="BQ128" s="816"/>
      <c r="BR128" s="816"/>
      <c r="BS128" s="841"/>
      <c r="BT128" s="815">
        <v>20</v>
      </c>
      <c r="BU128" s="816"/>
      <c r="BV128" s="816"/>
      <c r="BW128" s="816"/>
      <c r="BX128" s="816"/>
      <c r="BY128" s="816"/>
      <c r="BZ128" s="817"/>
      <c r="CA128" s="254"/>
      <c r="CB128" s="254"/>
      <c r="CC128" s="254"/>
      <c r="CD128" s="254"/>
      <c r="CE128" s="254"/>
      <c r="CF128" s="254"/>
      <c r="CG128" s="231"/>
      <c r="CH128" s="231"/>
      <c r="CI128" s="231"/>
      <c r="CJ128" s="253"/>
      <c r="CK128" s="886"/>
      <c r="CL128" s="887"/>
      <c r="CM128" s="887"/>
      <c r="CN128" s="887"/>
      <c r="CO128" s="888"/>
      <c r="CP128" s="820" t="s">
        <v>494</v>
      </c>
      <c r="CQ128" s="759"/>
      <c r="CR128" s="759"/>
      <c r="CS128" s="759"/>
      <c r="CT128" s="759"/>
      <c r="CU128" s="759"/>
      <c r="CV128" s="759"/>
      <c r="CW128" s="759"/>
      <c r="CX128" s="759"/>
      <c r="CY128" s="759"/>
      <c r="CZ128" s="759"/>
      <c r="DA128" s="759"/>
      <c r="DB128" s="759"/>
      <c r="DC128" s="759"/>
      <c r="DD128" s="759"/>
      <c r="DE128" s="759"/>
      <c r="DF128" s="760"/>
      <c r="DG128" s="821" t="s">
        <v>137</v>
      </c>
      <c r="DH128" s="822"/>
      <c r="DI128" s="822"/>
      <c r="DJ128" s="822"/>
      <c r="DK128" s="822"/>
      <c r="DL128" s="822" t="s">
        <v>137</v>
      </c>
      <c r="DM128" s="822"/>
      <c r="DN128" s="822"/>
      <c r="DO128" s="822"/>
      <c r="DP128" s="822"/>
      <c r="DQ128" s="822" t="s">
        <v>137</v>
      </c>
      <c r="DR128" s="822"/>
      <c r="DS128" s="822"/>
      <c r="DT128" s="822"/>
      <c r="DU128" s="822"/>
      <c r="DV128" s="823" t="s">
        <v>137</v>
      </c>
      <c r="DW128" s="823"/>
      <c r="DX128" s="823"/>
      <c r="DY128" s="823"/>
      <c r="DZ128" s="824"/>
    </row>
    <row r="129" spans="1:131" s="229" customFormat="1" ht="26.25" customHeight="1" x14ac:dyDescent="0.2">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495</v>
      </c>
      <c r="X129" s="806"/>
      <c r="Y129" s="806"/>
      <c r="Z129" s="807"/>
      <c r="AA129" s="808">
        <v>819043</v>
      </c>
      <c r="AB129" s="809"/>
      <c r="AC129" s="809"/>
      <c r="AD129" s="809"/>
      <c r="AE129" s="810"/>
      <c r="AF129" s="811">
        <v>877272</v>
      </c>
      <c r="AG129" s="809"/>
      <c r="AH129" s="809"/>
      <c r="AI129" s="809"/>
      <c r="AJ129" s="810"/>
      <c r="AK129" s="811">
        <v>999109</v>
      </c>
      <c r="AL129" s="809"/>
      <c r="AM129" s="809"/>
      <c r="AN129" s="809"/>
      <c r="AO129" s="810"/>
      <c r="AP129" s="812"/>
      <c r="AQ129" s="813"/>
      <c r="AR129" s="813"/>
      <c r="AS129" s="813"/>
      <c r="AT129" s="814"/>
      <c r="AU129" s="232"/>
      <c r="AV129" s="232"/>
      <c r="AW129" s="232"/>
      <c r="AX129" s="780" t="s">
        <v>496</v>
      </c>
      <c r="AY129" s="781"/>
      <c r="AZ129" s="781"/>
      <c r="BA129" s="781"/>
      <c r="BB129" s="781"/>
      <c r="BC129" s="781"/>
      <c r="BD129" s="781"/>
      <c r="BE129" s="782"/>
      <c r="BF129" s="799" t="s">
        <v>137</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803" t="s">
        <v>497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498</v>
      </c>
      <c r="X130" s="806"/>
      <c r="Y130" s="806"/>
      <c r="Z130" s="807"/>
      <c r="AA130" s="808">
        <v>216453</v>
      </c>
      <c r="AB130" s="809"/>
      <c r="AC130" s="809"/>
      <c r="AD130" s="809"/>
      <c r="AE130" s="810"/>
      <c r="AF130" s="811">
        <v>233617</v>
      </c>
      <c r="AG130" s="809"/>
      <c r="AH130" s="809"/>
      <c r="AI130" s="809"/>
      <c r="AJ130" s="810"/>
      <c r="AK130" s="811">
        <v>267675</v>
      </c>
      <c r="AL130" s="809"/>
      <c r="AM130" s="809"/>
      <c r="AN130" s="809"/>
      <c r="AO130" s="810"/>
      <c r="AP130" s="812"/>
      <c r="AQ130" s="813"/>
      <c r="AR130" s="813"/>
      <c r="AS130" s="813"/>
      <c r="AT130" s="814"/>
      <c r="AU130" s="232"/>
      <c r="AV130" s="232"/>
      <c r="AW130" s="232"/>
      <c r="AX130" s="780" t="s">
        <v>499</v>
      </c>
      <c r="AY130" s="781"/>
      <c r="AZ130" s="781"/>
      <c r="BA130" s="781"/>
      <c r="BB130" s="781"/>
      <c r="BC130" s="781"/>
      <c r="BD130" s="781"/>
      <c r="BE130" s="782"/>
      <c r="BF130" s="783">
        <v>10.5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500</v>
      </c>
      <c r="X131" s="790"/>
      <c r="Y131" s="790"/>
      <c r="Z131" s="791"/>
      <c r="AA131" s="792">
        <v>602590</v>
      </c>
      <c r="AB131" s="793"/>
      <c r="AC131" s="793"/>
      <c r="AD131" s="793"/>
      <c r="AE131" s="794"/>
      <c r="AF131" s="795">
        <v>643655</v>
      </c>
      <c r="AG131" s="793"/>
      <c r="AH131" s="793"/>
      <c r="AI131" s="793"/>
      <c r="AJ131" s="794"/>
      <c r="AK131" s="795">
        <v>731434</v>
      </c>
      <c r="AL131" s="793"/>
      <c r="AM131" s="793"/>
      <c r="AN131" s="793"/>
      <c r="AO131" s="794"/>
      <c r="AP131" s="796"/>
      <c r="AQ131" s="797"/>
      <c r="AR131" s="797"/>
      <c r="AS131" s="797"/>
      <c r="AT131" s="798"/>
      <c r="AU131" s="232"/>
      <c r="AV131" s="232"/>
      <c r="AW131" s="232"/>
      <c r="AX131" s="758" t="s">
        <v>501</v>
      </c>
      <c r="AY131" s="759"/>
      <c r="AZ131" s="759"/>
      <c r="BA131" s="759"/>
      <c r="BB131" s="759"/>
      <c r="BC131" s="759"/>
      <c r="BD131" s="759"/>
      <c r="BE131" s="760"/>
      <c r="BF131" s="761">
        <v>88.3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767" t="s">
        <v>502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503</v>
      </c>
      <c r="W132" s="771"/>
      <c r="X132" s="771"/>
      <c r="Y132" s="771"/>
      <c r="Z132" s="772"/>
      <c r="AA132" s="773">
        <v>9.6853582039999999</v>
      </c>
      <c r="AB132" s="774"/>
      <c r="AC132" s="774"/>
      <c r="AD132" s="774"/>
      <c r="AE132" s="775"/>
      <c r="AF132" s="776">
        <v>11.012110529999999</v>
      </c>
      <c r="AG132" s="774"/>
      <c r="AH132" s="774"/>
      <c r="AI132" s="774"/>
      <c r="AJ132" s="775"/>
      <c r="AK132" s="776">
        <v>11.099702779999999</v>
      </c>
      <c r="AL132" s="774"/>
      <c r="AM132" s="774"/>
      <c r="AN132" s="774"/>
      <c r="AO132" s="775"/>
      <c r="AP132" s="777"/>
      <c r="AQ132" s="778"/>
      <c r="AR132" s="778"/>
      <c r="AS132" s="778"/>
      <c r="AT132" s="779"/>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504</v>
      </c>
      <c r="W133" s="750"/>
      <c r="X133" s="750"/>
      <c r="Y133" s="750"/>
      <c r="Z133" s="751"/>
      <c r="AA133" s="752">
        <v>11.5</v>
      </c>
      <c r="AB133" s="753"/>
      <c r="AC133" s="753"/>
      <c r="AD133" s="753"/>
      <c r="AE133" s="754"/>
      <c r="AF133" s="752">
        <v>10.3</v>
      </c>
      <c r="AG133" s="753"/>
      <c r="AH133" s="753"/>
      <c r="AI133" s="753"/>
      <c r="AJ133" s="754"/>
      <c r="AK133" s="752">
        <v>10.5</v>
      </c>
      <c r="AL133" s="753"/>
      <c r="AM133" s="753"/>
      <c r="AN133" s="753"/>
      <c r="AO133" s="754"/>
      <c r="AP133" s="755"/>
      <c r="AQ133" s="756"/>
      <c r="AR133" s="756"/>
      <c r="AS133" s="756"/>
      <c r="AT133" s="75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GQEKhOHJKnCrOPNcBf1vW1Ffly3SYZHuRFoON1j0Kf09UUqcAQLLv1SMydoiB2GdQfUEpTAuh0dpIUgvsyD9pA==" saltValue="XklEbrLoLkhTboC2/aBD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9" customWidth="1"/>
    <col min="121" max="121" width="0" style="258" hidden="1" customWidth="1"/>
    <col min="122" max="16384" width="9" style="258" hidden="1"/>
  </cols>
  <sheetData>
    <row r="1" spans="1:120" ht="13"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8"/>
    </row>
    <row r="17" spans="119:120" ht="13" x14ac:dyDescent="0.2">
      <c r="DP17" s="258"/>
    </row>
    <row r="18" spans="119:120" ht="13" x14ac:dyDescent="0.2"/>
    <row r="19" spans="119:120" ht="13" x14ac:dyDescent="0.2"/>
    <row r="20" spans="119:120" ht="13" x14ac:dyDescent="0.2">
      <c r="DO20" s="258"/>
      <c r="DP20" s="258"/>
    </row>
    <row r="21" spans="119:120" ht="13" x14ac:dyDescent="0.2">
      <c r="DP21" s="258"/>
    </row>
    <row r="22" spans="119:120" ht="13" x14ac:dyDescent="0.2"/>
    <row r="23" spans="119:120" ht="13" x14ac:dyDescent="0.2">
      <c r="DO23" s="258"/>
      <c r="DP23" s="258"/>
    </row>
    <row r="24" spans="119:120" ht="13" x14ac:dyDescent="0.2">
      <c r="DP24" s="258"/>
    </row>
    <row r="25" spans="119:120" ht="13" x14ac:dyDescent="0.2">
      <c r="DP25" s="258"/>
    </row>
    <row r="26" spans="119:120" ht="13" x14ac:dyDescent="0.2">
      <c r="DO26" s="258"/>
      <c r="DP26" s="258"/>
    </row>
    <row r="27" spans="119:120" ht="13" x14ac:dyDescent="0.2"/>
    <row r="28" spans="119:120" ht="13" x14ac:dyDescent="0.2">
      <c r="DO28" s="258"/>
      <c r="DP28" s="258"/>
    </row>
    <row r="29" spans="119:120" ht="13" x14ac:dyDescent="0.2">
      <c r="DP29" s="258"/>
    </row>
    <row r="30" spans="119:120" ht="13" x14ac:dyDescent="0.2"/>
    <row r="31" spans="119:120" ht="13" x14ac:dyDescent="0.2">
      <c r="DO31" s="258"/>
      <c r="DP31" s="258"/>
    </row>
    <row r="32" spans="119:120" ht="13" x14ac:dyDescent="0.2"/>
    <row r="33" spans="98:120" ht="13" x14ac:dyDescent="0.2">
      <c r="DO33" s="258"/>
      <c r="DP33" s="258"/>
    </row>
    <row r="34" spans="98:120" ht="13" x14ac:dyDescent="0.2">
      <c r="DM34" s="258"/>
    </row>
    <row r="35" spans="98:120" ht="13" x14ac:dyDescent="0.2">
      <c r="CT35" s="258"/>
      <c r="CU35" s="258"/>
      <c r="CV35" s="258"/>
      <c r="CY35" s="258"/>
      <c r="CZ35" s="258"/>
      <c r="DA35" s="258"/>
      <c r="DD35" s="258"/>
      <c r="DE35" s="258"/>
      <c r="DF35" s="258"/>
      <c r="DI35" s="258"/>
      <c r="DJ35" s="258"/>
      <c r="DK35" s="258"/>
      <c r="DM35" s="258"/>
      <c r="DN35" s="258"/>
      <c r="DO35" s="258"/>
      <c r="DP35" s="258"/>
    </row>
    <row r="36" spans="98:120" ht="13" x14ac:dyDescent="0.2"/>
    <row r="37" spans="98:120" ht="13" x14ac:dyDescent="0.2">
      <c r="CW37" s="258"/>
      <c r="DB37" s="258"/>
      <c r="DG37" s="258"/>
      <c r="DL37" s="258"/>
      <c r="DP37" s="258"/>
    </row>
    <row r="38" spans="98:120" ht="13"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8"/>
      <c r="DO49" s="258"/>
      <c r="DP49" s="25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8"/>
      <c r="CS63" s="258"/>
      <c r="CX63" s="258"/>
      <c r="DC63" s="258"/>
      <c r="DH63" s="258"/>
    </row>
    <row r="64" spans="22:120" ht="13" x14ac:dyDescent="0.2">
      <c r="V64" s="258"/>
    </row>
    <row r="65" spans="15:120" ht="13"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 x14ac:dyDescent="0.2">
      <c r="Q66" s="258"/>
      <c r="S66" s="258"/>
      <c r="U66" s="258"/>
      <c r="DM66" s="258"/>
    </row>
    <row r="67" spans="15:120" ht="13"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 x14ac:dyDescent="0.2"/>
    <row r="69" spans="15:120" ht="13" x14ac:dyDescent="0.2"/>
    <row r="70" spans="15:120" ht="13" x14ac:dyDescent="0.2"/>
    <row r="71" spans="15:120" ht="13" x14ac:dyDescent="0.2"/>
    <row r="72" spans="15:120" ht="13" x14ac:dyDescent="0.2">
      <c r="DP72" s="258"/>
    </row>
    <row r="73" spans="15:120" ht="13" x14ac:dyDescent="0.2">
      <c r="DP73" s="25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8"/>
      <c r="CX96" s="258"/>
      <c r="DC96" s="258"/>
      <c r="DH96" s="258"/>
    </row>
    <row r="97" spans="24:120" ht="13" x14ac:dyDescent="0.2">
      <c r="CS97" s="258"/>
      <c r="CX97" s="258"/>
      <c r="DC97" s="258"/>
      <c r="DH97" s="258"/>
      <c r="DP97" s="259" t="s">
        <v>505</v>
      </c>
    </row>
    <row r="98" spans="24:120" ht="13" hidden="1" x14ac:dyDescent="0.2">
      <c r="CS98" s="258"/>
      <c r="CX98" s="258"/>
      <c r="DC98" s="258"/>
      <c r="DH98" s="258"/>
    </row>
    <row r="99" spans="24:120" ht="13"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 hidden="1" x14ac:dyDescent="0.2">
      <c r="CT103" s="258"/>
      <c r="CV103" s="258"/>
      <c r="CW103" s="258"/>
      <c r="CY103" s="258"/>
      <c r="DA103" s="258"/>
      <c r="DB103" s="258"/>
      <c r="DD103" s="258"/>
      <c r="DF103" s="258"/>
      <c r="DG103" s="258"/>
      <c r="DI103" s="258"/>
      <c r="DK103" s="258"/>
      <c r="DL103" s="258"/>
      <c r="DM103" s="258"/>
      <c r="DN103" s="258"/>
      <c r="DO103" s="258"/>
      <c r="DP103" s="258"/>
    </row>
    <row r="104" spans="24:120" ht="13" hidden="1" x14ac:dyDescent="0.2">
      <c r="CV104" s="258"/>
      <c r="CW104" s="258"/>
      <c r="DA104" s="258"/>
      <c r="DB104" s="258"/>
      <c r="DF104" s="258"/>
      <c r="DG104" s="258"/>
      <c r="DK104" s="258"/>
      <c r="DL104" s="258"/>
      <c r="DN104" s="258"/>
      <c r="DO104" s="258"/>
      <c r="DP104" s="258"/>
    </row>
    <row r="105" spans="24:120" ht="12.75" hidden="1" customHeight="1" x14ac:dyDescent="0.2"/>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9" customWidth="1"/>
    <col min="117" max="16384" width="9" style="258" hidden="1"/>
  </cols>
  <sheetData>
    <row r="1" spans="2:116" ht="13"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 x14ac:dyDescent="0.2"/>
    <row r="3" spans="2:116" ht="13" x14ac:dyDescent="0.2"/>
    <row r="4" spans="2:116" ht="13"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 x14ac:dyDescent="0.2"/>
    <row r="20" spans="9:116" ht="13" x14ac:dyDescent="0.2"/>
    <row r="21" spans="9:116" ht="13" x14ac:dyDescent="0.2">
      <c r="DL21" s="258"/>
    </row>
    <row r="22" spans="9:116" ht="13" x14ac:dyDescent="0.2">
      <c r="DI22" s="258"/>
      <c r="DJ22" s="258"/>
      <c r="DK22" s="258"/>
      <c r="DL22" s="258"/>
    </row>
    <row r="23" spans="9:116" ht="13" x14ac:dyDescent="0.2">
      <c r="CY23" s="258"/>
      <c r="CZ23" s="258"/>
      <c r="DA23" s="258"/>
      <c r="DB23" s="258"/>
      <c r="DC23" s="258"/>
      <c r="DD23" s="258"/>
      <c r="DE23" s="258"/>
      <c r="DF23" s="258"/>
      <c r="DG23" s="258"/>
      <c r="DH23" s="258"/>
      <c r="DI23" s="258"/>
      <c r="DJ23" s="258"/>
      <c r="DK23" s="258"/>
      <c r="DL23" s="25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8"/>
      <c r="DA35" s="258"/>
      <c r="DB35" s="258"/>
      <c r="DC35" s="258"/>
      <c r="DD35" s="258"/>
      <c r="DE35" s="258"/>
      <c r="DF35" s="258"/>
      <c r="DG35" s="258"/>
      <c r="DH35" s="258"/>
      <c r="DI35" s="258"/>
      <c r="DJ35" s="258"/>
      <c r="DK35" s="258"/>
      <c r="DL35" s="258"/>
    </row>
    <row r="36" spans="15:116" ht="13" x14ac:dyDescent="0.2"/>
    <row r="37" spans="15:116" ht="13" x14ac:dyDescent="0.2">
      <c r="DL37" s="258"/>
    </row>
    <row r="38" spans="15:116" ht="13" x14ac:dyDescent="0.2">
      <c r="DI38" s="258"/>
      <c r="DJ38" s="258"/>
      <c r="DK38" s="258"/>
      <c r="DL38" s="258"/>
    </row>
    <row r="39" spans="15:116" ht="13" x14ac:dyDescent="0.2"/>
    <row r="40" spans="15:116" ht="13" x14ac:dyDescent="0.2"/>
    <row r="41" spans="15:116" ht="13" x14ac:dyDescent="0.2"/>
    <row r="42" spans="15:116" ht="13" x14ac:dyDescent="0.2"/>
    <row r="43" spans="15:116" ht="13"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 x14ac:dyDescent="0.2">
      <c r="DL44" s="258"/>
    </row>
    <row r="45" spans="15:116" ht="13" x14ac:dyDescent="0.2"/>
    <row r="46" spans="15:116" ht="13" x14ac:dyDescent="0.2">
      <c r="DA46" s="258"/>
      <c r="DB46" s="258"/>
      <c r="DC46" s="258"/>
      <c r="DD46" s="258"/>
      <c r="DE46" s="258"/>
      <c r="DF46" s="258"/>
      <c r="DG46" s="258"/>
      <c r="DH46" s="258"/>
      <c r="DI46" s="258"/>
      <c r="DJ46" s="258"/>
      <c r="DK46" s="258"/>
      <c r="DL46" s="258"/>
    </row>
    <row r="47" spans="15:116" ht="13" x14ac:dyDescent="0.2"/>
    <row r="48" spans="15:116" ht="13" x14ac:dyDescent="0.2"/>
    <row r="49" spans="104:116" ht="13" x14ac:dyDescent="0.2"/>
    <row r="50" spans="104:116" ht="13" x14ac:dyDescent="0.2">
      <c r="CZ50" s="258"/>
      <c r="DA50" s="258"/>
      <c r="DB50" s="258"/>
      <c r="DC50" s="258"/>
      <c r="DD50" s="258"/>
      <c r="DE50" s="258"/>
      <c r="DF50" s="258"/>
      <c r="DG50" s="258"/>
      <c r="DH50" s="258"/>
      <c r="DI50" s="258"/>
      <c r="DJ50" s="258"/>
      <c r="DK50" s="258"/>
      <c r="DL50" s="258"/>
    </row>
    <row r="51" spans="104:116" ht="13" x14ac:dyDescent="0.2"/>
    <row r="52" spans="104:116" ht="13" x14ac:dyDescent="0.2"/>
    <row r="53" spans="104:116" ht="13" x14ac:dyDescent="0.2">
      <c r="DL53" s="25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8"/>
      <c r="DD67" s="258"/>
      <c r="DE67" s="258"/>
      <c r="DF67" s="258"/>
      <c r="DG67" s="258"/>
      <c r="DH67" s="258"/>
      <c r="DI67" s="258"/>
      <c r="DJ67" s="258"/>
      <c r="DK67" s="258"/>
      <c r="DL67" s="25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EzhlhyWqK7XIgIMAAXmeQoJuPNY1X4TfLeJ6+bHnhKS7WRfy48iYXotHaJeq2KnqYKQJpSj8TBxJf+baclVgg==" saltValue="jTpqzuLBC0JQGhkZeL0L/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0" customWidth="1"/>
    <col min="37" max="44" width="17" style="260" customWidth="1"/>
    <col min="45" max="45" width="6.08984375" style="267" customWidth="1"/>
    <col min="46" max="46" width="3" style="265" customWidth="1"/>
    <col min="47" max="47" width="19.08984375" style="260" hidden="1" customWidth="1"/>
    <col min="48" max="52" width="12.6328125" style="260" hidden="1" customWidth="1"/>
    <col min="53" max="16384" width="8.6328125" style="260" hidden="1"/>
  </cols>
  <sheetData>
    <row r="1" spans="1:46" ht="13" x14ac:dyDescent="0.2">
      <c r="AS1" s="261"/>
      <c r="AT1" s="261"/>
    </row>
    <row r="2" spans="1:46" ht="13" x14ac:dyDescent="0.2">
      <c r="AS2" s="261"/>
      <c r="AT2" s="261"/>
    </row>
    <row r="3" spans="1:46" ht="13" x14ac:dyDescent="0.2">
      <c r="AS3" s="261"/>
      <c r="AT3" s="261"/>
    </row>
    <row r="4" spans="1:46" ht="13" x14ac:dyDescent="0.2">
      <c r="AS4" s="261"/>
      <c r="AT4" s="261"/>
    </row>
    <row r="5" spans="1:46" ht="16.5" x14ac:dyDescent="0.2">
      <c r="A5" s="262" t="s">
        <v>506</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507</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47" t="s">
        <v>508</v>
      </c>
      <c r="AP7" s="271"/>
      <c r="AQ7" s="272" t="s">
        <v>509</v>
      </c>
      <c r="AR7" s="273"/>
    </row>
    <row r="8" spans="1:46" ht="13"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48"/>
      <c r="AP8" s="277" t="s">
        <v>510</v>
      </c>
      <c r="AQ8" s="278" t="s">
        <v>511</v>
      </c>
      <c r="AR8" s="279" t="s">
        <v>512</v>
      </c>
    </row>
    <row r="9" spans="1:46" ht="13"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59" t="s">
        <v>513</v>
      </c>
      <c r="AL9" s="1160"/>
      <c r="AM9" s="1160"/>
      <c r="AN9" s="1161"/>
      <c r="AO9" s="280">
        <v>372332</v>
      </c>
      <c r="AP9" s="280">
        <v>596686</v>
      </c>
      <c r="AQ9" s="281">
        <v>242692</v>
      </c>
      <c r="AR9" s="282">
        <v>145.9</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59" t="s">
        <v>514</v>
      </c>
      <c r="AL10" s="1160"/>
      <c r="AM10" s="1160"/>
      <c r="AN10" s="1161"/>
      <c r="AO10" s="283">
        <v>26428</v>
      </c>
      <c r="AP10" s="283">
        <v>42353</v>
      </c>
      <c r="AQ10" s="284">
        <v>27094</v>
      </c>
      <c r="AR10" s="285">
        <v>56.3</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59" t="s">
        <v>515</v>
      </c>
      <c r="AL11" s="1160"/>
      <c r="AM11" s="1160"/>
      <c r="AN11" s="1161"/>
      <c r="AO11" s="283" t="s">
        <v>516</v>
      </c>
      <c r="AP11" s="283" t="s">
        <v>516</v>
      </c>
      <c r="AQ11" s="284">
        <v>4163</v>
      </c>
      <c r="AR11" s="285" t="s">
        <v>516</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59" t="s">
        <v>517</v>
      </c>
      <c r="AL12" s="1160"/>
      <c r="AM12" s="1160"/>
      <c r="AN12" s="1161"/>
      <c r="AO12" s="283" t="s">
        <v>516</v>
      </c>
      <c r="AP12" s="283" t="s">
        <v>516</v>
      </c>
      <c r="AQ12" s="284" t="s">
        <v>516</v>
      </c>
      <c r="AR12" s="285" t="s">
        <v>516</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59" t="s">
        <v>518</v>
      </c>
      <c r="AL13" s="1160"/>
      <c r="AM13" s="1160"/>
      <c r="AN13" s="1161"/>
      <c r="AO13" s="283">
        <v>10169</v>
      </c>
      <c r="AP13" s="283">
        <v>16296</v>
      </c>
      <c r="AQ13" s="284">
        <v>8881</v>
      </c>
      <c r="AR13" s="285">
        <v>83.5</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59" t="s">
        <v>519</v>
      </c>
      <c r="AL14" s="1160"/>
      <c r="AM14" s="1160"/>
      <c r="AN14" s="1161"/>
      <c r="AO14" s="283" t="s">
        <v>516</v>
      </c>
      <c r="AP14" s="283" t="s">
        <v>516</v>
      </c>
      <c r="AQ14" s="284">
        <v>5165</v>
      </c>
      <c r="AR14" s="285" t="s">
        <v>516</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62" t="s">
        <v>520</v>
      </c>
      <c r="AL15" s="1163"/>
      <c r="AM15" s="1163"/>
      <c r="AN15" s="1164"/>
      <c r="AO15" s="283">
        <v>-20820</v>
      </c>
      <c r="AP15" s="283">
        <v>-33365</v>
      </c>
      <c r="AQ15" s="284">
        <v>-18870</v>
      </c>
      <c r="AR15" s="285">
        <v>76.8</v>
      </c>
    </row>
    <row r="16" spans="1:46" ht="13"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62" t="s">
        <v>190</v>
      </c>
      <c r="AL16" s="1163"/>
      <c r="AM16" s="1163"/>
      <c r="AN16" s="1164"/>
      <c r="AO16" s="283">
        <v>388109</v>
      </c>
      <c r="AP16" s="283">
        <v>621970</v>
      </c>
      <c r="AQ16" s="284">
        <v>269124</v>
      </c>
      <c r="AR16" s="285">
        <v>131.1</v>
      </c>
    </row>
    <row r="17" spans="1:46" ht="13"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521</v>
      </c>
      <c r="AL19" s="261"/>
      <c r="AM19" s="261"/>
      <c r="AN19" s="261"/>
      <c r="AO19" s="261"/>
      <c r="AP19" s="261"/>
      <c r="AQ19" s="261"/>
      <c r="AR19" s="261"/>
    </row>
    <row r="20" spans="1:46" ht="13"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522</v>
      </c>
      <c r="AP20" s="292" t="s">
        <v>523</v>
      </c>
      <c r="AQ20" s="293" t="s">
        <v>524</v>
      </c>
      <c r="AR20" s="294"/>
    </row>
    <row r="21" spans="1:46" s="300" customFormat="1" ht="13"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65" t="s">
        <v>525</v>
      </c>
      <c r="AL21" s="1166"/>
      <c r="AM21" s="1166"/>
      <c r="AN21" s="1167"/>
      <c r="AO21" s="296">
        <v>49.68</v>
      </c>
      <c r="AP21" s="297">
        <v>24.07</v>
      </c>
      <c r="AQ21" s="298">
        <v>25.61</v>
      </c>
      <c r="AR21" s="266"/>
      <c r="AS21" s="299"/>
      <c r="AT21" s="295"/>
    </row>
    <row r="22" spans="1:46" s="300" customFormat="1" ht="13"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65" t="s">
        <v>526</v>
      </c>
      <c r="AL22" s="1166"/>
      <c r="AM22" s="1166"/>
      <c r="AN22" s="1167"/>
      <c r="AO22" s="301">
        <v>97.7</v>
      </c>
      <c r="AP22" s="302">
        <v>94.6</v>
      </c>
      <c r="AQ22" s="303">
        <v>3.1</v>
      </c>
      <c r="AR22" s="287"/>
      <c r="AS22" s="299"/>
      <c r="AT22" s="295"/>
    </row>
    <row r="23" spans="1:46" s="300" customFormat="1" ht="13"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 x14ac:dyDescent="0.2">
      <c r="A26" s="1158" t="s">
        <v>527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6"/>
    </row>
    <row r="27" spans="1:46" ht="13" x14ac:dyDescent="0.2">
      <c r="A27" s="308"/>
      <c r="AO27" s="261"/>
      <c r="AP27" s="261"/>
      <c r="AQ27" s="261"/>
      <c r="AR27" s="261"/>
      <c r="AS27" s="261"/>
      <c r="AT27" s="261"/>
    </row>
    <row r="28" spans="1:46" ht="16.5" x14ac:dyDescent="0.2">
      <c r="A28" s="262" t="s">
        <v>528</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529</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47" t="s">
        <v>508</v>
      </c>
      <c r="AP30" s="271"/>
      <c r="AQ30" s="272" t="s">
        <v>509</v>
      </c>
      <c r="AR30" s="273"/>
    </row>
    <row r="31" spans="1:46" ht="13"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48"/>
      <c r="AP31" s="277" t="s">
        <v>510</v>
      </c>
      <c r="AQ31" s="278" t="s">
        <v>511</v>
      </c>
      <c r="AR31" s="279" t="s">
        <v>512</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49" t="s">
        <v>530</v>
      </c>
      <c r="AL32" s="1150"/>
      <c r="AM32" s="1150"/>
      <c r="AN32" s="1151"/>
      <c r="AO32" s="311">
        <v>313701</v>
      </c>
      <c r="AP32" s="311">
        <v>502726</v>
      </c>
      <c r="AQ32" s="312">
        <v>141234</v>
      </c>
      <c r="AR32" s="313">
        <v>256</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49" t="s">
        <v>531</v>
      </c>
      <c r="AL33" s="1150"/>
      <c r="AM33" s="1150"/>
      <c r="AN33" s="1151"/>
      <c r="AO33" s="311" t="s">
        <v>516</v>
      </c>
      <c r="AP33" s="311" t="s">
        <v>516</v>
      </c>
      <c r="AQ33" s="312" t="s">
        <v>516</v>
      </c>
      <c r="AR33" s="313" t="s">
        <v>516</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49" t="s">
        <v>532</v>
      </c>
      <c r="AL34" s="1150"/>
      <c r="AM34" s="1150"/>
      <c r="AN34" s="1151"/>
      <c r="AO34" s="311" t="s">
        <v>516</v>
      </c>
      <c r="AP34" s="311" t="s">
        <v>516</v>
      </c>
      <c r="AQ34" s="312" t="s">
        <v>516</v>
      </c>
      <c r="AR34" s="313" t="s">
        <v>516</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49" t="s">
        <v>533</v>
      </c>
      <c r="AL35" s="1150"/>
      <c r="AM35" s="1150"/>
      <c r="AN35" s="1151"/>
      <c r="AO35" s="311">
        <v>50192</v>
      </c>
      <c r="AP35" s="311">
        <v>80436</v>
      </c>
      <c r="AQ35" s="312">
        <v>30523</v>
      </c>
      <c r="AR35" s="313">
        <v>163.5</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49" t="s">
        <v>534</v>
      </c>
      <c r="AL36" s="1150"/>
      <c r="AM36" s="1150"/>
      <c r="AN36" s="1151"/>
      <c r="AO36" s="311">
        <v>2899</v>
      </c>
      <c r="AP36" s="311">
        <v>4646</v>
      </c>
      <c r="AQ36" s="312">
        <v>4602</v>
      </c>
      <c r="AR36" s="313">
        <v>1</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49" t="s">
        <v>535</v>
      </c>
      <c r="AL37" s="1150"/>
      <c r="AM37" s="1150"/>
      <c r="AN37" s="1151"/>
      <c r="AO37" s="311" t="s">
        <v>516</v>
      </c>
      <c r="AP37" s="311" t="s">
        <v>516</v>
      </c>
      <c r="AQ37" s="312">
        <v>937</v>
      </c>
      <c r="AR37" s="313" t="s">
        <v>516</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52" t="s">
        <v>536</v>
      </c>
      <c r="AL38" s="1153"/>
      <c r="AM38" s="1153"/>
      <c r="AN38" s="1154"/>
      <c r="AO38" s="314">
        <v>220</v>
      </c>
      <c r="AP38" s="314">
        <v>353</v>
      </c>
      <c r="AQ38" s="315">
        <v>14</v>
      </c>
      <c r="AR38" s="303">
        <v>2421.4</v>
      </c>
      <c r="AS38" s="310"/>
    </row>
    <row r="39" spans="1:46" ht="13"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52" t="s">
        <v>537</v>
      </c>
      <c r="AL39" s="1153"/>
      <c r="AM39" s="1153"/>
      <c r="AN39" s="1154"/>
      <c r="AO39" s="311">
        <v>-18150</v>
      </c>
      <c r="AP39" s="311">
        <v>-29087</v>
      </c>
      <c r="AQ39" s="312">
        <v>-6455</v>
      </c>
      <c r="AR39" s="313">
        <v>350.6</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49" t="s">
        <v>538</v>
      </c>
      <c r="AL40" s="1150"/>
      <c r="AM40" s="1150"/>
      <c r="AN40" s="1151"/>
      <c r="AO40" s="311">
        <v>-267675</v>
      </c>
      <c r="AP40" s="311">
        <v>-428966</v>
      </c>
      <c r="AQ40" s="312">
        <v>-126702</v>
      </c>
      <c r="AR40" s="313">
        <v>238.6</v>
      </c>
      <c r="AS40" s="310"/>
    </row>
    <row r="41" spans="1:46" ht="13"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55" t="s">
        <v>302</v>
      </c>
      <c r="AL41" s="1156"/>
      <c r="AM41" s="1156"/>
      <c r="AN41" s="1157"/>
      <c r="AO41" s="311">
        <v>81187</v>
      </c>
      <c r="AP41" s="311">
        <v>130107</v>
      </c>
      <c r="AQ41" s="312">
        <v>44155</v>
      </c>
      <c r="AR41" s="313">
        <v>194.7</v>
      </c>
      <c r="AS41" s="310"/>
    </row>
    <row r="42" spans="1:46" ht="13"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539</v>
      </c>
      <c r="AL42" s="261"/>
      <c r="AM42" s="261"/>
      <c r="AN42" s="261"/>
      <c r="AO42" s="261"/>
      <c r="AP42" s="261"/>
      <c r="AQ42" s="287"/>
      <c r="AR42" s="287"/>
      <c r="AS42" s="310"/>
    </row>
    <row r="43" spans="1:46" ht="13"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540</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541</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42" t="s">
        <v>508</v>
      </c>
      <c r="AN49" s="1144" t="s">
        <v>542</v>
      </c>
      <c r="AO49" s="1145"/>
      <c r="AP49" s="1145"/>
      <c r="AQ49" s="1145"/>
      <c r="AR49" s="1146"/>
    </row>
    <row r="50" spans="1:44" ht="13"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43"/>
      <c r="AN50" s="327" t="s">
        <v>543</v>
      </c>
      <c r="AO50" s="328" t="s">
        <v>544</v>
      </c>
      <c r="AP50" s="329" t="s">
        <v>545</v>
      </c>
      <c r="AQ50" s="330" t="s">
        <v>546</v>
      </c>
      <c r="AR50" s="331" t="s">
        <v>547</v>
      </c>
    </row>
    <row r="51" spans="1:44" ht="13"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548</v>
      </c>
      <c r="AL51" s="324"/>
      <c r="AM51" s="332">
        <v>449508</v>
      </c>
      <c r="AN51" s="333">
        <v>732098</v>
      </c>
      <c r="AO51" s="334">
        <v>-10.5</v>
      </c>
      <c r="AP51" s="335">
        <v>291173</v>
      </c>
      <c r="AQ51" s="336">
        <v>-0.3</v>
      </c>
      <c r="AR51" s="337">
        <v>-10.199999999999999</v>
      </c>
    </row>
    <row r="52" spans="1:44" ht="13"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549</v>
      </c>
      <c r="AM52" s="340">
        <v>139698</v>
      </c>
      <c r="AN52" s="341">
        <v>227521</v>
      </c>
      <c r="AO52" s="342">
        <v>735.6</v>
      </c>
      <c r="AP52" s="343">
        <v>119071</v>
      </c>
      <c r="AQ52" s="344">
        <v>-6.7</v>
      </c>
      <c r="AR52" s="345">
        <v>742.3</v>
      </c>
    </row>
    <row r="53" spans="1:44" ht="13"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550</v>
      </c>
      <c r="AL53" s="324"/>
      <c r="AM53" s="332">
        <v>350523</v>
      </c>
      <c r="AN53" s="333">
        <v>549409</v>
      </c>
      <c r="AO53" s="334">
        <v>-25</v>
      </c>
      <c r="AP53" s="335">
        <v>271581</v>
      </c>
      <c r="AQ53" s="336">
        <v>-6.7</v>
      </c>
      <c r="AR53" s="337">
        <v>-18.3</v>
      </c>
    </row>
    <row r="54" spans="1:44" ht="13"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549</v>
      </c>
      <c r="AM54" s="340">
        <v>146066</v>
      </c>
      <c r="AN54" s="341">
        <v>228944</v>
      </c>
      <c r="AO54" s="342">
        <v>0.6</v>
      </c>
      <c r="AP54" s="343">
        <v>117844</v>
      </c>
      <c r="AQ54" s="344">
        <v>-1</v>
      </c>
      <c r="AR54" s="345">
        <v>1.6</v>
      </c>
    </row>
    <row r="55" spans="1:44" ht="13"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551</v>
      </c>
      <c r="AL55" s="324"/>
      <c r="AM55" s="332">
        <v>494343</v>
      </c>
      <c r="AN55" s="333">
        <v>767613</v>
      </c>
      <c r="AO55" s="334">
        <v>39.700000000000003</v>
      </c>
      <c r="AP55" s="335">
        <v>268375</v>
      </c>
      <c r="AQ55" s="336">
        <v>-1.2</v>
      </c>
      <c r="AR55" s="337">
        <v>40.9</v>
      </c>
    </row>
    <row r="56" spans="1:44" ht="13"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549</v>
      </c>
      <c r="AM56" s="340">
        <v>184337</v>
      </c>
      <c r="AN56" s="341">
        <v>286238</v>
      </c>
      <c r="AO56" s="342">
        <v>25</v>
      </c>
      <c r="AP56" s="343">
        <v>119602</v>
      </c>
      <c r="AQ56" s="344">
        <v>1.5</v>
      </c>
      <c r="AR56" s="345">
        <v>23.5</v>
      </c>
    </row>
    <row r="57" spans="1:44" ht="13"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552</v>
      </c>
      <c r="AL57" s="324"/>
      <c r="AM57" s="332">
        <v>538426</v>
      </c>
      <c r="AN57" s="333">
        <v>834769</v>
      </c>
      <c r="AO57" s="334">
        <v>8.6999999999999993</v>
      </c>
      <c r="AP57" s="335">
        <v>301035</v>
      </c>
      <c r="AQ57" s="336">
        <v>12.2</v>
      </c>
      <c r="AR57" s="337">
        <v>-3.5</v>
      </c>
    </row>
    <row r="58" spans="1:44" ht="13"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549</v>
      </c>
      <c r="AM58" s="340">
        <v>261886</v>
      </c>
      <c r="AN58" s="341">
        <v>406025</v>
      </c>
      <c r="AO58" s="342">
        <v>41.8</v>
      </c>
      <c r="AP58" s="343">
        <v>154376</v>
      </c>
      <c r="AQ58" s="344">
        <v>29.1</v>
      </c>
      <c r="AR58" s="345">
        <v>12.7</v>
      </c>
    </row>
    <row r="59" spans="1:44" ht="13"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553</v>
      </c>
      <c r="AL59" s="324"/>
      <c r="AM59" s="332">
        <v>616393</v>
      </c>
      <c r="AN59" s="333">
        <v>987809</v>
      </c>
      <c r="AO59" s="334">
        <v>18.3</v>
      </c>
      <c r="AP59" s="335">
        <v>362690</v>
      </c>
      <c r="AQ59" s="336">
        <v>20.5</v>
      </c>
      <c r="AR59" s="337">
        <v>-2.2000000000000002</v>
      </c>
    </row>
    <row r="60" spans="1:44" ht="13"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549</v>
      </c>
      <c r="AM60" s="340">
        <v>11928</v>
      </c>
      <c r="AN60" s="341">
        <v>19115</v>
      </c>
      <c r="AO60" s="342">
        <v>-95.3</v>
      </c>
      <c r="AP60" s="343">
        <v>172580</v>
      </c>
      <c r="AQ60" s="344">
        <v>11.8</v>
      </c>
      <c r="AR60" s="345">
        <v>-107.1</v>
      </c>
    </row>
    <row r="61" spans="1:44" ht="13"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554</v>
      </c>
      <c r="AL61" s="346"/>
      <c r="AM61" s="347">
        <v>489839</v>
      </c>
      <c r="AN61" s="348">
        <v>774340</v>
      </c>
      <c r="AO61" s="349">
        <v>6.2</v>
      </c>
      <c r="AP61" s="350">
        <v>298971</v>
      </c>
      <c r="AQ61" s="351">
        <v>4.9000000000000004</v>
      </c>
      <c r="AR61" s="337">
        <v>1.3</v>
      </c>
    </row>
    <row r="62" spans="1:44" ht="13"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549</v>
      </c>
      <c r="AM62" s="340">
        <v>148783</v>
      </c>
      <c r="AN62" s="341">
        <v>233569</v>
      </c>
      <c r="AO62" s="342">
        <v>141.5</v>
      </c>
      <c r="AP62" s="343">
        <v>136695</v>
      </c>
      <c r="AQ62" s="344">
        <v>6.9</v>
      </c>
      <c r="AR62" s="345">
        <v>134.6</v>
      </c>
    </row>
    <row r="63" spans="1:44" ht="13"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 hidden="1" x14ac:dyDescent="0.2">
      <c r="AK70" s="261"/>
      <c r="AL70" s="261"/>
      <c r="AM70" s="261"/>
      <c r="AN70" s="261"/>
      <c r="AO70" s="261"/>
      <c r="AP70" s="261"/>
      <c r="AQ70" s="261"/>
      <c r="AR70" s="261"/>
    </row>
    <row r="71" spans="1:46" ht="13" hidden="1" x14ac:dyDescent="0.2">
      <c r="AK71" s="261"/>
      <c r="AL71" s="261"/>
      <c r="AM71" s="261"/>
      <c r="AN71" s="261"/>
      <c r="AO71" s="261"/>
      <c r="AP71" s="261"/>
      <c r="AQ71" s="261"/>
      <c r="AR71" s="261"/>
    </row>
    <row r="72" spans="1:46" ht="13" hidden="1" x14ac:dyDescent="0.2">
      <c r="AK72" s="261"/>
      <c r="AL72" s="261"/>
      <c r="AM72" s="261"/>
      <c r="AN72" s="261"/>
      <c r="AO72" s="261"/>
      <c r="AP72" s="261"/>
      <c r="AQ72" s="261"/>
      <c r="AR72" s="261"/>
    </row>
    <row r="73" spans="1:46" ht="13" hidden="1" x14ac:dyDescent="0.2">
      <c r="AK73" s="261"/>
      <c r="AL73" s="261"/>
      <c r="AM73" s="261"/>
      <c r="AN73" s="261"/>
      <c r="AO73" s="261"/>
      <c r="AP73" s="261"/>
      <c r="AQ73" s="261"/>
      <c r="AR73" s="261"/>
    </row>
  </sheetData>
  <sheetProtection algorithmName="SHA-512" hashValue="HLLGOq3sSHvWlFfCEYf86qOPSNKhTzQzYD8+1F0swjMJ5Uj/1gsfROOrTcWHy0OBhYltC4snmXqQ7UIGIB7LPA==" saltValue="eMXScsLJBS+kqNCw/ATN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 x14ac:dyDescent="0.2">
      <c r="B2" s="258"/>
      <c r="DG2" s="258"/>
    </row>
    <row r="3" spans="2:125" ht="13"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 x14ac:dyDescent="0.2"/>
    <row r="5" spans="2:125" ht="13" x14ac:dyDescent="0.2"/>
    <row r="6" spans="2:125" ht="13" x14ac:dyDescent="0.2"/>
    <row r="7" spans="2:125" ht="13" x14ac:dyDescent="0.2"/>
    <row r="8" spans="2:125" ht="13" x14ac:dyDescent="0.2"/>
    <row r="9" spans="2:125" ht="13" x14ac:dyDescent="0.2">
      <c r="DU9" s="25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8"/>
    </row>
    <row r="18" spans="125:125" ht="13" x14ac:dyDescent="0.2"/>
    <row r="19" spans="125:125" ht="13" x14ac:dyDescent="0.2"/>
    <row r="20" spans="125:125" ht="13" x14ac:dyDescent="0.2">
      <c r="DU20" s="258"/>
    </row>
    <row r="21" spans="125:125" ht="13" x14ac:dyDescent="0.2">
      <c r="DU21" s="25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8"/>
    </row>
    <row r="29" spans="125:125" ht="13" x14ac:dyDescent="0.2"/>
    <row r="30" spans="125:125" ht="13" x14ac:dyDescent="0.2"/>
    <row r="31" spans="125:125" ht="13" x14ac:dyDescent="0.2"/>
    <row r="32" spans="125:125" ht="13" x14ac:dyDescent="0.2"/>
    <row r="33" spans="2:125" ht="13" x14ac:dyDescent="0.2">
      <c r="B33" s="258"/>
      <c r="G33" s="258"/>
      <c r="I33" s="258"/>
    </row>
    <row r="34" spans="2:125" ht="13" x14ac:dyDescent="0.2">
      <c r="C34" s="258"/>
      <c r="P34" s="258"/>
      <c r="DE34" s="258"/>
      <c r="DH34" s="258"/>
    </row>
    <row r="35" spans="2:125" ht="13" x14ac:dyDescent="0.2">
      <c r="D35" s="258"/>
      <c r="E35" s="258"/>
      <c r="DG35" s="258"/>
      <c r="DJ35" s="258"/>
      <c r="DP35" s="258"/>
      <c r="DQ35" s="258"/>
      <c r="DR35" s="258"/>
      <c r="DS35" s="258"/>
      <c r="DT35" s="258"/>
      <c r="DU35" s="258"/>
    </row>
    <row r="36" spans="2:125" ht="13"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 x14ac:dyDescent="0.2">
      <c r="DU37" s="258"/>
    </row>
    <row r="38" spans="2:125" ht="13" x14ac:dyDescent="0.2">
      <c r="DT38" s="258"/>
      <c r="DU38" s="258"/>
    </row>
    <row r="39" spans="2:125" ht="13" x14ac:dyDescent="0.2"/>
    <row r="40" spans="2:125" ht="13" x14ac:dyDescent="0.2">
      <c r="DH40" s="258"/>
    </row>
    <row r="41" spans="2:125" ht="13" x14ac:dyDescent="0.2">
      <c r="DE41" s="258"/>
    </row>
    <row r="42" spans="2:125" ht="13" x14ac:dyDescent="0.2">
      <c r="DG42" s="258"/>
      <c r="DJ42" s="258"/>
    </row>
    <row r="43" spans="2:125" ht="13"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 x14ac:dyDescent="0.2">
      <c r="DU44" s="258"/>
    </row>
    <row r="45" spans="2:125" ht="13" x14ac:dyDescent="0.2"/>
    <row r="46" spans="2:125" ht="13" x14ac:dyDescent="0.2"/>
    <row r="47" spans="2:125" ht="13" x14ac:dyDescent="0.2"/>
    <row r="48" spans="2:125" ht="13" x14ac:dyDescent="0.2">
      <c r="DT48" s="258"/>
      <c r="DU48" s="258"/>
    </row>
    <row r="49" spans="120:125" ht="13" x14ac:dyDescent="0.2">
      <c r="DU49" s="258"/>
    </row>
    <row r="50" spans="120:125" ht="13" x14ac:dyDescent="0.2">
      <c r="DU50" s="258"/>
    </row>
    <row r="51" spans="120:125" ht="13" x14ac:dyDescent="0.2">
      <c r="DP51" s="258"/>
      <c r="DQ51" s="258"/>
      <c r="DR51" s="258"/>
      <c r="DS51" s="258"/>
      <c r="DT51" s="258"/>
      <c r="DU51" s="258"/>
    </row>
    <row r="52" spans="120:125" ht="13" x14ac:dyDescent="0.2"/>
    <row r="53" spans="120:125" ht="13" x14ac:dyDescent="0.2"/>
    <row r="54" spans="120:125" ht="13" x14ac:dyDescent="0.2">
      <c r="DU54" s="258"/>
    </row>
    <row r="55" spans="120:125" ht="13" x14ac:dyDescent="0.2"/>
    <row r="56" spans="120:125" ht="13" x14ac:dyDescent="0.2"/>
    <row r="57" spans="120:125" ht="13" x14ac:dyDescent="0.2"/>
    <row r="58" spans="120:125" ht="13" x14ac:dyDescent="0.2">
      <c r="DU58" s="258"/>
    </row>
    <row r="59" spans="120:125" ht="13" x14ac:dyDescent="0.2"/>
    <row r="60" spans="120:125" ht="13" x14ac:dyDescent="0.2"/>
    <row r="61" spans="120:125" ht="13" x14ac:dyDescent="0.2"/>
    <row r="62" spans="120:125" ht="13" x14ac:dyDescent="0.2"/>
    <row r="63" spans="120:125" ht="13" x14ac:dyDescent="0.2">
      <c r="DU63" s="258"/>
    </row>
    <row r="64" spans="120:125" ht="13" x14ac:dyDescent="0.2">
      <c r="DT64" s="258"/>
      <c r="DU64" s="258"/>
    </row>
    <row r="65" spans="123:125" ht="13" x14ac:dyDescent="0.2"/>
    <row r="66" spans="123:125" ht="13" x14ac:dyDescent="0.2"/>
    <row r="67" spans="123:125" ht="13" x14ac:dyDescent="0.2"/>
    <row r="68" spans="123:125" ht="13" x14ac:dyDescent="0.2"/>
    <row r="69" spans="123:125" ht="13" x14ac:dyDescent="0.2">
      <c r="DS69" s="258"/>
      <c r="DT69" s="258"/>
      <c r="DU69" s="25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8"/>
    </row>
    <row r="83" spans="116:125" ht="13" x14ac:dyDescent="0.2">
      <c r="DM83" s="258"/>
      <c r="DN83" s="258"/>
      <c r="DO83" s="258"/>
      <c r="DP83" s="258"/>
      <c r="DQ83" s="258"/>
      <c r="DR83" s="258"/>
      <c r="DS83" s="258"/>
      <c r="DT83" s="258"/>
      <c r="DU83" s="258"/>
    </row>
    <row r="84" spans="116:125" ht="13" x14ac:dyDescent="0.2"/>
    <row r="85" spans="116:125" ht="13" x14ac:dyDescent="0.2"/>
    <row r="86" spans="116:125" ht="13" x14ac:dyDescent="0.2"/>
    <row r="87" spans="116:125" ht="13" x14ac:dyDescent="0.2"/>
    <row r="88" spans="116:125" ht="13" x14ac:dyDescent="0.2">
      <c r="DU88" s="25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556</v>
      </c>
    </row>
    <row r="120" spans="125:125" ht="13.5" hidden="1" customHeight="1" x14ac:dyDescent="0.2"/>
    <row r="121" spans="125:125" ht="13.5" hidden="1" customHeight="1" x14ac:dyDescent="0.2">
      <c r="DU121" s="258"/>
    </row>
  </sheetData>
  <sheetProtection algorithmName="SHA-512" hashValue="OzkdyOUf2OP4wJWYHRSNDu8bknFrjw6Ri/EUFyxnpGeUfWM/8wm1eips7cW3+RpiT7Z3lcr45689OYUkybsMTg==" saltValue="IYiNIHv5zvUxuyYoR8WQ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 x14ac:dyDescent="0.2">
      <c r="B2" s="258"/>
      <c r="T2" s="258"/>
    </row>
    <row r="3" spans="1:125"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8"/>
      <c r="G33" s="258"/>
      <c r="I33" s="258"/>
    </row>
    <row r="34" spans="2:125" ht="13" x14ac:dyDescent="0.2">
      <c r="C34" s="258"/>
      <c r="P34" s="258"/>
      <c r="R34" s="258"/>
      <c r="U34" s="258"/>
    </row>
    <row r="35" spans="2:125" ht="13"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 x14ac:dyDescent="0.2">
      <c r="F36" s="258"/>
      <c r="H36" s="258"/>
      <c r="J36" s="258"/>
      <c r="K36" s="258"/>
      <c r="L36" s="258"/>
      <c r="M36" s="258"/>
      <c r="N36" s="258"/>
      <c r="O36" s="258"/>
      <c r="Q36" s="258"/>
      <c r="S36" s="258"/>
      <c r="V36" s="258"/>
    </row>
    <row r="37" spans="2:125" ht="13" x14ac:dyDescent="0.2"/>
    <row r="38" spans="2:125" ht="13" x14ac:dyDescent="0.2"/>
    <row r="39" spans="2:125" ht="13" x14ac:dyDescent="0.2"/>
    <row r="40" spans="2:125" ht="13" x14ac:dyDescent="0.2">
      <c r="U40" s="258"/>
    </row>
    <row r="41" spans="2:125" ht="13" x14ac:dyDescent="0.2">
      <c r="R41" s="258"/>
    </row>
    <row r="42" spans="2:125" ht="13"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 x14ac:dyDescent="0.2">
      <c r="Q43" s="258"/>
      <c r="S43" s="258"/>
      <c r="V43" s="25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sheetData>
  <sheetProtection algorithmName="SHA-512" hashValue="c7O4jRnBdAJNMZzSQKa/Xz3+4BAloSnH47ZAs/2N7Y+aFpWSLXp6O5gUQB7VTNvXfM8mj47+eypzsmAoAdJKPA==" saltValue="6DY8iB8lUYI3a0sFvUJe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68" t="s">
        <v>3</v>
      </c>
      <c r="D47" s="1168"/>
      <c r="E47" s="1169"/>
      <c r="F47" s="11">
        <v>41.71</v>
      </c>
      <c r="G47" s="12">
        <v>26.69</v>
      </c>
      <c r="H47" s="12">
        <v>14.65</v>
      </c>
      <c r="I47" s="12">
        <v>18.71</v>
      </c>
      <c r="J47" s="13">
        <v>23.56</v>
      </c>
    </row>
    <row r="48" spans="2:10" ht="57.75" customHeight="1" x14ac:dyDescent="0.2">
      <c r="B48" s="14"/>
      <c r="C48" s="1170" t="s">
        <v>4</v>
      </c>
      <c r="D48" s="1170"/>
      <c r="E48" s="1171"/>
      <c r="F48" s="15">
        <v>7.3</v>
      </c>
      <c r="G48" s="16">
        <v>8.56</v>
      </c>
      <c r="H48" s="16">
        <v>10.57</v>
      </c>
      <c r="I48" s="16">
        <v>7</v>
      </c>
      <c r="J48" s="17">
        <v>11.24</v>
      </c>
    </row>
    <row r="49" spans="2:10" ht="57.75" customHeight="1" thickBot="1" x14ac:dyDescent="0.25">
      <c r="B49" s="18"/>
      <c r="C49" s="1172" t="s">
        <v>5</v>
      </c>
      <c r="D49" s="1172"/>
      <c r="E49" s="1173"/>
      <c r="F49" s="19">
        <v>1.73</v>
      </c>
      <c r="G49" s="20" t="s">
        <v>563</v>
      </c>
      <c r="H49" s="20" t="s">
        <v>564</v>
      </c>
      <c r="I49" s="20">
        <v>2.16</v>
      </c>
      <c r="J49" s="21">
        <v>20.239999999999998</v>
      </c>
    </row>
    <row r="50" spans="2:10" ht="13" x14ac:dyDescent="0.2"/>
  </sheetData>
  <sheetProtection algorithmName="SHA-512" hashValue="cvftjp/OuYdT6Lb4niP1OEZuUg6c8lRd6Ccki18v82KchpQcg2X3Lyo8jtJ+6RDritp3BdvxzmEDlmiyfW3iGA==" saltValue="3+gfVqWfxPMm+PgD7nDg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2023-02-20T06:36:33Z</dcterms:created>
  <dcterms:modified xsi:type="dcterms:W3CDTF">2023-10-17T10:00:09Z</dcterms:modified>
  <cp:category/>
</cp:coreProperties>
</file>