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01_財政一般\09_財政状況資料集（財政一覧表、比較分析表）\R4（R3決算）\02_9月公表分\05_HP更新\がっちゃんこ(最終)\"/>
    </mc:Choice>
  </mc:AlternateContent>
  <bookViews>
    <workbookView xWindow="0" yWindow="0" windowWidth="15360" windowHeight="7640" firstSheet="10"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O35" i="10"/>
  <c r="BW35" i="10"/>
  <c r="CO34" i="10"/>
  <c r="BW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s="1"/>
  <c r="U36" i="10" s="1"/>
  <c r="U37" i="10" s="1"/>
  <c r="AM34" i="10" l="1"/>
  <c r="AM35" i="10" s="1"/>
  <c r="BE34" i="10" l="1"/>
  <c r="BE35" i="10" s="1"/>
</calcChain>
</file>

<file path=xl/sharedStrings.xml><?xml version="1.0" encoding="utf-8"?>
<sst xmlns="http://schemas.openxmlformats.org/spreadsheetml/2006/main" count="1050" uniqueCount="605">
  <si>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</si>
  <si>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</si>
  <si>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</si>
  <si>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</si>
  <si>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</si>
  <si>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</si>
  <si>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</si>
  <si>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</si>
  <si>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</si>
  <si>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</si>
  <si>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</si>
  <si>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</si>
  <si>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</si>
  <si>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</si>
  <si>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</si>
  <si>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</si>
  <si>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</si>
  <si>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</si>
  <si>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</si>
  <si>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</si>
  <si>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</si>
  <si>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</si>
  <si>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</si>
  <si>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</si>
  <si>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</si>
  <si>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</si>
  <si>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</si>
  <si>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</si>
  <si>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</si>
  <si>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</si>
  <si>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</si>
  <si>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</si>
  <si>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</si>
  <si>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</si>
  <si>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</si>
  <si>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</si>
  <si>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</si>
  <si>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</si>
  <si>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</si>
  <si>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</si>
  <si>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</si>
  <si>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</si>
  <si>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</si>
  <si>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</si>
  <si>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</si>
  <si>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</si>
  <si>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</si>
  <si>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</si>
  <si>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</si>
  <si>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</si>
  <si>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</si>
  <si>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</si>
  <si>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</si>
  <si>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</si>
  <si>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</si>
  <si>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</si>
  <si>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</si>
  <si>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</si>
  <si>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</si>
  <si>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</si>
  <si>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</si>
  <si>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</si>
  <si>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</si>
  <si>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</si>
  <si>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</si>
  <si>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</si>
  <si>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</si>
  <si>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</si>
  <si>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</si>
  <si>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</si>
  <si>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</si>
  <si>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</si>
  <si>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</si>
  <si>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</si>
  <si>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</si>
  <si>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</si>
  <si>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</si>
  <si>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</si>
  <si>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</si>
  <si>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</si>
  <si>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</si>
  <si>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</si>
  <si>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</si>
  <si>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</si>
  <si>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</si>
  <si>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</si>
  <si>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</si>
  <si>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</si>
  <si>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</si>
  <si>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</si>
  <si>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</si>
  <si>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</si>
  <si>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</si>
  <si>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</si>
  <si>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</si>
  <si>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</si>
  <si>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</si>
  <si>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津和野町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</si>
  <si>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</si>
  <si>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</si>
  <si>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</si>
  <si>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</si>
  <si>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</si>
  <si>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</si>
  <si>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</si>
  <si>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</si>
  <si>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</si>
  <si>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</si>
  <si>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</si>
  <si>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</si>
  <si>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</si>
  <si>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</si>
  <si>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</si>
  <si>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</si>
  <si>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</si>
  <si>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</si>
  <si>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</si>
  <si>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</si>
  <si>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</si>
  <si>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</si>
  <si>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</si>
  <si>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</si>
  <si>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</si>
  <si>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</si>
  <si>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</si>
  <si>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</si>
  <si>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</si>
  <si>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</si>
  <si>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</si>
  <si>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</si>
  <si>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</si>
  <si>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</si>
  <si>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</si>
  <si>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</si>
  <si>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</si>
  <si>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</si>
  <si>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</si>
  <si>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</si>
  <si>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</si>
  <si>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</si>
  <si>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</si>
  <si>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</si>
  <si>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</si>
  <si>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</si>
  <si>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</si>
  <si>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</si>
  <si>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</si>
  <si>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</si>
  <si>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</si>
  <si>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</si>
  <si>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</si>
  <si>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</si>
  <si>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</si>
  <si>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</si>
  <si>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</si>
  <si>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</si>
  <si>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</si>
  <si>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</si>
  <si>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</si>
  <si>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</si>
  <si>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</si>
  <si>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</si>
  <si>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</si>
  <si>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</si>
  <si>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</si>
  <si>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</si>
  <si>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</si>
  <si>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</si>
  <si>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</si>
  <si>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</si>
  <si>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</si>
  <si>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</si>
  <si>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</si>
  <si>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</si>
  <si>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</si>
  <si>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</si>
  <si>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</si>
  <si>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</si>
  <si>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</si>
  <si>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</si>
  <si>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</si>
  <si>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</si>
  <si>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</si>
  <si>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</si>
  <si>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</si>
  <si>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</si>
  <si>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</si>
  <si>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</si>
  <si>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</si>
  <si>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</si>
  <si>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</si>
  <si>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</si>
  <si>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</si>
  <si>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</si>
  <si>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</si>
  <si>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</si>
  <si>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</si>
  <si>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</si>
  <si>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</si>
  <si>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</si>
  <si>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</si>
  <si>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</si>
  <si>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</si>
  <si>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</si>
  <si>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</si>
  <si>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</si>
  <si>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</si>
  <si>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</si>
  <si>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</si>
  <si>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</si>
  <si>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</si>
  <si>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</si>
  <si>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</si>
  <si>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</si>
  <si>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島根県津和野町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</si>
  <si>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</si>
  <si>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</si>
  <si>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</si>
  <si>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</si>
  <si>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</si>
  <si>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</si>
  <si>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</si>
  <si>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</si>
  <si>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</si>
  <si>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</si>
  <si>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</si>
  <si>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</si>
  <si>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</si>
  <si>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</si>
  <si>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</si>
  <si>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</si>
  <si>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</si>
  <si>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</si>
  <si>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</si>
  <si>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</si>
  <si>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</si>
  <si>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</si>
  <si>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</si>
  <si>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</si>
  <si>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</si>
  <si>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</si>
  <si>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</si>
  <si>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</si>
  <si>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</si>
  <si>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</si>
  <si>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</si>
  <si>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</si>
  <si>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</si>
  <si>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</si>
  <si>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</si>
  <si>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</si>
  <si>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</si>
  <si>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</si>
  <si>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</si>
  <si>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</si>
  <si>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</si>
  <si>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</si>
  <si>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</si>
  <si>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</si>
  <si>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</si>
  <si>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</si>
  <si>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</si>
  <si>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</si>
  <si>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</si>
  <si>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</si>
  <si>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</si>
  <si>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</si>
  <si>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</si>
  <si>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</si>
  <si>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</si>
  <si>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</si>
  <si>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</si>
  <si>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</si>
  <si>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</si>
  <si>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</si>
  <si>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</si>
  <si>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</si>
  <si>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</si>
  <si>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</si>
  <si>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</si>
  <si>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</si>
  <si>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</si>
  <si>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</si>
  <si>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</si>
  <si>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</si>
  <si>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</si>
  <si>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</si>
  <si>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</si>
  <si>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</si>
  <si>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</si>
  <si>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</si>
  <si>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</si>
  <si>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</si>
  <si>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</si>
  <si>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</si>
  <si>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</si>
  <si>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</si>
  <si>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</si>
  <si>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</si>
  <si>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</si>
  <si>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</si>
  <si>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</si>
  <si>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</si>
  <si>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</si>
  <si>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</si>
  <si>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</si>
  <si>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</si>
  <si>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</si>
  <si>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</si>
  <si>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</si>
  <si>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</si>
  <si>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</si>
  <si>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</si>
  <si>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</si>
  <si>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</si>
  <si>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</si>
  <si>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</si>
  <si>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</si>
  <si>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</si>
  <si>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</si>
  <si>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</si>
  <si>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</si>
  <si>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</si>
  <si>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</si>
  <si>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</si>
  <si>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</si>
  <si>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</si>
  <si>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</si>
  <si>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</si>
  <si>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</si>
  <si>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</si>
  <si>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</si>
  <si>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</si>
  <si>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</si>
  <si>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</si>
  <si>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</si>
  <si>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</si>
  <si>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</si>
  <si>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</si>
  <si>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病院</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</si>
  <si>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</si>
  <si>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</si>
  <si>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</si>
  <si>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</si>
  <si>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</si>
  <si>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</si>
  <si>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</si>
  <si>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</si>
  <si>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</si>
  <si>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</si>
  <si>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</si>
  <si>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</si>
  <si>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</si>
  <si>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</si>
  <si>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</si>
  <si>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</si>
  <si>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</si>
  <si>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</si>
  <si>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</si>
  <si>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</si>
  <si>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</si>
  <si>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</si>
  <si>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</si>
  <si>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</si>
  <si>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</si>
  <si>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</si>
  <si>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</si>
  <si>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</si>
  <si>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</si>
  <si>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島根県津和野町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</si>
  <si>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</si>
  <si>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</si>
  <si>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</si>
  <si>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</si>
  <si>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</si>
  <si>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</si>
  <si>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</si>
  <si>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</si>
  <si>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</si>
  <si>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</si>
  <si>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</si>
  <si>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</si>
  <si>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</si>
  <si>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</si>
  <si>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</si>
  <si>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</si>
  <si>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</si>
  <si>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</si>
  <si>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</si>
  <si>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</si>
  <si>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奨学基金特別会計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</si>
  <si>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</si>
  <si>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</si>
  <si>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</si>
  <si>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</si>
  <si>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</si>
  <si>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</si>
  <si>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</si>
  <si>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</si>
  <si>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</si>
  <si>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</si>
  <si>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</si>
  <si>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</si>
  <si>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</si>
  <si>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</si>
  <si>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</si>
  <si>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</si>
  <si>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</si>
  <si>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介護老人保健施設事業特別会計</t>
    <phoneticPr fontId="5"/>
  </si>
  <si>
    <t>病院事業会計</t>
    <phoneticPr fontId="5"/>
  </si>
  <si>
    <t>法適用企業</t>
    <phoneticPr fontId="5"/>
  </si>
  <si>
    <t>水道事業特別会計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</si>
  <si>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</si>
  <si>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</si>
  <si>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</si>
  <si>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</si>
  <si>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</si>
  <si>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</si>
  <si>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</si>
  <si>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</si>
  <si>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</si>
  <si>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</si>
  <si>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</si>
  <si>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</si>
  <si>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</si>
  <si>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</si>
  <si>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</si>
  <si>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</si>
  <si>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</si>
  <si>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</si>
  <si>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</si>
  <si>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</si>
  <si>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</si>
  <si>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</si>
  <si>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</si>
  <si>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</si>
  <si>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</si>
  <si>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</si>
  <si>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</si>
  <si>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</si>
  <si>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</si>
  <si>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</si>
  <si>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</si>
  <si>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</si>
  <si>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</si>
  <si>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</si>
  <si>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</si>
  <si>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</si>
  <si>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</si>
  <si>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</si>
  <si>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</si>
  <si>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</si>
  <si>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</si>
  <si>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</si>
  <si>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</si>
  <si>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</si>
  <si>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</si>
  <si>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</si>
  <si>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</si>
  <si>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</si>
  <si>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</si>
  <si>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</si>
  <si>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</si>
  <si>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</si>
  <si>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</si>
  <si>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</si>
  <si>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</si>
  <si>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</si>
  <si>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</si>
  <si>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</si>
  <si>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</si>
  <si>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</si>
  <si>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</si>
  <si>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</si>
  <si>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</si>
  <si>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</si>
  <si>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</si>
  <si>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</si>
  <si>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</si>
  <si>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</si>
  <si>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</si>
  <si>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</si>
  <si>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</si>
  <si>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</si>
  <si>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</si>
  <si>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</si>
  <si>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</si>
  <si>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</si>
  <si>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</si>
  <si>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</si>
  <si>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</si>
  <si>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</si>
  <si>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</si>
  <si>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</si>
  <si>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</si>
  <si>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</si>
  <si>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</si>
  <si>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</si>
  <si>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</si>
  <si>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</si>
  <si>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</si>
  <si>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</si>
  <si>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</si>
  <si>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</si>
  <si>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</si>
  <si>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</si>
  <si>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</si>
  <si>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</si>
  <si>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</si>
  <si>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</si>
  <si>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</si>
  <si>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</si>
  <si>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</si>
  <si>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</si>
  <si>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</si>
  <si>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</si>
  <si>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</si>
  <si>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</si>
  <si>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</si>
  <si>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</si>
  <si>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</si>
  <si>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</si>
  <si>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</si>
  <si>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</si>
  <si>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</si>
  <si>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</si>
  <si>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</si>
  <si>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</si>
  <si>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</si>
  <si>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</si>
  <si>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</si>
  <si>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</si>
  <si>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</si>
  <si>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</si>
  <si>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</si>
  <si>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</si>
  <si>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</si>
  <si>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</si>
  <si>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</si>
  <si>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</si>
  <si>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</si>
  <si>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</si>
  <si>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</si>
  <si>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</si>
  <si>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</si>
  <si>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</si>
  <si>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</si>
  <si>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</si>
  <si>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</si>
  <si>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</si>
  <si>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</si>
  <si>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</si>
  <si>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</si>
  <si>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</si>
  <si>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</si>
  <si>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</si>
  <si>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</si>
  <si>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</si>
  <si>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</si>
  <si>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</si>
  <si>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</si>
  <si>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</si>
  <si>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</si>
  <si>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</si>
  <si>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</si>
  <si>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</si>
  <si>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</si>
  <si>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</si>
  <si>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</si>
  <si>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</si>
  <si>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</si>
  <si>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病院事業会計</t>
  </si>
  <si>
    <t>水道事業特別会計</t>
  </si>
  <si>
    <t>一般会計</t>
  </si>
  <si>
    <t>国民健康保険事業特別会計</t>
  </si>
  <si>
    <t>介護保険事業特別会計</t>
  </si>
  <si>
    <t>介護老人保健施設事業特別会計</t>
  </si>
  <si>
    <t>診療所特別会計</t>
  </si>
  <si>
    <t>下水道事業特別会計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</si>
  <si>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</si>
  <si>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</si>
  <si>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</si>
  <si>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</si>
  <si>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</si>
  <si>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</si>
  <si>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</si>
  <si>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</si>
  <si>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phoneticPr fontId="2"/>
  </si>
  <si>
    <t>津和野町まちづくり基金</t>
  </si>
  <si>
    <t>ふるさと津和野基金</t>
  </si>
  <si>
    <t>津和野町地域医療推進基金</t>
  </si>
  <si>
    <t>旧日原町庁舎建設基金</t>
  </si>
  <si>
    <t>津和野町城山整備基金</t>
    <rPh sb="0" eb="4">
      <t>ツワノチョウ</t>
    </rPh>
    <rPh sb="4" eb="6">
      <t>ジョウザン</t>
    </rPh>
    <rPh sb="6" eb="8">
      <t>セイビ</t>
    </rPh>
    <rPh sb="8" eb="10">
      <t>キキン</t>
    </rPh>
    <phoneticPr fontId="5"/>
  </si>
  <si>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</si>
  <si>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</si>
  <si>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</si>
  <si>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類似団体と比べて非常に高い水準にあり、大規模事業に対して新発債を発行したため、地方債の現在高が増え、将来負担額を大きく増加させる要因となっている。有形固定資産減価償却率を施設別に分析するなど、将来負担比率を考慮して、必要な改修経費等を計画を立てて実行していく。</t>
    <rPh sb="81" eb="83">
      <t>ユウケイ</t>
    </rPh>
    <rPh sb="83" eb="85">
      <t>コテイ</t>
    </rPh>
    <rPh sb="85" eb="87">
      <t>シサン</t>
    </rPh>
    <rPh sb="87" eb="89">
      <t>ゲンカ</t>
    </rPh>
    <rPh sb="89" eb="91">
      <t>ショウキャク</t>
    </rPh>
    <rPh sb="91" eb="92">
      <t>リツ</t>
    </rPh>
    <rPh sb="93" eb="95">
      <t>シセツ</t>
    </rPh>
    <rPh sb="95" eb="96">
      <t>ベツ</t>
    </rPh>
    <rPh sb="97" eb="99">
      <t>ブンセキ</t>
    </rPh>
    <rPh sb="116" eb="118">
      <t>ヒツヨウ</t>
    </rPh>
    <rPh sb="119" eb="121">
      <t>カイシュウ</t>
    </rPh>
    <rPh sb="121" eb="123">
      <t>ケイヒ</t>
    </rPh>
    <rPh sb="123" eb="124">
      <t>トウ</t>
    </rPh>
    <rPh sb="125" eb="127">
      <t>ケイカク</t>
    </rPh>
    <rPh sb="128" eb="129">
      <t>タ</t>
    </rPh>
    <rPh sb="131" eb="133">
      <t>ジッコウ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</si>
  <si>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</si>
  <si>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</si>
  <si>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</si>
  <si>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</si>
  <si>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</si>
  <si>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</si>
  <si>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と実質公債費比率のいずれも類似団体と比べて高い水準にあり、将来負担比率が上昇している要因としては、平成29年度から令和元年度にかけて実施したケーブルテレビ設備FTTH化事業に際し、合計で1,055,900千円の地方債を発行したことが挙げられる。この地方債の償還は令和4年度から始まり、実質公債費比率が上昇していくことが考えられるため、引き続き計画的に繰上償還を行い、公債費の適正化に取り組んで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</si>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</sst>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pplyFill="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F0C6-4C57-AEC2-20A12946566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169069</c:v>
                </c:pt>
                <c:pt idx="1">
                  <c:v>210953</c:v>
                </c:pt>
                <c:pt idx="2">
                  <c:v>196190</c:v>
                </c:pt>
                <c:pt idx="3">
                  <c:v>334479</c:v>
                </c:pt>
                <c:pt idx="4">
                  <c:v>362232</c:v>
                </c:pt>
              </c:numCache>
            </c:numRef>
          </c:val>
          <c:smooth val="0"/>
          <c:extLst>
            <c:ext xmlns:c16="http://schemas.microsoft.com/office/drawing/2014/chart" uri="{C3380CC4-5D6E-409C-BE32-E72D297353CC}">
              <c16:uniqueId val="{00000001-F0C6-4C57-AEC2-20A12946566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2.02</c:v>
                </c:pt>
                <c:pt idx="1">
                  <c:v>0.63</c:v>
                </c:pt>
                <c:pt idx="2">
                  <c:v>1.43</c:v>
                </c:pt>
                <c:pt idx="3">
                  <c:v>1.78</c:v>
                </c:pt>
                <c:pt idx="4">
                  <c:v>2.4500000000000002</c:v>
                </c:pt>
              </c:numCache>
            </c:numRef>
          </c:val>
          <c:extLst>
            <c:ext xmlns:c16="http://schemas.microsoft.com/office/drawing/2014/chart" uri="{C3380CC4-5D6E-409C-BE32-E72D297353CC}">
              <c16:uniqueId val="{00000000-DA07-470D-B8A4-0F9B9D76516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29</c:v>
                </c:pt>
                <c:pt idx="1">
                  <c:v>28.23</c:v>
                </c:pt>
                <c:pt idx="2">
                  <c:v>27.56</c:v>
                </c:pt>
                <c:pt idx="3">
                  <c:v>27.54</c:v>
                </c:pt>
                <c:pt idx="4">
                  <c:v>28.28</c:v>
                </c:pt>
              </c:numCache>
            </c:numRef>
          </c:val>
          <c:extLst>
            <c:ext xmlns:c16="http://schemas.microsoft.com/office/drawing/2014/chart" uri="{C3380CC4-5D6E-409C-BE32-E72D297353CC}">
              <c16:uniqueId val="{00000001-DA07-470D-B8A4-0F9B9D76516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11.3</c:v>
                </c:pt>
                <c:pt idx="1">
                  <c:v>6.66</c:v>
                </c:pt>
                <c:pt idx="2">
                  <c:v>0.59</c:v>
                </c:pt>
                <c:pt idx="3">
                  <c:v>4.09</c:v>
                </c:pt>
                <c:pt idx="4">
                  <c:v>6.64</c:v>
                </c:pt>
              </c:numCache>
            </c:numRef>
          </c:val>
          <c:smooth val="0"/>
          <c:extLst>
            <c:ext xmlns:c16="http://schemas.microsoft.com/office/drawing/2014/chart" uri="{C3380CC4-5D6E-409C-BE32-E72D297353CC}">
              <c16:uniqueId val="{00000002-DA07-470D-B8A4-0F9B9D76516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0.15</c:v>
                </c:pt>
                <c:pt idx="2">
                  <c:v>#N/A</c:v>
                </c:pt>
                <c:pt idx="3">
                  <c:v>0.03</c:v>
                </c:pt>
                <c:pt idx="4">
                  <c:v>#N/A</c:v>
                </c:pt>
                <c:pt idx="5">
                  <c:v>0.02</c:v>
                </c:pt>
                <c:pt idx="6">
                  <c:v>#N/A</c:v>
                </c:pt>
                <c:pt idx="7">
                  <c:v>0.01</c:v>
                </c:pt>
                <c:pt idx="8">
                  <c:v>#N/A</c:v>
                </c:pt>
                <c:pt idx="9">
                  <c:v>0.03</c:v>
                </c:pt>
              </c:numCache>
            </c:numRef>
          </c:val>
          <c:extLst>
            <c:ext xmlns:c16="http://schemas.microsoft.com/office/drawing/2014/chart" uri="{C3380CC4-5D6E-409C-BE32-E72D297353CC}">
              <c16:uniqueId val="{00000000-D6E6-47D4-90C0-FAC13F1DB5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6E6-47D4-90C0-FAC13F1DB543}"/>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0.05</c:v>
                </c:pt>
                <c:pt idx="2">
                  <c:v>#N/A</c:v>
                </c:pt>
                <c:pt idx="3">
                  <c:v>0.02</c:v>
                </c:pt>
                <c:pt idx="4">
                  <c:v>#N/A</c:v>
                </c:pt>
                <c:pt idx="5">
                  <c:v>0.06</c:v>
                </c:pt>
                <c:pt idx="6">
                  <c:v>#N/A</c:v>
                </c:pt>
                <c:pt idx="7">
                  <c:v>0.17</c:v>
                </c:pt>
                <c:pt idx="8">
                  <c:v>#N/A</c:v>
                </c:pt>
                <c:pt idx="9">
                  <c:v>0.05</c:v>
                </c:pt>
              </c:numCache>
            </c:numRef>
          </c:val>
          <c:extLst>
            <c:ext xmlns:c16="http://schemas.microsoft.com/office/drawing/2014/chart" uri="{C3380CC4-5D6E-409C-BE32-E72D297353CC}">
              <c16:uniqueId val="{00000002-D6E6-47D4-90C0-FAC13F1DB543}"/>
            </c:ext>
          </c:extLst>
        </c:ser>
        <c:ser>
          <c:idx val="3"/>
          <c:order val="3"/>
          <c:tx>
            <c:strRef>
              <c:f>データシート!$A$30</c:f>
              <c:strCache>
                <c:ptCount val="1"/>
                <c:pt idx="0">
                  <c:v>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0.06</c:v>
                </c:pt>
                <c:pt idx="2">
                  <c:v>#N/A</c:v>
                </c:pt>
                <c:pt idx="3">
                  <c:v>0.01</c:v>
                </c:pt>
                <c:pt idx="4">
                  <c:v>#N/A</c:v>
                </c:pt>
                <c:pt idx="5">
                  <c:v>0.04</c:v>
                </c:pt>
                <c:pt idx="6">
                  <c:v>#N/A</c:v>
                </c:pt>
                <c:pt idx="7">
                  <c:v>0.13</c:v>
                </c:pt>
                <c:pt idx="8">
                  <c:v>#N/A</c:v>
                </c:pt>
                <c:pt idx="9">
                  <c:v>0.09</c:v>
                </c:pt>
              </c:numCache>
            </c:numRef>
          </c:val>
          <c:extLst>
            <c:ext xmlns:c16="http://schemas.microsoft.com/office/drawing/2014/chart" uri="{C3380CC4-5D6E-409C-BE32-E72D297353CC}">
              <c16:uniqueId val="{00000003-D6E6-47D4-90C0-FAC13F1DB543}"/>
            </c:ext>
          </c:extLst>
        </c:ser>
        <c:ser>
          <c:idx val="4"/>
          <c:order val="4"/>
          <c:tx>
            <c:strRef>
              <c:f>データシート!$A$31</c:f>
              <c:strCache>
                <c:ptCount val="1"/>
                <c:pt idx="0">
                  <c:v>介護老人保健施設事業特別会計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0.21</c:v>
                </c:pt>
                <c:pt idx="2">
                  <c:v>#N/A</c:v>
                </c:pt>
                <c:pt idx="3">
                  <c:v>0.13</c:v>
                </c:pt>
                <c:pt idx="4">
                  <c:v>#N/A</c:v>
                </c:pt>
                <c:pt idx="5">
                  <c:v>0.3</c:v>
                </c:pt>
                <c:pt idx="6">
                  <c:v>#N/A</c:v>
                </c:pt>
                <c:pt idx="7">
                  <c:v>0.4</c:v>
                </c:pt>
                <c:pt idx="8">
                  <c:v>#N/A</c:v>
                </c:pt>
                <c:pt idx="9">
                  <c:v>0.38</c:v>
                </c:pt>
              </c:numCache>
            </c:numRef>
          </c:val>
          <c:extLst>
            <c:ext xmlns:c16="http://schemas.microsoft.com/office/drawing/2014/chart" uri="{C3380CC4-5D6E-409C-BE32-E72D297353CC}">
              <c16:uniqueId val="{00000004-D6E6-47D4-90C0-FAC13F1DB543}"/>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0.72</c:v>
                </c:pt>
                <c:pt idx="2">
                  <c:v>#N/A</c:v>
                </c:pt>
                <c:pt idx="3">
                  <c:v>0.69</c:v>
                </c:pt>
                <c:pt idx="4">
                  <c:v>#N/A</c:v>
                </c:pt>
                <c:pt idx="5">
                  <c:v>0.38</c:v>
                </c:pt>
                <c:pt idx="6">
                  <c:v>#N/A</c:v>
                </c:pt>
                <c:pt idx="7">
                  <c:v>0.56999999999999995</c:v>
                </c:pt>
                <c:pt idx="8">
                  <c:v>#N/A</c:v>
                </c:pt>
                <c:pt idx="9">
                  <c:v>0.81</c:v>
                </c:pt>
              </c:numCache>
            </c:numRef>
          </c:val>
          <c:extLst>
            <c:ext xmlns:c16="http://schemas.microsoft.com/office/drawing/2014/chart" uri="{C3380CC4-5D6E-409C-BE32-E72D297353CC}">
              <c16:uniqueId val="{00000005-D6E6-47D4-90C0-FAC13F1DB543}"/>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1.06</c:v>
                </c:pt>
                <c:pt idx="2">
                  <c:v>#N/A</c:v>
                </c:pt>
                <c:pt idx="3">
                  <c:v>0.77</c:v>
                </c:pt>
                <c:pt idx="4">
                  <c:v>#N/A</c:v>
                </c:pt>
                <c:pt idx="5">
                  <c:v>0.47</c:v>
                </c:pt>
                <c:pt idx="6">
                  <c:v>#N/A</c:v>
                </c:pt>
                <c:pt idx="7">
                  <c:v>0.52</c:v>
                </c:pt>
                <c:pt idx="8">
                  <c:v>#N/A</c:v>
                </c:pt>
                <c:pt idx="9">
                  <c:v>0.91</c:v>
                </c:pt>
              </c:numCache>
            </c:numRef>
          </c:val>
          <c:extLst>
            <c:ext xmlns:c16="http://schemas.microsoft.com/office/drawing/2014/chart" uri="{C3380CC4-5D6E-409C-BE32-E72D297353CC}">
              <c16:uniqueId val="{00000006-D6E6-47D4-90C0-FAC13F1DB54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1.95</c:v>
                </c:pt>
                <c:pt idx="2">
                  <c:v>#N/A</c:v>
                </c:pt>
                <c:pt idx="3">
                  <c:v>0.61</c:v>
                </c:pt>
                <c:pt idx="4">
                  <c:v>#N/A</c:v>
                </c:pt>
                <c:pt idx="5">
                  <c:v>1.38</c:v>
                </c:pt>
                <c:pt idx="6">
                  <c:v>#N/A</c:v>
                </c:pt>
                <c:pt idx="7">
                  <c:v>1.64</c:v>
                </c:pt>
                <c:pt idx="8">
                  <c:v>#N/A</c:v>
                </c:pt>
                <c:pt idx="9">
                  <c:v>2.34</c:v>
                </c:pt>
              </c:numCache>
            </c:numRef>
          </c:val>
          <c:extLst>
            <c:ext xmlns:c16="http://schemas.microsoft.com/office/drawing/2014/chart" uri="{C3380CC4-5D6E-409C-BE32-E72D297353CC}">
              <c16:uniqueId val="{00000007-D6E6-47D4-90C0-FAC13F1DB543}"/>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#N/A</c:v>
                </c:pt>
                <c:pt idx="3">
                  <c:v>3.14</c:v>
                </c:pt>
                <c:pt idx="4">
                  <c:v>#N/A</c:v>
                </c:pt>
                <c:pt idx="5">
                  <c:v>1.6</c:v>
                </c:pt>
                <c:pt idx="6">
                  <c:v>#N/A</c:v>
                </c:pt>
                <c:pt idx="7">
                  <c:v>1.07</c:v>
                </c:pt>
                <c:pt idx="8">
                  <c:v>#N/A</c:v>
                </c:pt>
                <c:pt idx="9">
                  <c:v>4.04</c:v>
                </c:pt>
              </c:numCache>
            </c:numRef>
          </c:val>
          <c:extLst>
            <c:ext xmlns:c16="http://schemas.microsoft.com/office/drawing/2014/chart" uri="{C3380CC4-5D6E-409C-BE32-E72D297353CC}">
              <c16:uniqueId val="{00000008-D6E6-47D4-90C0-FAC13F1DB543}"/>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5.68</c:v>
                </c:pt>
                <c:pt idx="2">
                  <c:v>#N/A</c:v>
                </c:pt>
                <c:pt idx="3">
                  <c:v>5.87</c:v>
                </c:pt>
                <c:pt idx="4">
                  <c:v>#N/A</c:v>
                </c:pt>
                <c:pt idx="5">
                  <c:v>6.1</c:v>
                </c:pt>
                <c:pt idx="6">
                  <c:v>#N/A</c:v>
                </c:pt>
                <c:pt idx="7">
                  <c:v>6.55</c:v>
                </c:pt>
                <c:pt idx="8">
                  <c:v>#N/A</c:v>
                </c:pt>
                <c:pt idx="9">
                  <c:v>6.79</c:v>
                </c:pt>
              </c:numCache>
            </c:numRef>
          </c:val>
          <c:extLst>
            <c:ext xmlns:c16="http://schemas.microsoft.com/office/drawing/2014/chart" uri="{C3380CC4-5D6E-409C-BE32-E72D297353CC}">
              <c16:uniqueId val="{00000009-D6E6-47D4-90C0-FAC13F1DB54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1081</c:v>
                </c:pt>
                <c:pt idx="5">
                  <c:v>1108</c:v>
                </c:pt>
                <c:pt idx="8">
                  <c:v>1139</c:v>
                </c:pt>
                <c:pt idx="11">
                  <c:v>1049</c:v>
                </c:pt>
                <c:pt idx="14">
                  <c:v>1068</c:v>
                </c:pt>
              </c:numCache>
            </c:numRef>
          </c:val>
          <c:extLst>
            <c:ext xmlns:c16="http://schemas.microsoft.com/office/drawing/2014/chart" uri="{C3380CC4-5D6E-409C-BE32-E72D297353CC}">
              <c16:uniqueId val="{00000000-E371-4FDE-B51B-0219A090192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371-4FDE-B51B-0219A090192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10</c:v>
                </c:pt>
                <c:pt idx="3">
                  <c:v>10</c:v>
                </c:pt>
                <c:pt idx="6">
                  <c:v>10</c:v>
                </c:pt>
                <c:pt idx="9">
                  <c:v>9</c:v>
                </c:pt>
                <c:pt idx="12">
                  <c:v>10</c:v>
                </c:pt>
              </c:numCache>
            </c:numRef>
          </c:val>
          <c:extLst>
            <c:ext xmlns:c16="http://schemas.microsoft.com/office/drawing/2014/chart" uri="{C3380CC4-5D6E-409C-BE32-E72D297353CC}">
              <c16:uniqueId val="{00000002-E371-4FDE-B51B-0219A090192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34</c:v>
                </c:pt>
                <c:pt idx="3">
                  <c:v>34</c:v>
                </c:pt>
                <c:pt idx="6">
                  <c:v>16</c:v>
                </c:pt>
                <c:pt idx="9">
                  <c:v>8</c:v>
                </c:pt>
                <c:pt idx="12">
                  <c:v>3</c:v>
                </c:pt>
              </c:numCache>
            </c:numRef>
          </c:val>
          <c:extLst>
            <c:ext xmlns:c16="http://schemas.microsoft.com/office/drawing/2014/chart" uri="{C3380CC4-5D6E-409C-BE32-E72D297353CC}">
              <c16:uniqueId val="{00000003-E371-4FDE-B51B-0219A090192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253</c:v>
                </c:pt>
                <c:pt idx="3">
                  <c:v>284</c:v>
                </c:pt>
                <c:pt idx="6">
                  <c:v>288</c:v>
                </c:pt>
                <c:pt idx="9">
                  <c:v>292</c:v>
                </c:pt>
                <c:pt idx="12">
                  <c:v>297</c:v>
                </c:pt>
              </c:numCache>
            </c:numRef>
          </c:val>
          <c:extLst>
            <c:ext xmlns:c16="http://schemas.microsoft.com/office/drawing/2014/chart" uri="{C3380CC4-5D6E-409C-BE32-E72D297353CC}">
              <c16:uniqueId val="{00000004-E371-4FDE-B51B-0219A090192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71-4FDE-B51B-0219A090192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371-4FDE-B51B-0219A090192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1156</c:v>
                </c:pt>
                <c:pt idx="3">
                  <c:v>1116</c:v>
                </c:pt>
                <c:pt idx="6">
                  <c:v>1182</c:v>
                </c:pt>
                <c:pt idx="9">
                  <c:v>1094</c:v>
                </c:pt>
                <c:pt idx="12">
                  <c:v>1122</c:v>
                </c:pt>
              </c:numCache>
            </c:numRef>
          </c:val>
          <c:extLst>
            <c:ext xmlns:c16="http://schemas.microsoft.com/office/drawing/2014/chart" uri="{C3380CC4-5D6E-409C-BE32-E72D297353CC}">
              <c16:uniqueId val="{00000007-E371-4FDE-B51B-0219A090192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372</c:v>
                </c:pt>
                <c:pt idx="2">
                  <c:v>#N/A</c:v>
                </c:pt>
                <c:pt idx="3">
                  <c:v>#N/A</c:v>
                </c:pt>
                <c:pt idx="4">
                  <c:v>336</c:v>
                </c:pt>
                <c:pt idx="5">
                  <c:v>#N/A</c:v>
                </c:pt>
                <c:pt idx="6">
                  <c:v>#N/A</c:v>
                </c:pt>
                <c:pt idx="7">
                  <c:v>357</c:v>
                </c:pt>
                <c:pt idx="8">
                  <c:v>#N/A</c:v>
                </c:pt>
                <c:pt idx="9">
                  <c:v>#N/A</c:v>
                </c:pt>
                <c:pt idx="10">
                  <c:v>354</c:v>
                </c:pt>
                <c:pt idx="11">
                  <c:v>#N/A</c:v>
                </c:pt>
                <c:pt idx="12">
                  <c:v>#N/A</c:v>
                </c:pt>
                <c:pt idx="13">
                  <c:v>364</c:v>
                </c:pt>
                <c:pt idx="14">
                  <c:v>#N/A</c:v>
                </c:pt>
              </c:numCache>
            </c:numRef>
          </c:val>
          <c:smooth val="0"/>
          <c:extLst>
            <c:ext xmlns:c16="http://schemas.microsoft.com/office/drawing/2014/chart" uri="{C3380CC4-5D6E-409C-BE32-E72D297353CC}">
              <c16:uniqueId val="{00000008-E371-4FDE-B51B-0219A090192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11404</c:v>
                </c:pt>
                <c:pt idx="5">
                  <c:v>11097</c:v>
                </c:pt>
                <c:pt idx="8">
                  <c:v>11106</c:v>
                </c:pt>
                <c:pt idx="11">
                  <c:v>11646</c:v>
                </c:pt>
                <c:pt idx="14">
                  <c:v>12267</c:v>
                </c:pt>
              </c:numCache>
            </c:numRef>
          </c:val>
          <c:extLst>
            <c:ext xmlns:c16="http://schemas.microsoft.com/office/drawing/2014/chart" uri="{C3380CC4-5D6E-409C-BE32-E72D297353CC}">
              <c16:uniqueId val="{00000000-0576-4445-809A-676B0BF035B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291</c:v>
                </c:pt>
                <c:pt idx="5">
                  <c:v>268</c:v>
                </c:pt>
                <c:pt idx="8">
                  <c:v>279</c:v>
                </c:pt>
                <c:pt idx="11">
                  <c:v>270</c:v>
                </c:pt>
                <c:pt idx="14">
                  <c:v>247</c:v>
                </c:pt>
              </c:numCache>
            </c:numRef>
          </c:val>
          <c:extLst>
            <c:ext xmlns:c16="http://schemas.microsoft.com/office/drawing/2014/chart" uri="{C3380CC4-5D6E-409C-BE32-E72D297353CC}">
              <c16:uniqueId val="{00000001-0576-4445-809A-676B0BF035B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2621</c:v>
                </c:pt>
                <c:pt idx="5">
                  <c:v>2144</c:v>
                </c:pt>
                <c:pt idx="8">
                  <c:v>2152</c:v>
                </c:pt>
                <c:pt idx="11">
                  <c:v>1960</c:v>
                </c:pt>
                <c:pt idx="14">
                  <c:v>2476</c:v>
                </c:pt>
              </c:numCache>
            </c:numRef>
          </c:val>
          <c:extLst>
            <c:ext xmlns:c16="http://schemas.microsoft.com/office/drawing/2014/chart" uri="{C3380CC4-5D6E-409C-BE32-E72D297353CC}">
              <c16:uniqueId val="{00000002-0576-4445-809A-676B0BF035B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576-4445-809A-676B0BF035B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576-4445-809A-676B0BF035B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576-4445-809A-676B0BF035B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1235</c:v>
                </c:pt>
                <c:pt idx="3">
                  <c:v>1197</c:v>
                </c:pt>
                <c:pt idx="6">
                  <c:v>1249</c:v>
                </c:pt>
                <c:pt idx="9">
                  <c:v>1101</c:v>
                </c:pt>
                <c:pt idx="12">
                  <c:v>1241</c:v>
                </c:pt>
              </c:numCache>
            </c:numRef>
          </c:val>
          <c:extLst>
            <c:ext xmlns:c16="http://schemas.microsoft.com/office/drawing/2014/chart" uri="{C3380CC4-5D6E-409C-BE32-E72D297353CC}">
              <c16:uniqueId val="{00000006-0576-4445-809A-676B0BF035B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47</c:v>
                </c:pt>
                <c:pt idx="3">
                  <c:v>38</c:v>
                </c:pt>
                <c:pt idx="6">
                  <c:v>52</c:v>
                </c:pt>
                <c:pt idx="9">
                  <c:v>47</c:v>
                </c:pt>
                <c:pt idx="12">
                  <c:v>48</c:v>
                </c:pt>
              </c:numCache>
            </c:numRef>
          </c:val>
          <c:extLst>
            <c:ext xmlns:c16="http://schemas.microsoft.com/office/drawing/2014/chart" uri="{C3380CC4-5D6E-409C-BE32-E72D297353CC}">
              <c16:uniqueId val="{00000007-0576-4445-809A-676B0BF035B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3462</c:v>
                </c:pt>
                <c:pt idx="3">
                  <c:v>3278</c:v>
                </c:pt>
                <c:pt idx="6">
                  <c:v>3230</c:v>
                </c:pt>
                <c:pt idx="9">
                  <c:v>3115</c:v>
                </c:pt>
                <c:pt idx="12">
                  <c:v>3147</c:v>
                </c:pt>
              </c:numCache>
            </c:numRef>
          </c:val>
          <c:extLst>
            <c:ext xmlns:c16="http://schemas.microsoft.com/office/drawing/2014/chart" uri="{C3380CC4-5D6E-409C-BE32-E72D297353CC}">
              <c16:uniqueId val="{00000008-0576-4445-809A-676B0BF035B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73</c:v>
                </c:pt>
                <c:pt idx="3">
                  <c:v>63</c:v>
                </c:pt>
                <c:pt idx="6">
                  <c:v>53</c:v>
                </c:pt>
                <c:pt idx="9">
                  <c:v>44</c:v>
                </c:pt>
                <c:pt idx="12">
                  <c:v>34</c:v>
                </c:pt>
              </c:numCache>
            </c:numRef>
          </c:val>
          <c:extLst>
            <c:ext xmlns:c16="http://schemas.microsoft.com/office/drawing/2014/chart" uri="{C3380CC4-5D6E-409C-BE32-E72D297353CC}">
              <c16:uniqueId val="{00000009-0576-4445-809A-676B0BF035B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12565</c:v>
                </c:pt>
                <c:pt idx="3">
                  <c:v>12826</c:v>
                </c:pt>
                <c:pt idx="6">
                  <c:v>12848</c:v>
                </c:pt>
                <c:pt idx="9">
                  <c:v>13631</c:v>
                </c:pt>
                <c:pt idx="12">
                  <c:v>14289</c:v>
                </c:pt>
              </c:numCache>
            </c:numRef>
          </c:val>
          <c:extLst>
            <c:ext xmlns:c16="http://schemas.microsoft.com/office/drawing/2014/chart" uri="{C3380CC4-5D6E-409C-BE32-E72D297353CC}">
              <c16:uniqueId val="{0000000A-0576-4445-809A-676B0BF035B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3065</c:v>
                </c:pt>
                <c:pt idx="2">
                  <c:v>#N/A</c:v>
                </c:pt>
                <c:pt idx="3">
                  <c:v>#N/A</c:v>
                </c:pt>
                <c:pt idx="4">
                  <c:v>3892</c:v>
                </c:pt>
                <c:pt idx="5">
                  <c:v>#N/A</c:v>
                </c:pt>
                <c:pt idx="6">
                  <c:v>#N/A</c:v>
                </c:pt>
                <c:pt idx="7">
                  <c:v>3895</c:v>
                </c:pt>
                <c:pt idx="8">
                  <c:v>#N/A</c:v>
                </c:pt>
                <c:pt idx="9">
                  <c:v>#N/A</c:v>
                </c:pt>
                <c:pt idx="10">
                  <c:v>4062</c:v>
                </c:pt>
                <c:pt idx="11">
                  <c:v>#N/A</c:v>
                </c:pt>
                <c:pt idx="12">
                  <c:v>#N/A</c:v>
                </c:pt>
                <c:pt idx="13">
                  <c:v>3768</c:v>
                </c:pt>
                <c:pt idx="14">
                  <c:v>#N/A</c:v>
                </c:pt>
              </c:numCache>
            </c:numRef>
          </c:val>
          <c:smooth val="0"/>
          <c:extLst>
            <c:ext xmlns:c16="http://schemas.microsoft.com/office/drawing/2014/chart" uri="{C3380CC4-5D6E-409C-BE32-E72D297353CC}">
              <c16:uniqueId val="{0000000B-0576-4445-809A-676B0BF035B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1291</c:v>
                </c:pt>
                <c:pt idx="1">
                  <c:v>1290</c:v>
                </c:pt>
                <c:pt idx="2">
                  <c:v>1414</c:v>
                </c:pt>
              </c:numCache>
            </c:numRef>
          </c:val>
          <c:extLst>
            <c:ext xmlns:c16="http://schemas.microsoft.com/office/drawing/2014/chart" uri="{C3380CC4-5D6E-409C-BE32-E72D297353CC}">
              <c16:uniqueId val="{00000000-C985-41C5-862D-BD69144BE55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423</c:v>
                </c:pt>
                <c:pt idx="1">
                  <c:v>281</c:v>
                </c:pt>
                <c:pt idx="2">
                  <c:v>641</c:v>
                </c:pt>
              </c:numCache>
            </c:numRef>
          </c:val>
          <c:extLst>
            <c:ext xmlns:c16="http://schemas.microsoft.com/office/drawing/2014/chart" uri="{C3380CC4-5D6E-409C-BE32-E72D297353CC}">
              <c16:uniqueId val="{00000001-C985-41C5-862D-BD69144BE55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1303</c:v>
                </c:pt>
                <c:pt idx="1">
                  <c:v>1269</c:v>
                </c:pt>
                <c:pt idx="2">
                  <c:v>1271</c:v>
                </c:pt>
              </c:numCache>
            </c:numRef>
          </c:val>
          <c:extLst>
            <c:ext xmlns:c16="http://schemas.microsoft.com/office/drawing/2014/chart" uri="{C3380CC4-5D6E-409C-BE32-E72D297353CC}">
              <c16:uniqueId val="{00000002-C985-41C5-862D-BD69144BE55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{5EBAD795-F2F9-4B55-BB49-592650DB5854}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D13-4B52-9314-993C73A2D27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{62C7FD32-DC05-4CAB-929A-E3CD12F02BE6}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13-4B52-9314-993C73A2D27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{7B4057B0-5C38-48E2-8B58-C60F1E8C4949}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13-4B52-9314-993C73A2D27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{1FC4753C-6C8E-4365-BDDB-A8AF3D905DA4}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13-4B52-9314-993C73A2D27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{F27F9409-E4B3-4A58-9E2A-E3CF133EBF9F}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13-4B52-9314-993C73A2D277}"/>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{A2DE52EA-9A7B-444A-B3F4-2806524E930F}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D13-4B52-9314-993C73A2D27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{54801239-4DBA-4C98-A864-B2AE72D66711}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D13-4B52-9314-993C73A2D277}"/>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{653AEDA1-6284-416A-A256-4004E4669064}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D13-4B52-9314-993C73A2D277}"/>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{571AB20C-D087-4F84-998B-27C2962B5B4E}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D13-4B52-9314-993C73A2D27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43.1</c:v>
                </c:pt>
                <c:pt idx="8">
                  <c:v>79.099999999999994</c:v>
                </c:pt>
                <c:pt idx="24">
                  <c:v>57.2</c:v>
                </c:pt>
                <c:pt idx="32">
                  <c:v>58.7</c:v>
                </c:pt>
              </c:numCache>
            </c:numRef>
          </c:xVal>
          <c:yVal>
            <c:numRef>
              <c:f>公会計指標分析・財政指標組合せ分析表!$BP$51:$DC$51</c:f>
              <c:numCache>
                <c:formatCode>#,##0.0;"▲ "#,##0.0</c:formatCode>
                <c:ptCount val="40"/>
                <c:pt idx="0">
                  <c:v>83.4</c:v>
                </c:pt>
                <c:pt idx="8">
                  <c:v>107.6</c:v>
                </c:pt>
                <c:pt idx="24">
                  <c:v>110.8</c:v>
                </c:pt>
                <c:pt idx="32">
                  <c:v>95.1</c:v>
                </c:pt>
              </c:numCache>
            </c:numRef>
          </c:yVal>
          <c:smooth val="0"/>
          <c:extLst>
            <c:ext xmlns:c16="http://schemas.microsoft.com/office/drawing/2014/chart" uri="{C3380CC4-5D6E-409C-BE32-E72D297353CC}">
              <c16:uniqueId val="{00000009-FD13-4B52-9314-993C73A2D27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{9B81A56F-B8E8-4C7C-AF1E-680844598F60}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D13-4B52-9314-993C73A2D27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{2DE0DB37-304C-4DD8-8E07-2E83571BFE2E}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13-4B52-9314-993C73A2D27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{B5E1C5C6-F6B0-44C8-B959-258D2E4BC51E}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13-4B52-9314-993C73A2D27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{FAE7CDE5-59B5-4928-AD29-2F3DE3068BEB}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13-4B52-9314-993C73A2D27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{464D1EA7-E4C0-43C7-A4F5-EE3F79AC5F8B}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13-4B52-9314-993C73A2D277}"/>
                </c:ext>
              </c:extLst>
            </c:dLbl>
            <c:dLbl>
              <c:idx val="8"/>
              <c:layout>
                <c:manualLayout>
                  <c:x val="0"/>
                  <c:y val="1.7411994226788595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{C848F689-1D2A-4855-A6B8-83ACB4E4F025}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D13-4B52-9314-993C73A2D27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{CEF1DC12-C870-40BF-8311-37F08F89EC8A}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D13-4B52-9314-993C73A2D277}"/>
                </c:ext>
              </c:extLst>
            </c:dLbl>
            <c:dLbl>
              <c:idx val="24"/>
              <c:layout>
                <c:manualLayout>
                  <c:x val="0"/>
                  <c:y val="2.6356351225244406E-3"/>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{09AFAFF0-A24C-41F5-AB70-3FB8B7A44F0C}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D13-4B52-9314-993C73A2D277}"/>
                </c:ext>
              </c:extLst>
            </c:dLbl>
            <c:dLbl>
              <c:idx val="32"/>
              <c:layout>
                <c:manualLayout>
                  <c:x val="0"/>
                  <c:y val="-2.0047629349313058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{415C5649-1C4D-40FF-B7BD-F36C2275461F}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D13-4B52-9314-993C73A2D27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59.2</c:v>
                </c:pt>
                <c:pt idx="8">
                  <c:v>63.4</c:v>
                </c:pt>
                <c:pt idx="24">
                  <c:v>62.8</c:v>
                </c:pt>
                <c:pt idx="32">
                  <c:v>62.8</c:v>
                </c:pt>
              </c:numCache>
            </c:numRef>
          </c:xVal>
          <c:yVal>
            <c:numRef>
              <c:f>公会計指標分析・財政指標組合せ分析表!$BP$55:$DC$55</c:f>
              <c:numCache>
                <c:formatCode>#,##0.0;"▲ "#,##0.0</c:formatCode>
                <c:ptCount val="40"/>
                <c:pt idx="0">
                  <c:v>23.4</c:v>
                </c:pt>
                <c:pt idx="8">
                  <c:v>7.6</c:v>
                </c:pt>
                <c:pt idx="24">
                  <c:v>3.4</c:v>
                </c:pt>
                <c:pt idx="32">
                  <c:v>0</c:v>
                </c:pt>
              </c:numCache>
            </c:numRef>
          </c:yVal>
          <c:smooth val="0"/>
          <c:extLst>
            <c:ext xmlns:c16="http://schemas.microsoft.com/office/drawing/2014/chart" uri="{C3380CC4-5D6E-409C-BE32-E72D297353CC}">
              <c16:uniqueId val="{00000013-FD13-4B52-9314-993C73A2D277}"/>
            </c:ext>
          </c:extLst>
        </c:ser>
        <c:dLbls>
          <c:showLegendKey val="0"/>
          <c:showVal val="1"/>
          <c:showCatName val="0"/>
          <c:showSerName val="0"/>
          <c:showPercent val="0"/>
          <c:showBubbleSize val="0"/>
        </c:dLbls>
        <c:axId val="46179840"/>
        <c:axId val="46181760"/>
      </c:scatterChart>
      <c:valAx>
        <c:axId val="46179840"/>
        <c:scaling>
          <c:orientation val="maxMin"/>
          <c:max val="9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3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{611EC9C5-CF51-454E-8F6C-F41A84BB7245}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EEE-40B8-BE69-1EB0F31AA1F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{EA1EBCB4-3CAF-477C-B877-2D445C46C495}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EEE-40B8-BE69-1EB0F31AA1F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{B5BC1464-C7E1-4601-ABB8-15A3196E1019}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EEE-40B8-BE69-1EB0F31AA1F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{185295FD-7119-4519-A528-F08D8F2A929E}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EEE-40B8-BE69-1EB0F31AA1F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{9F3B54E4-E5F9-4ABE-BAEC-B40369AEBDC0}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EEE-40B8-BE69-1EB0F31AA1FA}"/>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{50EAFC09-C403-4B2E-A263-6B60429AA87D}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EEE-40B8-BE69-1EB0F31AA1FA}"/>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{3524AA6E-FBEC-4A34-97E6-D49FA56D41E5}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EEE-40B8-BE69-1EB0F31AA1FA}"/>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{286EED63-7750-4BE1-983C-7928DEB846AD}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EEE-40B8-BE69-1EB0F31AA1FA}"/>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{D84F4198-A6F3-41BF-94FD-7885E1B7BBBB}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EEE-40B8-BE69-1EB0F31AA1F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10.199999999999999</c:v>
                </c:pt>
                <c:pt idx="16">
                  <c:v>9.8000000000000007</c:v>
                </c:pt>
                <c:pt idx="24">
                  <c:v>9.6999999999999993</c:v>
                </c:pt>
                <c:pt idx="32">
                  <c:v>9.6</c:v>
                </c:pt>
              </c:numCache>
            </c:numRef>
          </c:xVal>
          <c:yVal>
            <c:numRef>
              <c:f>公会計指標分析・財政指標組合せ分析表!$BP$73:$DC$73</c:f>
              <c:numCache>
                <c:formatCode>#,##0.0;"▲ "#,##0.0</c:formatCode>
                <c:ptCount val="40"/>
                <c:pt idx="0">
                  <c:v>83.4</c:v>
                </c:pt>
                <c:pt idx="8">
                  <c:v>107.6</c:v>
                </c:pt>
                <c:pt idx="16">
                  <c:v>108.8</c:v>
                </c:pt>
                <c:pt idx="24">
                  <c:v>110.8</c:v>
                </c:pt>
                <c:pt idx="32">
                  <c:v>95.1</c:v>
                </c:pt>
              </c:numCache>
            </c:numRef>
          </c:yVal>
          <c:smooth val="0"/>
          <c:extLst>
            <c:ext xmlns:c16="http://schemas.microsoft.com/office/drawing/2014/chart" uri="{C3380CC4-5D6E-409C-BE32-E72D297353CC}">
              <c16:uniqueId val="{00000009-0EEE-40B8-BE69-1EB0F31AA1F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{C902CF8F-D239-44BD-99C6-F0E62F923EBA}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EEE-40B8-BE69-1EB0F31AA1F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{1BA7889E-280D-4AA2-B1BA-1F102ED4A952}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EEE-40B8-BE69-1EB0F31AA1F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{5B0F1999-68B6-455B-A6FD-8A832F718122}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EEE-40B8-BE69-1EB0F31AA1F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{7F57D069-0611-46F5-B07E-17CB4074EEA2}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EEE-40B8-BE69-1EB0F31AA1F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{324388A5-370A-451C-AB58-9E679E971D04}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EEE-40B8-BE69-1EB0F31AA1FA}"/>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{9F6C9647-AFC2-4868-A5E2-08F4CA08310C}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EEE-40B8-BE69-1EB0F31AA1FA}"/>
                </c:ext>
              </c:extLst>
            </c:dLbl>
            <c:dLbl>
              <c:idx val="16"/>
              <c:layout>
                <c:manualLayout>
                  <c:x val="-4.4905057365901176E-2"/>
                  <c:y val="-8.0363338212639579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{22DB6225-C98F-4D56-866C-69AD985F8B4A}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EEE-40B8-BE69-1EB0F31AA1FA}"/>
                </c:ext>
              </c:extLst>
            </c:dLbl>
            <c:dLbl>
              <c:idx val="24"/>
              <c:layout>
                <c:manualLayout>
                  <c:x val="-1.8235628084249993E-2"/>
                  <c:y val="-4.4469955962948324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{0FE5F23B-07A0-45E1-9B52-04D0349F296C}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EEE-40B8-BE69-1EB0F31AA1FA}"/>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{384224BA-7DA0-44B3-9645-707E2AD9C6CD}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EEE-40B8-BE69-1EB0F31AA1F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0EEE-40B8-BE69-1EB0F31AA1FA}"/>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3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島根県津和野町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年度簡易水道事業債の償還開始が増加の要因となっている。</a:t>
          </a:r>
          <a:endParaRPr lang="ja-JP" altLang="ja-JP">
            <a:effectLst/>
          </a:endParaRPr>
        </a:p>
        <a:p>
          <a:r>
            <a:rPr kumimoji="1" lang="ja-JP" altLang="ja-JP" sz="1100">
              <a:solidFill>
                <a:schemeClr val="dk1"/>
              </a:solidFill>
              <a:effectLst/>
              <a:latin typeface="+mn-lt"/>
              <a:ea typeface="+mn-ea"/>
              <a:cs typeface="+mn-cs"/>
            </a:rPr>
            <a:t>　今後も</a:t>
          </a:r>
          <a:r>
            <a:rPr kumimoji="1" lang="ja-JP" altLang="en-US" sz="1100">
              <a:solidFill>
                <a:schemeClr val="dk1"/>
              </a:solidFill>
              <a:effectLst/>
              <a:latin typeface="+mn-lt"/>
              <a:ea typeface="+mn-ea"/>
              <a:cs typeface="+mn-cs"/>
            </a:rPr>
            <a:t>給食センター整備事業</a:t>
          </a:r>
          <a:r>
            <a:rPr kumimoji="1" lang="ja-JP" altLang="ja-JP" sz="1100">
              <a:solidFill>
                <a:schemeClr val="dk1"/>
              </a:solidFill>
              <a:effectLst/>
              <a:latin typeface="+mn-lt"/>
              <a:ea typeface="+mn-ea"/>
              <a:cs typeface="+mn-cs"/>
            </a:rPr>
            <a:t>実施による元利償還金の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や平成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年度に借換をした公有林施業転換（借入額</a:t>
          </a:r>
          <a:r>
            <a:rPr kumimoji="1" lang="en-US" altLang="ja-JP" sz="1100">
              <a:solidFill>
                <a:schemeClr val="dk1"/>
              </a:solidFill>
              <a:effectLst/>
              <a:latin typeface="+mn-lt"/>
              <a:ea typeface="+mn-ea"/>
              <a:cs typeface="+mn-cs"/>
            </a:rPr>
            <a:t>559,500</a:t>
          </a:r>
          <a:r>
            <a:rPr kumimoji="1" lang="ja-JP" altLang="ja-JP" sz="1100">
              <a:solidFill>
                <a:schemeClr val="dk1"/>
              </a:solidFill>
              <a:effectLst/>
              <a:latin typeface="+mn-lt"/>
              <a:ea typeface="+mn-ea"/>
              <a:cs typeface="+mn-cs"/>
            </a:rPr>
            <a:t>千円）にかかる償還が令和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年度から始まり大きな負担となるため、引き続き計画的な繰上償還を継続するなどの対策を講じる必要がある。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a:t>
          </a:r>
          <a:r>
            <a:rPr kumimoji="1" lang="ja-JP" altLang="en-US" sz="1100">
              <a:solidFill>
                <a:schemeClr val="dk1"/>
              </a:solidFill>
              <a:effectLst/>
              <a:latin typeface="+mn-lt"/>
              <a:ea typeface="+mn-ea"/>
              <a:cs typeface="+mn-cs"/>
            </a:rPr>
            <a:t>償還の財源として積み立てた額なし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島根県津和野町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地方債現在高が</a:t>
          </a:r>
          <a:r>
            <a:rPr kumimoji="1" lang="en-US" altLang="ja-JP" sz="1100">
              <a:solidFill>
                <a:schemeClr val="dk1"/>
              </a:solidFill>
              <a:effectLst/>
              <a:latin typeface="+mn-lt"/>
              <a:ea typeface="+mn-ea"/>
              <a:cs typeface="+mn-cs"/>
            </a:rPr>
            <a:t>657,397</a:t>
          </a:r>
          <a:r>
            <a:rPr kumimoji="1" lang="ja-JP" altLang="ja-JP" sz="1100">
              <a:solidFill>
                <a:schemeClr val="dk1"/>
              </a:solidFill>
              <a:effectLst/>
              <a:latin typeface="+mn-lt"/>
              <a:ea typeface="+mn-ea"/>
              <a:cs typeface="+mn-cs"/>
            </a:rPr>
            <a:t>千円と大きく増加しており、平成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年災害復旧事業を優先的に実施した以降、当該年度は都市再生整備事業（駅前再開発）や木質バイオマスガス化発電付帯施設整備事業に対して過疎対策事業債を新規に発行するなど、公共施設</a:t>
          </a:r>
          <a:r>
            <a:rPr kumimoji="1" lang="ja-JP" altLang="en-US" sz="1100">
              <a:solidFill>
                <a:schemeClr val="dk1"/>
              </a:solidFill>
              <a:effectLst/>
              <a:latin typeface="+mn-lt"/>
              <a:ea typeface="+mn-ea"/>
              <a:cs typeface="+mn-cs"/>
            </a:rPr>
            <a:t>整備</a:t>
          </a:r>
          <a:r>
            <a:rPr kumimoji="1" lang="ja-JP" altLang="ja-JP" sz="1100">
              <a:solidFill>
                <a:schemeClr val="dk1"/>
              </a:solidFill>
              <a:effectLst/>
              <a:latin typeface="+mn-lt"/>
              <a:ea typeface="+mn-ea"/>
              <a:cs typeface="+mn-cs"/>
            </a:rPr>
            <a:t>事業が</a:t>
          </a:r>
          <a:r>
            <a:rPr kumimoji="1" lang="ja-JP" altLang="en-US" sz="1100">
              <a:solidFill>
                <a:schemeClr val="dk1"/>
              </a:solidFill>
              <a:effectLst/>
              <a:latin typeface="+mn-lt"/>
              <a:ea typeface="+mn-ea"/>
              <a:cs typeface="+mn-cs"/>
            </a:rPr>
            <a:t>主な増加の</a:t>
          </a:r>
          <a:r>
            <a:rPr kumimoji="1" lang="ja-JP" altLang="ja-JP" sz="1100">
              <a:solidFill>
                <a:schemeClr val="dk1"/>
              </a:solidFill>
              <a:effectLst/>
              <a:latin typeface="+mn-lt"/>
              <a:ea typeface="+mn-ea"/>
              <a:cs typeface="+mn-cs"/>
            </a:rPr>
            <a:t>要因となっている。　</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給食センター整備事業等、大規模事業の実施により比率が上昇することが見込まれることから、有利な起債を確保して後世への負担を少しでも軽減するよう事業実施の適正化を図り、財政の健全化に努める。</a:t>
          </a:r>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島根県津和野町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年度末の基金残高は、普通会計で</a:t>
          </a:r>
          <a:r>
            <a:rPr kumimoji="1" lang="en-US" altLang="ja-JP" sz="1100">
              <a:solidFill>
                <a:schemeClr val="dk1"/>
              </a:solidFill>
              <a:effectLst/>
              <a:latin typeface="+mn-lt"/>
              <a:ea typeface="+mn-ea"/>
              <a:cs typeface="+mn-cs"/>
            </a:rPr>
            <a:t>3,325,855</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となっており、前年度から</a:t>
          </a:r>
          <a:r>
            <a:rPr kumimoji="1" lang="en-US" altLang="ja-JP" sz="1100">
              <a:solidFill>
                <a:schemeClr val="dk1"/>
              </a:solidFill>
              <a:effectLst/>
              <a:latin typeface="+mn-lt"/>
              <a:ea typeface="+mn-ea"/>
              <a:cs typeface="+mn-cs"/>
            </a:rPr>
            <a:t>485,862</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・これは、減債基金で</a:t>
          </a:r>
          <a:r>
            <a:rPr kumimoji="1" lang="ja-JP" altLang="en-US"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359,914</a:t>
          </a:r>
          <a:r>
            <a:rPr kumimoji="1" lang="ja-JP" altLang="en-US" sz="1100">
              <a:solidFill>
                <a:schemeClr val="dk1"/>
              </a:solidFill>
              <a:effectLst/>
              <a:latin typeface="+mn-lt"/>
              <a:ea typeface="+mn-ea"/>
              <a:cs typeface="+mn-cs"/>
            </a:rPr>
            <a:t>千円増加しており、令和３年度補正予算（第１号）に伴う臨時財政対策債償還基金費によるもの</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増加の</a:t>
          </a:r>
          <a:r>
            <a:rPr kumimoji="1" lang="ja-JP" altLang="ja-JP" sz="1100">
              <a:solidFill>
                <a:schemeClr val="dk1"/>
              </a:solidFill>
              <a:effectLst/>
              <a:latin typeface="+mn-lt"/>
              <a:ea typeface="+mn-ea"/>
              <a:cs typeface="+mn-cs"/>
            </a:rPr>
            <a:t>要因である。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中長期的には、人口減少や少子高齢化による地方税収の減収など、今後も財源不足が見込まれるため、引き続き行財政改革推進大綱に基づく歳出削減に努めるとともに、財源不足分については基金からの取り崩しによる対応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・津和野町まちづくり基金：新町建設計画に基づくまちづくりの推進</a:t>
          </a:r>
          <a:endParaRPr lang="ja-JP" altLang="ja-JP" sz="1400">
            <a:effectLst/>
          </a:endParaRPr>
        </a:p>
        <a:p>
          <a:r>
            <a:rPr kumimoji="1" lang="ja-JP" altLang="ja-JP" sz="1100">
              <a:solidFill>
                <a:schemeClr val="dk1"/>
              </a:solidFill>
              <a:effectLst/>
              <a:latin typeface="+mn-lt"/>
              <a:ea typeface="+mn-ea"/>
              <a:cs typeface="+mn-cs"/>
            </a:rPr>
            <a:t>・ふるさと津和野基金：産業振興・自然環境保全・医療福祉の充実・観光振興・教育文化の振興</a:t>
          </a:r>
          <a:endParaRPr lang="ja-JP" altLang="ja-JP" sz="1400">
            <a:effectLst/>
          </a:endParaRPr>
        </a:p>
        <a:p>
          <a:r>
            <a:rPr kumimoji="1" lang="ja-JP" altLang="ja-JP" sz="1100">
              <a:solidFill>
                <a:schemeClr val="dk1"/>
              </a:solidFill>
              <a:effectLst/>
              <a:latin typeface="+mn-lt"/>
              <a:ea typeface="+mn-ea"/>
              <a:cs typeface="+mn-cs"/>
            </a:rPr>
            <a:t>・津和野町地域医療推進基金：地域医療の推進</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津和野町城山整備</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津和野町城山の整備充実の基金</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・旧日原町庁舎建設基金：本庁舎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日原第２庁舎を含む。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の改築時における建設費の財源</a:t>
          </a:r>
          <a:endParaRPr kumimoji="1" lang="en-US" altLang="ja-JP" sz="11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・津和野町まちづくり基金：</a:t>
          </a:r>
          <a:r>
            <a:rPr kumimoji="1" lang="ja-JP" altLang="en-US" sz="1100">
              <a:solidFill>
                <a:schemeClr val="dk1"/>
              </a:solidFill>
              <a:effectLst/>
              <a:latin typeface="+mn-lt"/>
              <a:ea typeface="+mn-ea"/>
              <a:cs typeface="+mn-cs"/>
            </a:rPr>
            <a:t>安野光雅美術館や津和野町東京事務所に係る経費に</a:t>
          </a:r>
          <a:r>
            <a:rPr kumimoji="1" lang="ja-JP" altLang="ja-JP" sz="1100">
              <a:solidFill>
                <a:schemeClr val="dk1"/>
              </a:solidFill>
              <a:effectLst/>
              <a:latin typeface="+mn-lt"/>
              <a:ea typeface="+mn-ea"/>
              <a:cs typeface="+mn-cs"/>
            </a:rPr>
            <a:t>対応するため、</a:t>
          </a:r>
          <a:r>
            <a:rPr kumimoji="1" lang="en-US" altLang="ja-JP" sz="1100">
              <a:solidFill>
                <a:schemeClr val="dk1"/>
              </a:solidFill>
              <a:effectLst/>
              <a:latin typeface="+mn-lt"/>
              <a:ea typeface="+mn-ea"/>
              <a:cs typeface="+mn-cs"/>
            </a:rPr>
            <a:t>102,900</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円取り崩しを行った。</a:t>
          </a:r>
          <a:endParaRPr lang="ja-JP" altLang="ja-JP" sz="1400">
            <a:effectLst/>
          </a:endParaRPr>
        </a:p>
        <a:p>
          <a:r>
            <a:rPr kumimoji="1" lang="ja-JP" altLang="ja-JP" sz="1100">
              <a:solidFill>
                <a:schemeClr val="dk1"/>
              </a:solidFill>
              <a:effectLst/>
              <a:latin typeface="+mn-lt"/>
              <a:ea typeface="+mn-ea"/>
              <a:cs typeface="+mn-cs"/>
            </a:rPr>
            <a:t>・ふるさと津和野基金：ふるさと納税サイト</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登録</a:t>
          </a:r>
          <a:r>
            <a:rPr kumimoji="1" lang="ja-JP" altLang="en-US" sz="1100">
              <a:solidFill>
                <a:schemeClr val="dk1"/>
              </a:solidFill>
              <a:effectLst/>
              <a:latin typeface="+mn-lt"/>
              <a:ea typeface="+mn-ea"/>
              <a:cs typeface="+mn-cs"/>
            </a:rPr>
            <a:t>した効果が出る</a:t>
          </a:r>
          <a:r>
            <a:rPr kumimoji="1" lang="ja-JP" altLang="ja-JP" sz="1100">
              <a:solidFill>
                <a:schemeClr val="dk1"/>
              </a:solidFill>
              <a:effectLst/>
              <a:latin typeface="+mn-lt"/>
              <a:ea typeface="+mn-ea"/>
              <a:cs typeface="+mn-cs"/>
            </a:rPr>
            <a:t>など、収入</a:t>
          </a:r>
          <a:r>
            <a:rPr kumimoji="1" lang="ja-JP" altLang="en-US" sz="1100">
              <a:solidFill>
                <a:schemeClr val="dk1"/>
              </a:solidFill>
              <a:effectLst/>
              <a:latin typeface="+mn-lt"/>
              <a:ea typeface="+mn-ea"/>
              <a:cs typeface="+mn-cs"/>
            </a:rPr>
            <a:t>強化で</a:t>
          </a:r>
          <a:r>
            <a:rPr kumimoji="1" lang="en-US" altLang="ja-JP" sz="1100">
              <a:solidFill>
                <a:schemeClr val="dk1"/>
              </a:solidFill>
              <a:effectLst/>
              <a:latin typeface="+mn-lt"/>
              <a:ea typeface="+mn-ea"/>
              <a:cs typeface="+mn-cs"/>
            </a:rPr>
            <a:t>24,124</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円を積立することができた。</a:t>
          </a:r>
          <a:endParaRPr lang="ja-JP" altLang="ja-JP" sz="1400">
            <a:effectLst/>
          </a:endParaRPr>
        </a:p>
        <a:p>
          <a:r>
            <a:rPr kumimoji="1" lang="ja-JP" altLang="ja-JP" sz="1100">
              <a:solidFill>
                <a:schemeClr val="dk1"/>
              </a:solidFill>
              <a:effectLst/>
              <a:latin typeface="+mn-lt"/>
              <a:ea typeface="+mn-ea"/>
              <a:cs typeface="+mn-cs"/>
            </a:rPr>
            <a:t>・津和野町地域医療推進基金：地域医療を守るために必要な経費に対応するため、</a:t>
          </a:r>
          <a:r>
            <a:rPr kumimoji="1" lang="en-US" altLang="ja-JP" sz="1100">
              <a:solidFill>
                <a:schemeClr val="dk1"/>
              </a:solidFill>
              <a:effectLst/>
              <a:latin typeface="+mn-lt"/>
              <a:ea typeface="+mn-ea"/>
              <a:cs typeface="+mn-cs"/>
            </a:rPr>
            <a:t>21,109</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円を積立することができた。</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津和野町城山整備</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城山森林整備として下刈りなどに</a:t>
          </a:r>
          <a:r>
            <a:rPr kumimoji="1" lang="ja-JP" altLang="ja-JP" sz="1100">
              <a:solidFill>
                <a:schemeClr val="dk1"/>
              </a:solidFill>
              <a:effectLst/>
              <a:latin typeface="+mn-lt"/>
              <a:ea typeface="+mn-ea"/>
              <a:cs typeface="+mn-cs"/>
            </a:rPr>
            <a:t>対応するため、</a:t>
          </a:r>
          <a:r>
            <a:rPr kumimoji="1" lang="en-US" altLang="ja-JP" sz="1100">
              <a:solidFill>
                <a:schemeClr val="dk1"/>
              </a:solidFill>
              <a:effectLst/>
              <a:latin typeface="+mn-lt"/>
              <a:ea typeface="+mn-ea"/>
              <a:cs typeface="+mn-cs"/>
            </a:rPr>
            <a:t>42,898</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を積立することができた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・旧日原町庁舎建設基金：本庁舎看板設置工事に対応するため、</a:t>
          </a:r>
          <a:r>
            <a:rPr kumimoji="1" lang="en-US" altLang="ja-JP" sz="1100">
              <a:solidFill>
                <a:schemeClr val="dk1"/>
              </a:solidFill>
              <a:effectLst/>
              <a:latin typeface="+mn-lt"/>
              <a:ea typeface="+mn-ea"/>
              <a:cs typeface="+mn-cs"/>
            </a:rPr>
            <a:t>4,890</a:t>
          </a:r>
          <a:r>
            <a:rPr kumimoji="1" lang="ja-JP" altLang="ja-JP" sz="1100">
              <a:solidFill>
                <a:schemeClr val="dk1"/>
              </a:solidFill>
              <a:effectLst/>
              <a:latin typeface="+mn-lt"/>
              <a:ea typeface="+mn-ea"/>
              <a:cs typeface="+mn-cs"/>
            </a:rPr>
            <a:t>千円の取り崩しを行った。</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・その他特定目的基金全体：地域医療を維持するために</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処遇改善</a:t>
          </a:r>
          <a:r>
            <a:rPr kumimoji="1" lang="ja-JP" altLang="en-US" sz="1100">
              <a:solidFill>
                <a:schemeClr val="dk1"/>
              </a:solidFill>
              <a:effectLst/>
              <a:latin typeface="+mn-lt"/>
              <a:ea typeface="+mn-ea"/>
              <a:cs typeface="+mn-cs"/>
            </a:rPr>
            <a:t>を令和４年度に行うことから</a:t>
          </a:r>
          <a:r>
            <a:rPr kumimoji="1" lang="ja-JP" altLang="ja-JP" sz="1100">
              <a:solidFill>
                <a:schemeClr val="dk1"/>
              </a:solidFill>
              <a:effectLst/>
              <a:latin typeface="+mn-lt"/>
              <a:ea typeface="+mn-ea"/>
              <a:cs typeface="+mn-cs"/>
            </a:rPr>
            <a:t>多額の負担</a:t>
          </a:r>
          <a:r>
            <a:rPr kumimoji="1" lang="ja-JP" altLang="en-US" sz="1100">
              <a:solidFill>
                <a:schemeClr val="dk1"/>
              </a:solidFill>
              <a:effectLst/>
              <a:latin typeface="+mn-lt"/>
              <a:ea typeface="+mn-ea"/>
              <a:cs typeface="+mn-cs"/>
            </a:rPr>
            <a:t>が必要になるなど、</a:t>
          </a:r>
          <a:r>
            <a:rPr kumimoji="1" lang="ja-JP" altLang="ja-JP" sz="1100">
              <a:solidFill>
                <a:schemeClr val="dk1"/>
              </a:solidFill>
              <a:effectLst/>
              <a:latin typeface="+mn-lt"/>
              <a:ea typeface="+mn-ea"/>
              <a:cs typeface="+mn-cs"/>
            </a:rPr>
            <a:t>特定の財政支出</a:t>
          </a:r>
          <a:r>
            <a:rPr kumimoji="1" lang="ja-JP" altLang="en-US" sz="1100">
              <a:solidFill>
                <a:schemeClr val="dk1"/>
              </a:solidFill>
              <a:effectLst/>
              <a:latin typeface="+mn-lt"/>
              <a:ea typeface="+mn-ea"/>
              <a:cs typeface="+mn-cs"/>
            </a:rPr>
            <a:t>に対応できるよう</a:t>
          </a:r>
          <a:r>
            <a:rPr kumimoji="1" lang="ja-JP" altLang="ja-JP" sz="1100">
              <a:solidFill>
                <a:schemeClr val="dk1"/>
              </a:solidFill>
              <a:effectLst/>
              <a:latin typeface="+mn-lt"/>
              <a:ea typeface="+mn-ea"/>
              <a:cs typeface="+mn-cs"/>
            </a:rPr>
            <a:t>一定額を確保していく。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年度末の基金残高は、</a:t>
          </a:r>
          <a:r>
            <a:rPr kumimoji="1" lang="en-US" altLang="ja-JP" sz="1100">
              <a:solidFill>
                <a:schemeClr val="dk1"/>
              </a:solidFill>
              <a:effectLst/>
              <a:latin typeface="+mn-lt"/>
              <a:ea typeface="+mn-ea"/>
              <a:cs typeface="+mn-cs"/>
            </a:rPr>
            <a:t>1,413,702</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円となっており、前年度から</a:t>
          </a:r>
          <a:r>
            <a:rPr kumimoji="1" lang="en-US" altLang="ja-JP" sz="1100">
              <a:solidFill>
                <a:schemeClr val="dk1"/>
              </a:solidFill>
              <a:effectLst/>
              <a:latin typeface="+mn-lt"/>
              <a:ea typeface="+mn-ea"/>
              <a:cs typeface="+mn-cs"/>
            </a:rPr>
            <a:t>124,108</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益田広域市町村圏事務組合出資金返還金</a:t>
          </a:r>
          <a:r>
            <a:rPr kumimoji="1" lang="ja-JP" altLang="ja-JP" sz="1100">
              <a:solidFill>
                <a:schemeClr val="dk1"/>
              </a:solidFill>
              <a:effectLst/>
              <a:latin typeface="+mn-lt"/>
              <a:ea typeface="+mn-ea"/>
              <a:cs typeface="+mn-cs"/>
            </a:rPr>
            <a:t>によるものが増加の要因である。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月豪雨災害の実績を踏まえ、災害への備え等のため</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の残高を維持する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（標準財政規模の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年度標準財政規模：</a:t>
          </a:r>
          <a:r>
            <a:rPr kumimoji="1" lang="en-US" altLang="ja-JP" sz="1100">
              <a:solidFill>
                <a:schemeClr val="dk1"/>
              </a:solidFill>
              <a:effectLst/>
              <a:latin typeface="+mn-lt"/>
              <a:ea typeface="+mn-ea"/>
              <a:cs typeface="+mn-cs"/>
            </a:rPr>
            <a:t>4,998,229</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999,646</a:t>
          </a:r>
          <a:r>
            <a:rPr kumimoji="1" lang="ja-JP" altLang="ja-JP" sz="1100">
              <a:solidFill>
                <a:schemeClr val="dk1"/>
              </a:solidFill>
              <a:effectLst/>
              <a:latin typeface="+mn-lt"/>
              <a:ea typeface="+mn-ea"/>
              <a:cs typeface="+mn-cs"/>
            </a:rPr>
            <a:t>千円））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年度末の基金残高は</a:t>
          </a:r>
          <a:r>
            <a:rPr kumimoji="1" lang="en-US" altLang="ja-JP" sz="1100">
              <a:solidFill>
                <a:schemeClr val="dk1"/>
              </a:solidFill>
              <a:effectLst/>
              <a:latin typeface="+mn-lt"/>
              <a:ea typeface="+mn-ea"/>
              <a:cs typeface="+mn-cs"/>
            </a:rPr>
            <a:t>640,850</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円となっており、前年度から</a:t>
          </a:r>
          <a:r>
            <a:rPr kumimoji="1" lang="en-US" altLang="ja-JP" sz="1100">
              <a:solidFill>
                <a:schemeClr val="dk1"/>
              </a:solidFill>
              <a:effectLst/>
              <a:latin typeface="+mn-lt"/>
              <a:ea typeface="+mn-ea"/>
              <a:cs typeface="+mn-cs"/>
            </a:rPr>
            <a:t>359,914</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・これは、令和３年度補正予算（第１号）に伴う臨時財政対策債償還基金費によるものが増加の要因である。</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・給食センター整備事業等今後も大規模事業が予定されているため、引き続き計画的な繰上償還を実施する必要があることから、減債基金においては、繰越金の一部を積立していくなど、一定額を確保してい</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島根県津和野町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6,964
6,919
307.03
10,852,280
10,651,253
122,342
4,998,229
14,288,513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95.1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904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有形固定資産減価償却率は類似団体より低い水準となり、公共建築物は少しずつ改修等進めているところである。インフラ資産の主に舗装道路が減価償却累計額を大きく増加させる要因であるが、再整理が必要のため、この数値に加えることができていない。</a:t>
          </a:r>
          <a:endParaRPr lang="ja-JP" altLang="ja-JP" sz="1000">
            <a:effectLst/>
          </a:endParaRPr>
        </a:p>
        <a:p>
          <a:r>
            <a:rPr kumimoji="1" lang="ja-JP" altLang="ja-JP" sz="1000">
              <a:solidFill>
                <a:schemeClr val="dk1"/>
              </a:solidFill>
              <a:effectLst/>
              <a:latin typeface="+mn-lt"/>
              <a:ea typeface="+mn-ea"/>
              <a:cs typeface="+mn-cs"/>
            </a:rPr>
            <a:t>　道路に対して個別施設計画や長寿命化計画を策定できていないため、速やかに個別施設計画を策定したのち、数値に反映させたうえで、当該計画に基づく維持管理を適切に進めていく。</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86781" y="6811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152525" y="66035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786781" y="65160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152525" y="63078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786781" y="62203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152525" y="60120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786781" y="59182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152525" y="57163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786781" y="56225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152525" y="54142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786781" y="53268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152525" y="51185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786781" y="5031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786781" y="4735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67" name="直線コネクタ 66"/>
        <xdr:cNvCxnSpPr/>
      </xdr:nvCxnSpPr>
      <xdr:spPr>
        <a:xfrm flipV="1">
          <a:off x="4300220" y="5294176"/>
          <a:ext cx="1270" cy="135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68" name="有形固定資産減価償却率最小値テキスト"/>
        <xdr:cNvSpPr txBox="1"/>
      </xdr:nvSpPr>
      <xdr:spPr>
        <a:xfrm>
          <a:off x="4352925" y="6656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69" name="直線コネクタ 68"/>
        <xdr:cNvCxnSpPr/>
      </xdr:nvCxnSpPr>
      <xdr:spPr>
        <a:xfrm>
          <a:off x="4213225" y="665289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0" name="有形固定資産減価償却率最大値テキスト"/>
        <xdr:cNvSpPr txBox="1"/>
      </xdr:nvSpPr>
      <xdr:spPr>
        <a:xfrm>
          <a:off x="4352925" y="5082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1" name="直線コネクタ 70"/>
        <xdr:cNvCxnSpPr/>
      </xdr:nvCxnSpPr>
      <xdr:spPr>
        <a:xfrm>
          <a:off x="4213225" y="5294176"/>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72" name="有形固定資産減価償却率平均値テキスト"/>
        <xdr:cNvSpPr txBox="1"/>
      </xdr:nvSpPr>
      <xdr:spPr>
        <a:xfrm>
          <a:off x="4352925" y="60260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xdr:cNvSpPr/>
      </xdr:nvSpPr>
      <xdr:spPr>
        <a:xfrm>
          <a:off x="4251325" y="60476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135799</xdr:rowOff>
    </xdr:from>
    <xdr:to>
      <xdr:col>19</xdr:col>
      <xdr:colOff>187325</xdr:colOff>
      <xdr:row>32</xdr:row>
      <xdr:rowOff>65949</xdr:rowOff>
    </xdr:to>
    <xdr:sp macro="" textlink="">
      <xdr:nvSpPr>
        <xdr:cNvPr id="74" name="フローチャート: 判断 73"/>
        <xdr:cNvSpPr/>
      </xdr:nvSpPr>
      <xdr:spPr>
        <a:xfrm>
          <a:off x="3616325" y="604764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151221</xdr:rowOff>
    </xdr:from>
    <xdr:to>
      <xdr:col>15</xdr:col>
      <xdr:colOff>187325</xdr:colOff>
      <xdr:row>32</xdr:row>
      <xdr:rowOff>81371</xdr:rowOff>
    </xdr:to>
    <xdr:sp macro="" textlink="">
      <xdr:nvSpPr>
        <xdr:cNvPr id="75" name="フローチャート: 判断 74"/>
        <xdr:cNvSpPr/>
      </xdr:nvSpPr>
      <xdr:spPr>
        <a:xfrm>
          <a:off x="2930525" y="606307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154305</xdr:rowOff>
    </xdr:from>
    <xdr:to>
      <xdr:col>11</xdr:col>
      <xdr:colOff>187325</xdr:colOff>
      <xdr:row>32</xdr:row>
      <xdr:rowOff>84455</xdr:rowOff>
    </xdr:to>
    <xdr:sp macro="" textlink="">
      <xdr:nvSpPr>
        <xdr:cNvPr id="76" name="フローチャート: 判断 75"/>
        <xdr:cNvSpPr/>
      </xdr:nvSpPr>
      <xdr:spPr>
        <a:xfrm>
          <a:off x="2244725" y="60661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24765</xdr:rowOff>
    </xdr:from>
    <xdr:to>
      <xdr:col>7</xdr:col>
      <xdr:colOff>187325</xdr:colOff>
      <xdr:row>31</xdr:row>
      <xdr:rowOff>126365</xdr:rowOff>
    </xdr:to>
    <xdr:sp macro="" textlink="">
      <xdr:nvSpPr>
        <xdr:cNvPr id="77" name="フローチャート: 判断 76"/>
        <xdr:cNvSpPr/>
      </xdr:nvSpPr>
      <xdr:spPr>
        <a:xfrm>
          <a:off x="1558925" y="59366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9344</xdr:rowOff>
    </xdr:from>
    <xdr:to>
      <xdr:col>23</xdr:col>
      <xdr:colOff>136525</xdr:colOff>
      <xdr:row>31</xdr:row>
      <xdr:rowOff>110944</xdr:rowOff>
    </xdr:to>
    <xdr:sp macro="" textlink="">
      <xdr:nvSpPr>
        <xdr:cNvPr id="83" name="楕円 82"/>
        <xdr:cNvSpPr/>
      </xdr:nvSpPr>
      <xdr:spPr>
        <a:xfrm>
          <a:off x="4251325" y="592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32221</xdr:rowOff>
    </xdr:from>
    <xdr:ext cx="405111" cy="259045"/>
    <xdr:sp macro="" textlink="">
      <xdr:nvSpPr>
        <xdr:cNvPr id="84" name="有形固定資産減価償却率該当値テキスト"/>
        <xdr:cNvSpPr txBox="1"/>
      </xdr:nvSpPr>
      <xdr:spPr>
        <a:xfrm>
          <a:off x="4352925" y="5778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134529</xdr:rowOff>
    </xdr:from>
    <xdr:to>
      <xdr:col>19</xdr:col>
      <xdr:colOff>187325</xdr:colOff>
      <xdr:row>31</xdr:row>
      <xdr:rowOff>64679</xdr:rowOff>
    </xdr:to>
    <xdr:sp macro="" textlink="">
      <xdr:nvSpPr>
        <xdr:cNvPr id="85" name="楕円 84"/>
        <xdr:cNvSpPr/>
      </xdr:nvSpPr>
      <xdr:spPr>
        <a:xfrm>
          <a:off x="3616325" y="588127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13879</xdr:rowOff>
    </xdr:from>
    <xdr:to>
      <xdr:col>23</xdr:col>
      <xdr:colOff>85725</xdr:colOff>
      <xdr:row>31</xdr:row>
      <xdr:rowOff>60144</xdr:rowOff>
    </xdr:to>
    <xdr:cxnSp macro="">
      <xdr:nvCxnSpPr>
        <xdr:cNvPr id="86" name="直線コネクタ 85"/>
        <xdr:cNvCxnSpPr/>
      </xdr:nvCxnSpPr>
      <xdr:spPr>
        <a:xfrm>
          <a:off x="3667125" y="5925729"/>
          <a:ext cx="635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124188</xdr:rowOff>
    </xdr:from>
    <xdr:to>
      <xdr:col>11</xdr:col>
      <xdr:colOff>187325</xdr:colOff>
      <xdr:row>35</xdr:row>
      <xdr:rowOff>54338</xdr:rowOff>
    </xdr:to>
    <xdr:sp macro="" textlink="">
      <xdr:nvSpPr>
        <xdr:cNvPr id="87" name="楕円 86"/>
        <xdr:cNvSpPr/>
      </xdr:nvSpPr>
      <xdr:spPr>
        <a:xfrm>
          <a:off x="2244725" y="653133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42545</xdr:rowOff>
    </xdr:from>
    <xdr:to>
      <xdr:col>7</xdr:col>
      <xdr:colOff>187325</xdr:colOff>
      <xdr:row>28</xdr:row>
      <xdr:rowOff>144145</xdr:rowOff>
    </xdr:to>
    <xdr:sp macro="" textlink="">
      <xdr:nvSpPr>
        <xdr:cNvPr id="88" name="楕円 87"/>
        <xdr:cNvSpPr/>
      </xdr:nvSpPr>
      <xdr:spPr>
        <a:xfrm>
          <a:off x="1558925" y="54590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93345</xdr:rowOff>
    </xdr:from>
    <xdr:to>
      <xdr:col>11</xdr:col>
      <xdr:colOff>136525</xdr:colOff>
      <xdr:row>35</xdr:row>
      <xdr:rowOff>3538</xdr:rowOff>
    </xdr:to>
    <xdr:cxnSp macro="">
      <xdr:nvCxnSpPr>
        <xdr:cNvPr id="89" name="直線コネクタ 88"/>
        <xdr:cNvCxnSpPr/>
      </xdr:nvCxnSpPr>
      <xdr:spPr>
        <a:xfrm>
          <a:off x="1609725" y="5509895"/>
          <a:ext cx="685800" cy="106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57076</xdr:rowOff>
    </xdr:from>
    <xdr:ext cx="405111" cy="259045"/>
    <xdr:sp macro="" textlink="">
      <xdr:nvSpPr>
        <xdr:cNvPr id="90" name="n_1aveValue有形固定資産減価償却率"/>
        <xdr:cNvSpPr txBox="1"/>
      </xdr:nvSpPr>
      <xdr:spPr>
        <a:xfrm>
          <a:off x="3470919" y="6134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97898</xdr:rowOff>
    </xdr:from>
    <xdr:ext cx="405111" cy="259045"/>
    <xdr:sp macro="" textlink="">
      <xdr:nvSpPr>
        <xdr:cNvPr id="91" name="n_2aveValue有形固定資産減価償却率"/>
        <xdr:cNvSpPr txBox="1"/>
      </xdr:nvSpPr>
      <xdr:spPr>
        <a:xfrm>
          <a:off x="2797819" y="5844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100982</xdr:rowOff>
    </xdr:from>
    <xdr:ext cx="405111" cy="259045"/>
    <xdr:sp macro="" textlink="">
      <xdr:nvSpPr>
        <xdr:cNvPr id="92" name="n_3aveValue有形固定資産減価償却率"/>
        <xdr:cNvSpPr txBox="1"/>
      </xdr:nvSpPr>
      <xdr:spPr>
        <a:xfrm>
          <a:off x="2112019"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117492</xdr:rowOff>
    </xdr:from>
    <xdr:ext cx="405111" cy="259045"/>
    <xdr:sp macro="" textlink="">
      <xdr:nvSpPr>
        <xdr:cNvPr id="93" name="n_4aveValue有形固定資産減価償却率"/>
        <xdr:cNvSpPr txBox="1"/>
      </xdr:nvSpPr>
      <xdr:spPr>
        <a:xfrm>
          <a:off x="1426219" y="6029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81206</xdr:rowOff>
    </xdr:from>
    <xdr:ext cx="405111" cy="259045"/>
    <xdr:sp macro="" textlink="">
      <xdr:nvSpPr>
        <xdr:cNvPr id="94" name="n_1mainValue有形固定資産減価償却率"/>
        <xdr:cNvSpPr txBox="1"/>
      </xdr:nvSpPr>
      <xdr:spPr>
        <a:xfrm>
          <a:off x="3470919" y="5662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35</xdr:row>
      <xdr:rowOff>45465</xdr:rowOff>
    </xdr:from>
    <xdr:ext cx="405111" cy="259045"/>
    <xdr:sp macro="" textlink="">
      <xdr:nvSpPr>
        <xdr:cNvPr id="95" name="n_3mainValue有形固定資産減価償却率"/>
        <xdr:cNvSpPr txBox="1"/>
      </xdr:nvSpPr>
      <xdr:spPr>
        <a:xfrm>
          <a:off x="2112019" y="661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160672</xdr:rowOff>
    </xdr:from>
    <xdr:ext cx="405111" cy="259045"/>
    <xdr:sp macro="" textlink="">
      <xdr:nvSpPr>
        <xdr:cNvPr id="96" name="n_4mainValue有形固定資産減価償却率"/>
        <xdr:cNvSpPr txBox="1"/>
      </xdr:nvSpPr>
      <xdr:spPr>
        <a:xfrm>
          <a:off x="1426219" y="524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2443365" y="44904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債務償還比率は類似団体より大幅に高い水準にあり、令和２年度に実施された庁舎耐震改修事業として本庁舎の移転改築や令和３年度に木質バイオマスガス化発電付帯施設整備事業など、大規模事業に箇所対して新発債を発行したため、地方債の現在高が増え、将来負担額を大きく増加させる要因となっている。</a:t>
          </a:r>
          <a:endParaRPr lang="ja-JP" altLang="ja-JP" sz="1050">
            <a:effectLst/>
          </a:endParaRPr>
        </a:p>
        <a:p>
          <a:r>
            <a:rPr kumimoji="1" lang="ja-JP" altLang="ja-JP" sz="1050">
              <a:solidFill>
                <a:schemeClr val="dk1"/>
              </a:solidFill>
              <a:effectLst/>
              <a:latin typeface="+mn-lt"/>
              <a:ea typeface="+mn-ea"/>
              <a:cs typeface="+mn-cs"/>
            </a:rPr>
            <a:t>　平成</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年度から継続した繰上償還を行っており、引き続き計画的に繰上償還を実施することで、地方債の現在高を減少させる。</a:t>
          </a:r>
          <a:endParaRPr lang="ja-JP" altLang="ja-JP" sz="1050">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9705751" y="6811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0194925" y="66035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9705751" y="65160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0194925" y="63078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9758836" y="62203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0194925" y="60120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9758836" y="59182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0194925" y="57163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9758836" y="56225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0194925" y="54142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9758836" y="53268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0194925" y="51185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9861428" y="5031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117928</xdr:rowOff>
    </xdr:to>
    <xdr:cxnSp macro="">
      <xdr:nvCxnSpPr>
        <xdr:cNvPr id="127" name="直線コネクタ 126"/>
        <xdr:cNvCxnSpPr/>
      </xdr:nvCxnSpPr>
      <xdr:spPr>
        <a:xfrm flipV="1">
          <a:off x="13323570" y="5118553"/>
          <a:ext cx="1269" cy="140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121755</xdr:rowOff>
    </xdr:from>
    <xdr:ext cx="469744" cy="259045"/>
    <xdr:sp macro="" textlink="">
      <xdr:nvSpPr>
        <xdr:cNvPr id="128" name="債務償還比率最小値テキスト"/>
        <xdr:cNvSpPr txBox="1"/>
      </xdr:nvSpPr>
      <xdr:spPr>
        <a:xfrm>
          <a:off x="13376275" y="652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117928</xdr:rowOff>
    </xdr:from>
    <xdr:to>
      <xdr:col>76</xdr:col>
      <xdr:colOff>111125</xdr:colOff>
      <xdr:row>34</xdr:row>
      <xdr:rowOff>117928</xdr:rowOff>
    </xdr:to>
    <xdr:cxnSp macro="">
      <xdr:nvCxnSpPr>
        <xdr:cNvPr id="129" name="直線コネクタ 128"/>
        <xdr:cNvCxnSpPr/>
      </xdr:nvCxnSpPr>
      <xdr:spPr>
        <a:xfrm>
          <a:off x="13255625" y="6525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3376275" y="49064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3255625" y="51185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19657</xdr:rowOff>
    </xdr:from>
    <xdr:ext cx="469744" cy="259045"/>
    <xdr:sp macro="" textlink="">
      <xdr:nvSpPr>
        <xdr:cNvPr id="132" name="債務償還比率平均値テキスト"/>
        <xdr:cNvSpPr txBox="1"/>
      </xdr:nvSpPr>
      <xdr:spPr>
        <a:xfrm>
          <a:off x="13376275" y="543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168230</xdr:rowOff>
    </xdr:from>
    <xdr:to>
      <xdr:col>76</xdr:col>
      <xdr:colOff>73025</xdr:colOff>
      <xdr:row>29</xdr:row>
      <xdr:rowOff>98380</xdr:rowOff>
    </xdr:to>
    <xdr:sp macro="" textlink="">
      <xdr:nvSpPr>
        <xdr:cNvPr id="133" name="フローチャート: 判断 132"/>
        <xdr:cNvSpPr/>
      </xdr:nvSpPr>
      <xdr:spPr>
        <a:xfrm>
          <a:off x="13293725" y="55847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39070</xdr:rowOff>
    </xdr:from>
    <xdr:to>
      <xdr:col>72</xdr:col>
      <xdr:colOff>123825</xdr:colOff>
      <xdr:row>30</xdr:row>
      <xdr:rowOff>140670</xdr:rowOff>
    </xdr:to>
    <xdr:sp macro="" textlink="">
      <xdr:nvSpPr>
        <xdr:cNvPr id="134" name="フローチャート: 判断 133"/>
        <xdr:cNvSpPr/>
      </xdr:nvSpPr>
      <xdr:spPr>
        <a:xfrm>
          <a:off x="12639675" y="578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71147</xdr:rowOff>
    </xdr:from>
    <xdr:to>
      <xdr:col>68</xdr:col>
      <xdr:colOff>123825</xdr:colOff>
      <xdr:row>31</xdr:row>
      <xdr:rowOff>1297</xdr:rowOff>
    </xdr:to>
    <xdr:sp macro="" textlink="">
      <xdr:nvSpPr>
        <xdr:cNvPr id="135" name="フローチャート: 判断 134"/>
        <xdr:cNvSpPr/>
      </xdr:nvSpPr>
      <xdr:spPr>
        <a:xfrm>
          <a:off x="11953875" y="58178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107696</xdr:rowOff>
    </xdr:from>
    <xdr:to>
      <xdr:col>64</xdr:col>
      <xdr:colOff>123825</xdr:colOff>
      <xdr:row>31</xdr:row>
      <xdr:rowOff>37846</xdr:rowOff>
    </xdr:to>
    <xdr:sp macro="" textlink="">
      <xdr:nvSpPr>
        <xdr:cNvPr id="136" name="フローチャート: 判断 135"/>
        <xdr:cNvSpPr/>
      </xdr:nvSpPr>
      <xdr:spPr>
        <a:xfrm>
          <a:off x="11268075" y="58544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171078</xdr:rowOff>
    </xdr:from>
    <xdr:to>
      <xdr:col>60</xdr:col>
      <xdr:colOff>123825</xdr:colOff>
      <xdr:row>31</xdr:row>
      <xdr:rowOff>101228</xdr:rowOff>
    </xdr:to>
    <xdr:sp macro="" textlink="">
      <xdr:nvSpPr>
        <xdr:cNvPr id="137" name="フローチャート: 判断 136"/>
        <xdr:cNvSpPr/>
      </xdr:nvSpPr>
      <xdr:spPr>
        <a:xfrm>
          <a:off x="10582275" y="591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38372</xdr:rowOff>
    </xdr:from>
    <xdr:to>
      <xdr:col>76</xdr:col>
      <xdr:colOff>73025</xdr:colOff>
      <xdr:row>32</xdr:row>
      <xdr:rowOff>139972</xdr:rowOff>
    </xdr:to>
    <xdr:sp macro="" textlink="">
      <xdr:nvSpPr>
        <xdr:cNvPr id="143" name="楕円 142"/>
        <xdr:cNvSpPr/>
      </xdr:nvSpPr>
      <xdr:spPr>
        <a:xfrm>
          <a:off x="13293725" y="61153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16799</xdr:rowOff>
    </xdr:from>
    <xdr:ext cx="469744" cy="259045"/>
    <xdr:sp macro="" textlink="">
      <xdr:nvSpPr>
        <xdr:cNvPr id="144" name="債務償還比率該当値テキスト"/>
        <xdr:cNvSpPr txBox="1"/>
      </xdr:nvSpPr>
      <xdr:spPr>
        <a:xfrm>
          <a:off x="13376275" y="609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99478</xdr:rowOff>
    </xdr:from>
    <xdr:to>
      <xdr:col>72</xdr:col>
      <xdr:colOff>123825</xdr:colOff>
      <xdr:row>34</xdr:row>
      <xdr:rowOff>29628</xdr:rowOff>
    </xdr:to>
    <xdr:sp macro="" textlink="">
      <xdr:nvSpPr>
        <xdr:cNvPr id="145" name="楕円 144"/>
        <xdr:cNvSpPr/>
      </xdr:nvSpPr>
      <xdr:spPr>
        <a:xfrm>
          <a:off x="12639675" y="63415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89172</xdr:rowOff>
    </xdr:from>
    <xdr:to>
      <xdr:col>76</xdr:col>
      <xdr:colOff>22225</xdr:colOff>
      <xdr:row>33</xdr:row>
      <xdr:rowOff>150278</xdr:rowOff>
    </xdr:to>
    <xdr:cxnSp macro="">
      <xdr:nvCxnSpPr>
        <xdr:cNvPr id="146" name="直線コネクタ 145"/>
        <xdr:cNvCxnSpPr/>
      </xdr:nvCxnSpPr>
      <xdr:spPr>
        <a:xfrm flipV="1">
          <a:off x="12690475" y="6166122"/>
          <a:ext cx="635000" cy="22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74803</xdr:rowOff>
    </xdr:from>
    <xdr:to>
      <xdr:col>68</xdr:col>
      <xdr:colOff>123825</xdr:colOff>
      <xdr:row>34</xdr:row>
      <xdr:rowOff>4953</xdr:rowOff>
    </xdr:to>
    <xdr:sp macro="" textlink="">
      <xdr:nvSpPr>
        <xdr:cNvPr id="147" name="楕円 146"/>
        <xdr:cNvSpPr/>
      </xdr:nvSpPr>
      <xdr:spPr>
        <a:xfrm>
          <a:off x="11953875" y="631685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125603</xdr:rowOff>
    </xdr:from>
    <xdr:to>
      <xdr:col>72</xdr:col>
      <xdr:colOff>73025</xdr:colOff>
      <xdr:row>33</xdr:row>
      <xdr:rowOff>150278</xdr:rowOff>
    </xdr:to>
    <xdr:cxnSp macro="">
      <xdr:nvCxnSpPr>
        <xdr:cNvPr id="148" name="直線コネクタ 147"/>
        <xdr:cNvCxnSpPr/>
      </xdr:nvCxnSpPr>
      <xdr:spPr>
        <a:xfrm>
          <a:off x="12004675" y="6367653"/>
          <a:ext cx="6858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87757</xdr:rowOff>
    </xdr:from>
    <xdr:to>
      <xdr:col>64</xdr:col>
      <xdr:colOff>123825</xdr:colOff>
      <xdr:row>34</xdr:row>
      <xdr:rowOff>17907</xdr:rowOff>
    </xdr:to>
    <xdr:sp macro="" textlink="">
      <xdr:nvSpPr>
        <xdr:cNvPr id="149" name="楕円 148"/>
        <xdr:cNvSpPr/>
      </xdr:nvSpPr>
      <xdr:spPr>
        <a:xfrm>
          <a:off x="11268075" y="63298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125603</xdr:rowOff>
    </xdr:from>
    <xdr:to>
      <xdr:col>68</xdr:col>
      <xdr:colOff>73025</xdr:colOff>
      <xdr:row>33</xdr:row>
      <xdr:rowOff>138557</xdr:rowOff>
    </xdr:to>
    <xdr:cxnSp macro="">
      <xdr:nvCxnSpPr>
        <xdr:cNvPr id="150" name="直線コネクタ 149"/>
        <xdr:cNvCxnSpPr/>
      </xdr:nvCxnSpPr>
      <xdr:spPr>
        <a:xfrm flipV="1">
          <a:off x="11318875" y="6367653"/>
          <a:ext cx="6858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6949</xdr:rowOff>
    </xdr:from>
    <xdr:to>
      <xdr:col>60</xdr:col>
      <xdr:colOff>123825</xdr:colOff>
      <xdr:row>33</xdr:row>
      <xdr:rowOff>108548</xdr:rowOff>
    </xdr:to>
    <xdr:sp macro="" textlink="">
      <xdr:nvSpPr>
        <xdr:cNvPr id="151" name="楕円 150"/>
        <xdr:cNvSpPr/>
      </xdr:nvSpPr>
      <xdr:spPr>
        <a:xfrm>
          <a:off x="10582275" y="62489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57749</xdr:rowOff>
    </xdr:from>
    <xdr:to>
      <xdr:col>64</xdr:col>
      <xdr:colOff>73025</xdr:colOff>
      <xdr:row>33</xdr:row>
      <xdr:rowOff>138557</xdr:rowOff>
    </xdr:to>
    <xdr:cxnSp macro="">
      <xdr:nvCxnSpPr>
        <xdr:cNvPr id="152" name="直線コネクタ 151"/>
        <xdr:cNvCxnSpPr/>
      </xdr:nvCxnSpPr>
      <xdr:spPr>
        <a:xfrm>
          <a:off x="10633075" y="6299799"/>
          <a:ext cx="685800" cy="8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157197</xdr:rowOff>
    </xdr:from>
    <xdr:ext cx="469744" cy="259045"/>
    <xdr:sp macro="" textlink="">
      <xdr:nvSpPr>
        <xdr:cNvPr id="153" name="n_1aveValue債務償還比率"/>
        <xdr:cNvSpPr txBox="1"/>
      </xdr:nvSpPr>
      <xdr:spPr>
        <a:xfrm>
          <a:off x="12461952" y="557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17824</xdr:rowOff>
    </xdr:from>
    <xdr:ext cx="469744" cy="259045"/>
    <xdr:sp macro="" textlink="">
      <xdr:nvSpPr>
        <xdr:cNvPr id="154" name="n_2aveValue債務償還比率"/>
        <xdr:cNvSpPr txBox="1"/>
      </xdr:nvSpPr>
      <xdr:spPr>
        <a:xfrm>
          <a:off x="11788852" y="5599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54373</xdr:rowOff>
    </xdr:from>
    <xdr:ext cx="469744" cy="259045"/>
    <xdr:sp macro="" textlink="">
      <xdr:nvSpPr>
        <xdr:cNvPr id="155" name="n_3aveValue債務償還比率"/>
        <xdr:cNvSpPr txBox="1"/>
      </xdr:nvSpPr>
      <xdr:spPr>
        <a:xfrm>
          <a:off x="11103052" y="563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117755</xdr:rowOff>
    </xdr:from>
    <xdr:ext cx="469744" cy="259045"/>
    <xdr:sp macro="" textlink="">
      <xdr:nvSpPr>
        <xdr:cNvPr id="156" name="n_4aveValue債務償還比率"/>
        <xdr:cNvSpPr txBox="1"/>
      </xdr:nvSpPr>
      <xdr:spPr>
        <a:xfrm>
          <a:off x="10417252" y="5699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20755</xdr:rowOff>
    </xdr:from>
    <xdr:ext cx="469744" cy="259045"/>
    <xdr:sp macro="" textlink="">
      <xdr:nvSpPr>
        <xdr:cNvPr id="157" name="n_1mainValue債務償還比率"/>
        <xdr:cNvSpPr txBox="1"/>
      </xdr:nvSpPr>
      <xdr:spPr>
        <a:xfrm>
          <a:off x="12461952" y="6427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167530</xdr:rowOff>
    </xdr:from>
    <xdr:ext cx="469744" cy="259045"/>
    <xdr:sp macro="" textlink="">
      <xdr:nvSpPr>
        <xdr:cNvPr id="158" name="n_2mainValue債務償還比率"/>
        <xdr:cNvSpPr txBox="1"/>
      </xdr:nvSpPr>
      <xdr:spPr>
        <a:xfrm>
          <a:off x="11788852" y="64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9034</xdr:rowOff>
    </xdr:from>
    <xdr:ext cx="469744" cy="259045"/>
    <xdr:sp macro="" textlink="">
      <xdr:nvSpPr>
        <xdr:cNvPr id="159" name="n_3mainValue債務償還比率"/>
        <xdr:cNvSpPr txBox="1"/>
      </xdr:nvSpPr>
      <xdr:spPr>
        <a:xfrm>
          <a:off x="11103052" y="641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99675</xdr:rowOff>
    </xdr:from>
    <xdr:ext cx="469744" cy="259045"/>
    <xdr:sp macro="" textlink="">
      <xdr:nvSpPr>
        <xdr:cNvPr id="160" name="n_4mainValue債務償還比率"/>
        <xdr:cNvSpPr txBox="1"/>
      </xdr:nvSpPr>
      <xdr:spPr>
        <a:xfrm>
          <a:off x="10417252" y="634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152525" y="114395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835025" y="116554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296025" y="14309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島根県津和野町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6,964
6,919
307.03
10,852,280
10,651,253
122,342
4,998,229
14,288,513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95.1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57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xdr:cNvCxnSpPr/>
      </xdr:nvCxnSpPr>
      <xdr:spPr>
        <a:xfrm flipV="1">
          <a:off x="4177665" y="5498465"/>
          <a:ext cx="0" cy="1442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xdr:cNvSpPr txBox="1"/>
      </xdr:nvSpPr>
      <xdr:spPr>
        <a:xfrm>
          <a:off x="4216400" y="6938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xdr:cNvCxnSpPr/>
      </xdr:nvCxnSpPr>
      <xdr:spPr>
        <a:xfrm>
          <a:off x="4108450" y="69411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xdr:cNvSpPr txBox="1"/>
      </xdr:nvSpPr>
      <xdr:spPr>
        <a:xfrm>
          <a:off x="4216400" y="5286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xdr:cNvCxnSpPr/>
      </xdr:nvCxnSpPr>
      <xdr:spPr>
        <a:xfrm>
          <a:off x="4108450" y="54984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142892</xdr:rowOff>
    </xdr:from>
    <xdr:ext cx="405111" cy="259045"/>
    <xdr:sp macro="" textlink="">
      <xdr:nvSpPr>
        <xdr:cNvPr id="62" name="【道路】&#10;有形固定資産減価償却率平均値テキスト"/>
        <xdr:cNvSpPr txBox="1"/>
      </xdr:nvSpPr>
      <xdr:spPr>
        <a:xfrm>
          <a:off x="4216400" y="6257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xdr:cNvSpPr/>
      </xdr:nvSpPr>
      <xdr:spPr>
        <a:xfrm>
          <a:off x="4127500" y="62795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xdr:cNvSpPr/>
      </xdr:nvSpPr>
      <xdr:spPr>
        <a:xfrm>
          <a:off x="3384550" y="62884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xdr:cNvSpPr/>
      </xdr:nvSpPr>
      <xdr:spPr>
        <a:xfrm>
          <a:off x="2571750" y="628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6" name="フローチャート: 判断 65"/>
        <xdr:cNvSpPr/>
      </xdr:nvSpPr>
      <xdr:spPr>
        <a:xfrm>
          <a:off x="177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133985</xdr:rowOff>
    </xdr:from>
    <xdr:to>
      <xdr:col>6</xdr:col>
      <xdr:colOff>38100</xdr:colOff>
      <xdr:row>38</xdr:row>
      <xdr:rowOff>64135</xdr:rowOff>
    </xdr:to>
    <xdr:sp macro="" textlink="">
      <xdr:nvSpPr>
        <xdr:cNvPr id="67" name="フローチャート: 判断 66"/>
        <xdr:cNvSpPr/>
      </xdr:nvSpPr>
      <xdr:spPr>
        <a:xfrm>
          <a:off x="984250" y="624903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41</xdr:row>
      <xdr:rowOff>118745</xdr:rowOff>
    </xdr:from>
    <xdr:to>
      <xdr:col>10</xdr:col>
      <xdr:colOff>165100</xdr:colOff>
      <xdr:row>42</xdr:row>
      <xdr:rowOff>48895</xdr:rowOff>
    </xdr:to>
    <xdr:sp macro="" textlink="">
      <xdr:nvSpPr>
        <xdr:cNvPr id="73" name="楕円 72"/>
        <xdr:cNvSpPr/>
      </xdr:nvSpPr>
      <xdr:spPr>
        <a:xfrm>
          <a:off x="1778000" y="68941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41</xdr:row>
      <xdr:rowOff>122555</xdr:rowOff>
    </xdr:from>
    <xdr:to>
      <xdr:col>6</xdr:col>
      <xdr:colOff>38100</xdr:colOff>
      <xdr:row>42</xdr:row>
      <xdr:rowOff>52705</xdr:rowOff>
    </xdr:to>
    <xdr:sp macro="" textlink="">
      <xdr:nvSpPr>
        <xdr:cNvPr id="74" name="楕円 73"/>
        <xdr:cNvSpPr/>
      </xdr:nvSpPr>
      <xdr:spPr>
        <a:xfrm>
          <a:off x="984250" y="68980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169545</xdr:rowOff>
    </xdr:from>
    <xdr:to>
      <xdr:col>10</xdr:col>
      <xdr:colOff>114300</xdr:colOff>
      <xdr:row>42</xdr:row>
      <xdr:rowOff>1905</xdr:rowOff>
    </xdr:to>
    <xdr:cxnSp macro="">
      <xdr:nvCxnSpPr>
        <xdr:cNvPr id="75" name="直線コネクタ 74"/>
        <xdr:cNvCxnSpPr/>
      </xdr:nvCxnSpPr>
      <xdr:spPr>
        <a:xfrm flipV="1">
          <a:off x="1028700" y="6938645"/>
          <a:ext cx="8001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126382</xdr:rowOff>
    </xdr:from>
    <xdr:ext cx="405111" cy="259045"/>
    <xdr:sp macro="" textlink="">
      <xdr:nvSpPr>
        <xdr:cNvPr id="76" name="n_1aveValue【道路】&#10;有形固定資産減価償却率"/>
        <xdr:cNvSpPr txBox="1"/>
      </xdr:nvSpPr>
      <xdr:spPr>
        <a:xfrm>
          <a:off x="3239144" y="6076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7" name="n_2aveValue【道路】&#10;有形固定資産減価償却率"/>
        <xdr:cNvSpPr txBox="1"/>
      </xdr:nvSpPr>
      <xdr:spPr>
        <a:xfrm>
          <a:off x="2439044" y="6070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78" name="n_3aveValue【道路】&#10;有形固定資産減価償却率"/>
        <xdr:cNvSpPr txBox="1"/>
      </xdr:nvSpPr>
      <xdr:spPr>
        <a:xfrm>
          <a:off x="1645294" y="6082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80662</xdr:rowOff>
    </xdr:from>
    <xdr:ext cx="405111" cy="259045"/>
    <xdr:sp macro="" textlink="">
      <xdr:nvSpPr>
        <xdr:cNvPr id="79" name="n_4aveValue【道路】&#10;有形固定資産減価償却率"/>
        <xdr:cNvSpPr txBox="1"/>
      </xdr:nvSpPr>
      <xdr:spPr>
        <a:xfrm>
          <a:off x="851544" y="6030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40022</xdr:rowOff>
    </xdr:from>
    <xdr:ext cx="405111" cy="259045"/>
    <xdr:sp macro="" textlink="">
      <xdr:nvSpPr>
        <xdr:cNvPr id="80" name="n_3mainValue【道路】&#10;有形固定資産減価償却率"/>
        <xdr:cNvSpPr txBox="1"/>
      </xdr:nvSpPr>
      <xdr:spPr>
        <a:xfrm>
          <a:off x="1645294" y="6980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43832</xdr:rowOff>
    </xdr:from>
    <xdr:ext cx="405111" cy="259045"/>
    <xdr:sp macro="" textlink="">
      <xdr:nvSpPr>
        <xdr:cNvPr id="81" name="n_4mainValue【道路】&#10;有形固定資産減価償却率"/>
        <xdr:cNvSpPr txBox="1"/>
      </xdr:nvSpPr>
      <xdr:spPr>
        <a:xfrm>
          <a:off x="851544" y="6984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54821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7" name="テキスト ボックス 96"/>
        <xdr:cNvSpPr txBox="1"/>
      </xdr:nvSpPr>
      <xdr:spPr>
        <a:xfrm>
          <a:off x="541803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9" name="テキスト ボックス 98"/>
        <xdr:cNvSpPr txBox="1"/>
      </xdr:nvSpPr>
      <xdr:spPr>
        <a:xfrm>
          <a:off x="5418031" y="574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1" name="テキスト ボックス 100"/>
        <xdr:cNvSpPr txBox="1"/>
      </xdr:nvSpPr>
      <xdr:spPr>
        <a:xfrm>
          <a:off x="541803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05" name="直線コネクタ 104"/>
        <xdr:cNvCxnSpPr/>
      </xdr:nvCxnSpPr>
      <xdr:spPr>
        <a:xfrm flipV="1">
          <a:off x="9429115" y="5764888"/>
          <a:ext cx="0" cy="1183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06" name="【道路】&#10;一人当たり延長最小値テキスト"/>
        <xdr:cNvSpPr txBox="1"/>
      </xdr:nvSpPr>
      <xdr:spPr>
        <a:xfrm>
          <a:off x="9467850" y="695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07" name="直線コネクタ 106"/>
        <xdr:cNvCxnSpPr/>
      </xdr:nvCxnSpPr>
      <xdr:spPr>
        <a:xfrm>
          <a:off x="9359900" y="69481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08" name="【道路】&#10;一人当たり延長最大値テキスト"/>
        <xdr:cNvSpPr txBox="1"/>
      </xdr:nvSpPr>
      <xdr:spPr>
        <a:xfrm>
          <a:off x="9467850" y="554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09" name="直線コネクタ 108"/>
        <xdr:cNvCxnSpPr/>
      </xdr:nvCxnSpPr>
      <xdr:spPr>
        <a:xfrm>
          <a:off x="9359900" y="57648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47734</xdr:rowOff>
    </xdr:from>
    <xdr:ext cx="534377" cy="259045"/>
    <xdr:sp macro="" textlink="">
      <xdr:nvSpPr>
        <xdr:cNvPr id="110" name="【道路】&#10;一人当たり延長平均値テキスト"/>
        <xdr:cNvSpPr txBox="1"/>
      </xdr:nvSpPr>
      <xdr:spPr>
        <a:xfrm>
          <a:off x="9467850" y="6658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11" name="フローチャート: 判断 110"/>
        <xdr:cNvSpPr/>
      </xdr:nvSpPr>
      <xdr:spPr>
        <a:xfrm>
          <a:off x="9398000" y="66796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75776</xdr:rowOff>
    </xdr:from>
    <xdr:to>
      <xdr:col>50</xdr:col>
      <xdr:colOff>165100</xdr:colOff>
      <xdr:row>41</xdr:row>
      <xdr:rowOff>5926</xdr:rowOff>
    </xdr:to>
    <xdr:sp macro="" textlink="">
      <xdr:nvSpPr>
        <xdr:cNvPr id="112" name="フローチャート: 判断 111"/>
        <xdr:cNvSpPr/>
      </xdr:nvSpPr>
      <xdr:spPr>
        <a:xfrm>
          <a:off x="8636000" y="66861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68575</xdr:rowOff>
    </xdr:from>
    <xdr:to>
      <xdr:col>46</xdr:col>
      <xdr:colOff>38100</xdr:colOff>
      <xdr:row>40</xdr:row>
      <xdr:rowOff>170175</xdr:rowOff>
    </xdr:to>
    <xdr:sp macro="" textlink="">
      <xdr:nvSpPr>
        <xdr:cNvPr id="113" name="フローチャート: 判断 112"/>
        <xdr:cNvSpPr/>
      </xdr:nvSpPr>
      <xdr:spPr>
        <a:xfrm>
          <a:off x="7842250" y="66789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66921</xdr:rowOff>
    </xdr:from>
    <xdr:to>
      <xdr:col>41</xdr:col>
      <xdr:colOff>101600</xdr:colOff>
      <xdr:row>40</xdr:row>
      <xdr:rowOff>168521</xdr:rowOff>
    </xdr:to>
    <xdr:sp macro="" textlink="">
      <xdr:nvSpPr>
        <xdr:cNvPr id="114" name="フローチャート: 判断 113"/>
        <xdr:cNvSpPr/>
      </xdr:nvSpPr>
      <xdr:spPr>
        <a:xfrm>
          <a:off x="7029450" y="66772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80340</xdr:rowOff>
    </xdr:from>
    <xdr:to>
      <xdr:col>36</xdr:col>
      <xdr:colOff>165100</xdr:colOff>
      <xdr:row>41</xdr:row>
      <xdr:rowOff>10490</xdr:rowOff>
    </xdr:to>
    <xdr:sp macro="" textlink="">
      <xdr:nvSpPr>
        <xdr:cNvPr id="115" name="フローチャート: 判断 114"/>
        <xdr:cNvSpPr/>
      </xdr:nvSpPr>
      <xdr:spPr>
        <a:xfrm>
          <a:off x="6235700" y="66906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28646</xdr:rowOff>
    </xdr:from>
    <xdr:to>
      <xdr:col>41</xdr:col>
      <xdr:colOff>101600</xdr:colOff>
      <xdr:row>40</xdr:row>
      <xdr:rowOff>130246</xdr:rowOff>
    </xdr:to>
    <xdr:sp macro="" textlink="">
      <xdr:nvSpPr>
        <xdr:cNvPr id="121" name="楕円 120"/>
        <xdr:cNvSpPr/>
      </xdr:nvSpPr>
      <xdr:spPr>
        <a:xfrm>
          <a:off x="7029450" y="663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37729</xdr:rowOff>
    </xdr:from>
    <xdr:to>
      <xdr:col>36</xdr:col>
      <xdr:colOff>165100</xdr:colOff>
      <xdr:row>40</xdr:row>
      <xdr:rowOff>139329</xdr:rowOff>
    </xdr:to>
    <xdr:sp macro="" textlink="">
      <xdr:nvSpPr>
        <xdr:cNvPr id="122" name="楕円 121"/>
        <xdr:cNvSpPr/>
      </xdr:nvSpPr>
      <xdr:spPr>
        <a:xfrm>
          <a:off x="6235700" y="664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79446</xdr:rowOff>
    </xdr:from>
    <xdr:to>
      <xdr:col>41</xdr:col>
      <xdr:colOff>50800</xdr:colOff>
      <xdr:row>40</xdr:row>
      <xdr:rowOff>88529</xdr:rowOff>
    </xdr:to>
    <xdr:cxnSp macro="">
      <xdr:nvCxnSpPr>
        <xdr:cNvPr id="123" name="直線コネクタ 122"/>
        <xdr:cNvCxnSpPr/>
      </xdr:nvCxnSpPr>
      <xdr:spPr>
        <a:xfrm flipV="1">
          <a:off x="6286500" y="6689796"/>
          <a:ext cx="793750" cy="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22453</xdr:rowOff>
    </xdr:from>
    <xdr:ext cx="534377" cy="259045"/>
    <xdr:sp macro="" textlink="">
      <xdr:nvSpPr>
        <xdr:cNvPr id="124" name="n_1aveValue【道路】&#10;一人当たり延長"/>
        <xdr:cNvSpPr txBox="1"/>
      </xdr:nvSpPr>
      <xdr:spPr>
        <a:xfrm>
          <a:off x="8425961" y="646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15252</xdr:rowOff>
    </xdr:from>
    <xdr:ext cx="534377" cy="259045"/>
    <xdr:sp macro="" textlink="">
      <xdr:nvSpPr>
        <xdr:cNvPr id="125" name="n_2aveValue【道路】&#10;一人当たり延長"/>
        <xdr:cNvSpPr txBox="1"/>
      </xdr:nvSpPr>
      <xdr:spPr>
        <a:xfrm>
          <a:off x="7644911" y="646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159648</xdr:rowOff>
    </xdr:from>
    <xdr:ext cx="534377" cy="259045"/>
    <xdr:sp macro="" textlink="">
      <xdr:nvSpPr>
        <xdr:cNvPr id="126" name="n_3aveValue【道路】&#10;一人当たり延長"/>
        <xdr:cNvSpPr txBox="1"/>
      </xdr:nvSpPr>
      <xdr:spPr>
        <a:xfrm>
          <a:off x="6851161" y="676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1617</xdr:rowOff>
    </xdr:from>
    <xdr:ext cx="534377" cy="259045"/>
    <xdr:sp macro="" textlink="">
      <xdr:nvSpPr>
        <xdr:cNvPr id="127" name="n_4aveValue【道路】&#10;一人当たり延長"/>
        <xdr:cNvSpPr txBox="1"/>
      </xdr:nvSpPr>
      <xdr:spPr>
        <a:xfrm>
          <a:off x="6038361" y="677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146773</xdr:rowOff>
    </xdr:from>
    <xdr:ext cx="534377" cy="259045"/>
    <xdr:sp macro="" textlink="">
      <xdr:nvSpPr>
        <xdr:cNvPr id="128" name="n_3mainValue【道路】&#10;一人当たり延長"/>
        <xdr:cNvSpPr txBox="1"/>
      </xdr:nvSpPr>
      <xdr:spPr>
        <a:xfrm>
          <a:off x="6851161" y="642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155856</xdr:rowOff>
    </xdr:from>
    <xdr:ext cx="534377" cy="259045"/>
    <xdr:sp macro="" textlink="">
      <xdr:nvSpPr>
        <xdr:cNvPr id="129" name="n_4mainValue【道路】&#10;一人当たり延長"/>
        <xdr:cNvSpPr txBox="1"/>
      </xdr:nvSpPr>
      <xdr:spPr>
        <a:xfrm>
          <a:off x="6038361" y="643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0" name="テキスト ボックス 139"/>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2" name="テキスト ボックス 141"/>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2" name="テキスト ボックス 151"/>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55" name="直線コネクタ 154"/>
        <xdr:cNvCxnSpPr/>
      </xdr:nvCxnSpPr>
      <xdr:spPr>
        <a:xfrm flipV="1">
          <a:off x="4177665" y="9197884"/>
          <a:ext cx="0" cy="1351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56" name="【橋りょう・トンネル】&#10;有形固定資産減価償却率最小値テキスト"/>
        <xdr:cNvSpPr txBox="1"/>
      </xdr:nvSpPr>
      <xdr:spPr>
        <a:xfrm>
          <a:off x="4216400" y="10553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57" name="直線コネクタ 156"/>
        <xdr:cNvCxnSpPr/>
      </xdr:nvCxnSpPr>
      <xdr:spPr>
        <a:xfrm>
          <a:off x="4108450" y="1054970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58" name="【橋りょう・トンネル】&#10;有形固定資産減価償却率最大値テキスト"/>
        <xdr:cNvSpPr txBox="1"/>
      </xdr:nvSpPr>
      <xdr:spPr>
        <a:xfrm>
          <a:off x="4216400" y="89794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59" name="直線コネクタ 158"/>
        <xdr:cNvCxnSpPr/>
      </xdr:nvCxnSpPr>
      <xdr:spPr>
        <a:xfrm>
          <a:off x="4108450" y="91978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46826</xdr:rowOff>
    </xdr:from>
    <xdr:ext cx="405111" cy="259045"/>
    <xdr:sp macro="" textlink="">
      <xdr:nvSpPr>
        <xdr:cNvPr id="160" name="【橋りょう・トンネル】&#10;有形固定資産減価償却率平均値テキスト"/>
        <xdr:cNvSpPr txBox="1"/>
      </xdr:nvSpPr>
      <xdr:spPr>
        <a:xfrm>
          <a:off x="4216400" y="101242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61" name="フローチャート: 判断 160"/>
        <xdr:cNvSpPr/>
      </xdr:nvSpPr>
      <xdr:spPr>
        <a:xfrm>
          <a:off x="4127500" y="101458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62" name="フローチャート: 判断 161"/>
        <xdr:cNvSpPr/>
      </xdr:nvSpPr>
      <xdr:spPr>
        <a:xfrm>
          <a:off x="3384550" y="101262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63" name="フローチャート: 判断 162"/>
        <xdr:cNvSpPr/>
      </xdr:nvSpPr>
      <xdr:spPr>
        <a:xfrm>
          <a:off x="2571750" y="1011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64" name="フローチャート: 判断 163"/>
        <xdr:cNvSpPr/>
      </xdr:nvSpPr>
      <xdr:spPr>
        <a:xfrm>
          <a:off x="1778000" y="1011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171269</xdr:rowOff>
    </xdr:from>
    <xdr:to>
      <xdr:col>6</xdr:col>
      <xdr:colOff>38100</xdr:colOff>
      <xdr:row>61</xdr:row>
      <xdr:rowOff>101419</xdr:rowOff>
    </xdr:to>
    <xdr:sp macro="" textlink="">
      <xdr:nvSpPr>
        <xdr:cNvPr id="165" name="フローチャート: 判断 164"/>
        <xdr:cNvSpPr/>
      </xdr:nvSpPr>
      <xdr:spPr>
        <a:xfrm>
          <a:off x="984250" y="1007726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61</xdr:row>
      <xdr:rowOff>65133</xdr:rowOff>
    </xdr:from>
    <xdr:to>
      <xdr:col>10</xdr:col>
      <xdr:colOff>165100</xdr:colOff>
      <xdr:row>61</xdr:row>
      <xdr:rowOff>166733</xdr:rowOff>
    </xdr:to>
    <xdr:sp macro="" textlink="">
      <xdr:nvSpPr>
        <xdr:cNvPr id="171" name="楕円 170"/>
        <xdr:cNvSpPr/>
      </xdr:nvSpPr>
      <xdr:spPr>
        <a:xfrm>
          <a:off x="1778000" y="1014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42273</xdr:rowOff>
    </xdr:from>
    <xdr:to>
      <xdr:col>6</xdr:col>
      <xdr:colOff>38100</xdr:colOff>
      <xdr:row>61</xdr:row>
      <xdr:rowOff>143873</xdr:rowOff>
    </xdr:to>
    <xdr:sp macro="" textlink="">
      <xdr:nvSpPr>
        <xdr:cNvPr id="172" name="楕円 171"/>
        <xdr:cNvSpPr/>
      </xdr:nvSpPr>
      <xdr:spPr>
        <a:xfrm>
          <a:off x="984250" y="1011972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93073</xdr:rowOff>
    </xdr:from>
    <xdr:to>
      <xdr:col>10</xdr:col>
      <xdr:colOff>114300</xdr:colOff>
      <xdr:row>61</xdr:row>
      <xdr:rowOff>115933</xdr:rowOff>
    </xdr:to>
    <xdr:cxnSp macro="">
      <xdr:nvCxnSpPr>
        <xdr:cNvPr id="173" name="直線コネクタ 172"/>
        <xdr:cNvCxnSpPr/>
      </xdr:nvCxnSpPr>
      <xdr:spPr>
        <a:xfrm>
          <a:off x="1028700" y="10170523"/>
          <a:ext cx="8001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166931</xdr:rowOff>
    </xdr:from>
    <xdr:ext cx="405111" cy="259045"/>
    <xdr:sp macro="" textlink="">
      <xdr:nvSpPr>
        <xdr:cNvPr id="174" name="n_1aveValue【橋りょう・トンネル】&#10;有形固定資産減価償却率"/>
        <xdr:cNvSpPr txBox="1"/>
      </xdr:nvSpPr>
      <xdr:spPr>
        <a:xfrm>
          <a:off x="3239144" y="991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157134</xdr:rowOff>
    </xdr:from>
    <xdr:ext cx="405111" cy="259045"/>
    <xdr:sp macro="" textlink="">
      <xdr:nvSpPr>
        <xdr:cNvPr id="175" name="n_2aveValue【橋りょう・トンネル】&#10;有形固定資産減価償却率"/>
        <xdr:cNvSpPr txBox="1"/>
      </xdr:nvSpPr>
      <xdr:spPr>
        <a:xfrm>
          <a:off x="2439044" y="9904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153868</xdr:rowOff>
    </xdr:from>
    <xdr:ext cx="405111" cy="259045"/>
    <xdr:sp macro="" textlink="">
      <xdr:nvSpPr>
        <xdr:cNvPr id="176" name="n_3aveValue【橋りょう・トンネル】&#10;有形固定資産減価償却率"/>
        <xdr:cNvSpPr txBox="1"/>
      </xdr:nvSpPr>
      <xdr:spPr>
        <a:xfrm>
          <a:off x="1645294" y="9901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117946</xdr:rowOff>
    </xdr:from>
    <xdr:ext cx="405111" cy="259045"/>
    <xdr:sp macro="" textlink="">
      <xdr:nvSpPr>
        <xdr:cNvPr id="177" name="n_4aveValue【橋りょう・トンネル】&#10;有形固定資産減価償却率"/>
        <xdr:cNvSpPr txBox="1"/>
      </xdr:nvSpPr>
      <xdr:spPr>
        <a:xfrm>
          <a:off x="851544" y="9865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157860</xdr:rowOff>
    </xdr:from>
    <xdr:ext cx="405111" cy="259045"/>
    <xdr:sp macro="" textlink="">
      <xdr:nvSpPr>
        <xdr:cNvPr id="178" name="n_3mainValue【橋りょう・トンネル】&#10;有形固定資産減価償却率"/>
        <xdr:cNvSpPr txBox="1"/>
      </xdr:nvSpPr>
      <xdr:spPr>
        <a:xfrm>
          <a:off x="1645294" y="10235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135000</xdr:rowOff>
    </xdr:from>
    <xdr:ext cx="405111" cy="259045"/>
    <xdr:sp macro="" textlink="">
      <xdr:nvSpPr>
        <xdr:cNvPr id="179" name="n_4mainValue【橋りょう・トンネル】&#10;有形固定資産減価償却率"/>
        <xdr:cNvSpPr txBox="1"/>
      </xdr:nvSpPr>
      <xdr:spPr>
        <a:xfrm>
          <a:off x="851544" y="10212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0" name="直線コネクタ 189"/>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1" name="テキスト ボックス 190"/>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2" name="直線コネクタ 191"/>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3" name="テキスト ボックス 192"/>
        <xdr:cNvSpPr txBox="1"/>
      </xdr:nvSpPr>
      <xdr:spPr>
        <a:xfrm>
          <a:off x="532787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4" name="直線コネクタ 193"/>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5" name="テキスト ボックス 194"/>
        <xdr:cNvSpPr txBox="1"/>
      </xdr:nvSpPr>
      <xdr:spPr>
        <a:xfrm>
          <a:off x="5327878" y="9776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6" name="直線コネクタ 195"/>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7" name="テキスト ボックス 196"/>
        <xdr:cNvSpPr txBox="1"/>
      </xdr:nvSpPr>
      <xdr:spPr>
        <a:xfrm>
          <a:off x="5327878" y="9414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8" name="直線コネクタ 197"/>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9" name="テキスト ボックス 198"/>
        <xdr:cNvSpPr txBox="1"/>
      </xdr:nvSpPr>
      <xdr:spPr>
        <a:xfrm>
          <a:off x="5327878" y="90462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1" name="テキスト ボックス 200"/>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03" name="直線コネクタ 202"/>
        <xdr:cNvCxnSpPr/>
      </xdr:nvCxnSpPr>
      <xdr:spPr>
        <a:xfrm flipV="1">
          <a:off x="9429115" y="9217063"/>
          <a:ext cx="0" cy="1431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04" name="【橋りょう・トンネル】&#10;一人当たり有形固定資産（償却資産）額最小値テキスト"/>
        <xdr:cNvSpPr txBox="1"/>
      </xdr:nvSpPr>
      <xdr:spPr>
        <a:xfrm>
          <a:off x="9467850" y="1065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05" name="直線コネクタ 204"/>
        <xdr:cNvCxnSpPr/>
      </xdr:nvCxnSpPr>
      <xdr:spPr>
        <a:xfrm>
          <a:off x="9359900" y="106480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06" name="【橋りょう・トンネル】&#10;一人当たり有形固定資産（償却資産）額最大値テキスト"/>
        <xdr:cNvSpPr txBox="1"/>
      </xdr:nvSpPr>
      <xdr:spPr>
        <a:xfrm>
          <a:off x="9467850" y="89986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07" name="直線コネクタ 206"/>
        <xdr:cNvCxnSpPr/>
      </xdr:nvCxnSpPr>
      <xdr:spPr>
        <a:xfrm>
          <a:off x="9359900" y="92170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152806</xdr:rowOff>
    </xdr:from>
    <xdr:ext cx="599010" cy="259045"/>
    <xdr:sp macro="" textlink="">
      <xdr:nvSpPr>
        <xdr:cNvPr id="208" name="【橋りょう・トンネル】&#10;一人当たり有形固定資産（償却資産）額平均値テキスト"/>
        <xdr:cNvSpPr txBox="1"/>
      </xdr:nvSpPr>
      <xdr:spPr>
        <a:xfrm>
          <a:off x="9467850" y="103953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09" name="フローチャート: 判断 208"/>
        <xdr:cNvSpPr/>
      </xdr:nvSpPr>
      <xdr:spPr>
        <a:xfrm>
          <a:off x="9398000" y="1041057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7404</xdr:rowOff>
    </xdr:from>
    <xdr:to>
      <xdr:col>50</xdr:col>
      <xdr:colOff>165100</xdr:colOff>
      <xdr:row>63</xdr:row>
      <xdr:rowOff>109004</xdr:rowOff>
    </xdr:to>
    <xdr:sp macro="" textlink="">
      <xdr:nvSpPr>
        <xdr:cNvPr id="210" name="フローチャート: 判断 209"/>
        <xdr:cNvSpPr/>
      </xdr:nvSpPr>
      <xdr:spPr>
        <a:xfrm>
          <a:off x="8636000" y="1041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31252</xdr:rowOff>
    </xdr:from>
    <xdr:to>
      <xdr:col>46</xdr:col>
      <xdr:colOff>38100</xdr:colOff>
      <xdr:row>63</xdr:row>
      <xdr:rowOff>132852</xdr:rowOff>
    </xdr:to>
    <xdr:sp macro="" textlink="">
      <xdr:nvSpPr>
        <xdr:cNvPr id="211" name="フローチャート: 判断 210"/>
        <xdr:cNvSpPr/>
      </xdr:nvSpPr>
      <xdr:spPr>
        <a:xfrm>
          <a:off x="7842250" y="1043890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20751</xdr:rowOff>
    </xdr:from>
    <xdr:to>
      <xdr:col>41</xdr:col>
      <xdr:colOff>101600</xdr:colOff>
      <xdr:row>63</xdr:row>
      <xdr:rowOff>122351</xdr:rowOff>
    </xdr:to>
    <xdr:sp macro="" textlink="">
      <xdr:nvSpPr>
        <xdr:cNvPr id="212" name="フローチャート: 判断 211"/>
        <xdr:cNvSpPr/>
      </xdr:nvSpPr>
      <xdr:spPr>
        <a:xfrm>
          <a:off x="7029450" y="1042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3337</xdr:rowOff>
    </xdr:from>
    <xdr:to>
      <xdr:col>36</xdr:col>
      <xdr:colOff>165100</xdr:colOff>
      <xdr:row>63</xdr:row>
      <xdr:rowOff>104937</xdr:rowOff>
    </xdr:to>
    <xdr:sp macro="" textlink="">
      <xdr:nvSpPr>
        <xdr:cNvPr id="213" name="フローチャート: 判断 212"/>
        <xdr:cNvSpPr/>
      </xdr:nvSpPr>
      <xdr:spPr>
        <a:xfrm>
          <a:off x="6235700" y="1041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29461</xdr:rowOff>
    </xdr:from>
    <xdr:to>
      <xdr:col>41</xdr:col>
      <xdr:colOff>101600</xdr:colOff>
      <xdr:row>61</xdr:row>
      <xdr:rowOff>131061</xdr:rowOff>
    </xdr:to>
    <xdr:sp macro="" textlink="">
      <xdr:nvSpPr>
        <xdr:cNvPr id="219" name="楕円 218"/>
        <xdr:cNvSpPr/>
      </xdr:nvSpPr>
      <xdr:spPr>
        <a:xfrm>
          <a:off x="7029450" y="1010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42265</xdr:rowOff>
    </xdr:from>
    <xdr:to>
      <xdr:col>36</xdr:col>
      <xdr:colOff>165100</xdr:colOff>
      <xdr:row>61</xdr:row>
      <xdr:rowOff>143865</xdr:rowOff>
    </xdr:to>
    <xdr:sp macro="" textlink="">
      <xdr:nvSpPr>
        <xdr:cNvPr id="220" name="楕円 219"/>
        <xdr:cNvSpPr/>
      </xdr:nvSpPr>
      <xdr:spPr>
        <a:xfrm>
          <a:off x="6235700" y="1011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80261</xdr:rowOff>
    </xdr:from>
    <xdr:to>
      <xdr:col>41</xdr:col>
      <xdr:colOff>50800</xdr:colOff>
      <xdr:row>61</xdr:row>
      <xdr:rowOff>93065</xdr:rowOff>
    </xdr:to>
    <xdr:cxnSp macro="">
      <xdr:nvCxnSpPr>
        <xdr:cNvPr id="221" name="直線コネクタ 220"/>
        <xdr:cNvCxnSpPr/>
      </xdr:nvCxnSpPr>
      <xdr:spPr>
        <a:xfrm flipV="1">
          <a:off x="6286500" y="10157711"/>
          <a:ext cx="793750" cy="1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125531</xdr:rowOff>
    </xdr:from>
    <xdr:ext cx="599010" cy="259045"/>
    <xdr:sp macro="" textlink="">
      <xdr:nvSpPr>
        <xdr:cNvPr id="222" name="n_1aveValue【橋りょう・トンネル】&#10;一人当たり有形固定資産（償却資産）額"/>
        <xdr:cNvSpPr txBox="1"/>
      </xdr:nvSpPr>
      <xdr:spPr>
        <a:xfrm>
          <a:off x="8399995" y="10202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149379</xdr:rowOff>
    </xdr:from>
    <xdr:ext cx="599010" cy="259045"/>
    <xdr:sp macro="" textlink="">
      <xdr:nvSpPr>
        <xdr:cNvPr id="223" name="n_2aveValue【橋りょう・トンネル】&#10;一人当たり有形固定資産（償却資産）額"/>
        <xdr:cNvSpPr txBox="1"/>
      </xdr:nvSpPr>
      <xdr:spPr>
        <a:xfrm>
          <a:off x="7612595" y="1022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113478</xdr:rowOff>
    </xdr:from>
    <xdr:ext cx="599010" cy="259045"/>
    <xdr:sp macro="" textlink="">
      <xdr:nvSpPr>
        <xdr:cNvPr id="224" name="n_3aveValue【橋りょう・トンネル】&#10;一人当たり有形固定資産（償却資産）額"/>
        <xdr:cNvSpPr txBox="1"/>
      </xdr:nvSpPr>
      <xdr:spPr>
        <a:xfrm>
          <a:off x="6818845" y="10521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96064</xdr:rowOff>
    </xdr:from>
    <xdr:ext cx="599010" cy="259045"/>
    <xdr:sp macro="" textlink="">
      <xdr:nvSpPr>
        <xdr:cNvPr id="225" name="n_4aveValue【橋りょう・トンネル】&#10;一人当たり有形固定資産（償却資産）額"/>
        <xdr:cNvSpPr txBox="1"/>
      </xdr:nvSpPr>
      <xdr:spPr>
        <a:xfrm>
          <a:off x="6006045" y="1050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59</xdr:row>
      <xdr:rowOff>147588</xdr:rowOff>
    </xdr:from>
    <xdr:ext cx="690189" cy="259045"/>
    <xdr:sp macro="" textlink="">
      <xdr:nvSpPr>
        <xdr:cNvPr id="226" name="n_3mainValue【橋りょう・トンネル】&#10;一人当たり有形固定資産（償却資産）額"/>
        <xdr:cNvSpPr txBox="1"/>
      </xdr:nvSpPr>
      <xdr:spPr>
        <a:xfrm>
          <a:off x="6773255" y="98948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59</xdr:row>
      <xdr:rowOff>160392</xdr:rowOff>
    </xdr:from>
    <xdr:ext cx="690189" cy="259045"/>
    <xdr:sp macro="" textlink="">
      <xdr:nvSpPr>
        <xdr:cNvPr id="227" name="n_4mainValue【橋りょう・トンネル】&#10;一人当たり有形固定資産（償却資産）額"/>
        <xdr:cNvSpPr txBox="1"/>
      </xdr:nvSpPr>
      <xdr:spPr>
        <a:xfrm>
          <a:off x="5979505" y="99076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8" name="テキスト ボックス 237"/>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9" name="直線コネクタ 238"/>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40" name="テキスト ボックス 239"/>
        <xdr:cNvSpPr txBox="1"/>
      </xdr:nvSpPr>
      <xdr:spPr>
        <a:xfrm>
          <a:off x="2757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1" name="直線コネクタ 240"/>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2" name="テキスト ボックス 241"/>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3" name="直線コネクタ 242"/>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4" name="テキスト ボックス 243"/>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5" name="直線コネクタ 244"/>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6" name="テキスト ボックス 245"/>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7" name="直線コネクタ 246"/>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8" name="テキスト ボックス 247"/>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9" name="直線コネクタ 248"/>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50" name="テキスト ボックス 249"/>
        <xdr:cNvSpPr txBox="1"/>
      </xdr:nvSpPr>
      <xdr:spPr>
        <a:xfrm>
          <a:off x="38496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53" name="直線コネクタ 252"/>
        <xdr:cNvCxnSpPr/>
      </xdr:nvCxnSpPr>
      <xdr:spPr>
        <a:xfrm flipV="1">
          <a:off x="4177665" y="1299572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54" name="【公営住宅】&#10;有形固定資産減価償却率最小値テキスト"/>
        <xdr:cNvSpPr txBox="1"/>
      </xdr:nvSpPr>
      <xdr:spPr>
        <a:xfrm>
          <a:off x="421640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55" name="直線コネクタ 254"/>
        <xdr:cNvCxnSpPr/>
      </xdr:nvCxnSpPr>
      <xdr:spPr>
        <a:xfrm>
          <a:off x="41084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56" name="【公営住宅】&#10;有形固定資産減価償却率最大値テキスト"/>
        <xdr:cNvSpPr txBox="1"/>
      </xdr:nvSpPr>
      <xdr:spPr>
        <a:xfrm>
          <a:off x="4216400" y="12777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57" name="直線コネクタ 256"/>
        <xdr:cNvCxnSpPr/>
      </xdr:nvCxnSpPr>
      <xdr:spPr>
        <a:xfrm>
          <a:off x="4108450" y="129957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57166</xdr:rowOff>
    </xdr:from>
    <xdr:ext cx="405111" cy="259045"/>
    <xdr:sp macro="" textlink="">
      <xdr:nvSpPr>
        <xdr:cNvPr id="258" name="【公営住宅】&#10;有形固定資産減価償却率平均値テキスト"/>
        <xdr:cNvSpPr txBox="1"/>
      </xdr:nvSpPr>
      <xdr:spPr>
        <a:xfrm>
          <a:off x="4216400" y="1376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59" name="フローチャート: 判断 258"/>
        <xdr:cNvSpPr/>
      </xdr:nvSpPr>
      <xdr:spPr>
        <a:xfrm>
          <a:off x="4127500" y="137883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49349</xdr:rowOff>
    </xdr:from>
    <xdr:to>
      <xdr:col>20</xdr:col>
      <xdr:colOff>38100</xdr:colOff>
      <xdr:row>83</xdr:row>
      <xdr:rowOff>150949</xdr:rowOff>
    </xdr:to>
    <xdr:sp macro="" textlink="">
      <xdr:nvSpPr>
        <xdr:cNvPr id="260" name="フローチャート: 判断 259"/>
        <xdr:cNvSpPr/>
      </xdr:nvSpPr>
      <xdr:spPr>
        <a:xfrm>
          <a:off x="3384550" y="1375899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61" name="フローチャート: 判断 260"/>
        <xdr:cNvSpPr/>
      </xdr:nvSpPr>
      <xdr:spPr>
        <a:xfrm>
          <a:off x="2571750" y="13755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34652</xdr:rowOff>
    </xdr:from>
    <xdr:to>
      <xdr:col>10</xdr:col>
      <xdr:colOff>165100</xdr:colOff>
      <xdr:row>83</xdr:row>
      <xdr:rowOff>136252</xdr:rowOff>
    </xdr:to>
    <xdr:sp macro="" textlink="">
      <xdr:nvSpPr>
        <xdr:cNvPr id="262" name="フローチャート: 判断 261"/>
        <xdr:cNvSpPr/>
      </xdr:nvSpPr>
      <xdr:spPr>
        <a:xfrm>
          <a:off x="1778000" y="13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6894</xdr:rowOff>
    </xdr:from>
    <xdr:to>
      <xdr:col>6</xdr:col>
      <xdr:colOff>38100</xdr:colOff>
      <xdr:row>83</xdr:row>
      <xdr:rowOff>108494</xdr:rowOff>
    </xdr:to>
    <xdr:sp macro="" textlink="">
      <xdr:nvSpPr>
        <xdr:cNvPr id="263" name="フローチャート: 判断 262"/>
        <xdr:cNvSpPr/>
      </xdr:nvSpPr>
      <xdr:spPr>
        <a:xfrm>
          <a:off x="984250" y="137165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121194</xdr:rowOff>
    </xdr:from>
    <xdr:to>
      <xdr:col>24</xdr:col>
      <xdr:colOff>114300</xdr:colOff>
      <xdr:row>83</xdr:row>
      <xdr:rowOff>51344</xdr:rowOff>
    </xdr:to>
    <xdr:sp macro="" textlink="">
      <xdr:nvSpPr>
        <xdr:cNvPr id="269" name="楕円 268"/>
        <xdr:cNvSpPr/>
      </xdr:nvSpPr>
      <xdr:spPr>
        <a:xfrm>
          <a:off x="4127500" y="136657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144071</xdr:rowOff>
    </xdr:from>
    <xdr:ext cx="405111" cy="259045"/>
    <xdr:sp macro="" textlink="">
      <xdr:nvSpPr>
        <xdr:cNvPr id="270" name="【公営住宅】&#10;有形固定資産減価償却率該当値テキスト"/>
        <xdr:cNvSpPr txBox="1"/>
      </xdr:nvSpPr>
      <xdr:spPr>
        <a:xfrm>
          <a:off x="4216400" y="13523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88537</xdr:rowOff>
    </xdr:from>
    <xdr:to>
      <xdr:col>20</xdr:col>
      <xdr:colOff>38100</xdr:colOff>
      <xdr:row>83</xdr:row>
      <xdr:rowOff>18687</xdr:rowOff>
    </xdr:to>
    <xdr:sp macro="" textlink="">
      <xdr:nvSpPr>
        <xdr:cNvPr id="271" name="楕円 270"/>
        <xdr:cNvSpPr/>
      </xdr:nvSpPr>
      <xdr:spPr>
        <a:xfrm>
          <a:off x="3384550" y="1363308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139337</xdr:rowOff>
    </xdr:from>
    <xdr:to>
      <xdr:col>24</xdr:col>
      <xdr:colOff>63500</xdr:colOff>
      <xdr:row>83</xdr:row>
      <xdr:rowOff>544</xdr:rowOff>
    </xdr:to>
    <xdr:cxnSp macro="">
      <xdr:nvCxnSpPr>
        <xdr:cNvPr id="272" name="直線コネクタ 271"/>
        <xdr:cNvCxnSpPr/>
      </xdr:nvCxnSpPr>
      <xdr:spPr>
        <a:xfrm>
          <a:off x="3429000" y="13683887"/>
          <a:ext cx="74930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5262</xdr:rowOff>
    </xdr:from>
    <xdr:to>
      <xdr:col>10</xdr:col>
      <xdr:colOff>165100</xdr:colOff>
      <xdr:row>82</xdr:row>
      <xdr:rowOff>106862</xdr:rowOff>
    </xdr:to>
    <xdr:sp macro="" textlink="">
      <xdr:nvSpPr>
        <xdr:cNvPr id="273" name="楕円 272"/>
        <xdr:cNvSpPr/>
      </xdr:nvSpPr>
      <xdr:spPr>
        <a:xfrm>
          <a:off x="1778000" y="1354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139156</xdr:rowOff>
    </xdr:from>
    <xdr:to>
      <xdr:col>6</xdr:col>
      <xdr:colOff>38100</xdr:colOff>
      <xdr:row>82</xdr:row>
      <xdr:rowOff>69306</xdr:rowOff>
    </xdr:to>
    <xdr:sp macro="" textlink="">
      <xdr:nvSpPr>
        <xdr:cNvPr id="274" name="楕円 273"/>
        <xdr:cNvSpPr/>
      </xdr:nvSpPr>
      <xdr:spPr>
        <a:xfrm>
          <a:off x="984250" y="1351860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18506</xdr:rowOff>
    </xdr:from>
    <xdr:to>
      <xdr:col>10</xdr:col>
      <xdr:colOff>114300</xdr:colOff>
      <xdr:row>82</xdr:row>
      <xdr:rowOff>56062</xdr:rowOff>
    </xdr:to>
    <xdr:cxnSp macro="">
      <xdr:nvCxnSpPr>
        <xdr:cNvPr id="275" name="直線コネクタ 274"/>
        <xdr:cNvCxnSpPr/>
      </xdr:nvCxnSpPr>
      <xdr:spPr>
        <a:xfrm>
          <a:off x="1028700" y="13563056"/>
          <a:ext cx="8001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142076</xdr:rowOff>
    </xdr:from>
    <xdr:ext cx="405111" cy="259045"/>
    <xdr:sp macro="" textlink="">
      <xdr:nvSpPr>
        <xdr:cNvPr id="276" name="n_1aveValue【公営住宅】&#10;有形固定資産減価償却率"/>
        <xdr:cNvSpPr txBox="1"/>
      </xdr:nvSpPr>
      <xdr:spPr>
        <a:xfrm>
          <a:off x="3239144" y="1385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164209</xdr:rowOff>
    </xdr:from>
    <xdr:ext cx="405111" cy="259045"/>
    <xdr:sp macro="" textlink="">
      <xdr:nvSpPr>
        <xdr:cNvPr id="277" name="n_2aveValue【公営住宅】&#10;有形固定資産減価償却率"/>
        <xdr:cNvSpPr txBox="1"/>
      </xdr:nvSpPr>
      <xdr:spPr>
        <a:xfrm>
          <a:off x="2439044" y="13543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127379</xdr:rowOff>
    </xdr:from>
    <xdr:ext cx="405111" cy="259045"/>
    <xdr:sp macro="" textlink="">
      <xdr:nvSpPr>
        <xdr:cNvPr id="278" name="n_3aveValue【公営住宅】&#10;有形固定資産減価償却率"/>
        <xdr:cNvSpPr txBox="1"/>
      </xdr:nvSpPr>
      <xdr:spPr>
        <a:xfrm>
          <a:off x="1645294" y="13837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99621</xdr:rowOff>
    </xdr:from>
    <xdr:ext cx="405111" cy="259045"/>
    <xdr:sp macro="" textlink="">
      <xdr:nvSpPr>
        <xdr:cNvPr id="279" name="n_4aveValue【公営住宅】&#10;有形固定資産減価償却率"/>
        <xdr:cNvSpPr txBox="1"/>
      </xdr:nvSpPr>
      <xdr:spPr>
        <a:xfrm>
          <a:off x="851544" y="13809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35214</xdr:rowOff>
    </xdr:from>
    <xdr:ext cx="405111" cy="259045"/>
    <xdr:sp macro="" textlink="">
      <xdr:nvSpPr>
        <xdr:cNvPr id="280" name="n_1mainValue【公営住宅】&#10;有形固定資産減価償却率"/>
        <xdr:cNvSpPr txBox="1"/>
      </xdr:nvSpPr>
      <xdr:spPr>
        <a:xfrm>
          <a:off x="3239144" y="13414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123389</xdr:rowOff>
    </xdr:from>
    <xdr:ext cx="405111" cy="259045"/>
    <xdr:sp macro="" textlink="">
      <xdr:nvSpPr>
        <xdr:cNvPr id="281" name="n_3mainValue【公営住宅】&#10;有形固定資産減価償却率"/>
        <xdr:cNvSpPr txBox="1"/>
      </xdr:nvSpPr>
      <xdr:spPr>
        <a:xfrm>
          <a:off x="1645294" y="13337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85833</xdr:rowOff>
    </xdr:from>
    <xdr:ext cx="405111" cy="259045"/>
    <xdr:sp macro="" textlink="">
      <xdr:nvSpPr>
        <xdr:cNvPr id="282" name="n_4mainValue【公営住宅】&#10;有形固定資産減価償却率"/>
        <xdr:cNvSpPr txBox="1"/>
      </xdr:nvSpPr>
      <xdr:spPr>
        <a:xfrm>
          <a:off x="851544" y="13300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4" name="正方形/長方形 283"/>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5" name="正方形/長方形 284"/>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6" name="正方形/長方形 285"/>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7" name="正方形/長方形 286"/>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8" name="正方形/長方形 287"/>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9" name="正方形/長方形 288"/>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3" name="直線コネクタ 292"/>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4" name="テキスト ボックス 293"/>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5" name="直線コネクタ 294"/>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6" name="テキスト ボックス 295"/>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7" name="直線コネクタ 296"/>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8" name="テキスト ボックス 297"/>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9" name="直線コネクタ 298"/>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0" name="テキスト ボックス 299"/>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1" name="直線コネクタ 300"/>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2" name="テキスト ボックス 301"/>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4" name="テキスト ボックス 303"/>
        <xdr:cNvSpPr txBox="1"/>
      </xdr:nvSpPr>
      <xdr:spPr>
        <a:xfrm>
          <a:off x="5482151" y="12348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06" name="直線コネクタ 305"/>
        <xdr:cNvCxnSpPr/>
      </xdr:nvCxnSpPr>
      <xdr:spPr>
        <a:xfrm flipV="1">
          <a:off x="9429115" y="12841923"/>
          <a:ext cx="0" cy="1474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07" name="【公営住宅】&#10;一人当たり面積最小値テキスト"/>
        <xdr:cNvSpPr txBox="1"/>
      </xdr:nvSpPr>
      <xdr:spPr>
        <a:xfrm>
          <a:off x="9467850" y="14319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08" name="直線コネクタ 307"/>
        <xdr:cNvCxnSpPr/>
      </xdr:nvCxnSpPr>
      <xdr:spPr>
        <a:xfrm>
          <a:off x="9359900" y="143160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09" name="【公営住宅】&#10;一人当たり面積最大値テキスト"/>
        <xdr:cNvSpPr txBox="1"/>
      </xdr:nvSpPr>
      <xdr:spPr>
        <a:xfrm>
          <a:off x="9467850" y="1262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10" name="直線コネクタ 309"/>
        <xdr:cNvCxnSpPr/>
      </xdr:nvCxnSpPr>
      <xdr:spPr>
        <a:xfrm>
          <a:off x="9359900" y="128419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14685</xdr:rowOff>
    </xdr:from>
    <xdr:ext cx="469744" cy="259045"/>
    <xdr:sp macro="" textlink="">
      <xdr:nvSpPr>
        <xdr:cNvPr id="311" name="【公営住宅】&#10;一人当たり面積平均値テキスト"/>
        <xdr:cNvSpPr txBox="1"/>
      </xdr:nvSpPr>
      <xdr:spPr>
        <a:xfrm>
          <a:off x="9467850" y="138894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12" name="フローチャート: 判断 311"/>
        <xdr:cNvSpPr/>
      </xdr:nvSpPr>
      <xdr:spPr>
        <a:xfrm>
          <a:off x="9398000" y="139110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72834</xdr:rowOff>
    </xdr:from>
    <xdr:to>
      <xdr:col>50</xdr:col>
      <xdr:colOff>165100</xdr:colOff>
      <xdr:row>85</xdr:row>
      <xdr:rowOff>2984</xdr:rowOff>
    </xdr:to>
    <xdr:sp macro="" textlink="">
      <xdr:nvSpPr>
        <xdr:cNvPr id="313" name="フローチャート: 判断 312"/>
        <xdr:cNvSpPr/>
      </xdr:nvSpPr>
      <xdr:spPr>
        <a:xfrm>
          <a:off x="8636000" y="139475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14" name="フローチャート: 判断 313"/>
        <xdr:cNvSpPr/>
      </xdr:nvSpPr>
      <xdr:spPr>
        <a:xfrm>
          <a:off x="7842250" y="139306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42163</xdr:rowOff>
    </xdr:from>
    <xdr:to>
      <xdr:col>41</xdr:col>
      <xdr:colOff>101600</xdr:colOff>
      <xdr:row>84</xdr:row>
      <xdr:rowOff>143763</xdr:rowOff>
    </xdr:to>
    <xdr:sp macro="" textlink="">
      <xdr:nvSpPr>
        <xdr:cNvPr id="315" name="フローチャート: 判断 314"/>
        <xdr:cNvSpPr/>
      </xdr:nvSpPr>
      <xdr:spPr>
        <a:xfrm>
          <a:off x="7029450" y="1391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74358</xdr:rowOff>
    </xdr:from>
    <xdr:to>
      <xdr:col>36</xdr:col>
      <xdr:colOff>165100</xdr:colOff>
      <xdr:row>85</xdr:row>
      <xdr:rowOff>4508</xdr:rowOff>
    </xdr:to>
    <xdr:sp macro="" textlink="">
      <xdr:nvSpPr>
        <xdr:cNvPr id="316" name="フローチャート: 判断 315"/>
        <xdr:cNvSpPr/>
      </xdr:nvSpPr>
      <xdr:spPr>
        <a:xfrm>
          <a:off x="6235700" y="139491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13588</xdr:rowOff>
    </xdr:from>
    <xdr:to>
      <xdr:col>55</xdr:col>
      <xdr:colOff>50800</xdr:colOff>
      <xdr:row>84</xdr:row>
      <xdr:rowOff>115188</xdr:rowOff>
    </xdr:to>
    <xdr:sp macro="" textlink="">
      <xdr:nvSpPr>
        <xdr:cNvPr id="322" name="楕円 321"/>
        <xdr:cNvSpPr/>
      </xdr:nvSpPr>
      <xdr:spPr>
        <a:xfrm>
          <a:off x="9398000" y="1388833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36465</xdr:rowOff>
    </xdr:from>
    <xdr:ext cx="469744" cy="259045"/>
    <xdr:sp macro="" textlink="">
      <xdr:nvSpPr>
        <xdr:cNvPr id="323" name="【公営住宅】&#10;一人当たり面積該当値テキスト"/>
        <xdr:cNvSpPr txBox="1"/>
      </xdr:nvSpPr>
      <xdr:spPr>
        <a:xfrm>
          <a:off x="9467850" y="1374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19114</xdr:rowOff>
    </xdr:from>
    <xdr:to>
      <xdr:col>50</xdr:col>
      <xdr:colOff>165100</xdr:colOff>
      <xdr:row>84</xdr:row>
      <xdr:rowOff>120714</xdr:rowOff>
    </xdr:to>
    <xdr:sp macro="" textlink="">
      <xdr:nvSpPr>
        <xdr:cNvPr id="324" name="楕円 323"/>
        <xdr:cNvSpPr/>
      </xdr:nvSpPr>
      <xdr:spPr>
        <a:xfrm>
          <a:off x="8636000" y="1389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64388</xdr:rowOff>
    </xdr:from>
    <xdr:to>
      <xdr:col>55</xdr:col>
      <xdr:colOff>0</xdr:colOff>
      <xdr:row>84</xdr:row>
      <xdr:rowOff>69914</xdr:rowOff>
    </xdr:to>
    <xdr:cxnSp macro="">
      <xdr:nvCxnSpPr>
        <xdr:cNvPr id="325" name="直線コネクタ 324"/>
        <xdr:cNvCxnSpPr/>
      </xdr:nvCxnSpPr>
      <xdr:spPr>
        <a:xfrm flipV="1">
          <a:off x="8686800" y="13939138"/>
          <a:ext cx="742950" cy="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134556</xdr:rowOff>
    </xdr:from>
    <xdr:to>
      <xdr:col>41</xdr:col>
      <xdr:colOff>101600</xdr:colOff>
      <xdr:row>84</xdr:row>
      <xdr:rowOff>64706</xdr:rowOff>
    </xdr:to>
    <xdr:sp macro="" textlink="">
      <xdr:nvSpPr>
        <xdr:cNvPr id="326" name="楕円 325"/>
        <xdr:cNvSpPr/>
      </xdr:nvSpPr>
      <xdr:spPr>
        <a:xfrm>
          <a:off x="7029450" y="138442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145605</xdr:rowOff>
    </xdr:from>
    <xdr:to>
      <xdr:col>36</xdr:col>
      <xdr:colOff>165100</xdr:colOff>
      <xdr:row>84</xdr:row>
      <xdr:rowOff>75755</xdr:rowOff>
    </xdr:to>
    <xdr:sp macro="" textlink="">
      <xdr:nvSpPr>
        <xdr:cNvPr id="327" name="楕円 326"/>
        <xdr:cNvSpPr/>
      </xdr:nvSpPr>
      <xdr:spPr>
        <a:xfrm>
          <a:off x="6235700" y="138552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13906</xdr:rowOff>
    </xdr:from>
    <xdr:to>
      <xdr:col>41</xdr:col>
      <xdr:colOff>50800</xdr:colOff>
      <xdr:row>84</xdr:row>
      <xdr:rowOff>24955</xdr:rowOff>
    </xdr:to>
    <xdr:cxnSp macro="">
      <xdr:nvCxnSpPr>
        <xdr:cNvPr id="328" name="直線コネクタ 327"/>
        <xdr:cNvCxnSpPr/>
      </xdr:nvCxnSpPr>
      <xdr:spPr>
        <a:xfrm flipV="1">
          <a:off x="6286500" y="13888656"/>
          <a:ext cx="79375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165561</xdr:rowOff>
    </xdr:from>
    <xdr:ext cx="469744" cy="259045"/>
    <xdr:sp macro="" textlink="">
      <xdr:nvSpPr>
        <xdr:cNvPr id="329" name="n_1aveValue【公営住宅】&#10;一人当たり面積"/>
        <xdr:cNvSpPr txBox="1"/>
      </xdr:nvSpPr>
      <xdr:spPr>
        <a:xfrm>
          <a:off x="8458277" y="14040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2557</xdr:rowOff>
    </xdr:from>
    <xdr:ext cx="469744" cy="259045"/>
    <xdr:sp macro="" textlink="">
      <xdr:nvSpPr>
        <xdr:cNvPr id="330" name="n_2aveValue【公営住宅】&#10;一人当たり面積"/>
        <xdr:cNvSpPr txBox="1"/>
      </xdr:nvSpPr>
      <xdr:spPr>
        <a:xfrm>
          <a:off x="7677227" y="1371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134890</xdr:rowOff>
    </xdr:from>
    <xdr:ext cx="469744" cy="259045"/>
    <xdr:sp macro="" textlink="">
      <xdr:nvSpPr>
        <xdr:cNvPr id="331" name="n_3aveValue【公営住宅】&#10;一人当たり面積"/>
        <xdr:cNvSpPr txBox="1"/>
      </xdr:nvSpPr>
      <xdr:spPr>
        <a:xfrm>
          <a:off x="6864427" y="1400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167085</xdr:rowOff>
    </xdr:from>
    <xdr:ext cx="469744" cy="259045"/>
    <xdr:sp macro="" textlink="">
      <xdr:nvSpPr>
        <xdr:cNvPr id="332" name="n_4aveValue【公営住宅】&#10;一人当たり面積"/>
        <xdr:cNvSpPr txBox="1"/>
      </xdr:nvSpPr>
      <xdr:spPr>
        <a:xfrm>
          <a:off x="6070677" y="140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137241</xdr:rowOff>
    </xdr:from>
    <xdr:ext cx="469744" cy="259045"/>
    <xdr:sp macro="" textlink="">
      <xdr:nvSpPr>
        <xdr:cNvPr id="333" name="n_1mainValue【公営住宅】&#10;一人当たり面積"/>
        <xdr:cNvSpPr txBox="1"/>
      </xdr:nvSpPr>
      <xdr:spPr>
        <a:xfrm>
          <a:off x="8458277" y="1368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81233</xdr:rowOff>
    </xdr:from>
    <xdr:ext cx="469744" cy="259045"/>
    <xdr:sp macro="" textlink="">
      <xdr:nvSpPr>
        <xdr:cNvPr id="334" name="n_3mainValue【公営住宅】&#10;一人当たり面積"/>
        <xdr:cNvSpPr txBox="1"/>
      </xdr:nvSpPr>
      <xdr:spPr>
        <a:xfrm>
          <a:off x="6864427" y="1362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92282</xdr:rowOff>
    </xdr:from>
    <xdr:ext cx="469744" cy="259045"/>
    <xdr:sp macro="" textlink="">
      <xdr:nvSpPr>
        <xdr:cNvPr id="335" name="n_4mainValue【公営住宅】&#10;一人当たり面積"/>
        <xdr:cNvSpPr txBox="1"/>
      </xdr:nvSpPr>
      <xdr:spPr>
        <a:xfrm>
          <a:off x="6070677" y="13636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6" name="正方形/長方形 335"/>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7" name="正方形/長方形 336"/>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8" name="正方形/長方形 337"/>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9" name="正方形/長方形 338"/>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0" name="正方形/長方形 339"/>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1" name="正方形/長方形 340"/>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2" name="正方形/長方形 341"/>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3" name="正方形/長方形 342"/>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2" name="正方形/長方形 351"/>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3" name="正方形/長方形 352"/>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4" name="正方形/長方形 353"/>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5" name="正方形/長方形 354"/>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6" name="正方形/長方形 355"/>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7" name="正方形/長方形 356"/>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8" name="正方形/長方形 357"/>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9" name="正方形/長方形 358"/>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0" name="テキスト ボックス 359"/>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1" name="直線コネクタ 360"/>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2" name="テキスト ボックス 361"/>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63" name="直線コネクタ 362"/>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64" name="テキスト ボックス 363"/>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5" name="直線コネクタ 364"/>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6" name="テキスト ボックス 365"/>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7" name="直線コネクタ 366"/>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8" name="テキスト ボックス 367"/>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9" name="直線コネクタ 368"/>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0" name="テキスト ボックス 369"/>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1" name="直線コネクタ 370"/>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2" name="テキスト ボックス 371"/>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3" name="直線コネクタ 372"/>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74" name="テキスト ボックス 373"/>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5" name="直線コネクタ 374"/>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76"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377" name="直線コネクタ 376"/>
        <xdr:cNvCxnSpPr/>
      </xdr:nvCxnSpPr>
      <xdr:spPr>
        <a:xfrm flipV="1">
          <a:off x="14699614" y="5463903"/>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78" name="【認定こども園・幼稚園・保育所】&#10;有形固定資産減価償却率最小値テキスト"/>
        <xdr:cNvSpPr txBox="1"/>
      </xdr:nvSpPr>
      <xdr:spPr>
        <a:xfrm>
          <a:off x="14738350" y="703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79" name="直線コネクタ 378"/>
        <xdr:cNvCxnSpPr/>
      </xdr:nvCxnSpPr>
      <xdr:spPr>
        <a:xfrm>
          <a:off x="146113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380" name="【認定こども園・幼稚園・保育所】&#10;有形固定資産減価償却率最大値テキスト"/>
        <xdr:cNvSpPr txBox="1"/>
      </xdr:nvSpPr>
      <xdr:spPr>
        <a:xfrm>
          <a:off x="14738350" y="52518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381" name="直線コネクタ 380"/>
        <xdr:cNvCxnSpPr/>
      </xdr:nvCxnSpPr>
      <xdr:spPr>
        <a:xfrm>
          <a:off x="14611350" y="54639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17253</xdr:rowOff>
    </xdr:from>
    <xdr:ext cx="405111" cy="259045"/>
    <xdr:sp macro="" textlink="">
      <xdr:nvSpPr>
        <xdr:cNvPr id="382" name="【認定こども園・幼稚園・保育所】&#10;有形固定資産減価償却率平均値テキスト"/>
        <xdr:cNvSpPr txBox="1"/>
      </xdr:nvSpPr>
      <xdr:spPr>
        <a:xfrm>
          <a:off x="14738350" y="6132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383" name="フローチャート: 判断 382"/>
        <xdr:cNvSpPr/>
      </xdr:nvSpPr>
      <xdr:spPr>
        <a:xfrm>
          <a:off x="14649450" y="628087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384" name="フローチャート: 判断 383"/>
        <xdr:cNvSpPr/>
      </xdr:nvSpPr>
      <xdr:spPr>
        <a:xfrm>
          <a:off x="13887450" y="627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125004</xdr:rowOff>
    </xdr:from>
    <xdr:to>
      <xdr:col>76</xdr:col>
      <xdr:colOff>165100</xdr:colOff>
      <xdr:row>38</xdr:row>
      <xdr:rowOff>55155</xdr:rowOff>
    </xdr:to>
    <xdr:sp macro="" textlink="">
      <xdr:nvSpPr>
        <xdr:cNvPr id="385" name="フローチャート: 判断 384"/>
        <xdr:cNvSpPr/>
      </xdr:nvSpPr>
      <xdr:spPr>
        <a:xfrm>
          <a:off x="13093700" y="6240054"/>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103777</xdr:rowOff>
    </xdr:from>
    <xdr:to>
      <xdr:col>72</xdr:col>
      <xdr:colOff>38100</xdr:colOff>
      <xdr:row>38</xdr:row>
      <xdr:rowOff>33927</xdr:rowOff>
    </xdr:to>
    <xdr:sp macro="" textlink="">
      <xdr:nvSpPr>
        <xdr:cNvPr id="386" name="フローチャート: 判断 385"/>
        <xdr:cNvSpPr/>
      </xdr:nvSpPr>
      <xdr:spPr>
        <a:xfrm>
          <a:off x="12299950" y="621882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93980</xdr:rowOff>
    </xdr:from>
    <xdr:to>
      <xdr:col>67</xdr:col>
      <xdr:colOff>101600</xdr:colOff>
      <xdr:row>38</xdr:row>
      <xdr:rowOff>24130</xdr:rowOff>
    </xdr:to>
    <xdr:sp macro="" textlink="">
      <xdr:nvSpPr>
        <xdr:cNvPr id="387" name="フローチャート: 判断 386"/>
        <xdr:cNvSpPr/>
      </xdr:nvSpPr>
      <xdr:spPr>
        <a:xfrm>
          <a:off x="11487150" y="62090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8" name="テキスト ボックス 387"/>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9" name="テキスト ボックス 388"/>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0" name="テキスト ボックス 389"/>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1" name="テキスト ボックス 390"/>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2" name="テキスト ボックス 391"/>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41728</xdr:rowOff>
    </xdr:from>
    <xdr:to>
      <xdr:col>85</xdr:col>
      <xdr:colOff>177800</xdr:colOff>
      <xdr:row>42</xdr:row>
      <xdr:rowOff>143328</xdr:rowOff>
    </xdr:to>
    <xdr:sp macro="" textlink="">
      <xdr:nvSpPr>
        <xdr:cNvPr id="393" name="楕円 392"/>
        <xdr:cNvSpPr/>
      </xdr:nvSpPr>
      <xdr:spPr>
        <a:xfrm>
          <a:off x="14649450" y="698227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128105</xdr:rowOff>
    </xdr:from>
    <xdr:ext cx="469744" cy="259045"/>
    <xdr:sp macro="" textlink="">
      <xdr:nvSpPr>
        <xdr:cNvPr id="394" name="【認定こども園・幼稚園・保育所】&#10;有形固定資産減価償却率該当値テキスト"/>
        <xdr:cNvSpPr txBox="1"/>
      </xdr:nvSpPr>
      <xdr:spPr>
        <a:xfrm>
          <a:off x="14738350" y="690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41728</xdr:rowOff>
    </xdr:from>
    <xdr:to>
      <xdr:col>81</xdr:col>
      <xdr:colOff>101600</xdr:colOff>
      <xdr:row>42</xdr:row>
      <xdr:rowOff>143328</xdr:rowOff>
    </xdr:to>
    <xdr:sp macro="" textlink="">
      <xdr:nvSpPr>
        <xdr:cNvPr id="395" name="楕円 394"/>
        <xdr:cNvSpPr/>
      </xdr:nvSpPr>
      <xdr:spPr>
        <a:xfrm>
          <a:off x="13887450" y="698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92528</xdr:rowOff>
    </xdr:from>
    <xdr:to>
      <xdr:col>85</xdr:col>
      <xdr:colOff>127000</xdr:colOff>
      <xdr:row>42</xdr:row>
      <xdr:rowOff>92528</xdr:rowOff>
    </xdr:to>
    <xdr:cxnSp macro="">
      <xdr:nvCxnSpPr>
        <xdr:cNvPr id="396" name="直線コネクタ 395"/>
        <xdr:cNvCxnSpPr/>
      </xdr:nvCxnSpPr>
      <xdr:spPr>
        <a:xfrm>
          <a:off x="13938250" y="7033078"/>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41728</xdr:rowOff>
    </xdr:from>
    <xdr:to>
      <xdr:col>72</xdr:col>
      <xdr:colOff>38100</xdr:colOff>
      <xdr:row>42</xdr:row>
      <xdr:rowOff>143328</xdr:rowOff>
    </xdr:to>
    <xdr:sp macro="" textlink="">
      <xdr:nvSpPr>
        <xdr:cNvPr id="397" name="楕円 396"/>
        <xdr:cNvSpPr/>
      </xdr:nvSpPr>
      <xdr:spPr>
        <a:xfrm>
          <a:off x="12299950" y="698227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42</xdr:row>
      <xdr:rowOff>41728</xdr:rowOff>
    </xdr:from>
    <xdr:to>
      <xdr:col>67</xdr:col>
      <xdr:colOff>101600</xdr:colOff>
      <xdr:row>42</xdr:row>
      <xdr:rowOff>143328</xdr:rowOff>
    </xdr:to>
    <xdr:sp macro="" textlink="">
      <xdr:nvSpPr>
        <xdr:cNvPr id="398" name="楕円 397"/>
        <xdr:cNvSpPr/>
      </xdr:nvSpPr>
      <xdr:spPr>
        <a:xfrm>
          <a:off x="11487150" y="698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92528</xdr:rowOff>
    </xdr:from>
    <xdr:to>
      <xdr:col>71</xdr:col>
      <xdr:colOff>177800</xdr:colOff>
      <xdr:row>42</xdr:row>
      <xdr:rowOff>92528</xdr:rowOff>
    </xdr:to>
    <xdr:cxnSp macro="">
      <xdr:nvCxnSpPr>
        <xdr:cNvPr id="399" name="直線コネクタ 398"/>
        <xdr:cNvCxnSpPr/>
      </xdr:nvCxnSpPr>
      <xdr:spPr>
        <a:xfrm>
          <a:off x="11537950" y="7033078"/>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117401</xdr:rowOff>
    </xdr:from>
    <xdr:ext cx="405111" cy="259045"/>
    <xdr:sp macro="" textlink="">
      <xdr:nvSpPr>
        <xdr:cNvPr id="400" name="n_1aveValue【認定こども園・幼稚園・保育所】&#10;有形固定資産減価償却率"/>
        <xdr:cNvSpPr txBox="1"/>
      </xdr:nvSpPr>
      <xdr:spPr>
        <a:xfrm>
          <a:off x="13742044" y="6067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71681</xdr:rowOff>
    </xdr:from>
    <xdr:ext cx="405111" cy="259045"/>
    <xdr:sp macro="" textlink="">
      <xdr:nvSpPr>
        <xdr:cNvPr id="401" name="n_2aveValue【認定こども園・幼稚園・保育所】&#10;有形固定資産減価償却率"/>
        <xdr:cNvSpPr txBox="1"/>
      </xdr:nvSpPr>
      <xdr:spPr>
        <a:xfrm>
          <a:off x="12960994" y="6021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50454</xdr:rowOff>
    </xdr:from>
    <xdr:ext cx="405111" cy="259045"/>
    <xdr:sp macro="" textlink="">
      <xdr:nvSpPr>
        <xdr:cNvPr id="402" name="n_3aveValue【認定こども園・幼稚園・保育所】&#10;有形固定資産減価償却率"/>
        <xdr:cNvSpPr txBox="1"/>
      </xdr:nvSpPr>
      <xdr:spPr>
        <a:xfrm>
          <a:off x="12167244" y="600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40657</xdr:rowOff>
    </xdr:from>
    <xdr:ext cx="405111" cy="259045"/>
    <xdr:sp macro="" textlink="">
      <xdr:nvSpPr>
        <xdr:cNvPr id="403" name="n_4aveValue【認定こども園・幼稚園・保育所】&#10;有形固定資産減価償却率"/>
        <xdr:cNvSpPr txBox="1"/>
      </xdr:nvSpPr>
      <xdr:spPr>
        <a:xfrm>
          <a:off x="11354444" y="5990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134455</xdr:rowOff>
    </xdr:from>
    <xdr:ext cx="469744" cy="259045"/>
    <xdr:sp macro="" textlink="">
      <xdr:nvSpPr>
        <xdr:cNvPr id="404" name="n_1mainValue【認定こども園・幼稚園・保育所】&#10;有形固定資産減価償却率"/>
        <xdr:cNvSpPr txBox="1"/>
      </xdr:nvSpPr>
      <xdr:spPr>
        <a:xfrm>
          <a:off x="13716077" y="707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134455</xdr:rowOff>
    </xdr:from>
    <xdr:ext cx="469744" cy="259045"/>
    <xdr:sp macro="" textlink="">
      <xdr:nvSpPr>
        <xdr:cNvPr id="405" name="n_3mainValue【認定こども園・幼稚園・保育所】&#10;有形固定資産減価償却率"/>
        <xdr:cNvSpPr txBox="1"/>
      </xdr:nvSpPr>
      <xdr:spPr>
        <a:xfrm>
          <a:off x="12134927" y="707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134455</xdr:rowOff>
    </xdr:from>
    <xdr:ext cx="469744" cy="259045"/>
    <xdr:sp macro="" textlink="">
      <xdr:nvSpPr>
        <xdr:cNvPr id="406" name="n_4mainValue【認定こども園・幼稚園・保育所】&#10;有形固定資産減価償却率"/>
        <xdr:cNvSpPr txBox="1"/>
      </xdr:nvSpPr>
      <xdr:spPr>
        <a:xfrm>
          <a:off x="11322127" y="707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7" name="正方形/長方形 406"/>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8" name="正方形/長方形 407"/>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9" name="正方形/長方形 408"/>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0" name="正方形/長方形 409"/>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1" name="正方形/長方形 410"/>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2" name="正方形/長方形 411"/>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3" name="正方形/長方形 412"/>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4" name="正方形/長方形 413"/>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5" name="テキスト ボックス 414"/>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6" name="直線コネクタ 415"/>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7" name="直線コネクタ 416"/>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8" name="テキスト ボックス 417"/>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9" name="直線コネクタ 418"/>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0" name="テキスト ボックス 419"/>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1" name="直線コネクタ 420"/>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2" name="テキスト ボックス 421"/>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3" name="直線コネクタ 422"/>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4" name="テキスト ボックス 423"/>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5" name="直線コネクタ 424"/>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26" name="テキスト ボックス 425"/>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7" name="直線コネクタ 426"/>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8" name="テキスト ボックス 427"/>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9"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430" name="直線コネクタ 429"/>
        <xdr:cNvCxnSpPr/>
      </xdr:nvCxnSpPr>
      <xdr:spPr>
        <a:xfrm flipV="1">
          <a:off x="19951064" y="5683250"/>
          <a:ext cx="0" cy="1235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431" name="【認定こども園・幼稚園・保育所】&#10;一人当たり面積最小値テキスト"/>
        <xdr:cNvSpPr txBox="1"/>
      </xdr:nvSpPr>
      <xdr:spPr>
        <a:xfrm>
          <a:off x="19989800"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432" name="直線コネクタ 431"/>
        <xdr:cNvCxnSpPr/>
      </xdr:nvCxnSpPr>
      <xdr:spPr>
        <a:xfrm>
          <a:off x="19881850" y="69189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433" name="【認定こども園・幼稚園・保育所】&#10;一人当たり面積最大値テキスト"/>
        <xdr:cNvSpPr txBox="1"/>
      </xdr:nvSpPr>
      <xdr:spPr>
        <a:xfrm>
          <a:off x="19989800" y="54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434" name="直線コネクタ 433"/>
        <xdr:cNvCxnSpPr/>
      </xdr:nvCxnSpPr>
      <xdr:spPr>
        <a:xfrm>
          <a:off x="19881850" y="5683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123207</xdr:rowOff>
    </xdr:from>
    <xdr:ext cx="469744" cy="259045"/>
    <xdr:sp macro="" textlink="">
      <xdr:nvSpPr>
        <xdr:cNvPr id="435" name="【認定こども園・幼稚園・保育所】&#10;一人当たり面積平均値テキスト"/>
        <xdr:cNvSpPr txBox="1"/>
      </xdr:nvSpPr>
      <xdr:spPr>
        <a:xfrm>
          <a:off x="19989800" y="6403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436" name="フローチャート: 判断 435"/>
        <xdr:cNvSpPr/>
      </xdr:nvSpPr>
      <xdr:spPr>
        <a:xfrm>
          <a:off x="19900900" y="6545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133350</xdr:rowOff>
    </xdr:from>
    <xdr:to>
      <xdr:col>112</xdr:col>
      <xdr:colOff>38100</xdr:colOff>
      <xdr:row>40</xdr:row>
      <xdr:rowOff>63500</xdr:rowOff>
    </xdr:to>
    <xdr:sp macro="" textlink="">
      <xdr:nvSpPr>
        <xdr:cNvPr id="437" name="フローチャート: 判断 436"/>
        <xdr:cNvSpPr/>
      </xdr:nvSpPr>
      <xdr:spPr>
        <a:xfrm>
          <a:off x="19157950" y="6578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111760</xdr:rowOff>
    </xdr:from>
    <xdr:to>
      <xdr:col>107</xdr:col>
      <xdr:colOff>101600</xdr:colOff>
      <xdr:row>40</xdr:row>
      <xdr:rowOff>41910</xdr:rowOff>
    </xdr:to>
    <xdr:sp macro="" textlink="">
      <xdr:nvSpPr>
        <xdr:cNvPr id="438" name="フローチャート: 判断 437"/>
        <xdr:cNvSpPr/>
      </xdr:nvSpPr>
      <xdr:spPr>
        <a:xfrm>
          <a:off x="18345150" y="65570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152400</xdr:rowOff>
    </xdr:from>
    <xdr:to>
      <xdr:col>102</xdr:col>
      <xdr:colOff>165100</xdr:colOff>
      <xdr:row>40</xdr:row>
      <xdr:rowOff>82550</xdr:rowOff>
    </xdr:to>
    <xdr:sp macro="" textlink="">
      <xdr:nvSpPr>
        <xdr:cNvPr id="439" name="フローチャート: 判断 438"/>
        <xdr:cNvSpPr/>
      </xdr:nvSpPr>
      <xdr:spPr>
        <a:xfrm>
          <a:off x="17551400" y="6597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146050</xdr:rowOff>
    </xdr:from>
    <xdr:to>
      <xdr:col>98</xdr:col>
      <xdr:colOff>38100</xdr:colOff>
      <xdr:row>40</xdr:row>
      <xdr:rowOff>76200</xdr:rowOff>
    </xdr:to>
    <xdr:sp macro="" textlink="">
      <xdr:nvSpPr>
        <xdr:cNvPr id="440" name="フローチャート: 判断 439"/>
        <xdr:cNvSpPr/>
      </xdr:nvSpPr>
      <xdr:spPr>
        <a:xfrm>
          <a:off x="16757650" y="65913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1" name="テキスト ボックス 440"/>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2" name="テキスト ボックス 441"/>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3" name="テキスト ボックス 442"/>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4" name="テキスト ボックス 443"/>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5" name="テキスト ボックス 444"/>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29210</xdr:rowOff>
    </xdr:from>
    <xdr:to>
      <xdr:col>116</xdr:col>
      <xdr:colOff>114300</xdr:colOff>
      <xdr:row>40</xdr:row>
      <xdr:rowOff>130810</xdr:rowOff>
    </xdr:to>
    <xdr:sp macro="" textlink="">
      <xdr:nvSpPr>
        <xdr:cNvPr id="446" name="楕円 445"/>
        <xdr:cNvSpPr/>
      </xdr:nvSpPr>
      <xdr:spPr>
        <a:xfrm>
          <a:off x="199009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7637</xdr:rowOff>
    </xdr:from>
    <xdr:ext cx="469744" cy="259045"/>
    <xdr:sp macro="" textlink="">
      <xdr:nvSpPr>
        <xdr:cNvPr id="447" name="【認定こども園・幼稚園・保育所】&#10;一人当たり面積該当値テキスト"/>
        <xdr:cNvSpPr txBox="1"/>
      </xdr:nvSpPr>
      <xdr:spPr>
        <a:xfrm>
          <a:off x="19989800" y="661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33020</xdr:rowOff>
    </xdr:from>
    <xdr:to>
      <xdr:col>112</xdr:col>
      <xdr:colOff>38100</xdr:colOff>
      <xdr:row>40</xdr:row>
      <xdr:rowOff>134620</xdr:rowOff>
    </xdr:to>
    <xdr:sp macro="" textlink="">
      <xdr:nvSpPr>
        <xdr:cNvPr id="448" name="楕円 447"/>
        <xdr:cNvSpPr/>
      </xdr:nvSpPr>
      <xdr:spPr>
        <a:xfrm>
          <a:off x="19157950" y="66433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80010</xdr:rowOff>
    </xdr:from>
    <xdr:to>
      <xdr:col>116</xdr:col>
      <xdr:colOff>63500</xdr:colOff>
      <xdr:row>40</xdr:row>
      <xdr:rowOff>83820</xdr:rowOff>
    </xdr:to>
    <xdr:cxnSp macro="">
      <xdr:nvCxnSpPr>
        <xdr:cNvPr id="449" name="直線コネクタ 448"/>
        <xdr:cNvCxnSpPr/>
      </xdr:nvCxnSpPr>
      <xdr:spPr>
        <a:xfrm flipV="1">
          <a:off x="19202400" y="6690360"/>
          <a:ext cx="7493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119380</xdr:rowOff>
    </xdr:from>
    <xdr:to>
      <xdr:col>102</xdr:col>
      <xdr:colOff>165100</xdr:colOff>
      <xdr:row>40</xdr:row>
      <xdr:rowOff>49530</xdr:rowOff>
    </xdr:to>
    <xdr:sp macro="" textlink="">
      <xdr:nvSpPr>
        <xdr:cNvPr id="450" name="楕円 449"/>
        <xdr:cNvSpPr/>
      </xdr:nvSpPr>
      <xdr:spPr>
        <a:xfrm>
          <a:off x="17551400" y="65646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128270</xdr:rowOff>
    </xdr:from>
    <xdr:to>
      <xdr:col>98</xdr:col>
      <xdr:colOff>38100</xdr:colOff>
      <xdr:row>40</xdr:row>
      <xdr:rowOff>58420</xdr:rowOff>
    </xdr:to>
    <xdr:sp macro="" textlink="">
      <xdr:nvSpPr>
        <xdr:cNvPr id="451" name="楕円 450"/>
        <xdr:cNvSpPr/>
      </xdr:nvSpPr>
      <xdr:spPr>
        <a:xfrm>
          <a:off x="16757650" y="65735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170180</xdr:rowOff>
    </xdr:from>
    <xdr:to>
      <xdr:col>102</xdr:col>
      <xdr:colOff>114300</xdr:colOff>
      <xdr:row>40</xdr:row>
      <xdr:rowOff>7620</xdr:rowOff>
    </xdr:to>
    <xdr:cxnSp macro="">
      <xdr:nvCxnSpPr>
        <xdr:cNvPr id="452" name="直線コネクタ 451"/>
        <xdr:cNvCxnSpPr/>
      </xdr:nvCxnSpPr>
      <xdr:spPr>
        <a:xfrm flipV="1">
          <a:off x="16802100" y="6609080"/>
          <a:ext cx="8001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80027</xdr:rowOff>
    </xdr:from>
    <xdr:ext cx="469744" cy="259045"/>
    <xdr:sp macro="" textlink="">
      <xdr:nvSpPr>
        <xdr:cNvPr id="453" name="n_1aveValue【認定こども園・幼稚園・保育所】&#10;一人当たり面積"/>
        <xdr:cNvSpPr txBox="1"/>
      </xdr:nvSpPr>
      <xdr:spPr>
        <a:xfrm>
          <a:off x="18980227"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58437</xdr:rowOff>
    </xdr:from>
    <xdr:ext cx="469744" cy="259045"/>
    <xdr:sp macro="" textlink="">
      <xdr:nvSpPr>
        <xdr:cNvPr id="454" name="n_2aveValue【認定こども園・幼稚園・保育所】&#10;一人当たり面積"/>
        <xdr:cNvSpPr txBox="1"/>
      </xdr:nvSpPr>
      <xdr:spPr>
        <a:xfrm>
          <a:off x="181801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73677</xdr:rowOff>
    </xdr:from>
    <xdr:ext cx="469744" cy="259045"/>
    <xdr:sp macro="" textlink="">
      <xdr:nvSpPr>
        <xdr:cNvPr id="455" name="n_3aveValue【認定こども園・幼稚園・保育所】&#10;一人当たり面積"/>
        <xdr:cNvSpPr txBox="1"/>
      </xdr:nvSpPr>
      <xdr:spPr>
        <a:xfrm>
          <a:off x="17386377"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67327</xdr:rowOff>
    </xdr:from>
    <xdr:ext cx="469744" cy="259045"/>
    <xdr:sp macro="" textlink="">
      <xdr:nvSpPr>
        <xdr:cNvPr id="456" name="n_4aveValue【認定こども園・幼稚園・保育所】&#10;一人当たり面積"/>
        <xdr:cNvSpPr txBox="1"/>
      </xdr:nvSpPr>
      <xdr:spPr>
        <a:xfrm>
          <a:off x="165926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125747</xdr:rowOff>
    </xdr:from>
    <xdr:ext cx="469744" cy="259045"/>
    <xdr:sp macro="" textlink="">
      <xdr:nvSpPr>
        <xdr:cNvPr id="457" name="n_1mainValue【認定こども園・幼稚園・保育所】&#10;一人当たり面積"/>
        <xdr:cNvSpPr txBox="1"/>
      </xdr:nvSpPr>
      <xdr:spPr>
        <a:xfrm>
          <a:off x="18980227" y="673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66057</xdr:rowOff>
    </xdr:from>
    <xdr:ext cx="469744" cy="259045"/>
    <xdr:sp macro="" textlink="">
      <xdr:nvSpPr>
        <xdr:cNvPr id="458" name="n_3mainValue【認定こども園・幼稚園・保育所】&#10;一人当たり面積"/>
        <xdr:cNvSpPr txBox="1"/>
      </xdr:nvSpPr>
      <xdr:spPr>
        <a:xfrm>
          <a:off x="17386377"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74947</xdr:rowOff>
    </xdr:from>
    <xdr:ext cx="469744" cy="259045"/>
    <xdr:sp macro="" textlink="">
      <xdr:nvSpPr>
        <xdr:cNvPr id="459" name="n_4mainValue【認定こども園・幼稚園・保育所】&#10;一人当たり面積"/>
        <xdr:cNvSpPr txBox="1"/>
      </xdr:nvSpPr>
      <xdr:spPr>
        <a:xfrm>
          <a:off x="16592627" y="635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0" name="正方形/長方形 459"/>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1" name="正方形/長方形 460"/>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2" name="正方形/長方形 461"/>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3" name="正方形/長方形 462"/>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4" name="正方形/長方形 463"/>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5" name="正方形/長方形 464"/>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6" name="正方形/長方形 465"/>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7" name="正方形/長方形 466"/>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8" name="テキスト ボックス 467"/>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9" name="直線コネクタ 468"/>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0" name="テキスト ボックス 469"/>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1" name="直線コネクタ 470"/>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72" name="テキスト ボックス 471"/>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3" name="直線コネクタ 472"/>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4" name="テキスト ボックス 473"/>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5" name="直線コネクタ 474"/>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6" name="テキスト ボックス 475"/>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7" name="直線コネクタ 476"/>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8" name="テキスト ボックス 477"/>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9" name="直線コネクタ 478"/>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0" name="テキスト ボックス 479"/>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1" name="直線コネクタ 480"/>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82" name="テキスト ボックス 481"/>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3"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484" name="直線コネクタ 483"/>
        <xdr:cNvCxnSpPr/>
      </xdr:nvCxnSpPr>
      <xdr:spPr>
        <a:xfrm flipV="1">
          <a:off x="14699614" y="9079865"/>
          <a:ext cx="0" cy="148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485" name="【学校施設】&#10;有形固定資産減価償却率最小値テキスト"/>
        <xdr:cNvSpPr txBox="1"/>
      </xdr:nvSpPr>
      <xdr:spPr>
        <a:xfrm>
          <a:off x="14738350" y="10571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486" name="直線コネクタ 485"/>
        <xdr:cNvCxnSpPr/>
      </xdr:nvCxnSpPr>
      <xdr:spPr>
        <a:xfrm>
          <a:off x="14611350" y="10567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487" name="【学校施設】&#10;有形固定資産減価償却率最大値テキスト"/>
        <xdr:cNvSpPr txBox="1"/>
      </xdr:nvSpPr>
      <xdr:spPr>
        <a:xfrm>
          <a:off x="14738350" y="886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488" name="直線コネクタ 487"/>
        <xdr:cNvCxnSpPr/>
      </xdr:nvCxnSpPr>
      <xdr:spPr>
        <a:xfrm>
          <a:off x="14611350" y="90798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129557</xdr:rowOff>
    </xdr:from>
    <xdr:ext cx="405111" cy="259045"/>
    <xdr:sp macro="" textlink="">
      <xdr:nvSpPr>
        <xdr:cNvPr id="489" name="【学校施設】&#10;有形固定資産減価償却率平均値テキスト"/>
        <xdr:cNvSpPr txBox="1"/>
      </xdr:nvSpPr>
      <xdr:spPr>
        <a:xfrm>
          <a:off x="14738350" y="9876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490" name="フローチャート: 判断 489"/>
        <xdr:cNvSpPr/>
      </xdr:nvSpPr>
      <xdr:spPr>
        <a:xfrm>
          <a:off x="14649450" y="98983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491" name="フローチャート: 判断 490"/>
        <xdr:cNvSpPr/>
      </xdr:nvSpPr>
      <xdr:spPr>
        <a:xfrm>
          <a:off x="13887450" y="9886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492" name="フローチャート: 判断 491"/>
        <xdr:cNvSpPr/>
      </xdr:nvSpPr>
      <xdr:spPr>
        <a:xfrm>
          <a:off x="13093700" y="990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493" name="フローチャート: 判断 492"/>
        <xdr:cNvSpPr/>
      </xdr:nvSpPr>
      <xdr:spPr>
        <a:xfrm>
          <a:off x="12299950" y="98888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494" name="フローチャート: 判断 493"/>
        <xdr:cNvSpPr/>
      </xdr:nvSpPr>
      <xdr:spPr>
        <a:xfrm>
          <a:off x="11487150" y="9845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5" name="テキスト ボックス 494"/>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6" name="テキスト ボックス 495"/>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7" name="テキスト ボックス 496"/>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8" name="テキスト ボックス 497"/>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9" name="テキスト ボックス 498"/>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500" name="楕円 499"/>
        <xdr:cNvSpPr/>
      </xdr:nvSpPr>
      <xdr:spPr>
        <a:xfrm>
          <a:off x="14649450" y="978027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55897</xdr:rowOff>
    </xdr:from>
    <xdr:ext cx="405111" cy="259045"/>
    <xdr:sp macro="" textlink="">
      <xdr:nvSpPr>
        <xdr:cNvPr id="501" name="【学校施設】&#10;有形固定資産減価償却率該当値テキスト"/>
        <xdr:cNvSpPr txBox="1"/>
      </xdr:nvSpPr>
      <xdr:spPr>
        <a:xfrm>
          <a:off x="14738350" y="963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164465</xdr:rowOff>
    </xdr:from>
    <xdr:to>
      <xdr:col>81</xdr:col>
      <xdr:colOff>101600</xdr:colOff>
      <xdr:row>59</xdr:row>
      <xdr:rowOff>94615</xdr:rowOff>
    </xdr:to>
    <xdr:sp macro="" textlink="">
      <xdr:nvSpPr>
        <xdr:cNvPr id="502" name="楕円 501"/>
        <xdr:cNvSpPr/>
      </xdr:nvSpPr>
      <xdr:spPr>
        <a:xfrm>
          <a:off x="13887450" y="97466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43815</xdr:rowOff>
    </xdr:from>
    <xdr:to>
      <xdr:col>85</xdr:col>
      <xdr:colOff>127000</xdr:colOff>
      <xdr:row>59</xdr:row>
      <xdr:rowOff>83820</xdr:rowOff>
    </xdr:to>
    <xdr:cxnSp macro="">
      <xdr:nvCxnSpPr>
        <xdr:cNvPr id="503" name="直線コネクタ 502"/>
        <xdr:cNvCxnSpPr/>
      </xdr:nvCxnSpPr>
      <xdr:spPr>
        <a:xfrm>
          <a:off x="13938250" y="9791065"/>
          <a:ext cx="762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xdr:rowOff>
    </xdr:from>
    <xdr:to>
      <xdr:col>72</xdr:col>
      <xdr:colOff>38100</xdr:colOff>
      <xdr:row>58</xdr:row>
      <xdr:rowOff>102235</xdr:rowOff>
    </xdr:to>
    <xdr:sp macro="" textlink="">
      <xdr:nvSpPr>
        <xdr:cNvPr id="504" name="楕円 503"/>
        <xdr:cNvSpPr/>
      </xdr:nvSpPr>
      <xdr:spPr>
        <a:xfrm>
          <a:off x="12299950" y="95827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170180</xdr:rowOff>
    </xdr:from>
    <xdr:to>
      <xdr:col>67</xdr:col>
      <xdr:colOff>101600</xdr:colOff>
      <xdr:row>58</xdr:row>
      <xdr:rowOff>100330</xdr:rowOff>
    </xdr:to>
    <xdr:sp macro="" textlink="">
      <xdr:nvSpPr>
        <xdr:cNvPr id="505" name="楕円 504"/>
        <xdr:cNvSpPr/>
      </xdr:nvSpPr>
      <xdr:spPr>
        <a:xfrm>
          <a:off x="11487150" y="95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49530</xdr:rowOff>
    </xdr:from>
    <xdr:to>
      <xdr:col>71</xdr:col>
      <xdr:colOff>177800</xdr:colOff>
      <xdr:row>58</xdr:row>
      <xdr:rowOff>51435</xdr:rowOff>
    </xdr:to>
    <xdr:cxnSp macro="">
      <xdr:nvCxnSpPr>
        <xdr:cNvPr id="506" name="直線コネクタ 505"/>
        <xdr:cNvCxnSpPr/>
      </xdr:nvCxnSpPr>
      <xdr:spPr>
        <a:xfrm>
          <a:off x="11537950" y="9631680"/>
          <a:ext cx="8064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507" name="n_1aveValue【学校施設】&#10;有形固定資産減価償却率"/>
        <xdr:cNvSpPr txBox="1"/>
      </xdr:nvSpPr>
      <xdr:spPr>
        <a:xfrm>
          <a:off x="137420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508" name="n_2aveValue【学校施設】&#10;有形固定資産減価償却率"/>
        <xdr:cNvSpPr txBox="1"/>
      </xdr:nvSpPr>
      <xdr:spPr>
        <a:xfrm>
          <a:off x="1296099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62882</xdr:rowOff>
    </xdr:from>
    <xdr:ext cx="405111" cy="259045"/>
    <xdr:sp macro="" textlink="">
      <xdr:nvSpPr>
        <xdr:cNvPr id="509" name="n_3aveValue【学校施設】&#10;有形固定資産減価償却率"/>
        <xdr:cNvSpPr txBox="1"/>
      </xdr:nvSpPr>
      <xdr:spPr>
        <a:xfrm>
          <a:off x="121672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19067</xdr:rowOff>
    </xdr:from>
    <xdr:ext cx="405111" cy="259045"/>
    <xdr:sp macro="" textlink="">
      <xdr:nvSpPr>
        <xdr:cNvPr id="510" name="n_4aveValue【学校施設】&#10;有形固定資産減価償却率"/>
        <xdr:cNvSpPr txBox="1"/>
      </xdr:nvSpPr>
      <xdr:spPr>
        <a:xfrm>
          <a:off x="113544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111142</xdr:rowOff>
    </xdr:from>
    <xdr:ext cx="405111" cy="259045"/>
    <xdr:sp macro="" textlink="">
      <xdr:nvSpPr>
        <xdr:cNvPr id="511" name="n_1mainValue【学校施設】&#10;有形固定資産減価償却率"/>
        <xdr:cNvSpPr txBox="1"/>
      </xdr:nvSpPr>
      <xdr:spPr>
        <a:xfrm>
          <a:off x="13742044" y="952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118762</xdr:rowOff>
    </xdr:from>
    <xdr:ext cx="405111" cy="259045"/>
    <xdr:sp macro="" textlink="">
      <xdr:nvSpPr>
        <xdr:cNvPr id="512" name="n_3mainValue【学校施設】&#10;有形固定資産減価償却率"/>
        <xdr:cNvSpPr txBox="1"/>
      </xdr:nvSpPr>
      <xdr:spPr>
        <a:xfrm>
          <a:off x="12167244" y="9370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116857</xdr:rowOff>
    </xdr:from>
    <xdr:ext cx="405111" cy="259045"/>
    <xdr:sp macro="" textlink="">
      <xdr:nvSpPr>
        <xdr:cNvPr id="513" name="n_4mainValue【学校施設】&#10;有形固定資産減価償却率"/>
        <xdr:cNvSpPr txBox="1"/>
      </xdr:nvSpPr>
      <xdr:spPr>
        <a:xfrm>
          <a:off x="11354444"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2" name="テキスト ボックス 521"/>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4" name="テキスト ボックス 523"/>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25" name="直線コネクタ 524"/>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6" name="テキスト ボックス 525"/>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7" name="直線コネクタ 526"/>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8" name="テキスト ボックス 527"/>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9" name="直線コネクタ 528"/>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0" name="テキスト ボックス 529"/>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1" name="直線コネクタ 530"/>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2" name="テキスト ボックス 531"/>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3" name="直線コネクタ 532"/>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4" name="テキスト ボックス 533"/>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5" name="直線コネクタ 534"/>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6" name="テキスト ボックス 535"/>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7" name="直線コネクタ 536"/>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8" name="テキスト ボックス 537"/>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9"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540" name="直線コネクタ 539"/>
        <xdr:cNvCxnSpPr/>
      </xdr:nvCxnSpPr>
      <xdr:spPr>
        <a:xfrm flipV="1">
          <a:off x="19951064" y="9231847"/>
          <a:ext cx="0" cy="149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541" name="【学校施設】&#10;一人当たり面積最小値テキスト"/>
        <xdr:cNvSpPr txBox="1"/>
      </xdr:nvSpPr>
      <xdr:spPr>
        <a:xfrm>
          <a:off x="19989800" y="1072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542" name="直線コネクタ 541"/>
        <xdr:cNvCxnSpPr/>
      </xdr:nvCxnSpPr>
      <xdr:spPr>
        <a:xfrm>
          <a:off x="19881850" y="107223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543" name="【学校施設】&#10;一人当たり面積最大値テキスト"/>
        <xdr:cNvSpPr txBox="1"/>
      </xdr:nvSpPr>
      <xdr:spPr>
        <a:xfrm>
          <a:off x="19989800" y="901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544" name="直線コネクタ 543"/>
        <xdr:cNvCxnSpPr/>
      </xdr:nvCxnSpPr>
      <xdr:spPr>
        <a:xfrm>
          <a:off x="19881850" y="92318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107894</xdr:rowOff>
    </xdr:from>
    <xdr:ext cx="469744" cy="259045"/>
    <xdr:sp macro="" textlink="">
      <xdr:nvSpPr>
        <xdr:cNvPr id="545" name="【学校施設】&#10;一人当たり面積平均値テキスト"/>
        <xdr:cNvSpPr txBox="1"/>
      </xdr:nvSpPr>
      <xdr:spPr>
        <a:xfrm>
          <a:off x="19989800" y="10185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546" name="フローチャート: 判断 545"/>
        <xdr:cNvSpPr/>
      </xdr:nvSpPr>
      <xdr:spPr>
        <a:xfrm>
          <a:off x="19900900" y="102069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154287</xdr:rowOff>
    </xdr:from>
    <xdr:to>
      <xdr:col>112</xdr:col>
      <xdr:colOff>38100</xdr:colOff>
      <xdr:row>62</xdr:row>
      <xdr:rowOff>84437</xdr:rowOff>
    </xdr:to>
    <xdr:sp macro="" textlink="">
      <xdr:nvSpPr>
        <xdr:cNvPr id="547" name="フローチャート: 判断 546"/>
        <xdr:cNvSpPr/>
      </xdr:nvSpPr>
      <xdr:spPr>
        <a:xfrm>
          <a:off x="19157950" y="1023173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548" name="フローチャート: 判断 547"/>
        <xdr:cNvSpPr/>
      </xdr:nvSpPr>
      <xdr:spPr>
        <a:xfrm>
          <a:off x="18345150" y="102301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9289</xdr:rowOff>
    </xdr:from>
    <xdr:to>
      <xdr:col>102</xdr:col>
      <xdr:colOff>165100</xdr:colOff>
      <xdr:row>62</xdr:row>
      <xdr:rowOff>110889</xdr:rowOff>
    </xdr:to>
    <xdr:sp macro="" textlink="">
      <xdr:nvSpPr>
        <xdr:cNvPr id="549" name="フローチャート: 判断 548"/>
        <xdr:cNvSpPr/>
      </xdr:nvSpPr>
      <xdr:spPr>
        <a:xfrm>
          <a:off x="17551400" y="1025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150368</xdr:rowOff>
    </xdr:from>
    <xdr:to>
      <xdr:col>98</xdr:col>
      <xdr:colOff>38100</xdr:colOff>
      <xdr:row>62</xdr:row>
      <xdr:rowOff>80518</xdr:rowOff>
    </xdr:to>
    <xdr:sp macro="" textlink="">
      <xdr:nvSpPr>
        <xdr:cNvPr id="550" name="フローチャート: 判断 549"/>
        <xdr:cNvSpPr/>
      </xdr:nvSpPr>
      <xdr:spPr>
        <a:xfrm>
          <a:off x="16757650" y="1022781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31496</xdr:rowOff>
    </xdr:from>
    <xdr:to>
      <xdr:col>116</xdr:col>
      <xdr:colOff>114300</xdr:colOff>
      <xdr:row>61</xdr:row>
      <xdr:rowOff>133096</xdr:rowOff>
    </xdr:to>
    <xdr:sp macro="" textlink="">
      <xdr:nvSpPr>
        <xdr:cNvPr id="556" name="楕円 555"/>
        <xdr:cNvSpPr/>
      </xdr:nvSpPr>
      <xdr:spPr>
        <a:xfrm>
          <a:off x="19900900" y="1010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54373</xdr:rowOff>
    </xdr:from>
    <xdr:ext cx="469744" cy="259045"/>
    <xdr:sp macro="" textlink="">
      <xdr:nvSpPr>
        <xdr:cNvPr id="557" name="【学校施設】&#10;一人当たり面積該当値テキスト"/>
        <xdr:cNvSpPr txBox="1"/>
      </xdr:nvSpPr>
      <xdr:spPr>
        <a:xfrm>
          <a:off x="19989800" y="996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43906</xdr:rowOff>
    </xdr:from>
    <xdr:to>
      <xdr:col>112</xdr:col>
      <xdr:colOff>38100</xdr:colOff>
      <xdr:row>61</xdr:row>
      <xdr:rowOff>145506</xdr:rowOff>
    </xdr:to>
    <xdr:sp macro="" textlink="">
      <xdr:nvSpPr>
        <xdr:cNvPr id="558" name="楕円 557"/>
        <xdr:cNvSpPr/>
      </xdr:nvSpPr>
      <xdr:spPr>
        <a:xfrm>
          <a:off x="19157950" y="101213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82296</xdr:rowOff>
    </xdr:from>
    <xdr:to>
      <xdr:col>116</xdr:col>
      <xdr:colOff>63500</xdr:colOff>
      <xdr:row>61</xdr:row>
      <xdr:rowOff>94706</xdr:rowOff>
    </xdr:to>
    <xdr:cxnSp macro="">
      <xdr:nvCxnSpPr>
        <xdr:cNvPr id="559" name="直線コネクタ 558"/>
        <xdr:cNvCxnSpPr/>
      </xdr:nvCxnSpPr>
      <xdr:spPr>
        <a:xfrm flipV="1">
          <a:off x="19202400" y="10159746"/>
          <a:ext cx="7493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29210</xdr:rowOff>
    </xdr:from>
    <xdr:to>
      <xdr:col>102</xdr:col>
      <xdr:colOff>165100</xdr:colOff>
      <xdr:row>61</xdr:row>
      <xdr:rowOff>130810</xdr:rowOff>
    </xdr:to>
    <xdr:sp macro="" textlink="">
      <xdr:nvSpPr>
        <xdr:cNvPr id="560" name="楕円 559"/>
        <xdr:cNvSpPr/>
      </xdr:nvSpPr>
      <xdr:spPr>
        <a:xfrm>
          <a:off x="175514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51417</xdr:rowOff>
    </xdr:from>
    <xdr:to>
      <xdr:col>98</xdr:col>
      <xdr:colOff>38100</xdr:colOff>
      <xdr:row>61</xdr:row>
      <xdr:rowOff>153017</xdr:rowOff>
    </xdr:to>
    <xdr:sp macro="" textlink="">
      <xdr:nvSpPr>
        <xdr:cNvPr id="561" name="楕円 560"/>
        <xdr:cNvSpPr/>
      </xdr:nvSpPr>
      <xdr:spPr>
        <a:xfrm>
          <a:off x="16757650" y="1012886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80010</xdr:rowOff>
    </xdr:from>
    <xdr:to>
      <xdr:col>102</xdr:col>
      <xdr:colOff>114300</xdr:colOff>
      <xdr:row>61</xdr:row>
      <xdr:rowOff>102217</xdr:rowOff>
    </xdr:to>
    <xdr:cxnSp macro="">
      <xdr:nvCxnSpPr>
        <xdr:cNvPr id="562" name="直線コネクタ 561"/>
        <xdr:cNvCxnSpPr/>
      </xdr:nvCxnSpPr>
      <xdr:spPr>
        <a:xfrm flipV="1">
          <a:off x="16802100" y="10157460"/>
          <a:ext cx="8001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75564</xdr:rowOff>
    </xdr:from>
    <xdr:ext cx="469744" cy="259045"/>
    <xdr:sp macro="" textlink="">
      <xdr:nvSpPr>
        <xdr:cNvPr id="563" name="n_1aveValue【学校施設】&#10;一人当たり面積"/>
        <xdr:cNvSpPr txBox="1"/>
      </xdr:nvSpPr>
      <xdr:spPr>
        <a:xfrm>
          <a:off x="18980227" y="1031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99331</xdr:rowOff>
    </xdr:from>
    <xdr:ext cx="469744" cy="259045"/>
    <xdr:sp macro="" textlink="">
      <xdr:nvSpPr>
        <xdr:cNvPr id="564" name="n_2aveValue【学校施設】&#10;一人当たり面積"/>
        <xdr:cNvSpPr txBox="1"/>
      </xdr:nvSpPr>
      <xdr:spPr>
        <a:xfrm>
          <a:off x="18180127" y="1001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102016</xdr:rowOff>
    </xdr:from>
    <xdr:ext cx="469744" cy="259045"/>
    <xdr:sp macro="" textlink="">
      <xdr:nvSpPr>
        <xdr:cNvPr id="565" name="n_3aveValue【学校施設】&#10;一人当たり面積"/>
        <xdr:cNvSpPr txBox="1"/>
      </xdr:nvSpPr>
      <xdr:spPr>
        <a:xfrm>
          <a:off x="17386377" y="1034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71645</xdr:rowOff>
    </xdr:from>
    <xdr:ext cx="469744" cy="259045"/>
    <xdr:sp macro="" textlink="">
      <xdr:nvSpPr>
        <xdr:cNvPr id="566" name="n_4aveValue【学校施設】&#10;一人当たり面積"/>
        <xdr:cNvSpPr txBox="1"/>
      </xdr:nvSpPr>
      <xdr:spPr>
        <a:xfrm>
          <a:off x="16592627" y="1031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162033</xdr:rowOff>
    </xdr:from>
    <xdr:ext cx="469744" cy="259045"/>
    <xdr:sp macro="" textlink="">
      <xdr:nvSpPr>
        <xdr:cNvPr id="567" name="n_1mainValue【学校施設】&#10;一人当たり面積"/>
        <xdr:cNvSpPr txBox="1"/>
      </xdr:nvSpPr>
      <xdr:spPr>
        <a:xfrm>
          <a:off x="18980227" y="9909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147337</xdr:rowOff>
    </xdr:from>
    <xdr:ext cx="469744" cy="259045"/>
    <xdr:sp macro="" textlink="">
      <xdr:nvSpPr>
        <xdr:cNvPr id="568" name="n_3mainValue【学校施設】&#10;一人当たり面積"/>
        <xdr:cNvSpPr txBox="1"/>
      </xdr:nvSpPr>
      <xdr:spPr>
        <a:xfrm>
          <a:off x="17386377" y="9894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169544</xdr:rowOff>
    </xdr:from>
    <xdr:ext cx="469744" cy="259045"/>
    <xdr:sp macro="" textlink="">
      <xdr:nvSpPr>
        <xdr:cNvPr id="569" name="n_4mainValue【学校施設】&#10;一人当たり面積"/>
        <xdr:cNvSpPr txBox="1"/>
      </xdr:nvSpPr>
      <xdr:spPr>
        <a:xfrm>
          <a:off x="16592627" y="99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6" name="正方形/長方形 585"/>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7" name="正方形/長方形 586"/>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8" name="正方形/長方形 587"/>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9" name="正方形/長方形 588"/>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0" name="正方形/長方形 589"/>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1" name="正方形/長方形 590"/>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2" name="正方形/長方形 591"/>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3" name="正方形/長方形 592"/>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4" name="テキスト ボックス 593"/>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5" name="直線コネクタ 594"/>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96" name="テキスト ボックス 595"/>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97" name="直線コネクタ 596"/>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98" name="テキスト ボックス 597"/>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9" name="直線コネクタ 598"/>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0" name="テキスト ボックス 599"/>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1" name="直線コネクタ 600"/>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2" name="テキスト ボックス 601"/>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3" name="直線コネクタ 602"/>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4" name="テキスト ボックス 603"/>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5" name="直線コネクタ 604"/>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6" name="テキスト ボックス 605"/>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7" name="直線コネクタ 606"/>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08" name="テキスト ボックス 607"/>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9" name="直線コネクタ 608"/>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0"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63137</xdr:rowOff>
    </xdr:from>
    <xdr:to>
      <xdr:col>85</xdr:col>
      <xdr:colOff>126364</xdr:colOff>
      <xdr:row>109</xdr:row>
      <xdr:rowOff>35379</xdr:rowOff>
    </xdr:to>
    <xdr:cxnSp macro="">
      <xdr:nvCxnSpPr>
        <xdr:cNvPr id="611" name="直線コネクタ 610"/>
        <xdr:cNvCxnSpPr/>
      </xdr:nvCxnSpPr>
      <xdr:spPr>
        <a:xfrm flipV="1">
          <a:off x="14699614" y="166366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12" name="【公民館】&#10;有形固定資産減価償却率最小値テキスト"/>
        <xdr:cNvSpPr txBox="1"/>
      </xdr:nvSpPr>
      <xdr:spPr>
        <a:xfrm>
          <a:off x="1473835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13" name="直線コネクタ 612"/>
        <xdr:cNvCxnSpPr/>
      </xdr:nvCxnSpPr>
      <xdr:spPr>
        <a:xfrm>
          <a:off x="146113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9814</xdr:rowOff>
    </xdr:from>
    <xdr:ext cx="340478" cy="259045"/>
    <xdr:sp macro="" textlink="">
      <xdr:nvSpPr>
        <xdr:cNvPr id="614" name="【公民館】&#10;有形固定資産減価償却率最大値テキスト"/>
        <xdr:cNvSpPr txBox="1"/>
      </xdr:nvSpPr>
      <xdr:spPr>
        <a:xfrm>
          <a:off x="14738350" y="164118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63137</xdr:rowOff>
    </xdr:from>
    <xdr:to>
      <xdr:col>86</xdr:col>
      <xdr:colOff>25400</xdr:colOff>
      <xdr:row>100</xdr:row>
      <xdr:rowOff>63137</xdr:rowOff>
    </xdr:to>
    <xdr:cxnSp macro="">
      <xdr:nvCxnSpPr>
        <xdr:cNvPr id="615" name="直線コネクタ 614"/>
        <xdr:cNvCxnSpPr/>
      </xdr:nvCxnSpPr>
      <xdr:spPr>
        <a:xfrm>
          <a:off x="14611350" y="166366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41746</xdr:rowOff>
    </xdr:from>
    <xdr:ext cx="405111" cy="259045"/>
    <xdr:sp macro="" textlink="">
      <xdr:nvSpPr>
        <xdr:cNvPr id="616" name="【公民館】&#10;有形固定資産減価償却率平均値テキスト"/>
        <xdr:cNvSpPr txBox="1"/>
      </xdr:nvSpPr>
      <xdr:spPr>
        <a:xfrm>
          <a:off x="14738350" y="17472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617" name="フローチャート: 判断 616"/>
        <xdr:cNvSpPr/>
      </xdr:nvSpPr>
      <xdr:spPr>
        <a:xfrm>
          <a:off x="14649450" y="1762106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49893</xdr:rowOff>
    </xdr:from>
    <xdr:to>
      <xdr:col>81</xdr:col>
      <xdr:colOff>101600</xdr:colOff>
      <xdr:row>106</xdr:row>
      <xdr:rowOff>151493</xdr:rowOff>
    </xdr:to>
    <xdr:sp macro="" textlink="">
      <xdr:nvSpPr>
        <xdr:cNvPr id="618" name="フローチャート: 判断 617"/>
        <xdr:cNvSpPr/>
      </xdr:nvSpPr>
      <xdr:spPr>
        <a:xfrm>
          <a:off x="1388745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619" name="フローチャート: 判断 618"/>
        <xdr:cNvSpPr/>
      </xdr:nvSpPr>
      <xdr:spPr>
        <a:xfrm>
          <a:off x="13093700" y="176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61323</xdr:rowOff>
    </xdr:from>
    <xdr:to>
      <xdr:col>72</xdr:col>
      <xdr:colOff>38100</xdr:colOff>
      <xdr:row>106</xdr:row>
      <xdr:rowOff>162923</xdr:rowOff>
    </xdr:to>
    <xdr:sp macro="" textlink="">
      <xdr:nvSpPr>
        <xdr:cNvPr id="620" name="フローチャート: 判断 619"/>
        <xdr:cNvSpPr/>
      </xdr:nvSpPr>
      <xdr:spPr>
        <a:xfrm>
          <a:off x="12299950" y="1766352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27032</xdr:rowOff>
    </xdr:from>
    <xdr:to>
      <xdr:col>67</xdr:col>
      <xdr:colOff>101600</xdr:colOff>
      <xdr:row>106</xdr:row>
      <xdr:rowOff>128632</xdr:rowOff>
    </xdr:to>
    <xdr:sp macro="" textlink="">
      <xdr:nvSpPr>
        <xdr:cNvPr id="621" name="フローチャート: 判断 620"/>
        <xdr:cNvSpPr/>
      </xdr:nvSpPr>
      <xdr:spPr>
        <a:xfrm>
          <a:off x="1148715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2" name="テキスト ボックス 621"/>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3" name="テキスト ボックス 622"/>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4" name="テキスト ボックス 623"/>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5" name="テキスト ボックス 624"/>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6" name="テキスト ボックス 625"/>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156029</xdr:rowOff>
    </xdr:from>
    <xdr:to>
      <xdr:col>85</xdr:col>
      <xdr:colOff>177800</xdr:colOff>
      <xdr:row>109</xdr:row>
      <xdr:rowOff>86179</xdr:rowOff>
    </xdr:to>
    <xdr:sp macro="" textlink="">
      <xdr:nvSpPr>
        <xdr:cNvPr id="627" name="楕円 626"/>
        <xdr:cNvSpPr/>
      </xdr:nvSpPr>
      <xdr:spPr>
        <a:xfrm>
          <a:off x="14649450" y="1810112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70956</xdr:rowOff>
    </xdr:from>
    <xdr:ext cx="469744" cy="259045"/>
    <xdr:sp macro="" textlink="">
      <xdr:nvSpPr>
        <xdr:cNvPr id="628" name="【公民館】&#10;有形固定資産減価償却率該当値テキスト"/>
        <xdr:cNvSpPr txBox="1"/>
      </xdr:nvSpPr>
      <xdr:spPr>
        <a:xfrm>
          <a:off x="14738350" y="1801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152763</xdr:rowOff>
    </xdr:from>
    <xdr:to>
      <xdr:col>81</xdr:col>
      <xdr:colOff>101600</xdr:colOff>
      <xdr:row>109</xdr:row>
      <xdr:rowOff>82913</xdr:rowOff>
    </xdr:to>
    <xdr:sp macro="" textlink="">
      <xdr:nvSpPr>
        <xdr:cNvPr id="629" name="楕円 628"/>
        <xdr:cNvSpPr/>
      </xdr:nvSpPr>
      <xdr:spPr>
        <a:xfrm>
          <a:off x="1388745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32113</xdr:rowOff>
    </xdr:from>
    <xdr:to>
      <xdr:col>85</xdr:col>
      <xdr:colOff>127000</xdr:colOff>
      <xdr:row>109</xdr:row>
      <xdr:rowOff>35379</xdr:rowOff>
    </xdr:to>
    <xdr:cxnSp macro="">
      <xdr:nvCxnSpPr>
        <xdr:cNvPr id="630" name="直線コネクタ 629"/>
        <xdr:cNvCxnSpPr/>
      </xdr:nvCxnSpPr>
      <xdr:spPr>
        <a:xfrm>
          <a:off x="13938250" y="18148663"/>
          <a:ext cx="762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138068</xdr:rowOff>
    </xdr:from>
    <xdr:to>
      <xdr:col>72</xdr:col>
      <xdr:colOff>38100</xdr:colOff>
      <xdr:row>109</xdr:row>
      <xdr:rowOff>68218</xdr:rowOff>
    </xdr:to>
    <xdr:sp macro="" textlink="">
      <xdr:nvSpPr>
        <xdr:cNvPr id="631" name="楕円 630"/>
        <xdr:cNvSpPr/>
      </xdr:nvSpPr>
      <xdr:spPr>
        <a:xfrm>
          <a:off x="12299950" y="180831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108</xdr:row>
      <xdr:rowOff>138068</xdr:rowOff>
    </xdr:from>
    <xdr:to>
      <xdr:col>67</xdr:col>
      <xdr:colOff>101600</xdr:colOff>
      <xdr:row>109</xdr:row>
      <xdr:rowOff>68218</xdr:rowOff>
    </xdr:to>
    <xdr:sp macro="" textlink="">
      <xdr:nvSpPr>
        <xdr:cNvPr id="632" name="楕円 631"/>
        <xdr:cNvSpPr/>
      </xdr:nvSpPr>
      <xdr:spPr>
        <a:xfrm>
          <a:off x="11487150" y="180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17418</xdr:rowOff>
    </xdr:from>
    <xdr:to>
      <xdr:col>71</xdr:col>
      <xdr:colOff>177800</xdr:colOff>
      <xdr:row>109</xdr:row>
      <xdr:rowOff>17418</xdr:rowOff>
    </xdr:to>
    <xdr:cxnSp macro="">
      <xdr:nvCxnSpPr>
        <xdr:cNvPr id="633" name="直線コネクタ 632"/>
        <xdr:cNvCxnSpPr/>
      </xdr:nvCxnSpPr>
      <xdr:spPr>
        <a:xfrm>
          <a:off x="11537950" y="18133968"/>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168020</xdr:rowOff>
    </xdr:from>
    <xdr:ext cx="405111" cy="259045"/>
    <xdr:sp macro="" textlink="">
      <xdr:nvSpPr>
        <xdr:cNvPr id="634" name="n_1aveValue【公民館】&#10;有形固定資産減価償却率"/>
        <xdr:cNvSpPr txBox="1"/>
      </xdr:nvSpPr>
      <xdr:spPr>
        <a:xfrm>
          <a:off x="137420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154957</xdr:rowOff>
    </xdr:from>
    <xdr:ext cx="405111" cy="259045"/>
    <xdr:sp macro="" textlink="">
      <xdr:nvSpPr>
        <xdr:cNvPr id="635" name="n_2aveValue【公民館】&#10;有形固定資産減価償却率"/>
        <xdr:cNvSpPr txBox="1"/>
      </xdr:nvSpPr>
      <xdr:spPr>
        <a:xfrm>
          <a:off x="1296099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8000</xdr:rowOff>
    </xdr:from>
    <xdr:ext cx="405111" cy="259045"/>
    <xdr:sp macro="" textlink="">
      <xdr:nvSpPr>
        <xdr:cNvPr id="636" name="n_3aveValue【公民館】&#10;有形固定資産減価償却率"/>
        <xdr:cNvSpPr txBox="1"/>
      </xdr:nvSpPr>
      <xdr:spPr>
        <a:xfrm>
          <a:off x="12167244" y="1743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145159</xdr:rowOff>
    </xdr:from>
    <xdr:ext cx="405111" cy="259045"/>
    <xdr:sp macro="" textlink="">
      <xdr:nvSpPr>
        <xdr:cNvPr id="637" name="n_4aveValue【公民館】&#10;有形固定資産減価償却率"/>
        <xdr:cNvSpPr txBox="1"/>
      </xdr:nvSpPr>
      <xdr:spPr>
        <a:xfrm>
          <a:off x="11354444" y="1740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74040</xdr:rowOff>
    </xdr:from>
    <xdr:ext cx="405111" cy="259045"/>
    <xdr:sp macro="" textlink="">
      <xdr:nvSpPr>
        <xdr:cNvPr id="638" name="n_1mainValue【公民館】&#10;有形固定資産減価償却率"/>
        <xdr:cNvSpPr txBox="1"/>
      </xdr:nvSpPr>
      <xdr:spPr>
        <a:xfrm>
          <a:off x="137420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59345</xdr:rowOff>
    </xdr:from>
    <xdr:ext cx="405111" cy="259045"/>
    <xdr:sp macro="" textlink="">
      <xdr:nvSpPr>
        <xdr:cNvPr id="639" name="n_3mainValue【公民館】&#10;有形固定資産減価償却率"/>
        <xdr:cNvSpPr txBox="1"/>
      </xdr:nvSpPr>
      <xdr:spPr>
        <a:xfrm>
          <a:off x="12167244"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59345</xdr:rowOff>
    </xdr:from>
    <xdr:ext cx="405111" cy="259045"/>
    <xdr:sp macro="" textlink="">
      <xdr:nvSpPr>
        <xdr:cNvPr id="640" name="n_4mainValue【公民館】&#10;有形固定資産減価償却率"/>
        <xdr:cNvSpPr txBox="1"/>
      </xdr:nvSpPr>
      <xdr:spPr>
        <a:xfrm>
          <a:off x="11354444"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1" name="正方形/長方形 640"/>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2" name="正方形/長方形 641"/>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3" name="正方形/長方形 642"/>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4" name="正方形/長方形 643"/>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5" name="正方形/長方形 644"/>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6" name="正方形/長方形 645"/>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7" name="正方形/長方形 646"/>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8" name="正方形/長方形 647"/>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9" name="テキスト ボックス 648"/>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0" name="直線コネクタ 649"/>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1" name="直線コネクタ 650"/>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2" name="テキスト ボックス 651"/>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3" name="直線コネクタ 652"/>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4" name="テキスト ボックス 653"/>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5" name="直線コネクタ 654"/>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56" name="テキスト ボックス 655"/>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57" name="直線コネクタ 656"/>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8" name="テキスト ボックス 657"/>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9" name="直線コネクタ 658"/>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0" name="テキスト ボックス 659"/>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1" name="直線コネクタ 660"/>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2" name="テキスト ボックス 661"/>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3" name="直線コネクタ 662"/>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4" name="テキスト ボックス 663"/>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5"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115388</xdr:rowOff>
    </xdr:from>
    <xdr:to>
      <xdr:col>116</xdr:col>
      <xdr:colOff>62864</xdr:colOff>
      <xdr:row>109</xdr:row>
      <xdr:rowOff>16873</xdr:rowOff>
    </xdr:to>
    <xdr:cxnSp macro="">
      <xdr:nvCxnSpPr>
        <xdr:cNvPr id="666" name="直線コネクタ 665"/>
        <xdr:cNvCxnSpPr/>
      </xdr:nvCxnSpPr>
      <xdr:spPr>
        <a:xfrm flipV="1">
          <a:off x="19951064" y="16688888"/>
          <a:ext cx="0" cy="1444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20700</xdr:rowOff>
    </xdr:from>
    <xdr:ext cx="469744" cy="259045"/>
    <xdr:sp macro="" textlink="">
      <xdr:nvSpPr>
        <xdr:cNvPr id="667" name="【公民館】&#10;一人当たり面積最小値テキスト"/>
        <xdr:cNvSpPr txBox="1"/>
      </xdr:nvSpPr>
      <xdr:spPr>
        <a:xfrm>
          <a:off x="19989800" y="1813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16873</xdr:rowOff>
    </xdr:from>
    <xdr:to>
      <xdr:col>116</xdr:col>
      <xdr:colOff>152400</xdr:colOff>
      <xdr:row>109</xdr:row>
      <xdr:rowOff>16873</xdr:rowOff>
    </xdr:to>
    <xdr:cxnSp macro="">
      <xdr:nvCxnSpPr>
        <xdr:cNvPr id="668" name="直線コネクタ 667"/>
        <xdr:cNvCxnSpPr/>
      </xdr:nvCxnSpPr>
      <xdr:spPr>
        <a:xfrm>
          <a:off x="19881850" y="181334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62065</xdr:rowOff>
    </xdr:from>
    <xdr:ext cx="469744" cy="259045"/>
    <xdr:sp macro="" textlink="">
      <xdr:nvSpPr>
        <xdr:cNvPr id="669" name="【公民館】&#10;一人当たり面積最大値テキスト"/>
        <xdr:cNvSpPr txBox="1"/>
      </xdr:nvSpPr>
      <xdr:spPr>
        <a:xfrm>
          <a:off x="19989800" y="16464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115388</xdr:rowOff>
    </xdr:from>
    <xdr:to>
      <xdr:col>116</xdr:col>
      <xdr:colOff>152400</xdr:colOff>
      <xdr:row>100</xdr:row>
      <xdr:rowOff>115388</xdr:rowOff>
    </xdr:to>
    <xdr:cxnSp macro="">
      <xdr:nvCxnSpPr>
        <xdr:cNvPr id="670" name="直線コネクタ 669"/>
        <xdr:cNvCxnSpPr/>
      </xdr:nvCxnSpPr>
      <xdr:spPr>
        <a:xfrm>
          <a:off x="19881850" y="166888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110326</xdr:rowOff>
    </xdr:from>
    <xdr:ext cx="469744" cy="259045"/>
    <xdr:sp macro="" textlink="">
      <xdr:nvSpPr>
        <xdr:cNvPr id="671" name="【公民館】&#10;一人当たり面積平均値テキスト"/>
        <xdr:cNvSpPr txBox="1"/>
      </xdr:nvSpPr>
      <xdr:spPr>
        <a:xfrm>
          <a:off x="19989800" y="17541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672" name="フローチャート: 判断 671"/>
        <xdr:cNvSpPr/>
      </xdr:nvSpPr>
      <xdr:spPr>
        <a:xfrm>
          <a:off x="19900900" y="1768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76563</xdr:rowOff>
    </xdr:from>
    <xdr:to>
      <xdr:col>112</xdr:col>
      <xdr:colOff>38100</xdr:colOff>
      <xdr:row>107</xdr:row>
      <xdr:rowOff>6713</xdr:rowOff>
    </xdr:to>
    <xdr:sp macro="" textlink="">
      <xdr:nvSpPr>
        <xdr:cNvPr id="673" name="フローチャート: 判断 672"/>
        <xdr:cNvSpPr/>
      </xdr:nvSpPr>
      <xdr:spPr>
        <a:xfrm>
          <a:off x="19157950" y="176787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68943</xdr:rowOff>
    </xdr:from>
    <xdr:to>
      <xdr:col>107</xdr:col>
      <xdr:colOff>101600</xdr:colOff>
      <xdr:row>106</xdr:row>
      <xdr:rowOff>170543</xdr:rowOff>
    </xdr:to>
    <xdr:sp macro="" textlink="">
      <xdr:nvSpPr>
        <xdr:cNvPr id="674" name="フローチャート: 判断 673"/>
        <xdr:cNvSpPr/>
      </xdr:nvSpPr>
      <xdr:spPr>
        <a:xfrm>
          <a:off x="18345150" y="1767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73298</xdr:rowOff>
    </xdr:from>
    <xdr:to>
      <xdr:col>102</xdr:col>
      <xdr:colOff>165100</xdr:colOff>
      <xdr:row>107</xdr:row>
      <xdr:rowOff>3448</xdr:rowOff>
    </xdr:to>
    <xdr:sp macro="" textlink="">
      <xdr:nvSpPr>
        <xdr:cNvPr id="675" name="フローチャート: 判断 674"/>
        <xdr:cNvSpPr/>
      </xdr:nvSpPr>
      <xdr:spPr>
        <a:xfrm>
          <a:off x="17551400" y="1767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72208</xdr:rowOff>
    </xdr:from>
    <xdr:to>
      <xdr:col>98</xdr:col>
      <xdr:colOff>38100</xdr:colOff>
      <xdr:row>107</xdr:row>
      <xdr:rowOff>2358</xdr:rowOff>
    </xdr:to>
    <xdr:sp macro="" textlink="">
      <xdr:nvSpPr>
        <xdr:cNvPr id="676" name="フローチャート: 判断 675"/>
        <xdr:cNvSpPr/>
      </xdr:nvSpPr>
      <xdr:spPr>
        <a:xfrm>
          <a:off x="16757650" y="176744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7" name="テキスト ボックス 676"/>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8" name="テキスト ボックス 677"/>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9" name="テキスト ボックス 678"/>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0" name="テキスト ボックス 679"/>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1" name="テキスト ボックス 680"/>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108131</xdr:rowOff>
    </xdr:from>
    <xdr:to>
      <xdr:col>116</xdr:col>
      <xdr:colOff>114300</xdr:colOff>
      <xdr:row>107</xdr:row>
      <xdr:rowOff>38281</xdr:rowOff>
    </xdr:to>
    <xdr:sp macro="" textlink="">
      <xdr:nvSpPr>
        <xdr:cNvPr id="682" name="楕円 681"/>
        <xdr:cNvSpPr/>
      </xdr:nvSpPr>
      <xdr:spPr>
        <a:xfrm>
          <a:off x="19900900" y="1771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86558</xdr:rowOff>
    </xdr:from>
    <xdr:ext cx="469744" cy="259045"/>
    <xdr:sp macro="" textlink="">
      <xdr:nvSpPr>
        <xdr:cNvPr id="683" name="【公民館】&#10;一人当たり面積該当値テキスト"/>
        <xdr:cNvSpPr txBox="1"/>
      </xdr:nvSpPr>
      <xdr:spPr>
        <a:xfrm>
          <a:off x="19989800" y="1768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113574</xdr:rowOff>
    </xdr:from>
    <xdr:to>
      <xdr:col>112</xdr:col>
      <xdr:colOff>38100</xdr:colOff>
      <xdr:row>107</xdr:row>
      <xdr:rowOff>43724</xdr:rowOff>
    </xdr:to>
    <xdr:sp macro="" textlink="">
      <xdr:nvSpPr>
        <xdr:cNvPr id="684" name="楕円 683"/>
        <xdr:cNvSpPr/>
      </xdr:nvSpPr>
      <xdr:spPr>
        <a:xfrm>
          <a:off x="19157950" y="177157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158931</xdr:rowOff>
    </xdr:from>
    <xdr:to>
      <xdr:col>116</xdr:col>
      <xdr:colOff>63500</xdr:colOff>
      <xdr:row>106</xdr:row>
      <xdr:rowOff>164374</xdr:rowOff>
    </xdr:to>
    <xdr:cxnSp macro="">
      <xdr:nvCxnSpPr>
        <xdr:cNvPr id="685" name="直線コネクタ 684"/>
        <xdr:cNvCxnSpPr/>
      </xdr:nvCxnSpPr>
      <xdr:spPr>
        <a:xfrm flipV="1">
          <a:off x="19202400" y="17761131"/>
          <a:ext cx="7493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40095</xdr:rowOff>
    </xdr:from>
    <xdr:to>
      <xdr:col>102</xdr:col>
      <xdr:colOff>165100</xdr:colOff>
      <xdr:row>103</xdr:row>
      <xdr:rowOff>141695</xdr:rowOff>
    </xdr:to>
    <xdr:sp macro="" textlink="">
      <xdr:nvSpPr>
        <xdr:cNvPr id="686" name="楕円 685"/>
        <xdr:cNvSpPr/>
      </xdr:nvSpPr>
      <xdr:spPr>
        <a:xfrm>
          <a:off x="17551400" y="1712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64044</xdr:rowOff>
    </xdr:from>
    <xdr:to>
      <xdr:col>98</xdr:col>
      <xdr:colOff>38100</xdr:colOff>
      <xdr:row>103</xdr:row>
      <xdr:rowOff>165644</xdr:rowOff>
    </xdr:to>
    <xdr:sp macro="" textlink="">
      <xdr:nvSpPr>
        <xdr:cNvPr id="687" name="楕円 686"/>
        <xdr:cNvSpPr/>
      </xdr:nvSpPr>
      <xdr:spPr>
        <a:xfrm>
          <a:off x="16757650" y="171518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90895</xdr:rowOff>
    </xdr:from>
    <xdr:to>
      <xdr:col>102</xdr:col>
      <xdr:colOff>114300</xdr:colOff>
      <xdr:row>103</xdr:row>
      <xdr:rowOff>114844</xdr:rowOff>
    </xdr:to>
    <xdr:cxnSp macro="">
      <xdr:nvCxnSpPr>
        <xdr:cNvPr id="688" name="直線コネクタ 687"/>
        <xdr:cNvCxnSpPr/>
      </xdr:nvCxnSpPr>
      <xdr:spPr>
        <a:xfrm flipV="1">
          <a:off x="16802100" y="17178745"/>
          <a:ext cx="8001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23240</xdr:rowOff>
    </xdr:from>
    <xdr:ext cx="469744" cy="259045"/>
    <xdr:sp macro="" textlink="">
      <xdr:nvSpPr>
        <xdr:cNvPr id="689" name="n_1aveValue【公民館】&#10;一人当たり面積"/>
        <xdr:cNvSpPr txBox="1"/>
      </xdr:nvSpPr>
      <xdr:spPr>
        <a:xfrm>
          <a:off x="18980227" y="1745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15620</xdr:rowOff>
    </xdr:from>
    <xdr:ext cx="469744" cy="259045"/>
    <xdr:sp macro="" textlink="">
      <xdr:nvSpPr>
        <xdr:cNvPr id="690" name="n_2aveValue【公民館】&#10;一人当たり面積"/>
        <xdr:cNvSpPr txBox="1"/>
      </xdr:nvSpPr>
      <xdr:spPr>
        <a:xfrm>
          <a:off x="18180127" y="1744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166025</xdr:rowOff>
    </xdr:from>
    <xdr:ext cx="469744" cy="259045"/>
    <xdr:sp macro="" textlink="">
      <xdr:nvSpPr>
        <xdr:cNvPr id="691" name="n_3aveValue【公民館】&#10;一人当たり面積"/>
        <xdr:cNvSpPr txBox="1"/>
      </xdr:nvSpPr>
      <xdr:spPr>
        <a:xfrm>
          <a:off x="17386377" y="1776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164935</xdr:rowOff>
    </xdr:from>
    <xdr:ext cx="469744" cy="259045"/>
    <xdr:sp macro="" textlink="">
      <xdr:nvSpPr>
        <xdr:cNvPr id="692" name="n_4aveValue【公民館】&#10;一人当たり面積"/>
        <xdr:cNvSpPr txBox="1"/>
      </xdr:nvSpPr>
      <xdr:spPr>
        <a:xfrm>
          <a:off x="16592627" y="1776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34851</xdr:rowOff>
    </xdr:from>
    <xdr:ext cx="469744" cy="259045"/>
    <xdr:sp macro="" textlink="">
      <xdr:nvSpPr>
        <xdr:cNvPr id="693" name="n_1mainValue【公民館】&#10;一人当たり面積"/>
        <xdr:cNvSpPr txBox="1"/>
      </xdr:nvSpPr>
      <xdr:spPr>
        <a:xfrm>
          <a:off x="18980227" y="1780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158222</xdr:rowOff>
    </xdr:from>
    <xdr:ext cx="469744" cy="259045"/>
    <xdr:sp macro="" textlink="">
      <xdr:nvSpPr>
        <xdr:cNvPr id="694" name="n_3mainValue【公民館】&#10;一人当たり面積"/>
        <xdr:cNvSpPr txBox="1"/>
      </xdr:nvSpPr>
      <xdr:spPr>
        <a:xfrm>
          <a:off x="17386377" y="16903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10721</xdr:rowOff>
    </xdr:from>
    <xdr:ext cx="469744" cy="259045"/>
    <xdr:sp macro="" textlink="">
      <xdr:nvSpPr>
        <xdr:cNvPr id="695" name="n_4mainValue【公民館】&#10;一人当たり面積"/>
        <xdr:cNvSpPr txBox="1"/>
      </xdr:nvSpPr>
      <xdr:spPr>
        <a:xfrm>
          <a:off x="16592627" y="1692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6" name="正方形/長方形 695"/>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7" name="正方形/長方形 696"/>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8" name="テキスト ボックス 697"/>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営住宅及び学校施設の有形固定資産減価償却率は類似団体の近似値で推移しており、これは長寿命化計画や個別施設計画に基づくストックマネジメントを実施できているためと考えられる。町内に５箇所ある保育所や町内に１２箇所ある公民館は、いずれも老朽化した施設で有形固定資産減価償却率が高いため、個別施設計画を速やかに策定し、優先順位を立てて中期財政計画等に反映させて、維持管理を適切に進め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島根県津和野町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6,964
6,919
307.03
10,852,280
10,651,253
122,342
4,998,229
14,288,513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95.1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23949</xdr:rowOff>
    </xdr:to>
    <xdr:cxnSp macro="">
      <xdr:nvCxnSpPr>
        <xdr:cNvPr id="58" name="直線コネクタ 57"/>
        <xdr:cNvCxnSpPr/>
      </xdr:nvCxnSpPr>
      <xdr:spPr>
        <a:xfrm flipV="1">
          <a:off x="4177665" y="5555343"/>
          <a:ext cx="0" cy="1409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27776</xdr:rowOff>
    </xdr:from>
    <xdr:ext cx="405111" cy="259045"/>
    <xdr:sp macro="" textlink="">
      <xdr:nvSpPr>
        <xdr:cNvPr id="59" name="【図書館】&#10;有形固定資産減価償却率最小値テキスト"/>
        <xdr:cNvSpPr txBox="1"/>
      </xdr:nvSpPr>
      <xdr:spPr>
        <a:xfrm>
          <a:off x="4216400" y="6968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23949</xdr:rowOff>
    </xdr:from>
    <xdr:to>
      <xdr:col>24</xdr:col>
      <xdr:colOff>152400</xdr:colOff>
      <xdr:row>42</xdr:row>
      <xdr:rowOff>23949</xdr:rowOff>
    </xdr:to>
    <xdr:cxnSp macro="">
      <xdr:nvCxnSpPr>
        <xdr:cNvPr id="60" name="直線コネクタ 59"/>
        <xdr:cNvCxnSpPr/>
      </xdr:nvCxnSpPr>
      <xdr:spPr>
        <a:xfrm>
          <a:off x="4108450" y="69644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216400" y="53369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108450" y="55553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77305</xdr:rowOff>
    </xdr:from>
    <xdr:ext cx="405111" cy="259045"/>
    <xdr:sp macro="" textlink="">
      <xdr:nvSpPr>
        <xdr:cNvPr id="63" name="【図書館】&#10;有形固定資産減価償却率平均値テキスト"/>
        <xdr:cNvSpPr txBox="1"/>
      </xdr:nvSpPr>
      <xdr:spPr>
        <a:xfrm>
          <a:off x="4216400" y="6027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98878</xdr:rowOff>
    </xdr:from>
    <xdr:to>
      <xdr:col>24</xdr:col>
      <xdr:colOff>114300</xdr:colOff>
      <xdr:row>37</xdr:row>
      <xdr:rowOff>29028</xdr:rowOff>
    </xdr:to>
    <xdr:sp macro="" textlink="">
      <xdr:nvSpPr>
        <xdr:cNvPr id="64" name="フローチャート: 判断 63"/>
        <xdr:cNvSpPr/>
      </xdr:nvSpPr>
      <xdr:spPr>
        <a:xfrm>
          <a:off x="4127500" y="60488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129903</xdr:rowOff>
    </xdr:from>
    <xdr:to>
      <xdr:col>20</xdr:col>
      <xdr:colOff>38100</xdr:colOff>
      <xdr:row>37</xdr:row>
      <xdr:rowOff>60053</xdr:rowOff>
    </xdr:to>
    <xdr:sp macro="" textlink="">
      <xdr:nvSpPr>
        <xdr:cNvPr id="65" name="フローチャート: 判断 64"/>
        <xdr:cNvSpPr/>
      </xdr:nvSpPr>
      <xdr:spPr>
        <a:xfrm>
          <a:off x="3384550" y="607985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95613</xdr:rowOff>
    </xdr:from>
    <xdr:to>
      <xdr:col>15</xdr:col>
      <xdr:colOff>101600</xdr:colOff>
      <xdr:row>37</xdr:row>
      <xdr:rowOff>25763</xdr:rowOff>
    </xdr:to>
    <xdr:sp macro="" textlink="">
      <xdr:nvSpPr>
        <xdr:cNvPr id="66" name="フローチャート: 判断 65"/>
        <xdr:cNvSpPr/>
      </xdr:nvSpPr>
      <xdr:spPr>
        <a:xfrm>
          <a:off x="2571750" y="60455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84183</xdr:rowOff>
    </xdr:from>
    <xdr:to>
      <xdr:col>10</xdr:col>
      <xdr:colOff>165100</xdr:colOff>
      <xdr:row>37</xdr:row>
      <xdr:rowOff>14333</xdr:rowOff>
    </xdr:to>
    <xdr:sp macro="" textlink="">
      <xdr:nvSpPr>
        <xdr:cNvPr id="67" name="フローチャート: 判断 66"/>
        <xdr:cNvSpPr/>
      </xdr:nvSpPr>
      <xdr:spPr>
        <a:xfrm>
          <a:off x="1778000" y="603413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41728</xdr:rowOff>
    </xdr:from>
    <xdr:to>
      <xdr:col>6</xdr:col>
      <xdr:colOff>38100</xdr:colOff>
      <xdr:row>36</xdr:row>
      <xdr:rowOff>143328</xdr:rowOff>
    </xdr:to>
    <xdr:sp macro="" textlink="">
      <xdr:nvSpPr>
        <xdr:cNvPr id="68" name="フローチャート: 判断 67"/>
        <xdr:cNvSpPr/>
      </xdr:nvSpPr>
      <xdr:spPr>
        <a:xfrm>
          <a:off x="984250" y="59916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170724</xdr:rowOff>
    </xdr:from>
    <xdr:to>
      <xdr:col>24</xdr:col>
      <xdr:colOff>114300</xdr:colOff>
      <xdr:row>34</xdr:row>
      <xdr:rowOff>100874</xdr:rowOff>
    </xdr:to>
    <xdr:sp macro="" textlink="">
      <xdr:nvSpPr>
        <xdr:cNvPr id="74" name="楕円 73"/>
        <xdr:cNvSpPr/>
      </xdr:nvSpPr>
      <xdr:spPr>
        <a:xfrm>
          <a:off x="4127500" y="561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85651</xdr:rowOff>
    </xdr:from>
    <xdr:ext cx="405111" cy="259045"/>
    <xdr:sp macro="" textlink="">
      <xdr:nvSpPr>
        <xdr:cNvPr id="75" name="【図書館】&#10;有形固定資産減価償却率該当値テキスト"/>
        <xdr:cNvSpPr txBox="1"/>
      </xdr:nvSpPr>
      <xdr:spPr>
        <a:xfrm>
          <a:off x="4216400" y="5540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111942</xdr:rowOff>
    </xdr:from>
    <xdr:to>
      <xdr:col>20</xdr:col>
      <xdr:colOff>38100</xdr:colOff>
      <xdr:row>34</xdr:row>
      <xdr:rowOff>42092</xdr:rowOff>
    </xdr:to>
    <xdr:sp macro="" textlink="">
      <xdr:nvSpPr>
        <xdr:cNvPr id="76" name="楕円 75"/>
        <xdr:cNvSpPr/>
      </xdr:nvSpPr>
      <xdr:spPr>
        <a:xfrm>
          <a:off x="3384550" y="556659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162742</xdr:rowOff>
    </xdr:from>
    <xdr:to>
      <xdr:col>24</xdr:col>
      <xdr:colOff>63500</xdr:colOff>
      <xdr:row>34</xdr:row>
      <xdr:rowOff>50074</xdr:rowOff>
    </xdr:to>
    <xdr:cxnSp macro="">
      <xdr:nvCxnSpPr>
        <xdr:cNvPr id="77" name="直線コネクタ 76"/>
        <xdr:cNvCxnSpPr/>
      </xdr:nvCxnSpPr>
      <xdr:spPr>
        <a:xfrm>
          <a:off x="3429000" y="5617392"/>
          <a:ext cx="7493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149497</xdr:rowOff>
    </xdr:from>
    <xdr:to>
      <xdr:col>10</xdr:col>
      <xdr:colOff>165100</xdr:colOff>
      <xdr:row>33</xdr:row>
      <xdr:rowOff>79647</xdr:rowOff>
    </xdr:to>
    <xdr:sp macro="" textlink="">
      <xdr:nvSpPr>
        <xdr:cNvPr id="78" name="楕円 77"/>
        <xdr:cNvSpPr/>
      </xdr:nvSpPr>
      <xdr:spPr>
        <a:xfrm>
          <a:off x="1778000" y="543904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107043</xdr:rowOff>
    </xdr:from>
    <xdr:to>
      <xdr:col>6</xdr:col>
      <xdr:colOff>38100</xdr:colOff>
      <xdr:row>40</xdr:row>
      <xdr:rowOff>37193</xdr:rowOff>
    </xdr:to>
    <xdr:sp macro="" textlink="">
      <xdr:nvSpPr>
        <xdr:cNvPr id="79" name="楕円 78"/>
        <xdr:cNvSpPr/>
      </xdr:nvSpPr>
      <xdr:spPr>
        <a:xfrm>
          <a:off x="984250" y="655229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28847</xdr:rowOff>
    </xdr:from>
    <xdr:to>
      <xdr:col>10</xdr:col>
      <xdr:colOff>114300</xdr:colOff>
      <xdr:row>39</xdr:row>
      <xdr:rowOff>157843</xdr:rowOff>
    </xdr:to>
    <xdr:cxnSp macro="">
      <xdr:nvCxnSpPr>
        <xdr:cNvPr id="80" name="直線コネクタ 79"/>
        <xdr:cNvCxnSpPr/>
      </xdr:nvCxnSpPr>
      <xdr:spPr>
        <a:xfrm flipV="1">
          <a:off x="1028700" y="5483497"/>
          <a:ext cx="800100" cy="11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51180</xdr:rowOff>
    </xdr:from>
    <xdr:ext cx="405111" cy="259045"/>
    <xdr:sp macro="" textlink="">
      <xdr:nvSpPr>
        <xdr:cNvPr id="81" name="n_1aveValue【図書館】&#10;有形固定資産減価償却率"/>
        <xdr:cNvSpPr txBox="1"/>
      </xdr:nvSpPr>
      <xdr:spPr>
        <a:xfrm>
          <a:off x="3239144" y="6166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42290</xdr:rowOff>
    </xdr:from>
    <xdr:ext cx="405111" cy="259045"/>
    <xdr:sp macro="" textlink="">
      <xdr:nvSpPr>
        <xdr:cNvPr id="82" name="n_2aveValue【図書館】&#10;有形固定資産減価償却率"/>
        <xdr:cNvSpPr txBox="1"/>
      </xdr:nvSpPr>
      <xdr:spPr>
        <a:xfrm>
          <a:off x="2439044" y="5827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5460</xdr:rowOff>
    </xdr:from>
    <xdr:ext cx="405111" cy="259045"/>
    <xdr:sp macro="" textlink="">
      <xdr:nvSpPr>
        <xdr:cNvPr id="83" name="n_3aveValue【図書館】&#10;有形固定資産減価償却率"/>
        <xdr:cNvSpPr txBox="1"/>
      </xdr:nvSpPr>
      <xdr:spPr>
        <a:xfrm>
          <a:off x="1645294" y="6120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159855</xdr:rowOff>
    </xdr:from>
    <xdr:ext cx="405111" cy="259045"/>
    <xdr:sp macro="" textlink="">
      <xdr:nvSpPr>
        <xdr:cNvPr id="84" name="n_4aveValue【図書館】&#10;有形固定資産減価償却率"/>
        <xdr:cNvSpPr txBox="1"/>
      </xdr:nvSpPr>
      <xdr:spPr>
        <a:xfrm>
          <a:off x="851544" y="577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32</xdr:row>
      <xdr:rowOff>58619</xdr:rowOff>
    </xdr:from>
    <xdr:ext cx="340478" cy="259045"/>
    <xdr:sp macro="" textlink="">
      <xdr:nvSpPr>
        <xdr:cNvPr id="85" name="n_1mainValue【図書館】&#10;有形固定資産減価償却率"/>
        <xdr:cNvSpPr txBox="1"/>
      </xdr:nvSpPr>
      <xdr:spPr>
        <a:xfrm>
          <a:off x="3258761" y="53481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96174</xdr:rowOff>
    </xdr:from>
    <xdr:ext cx="340478" cy="259045"/>
    <xdr:sp macro="" textlink="">
      <xdr:nvSpPr>
        <xdr:cNvPr id="86" name="n_3mainValue【図書館】&#10;有形固定資産減価償却率"/>
        <xdr:cNvSpPr txBox="1"/>
      </xdr:nvSpPr>
      <xdr:spPr>
        <a:xfrm>
          <a:off x="1677611" y="52206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28320</xdr:rowOff>
    </xdr:from>
    <xdr:ext cx="405111" cy="259045"/>
    <xdr:sp macro="" textlink="">
      <xdr:nvSpPr>
        <xdr:cNvPr id="87" name="n_4mainValue【図書館】&#10;有形固定資産減価償却率"/>
        <xdr:cNvSpPr txBox="1"/>
      </xdr:nvSpPr>
      <xdr:spPr>
        <a:xfrm>
          <a:off x="851544" y="6638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8" name="直線コネクタ 97"/>
        <xdr:cNvCxnSpPr/>
      </xdr:nvCxnSpPr>
      <xdr:spPr>
        <a:xfrm>
          <a:off x="5956300" y="70330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9" name="テキスト ボックス 98"/>
        <xdr:cNvSpPr txBox="1"/>
      </xdr:nvSpPr>
      <xdr:spPr>
        <a:xfrm>
          <a:off x="55272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0" name="直線コネクタ 99"/>
        <xdr:cNvCxnSpPr/>
      </xdr:nvCxnSpPr>
      <xdr:spPr>
        <a:xfrm>
          <a:off x="5956300" y="6719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1" name="テキスト ボックス 100"/>
        <xdr:cNvSpPr txBox="1"/>
      </xdr:nvSpPr>
      <xdr:spPr>
        <a:xfrm>
          <a:off x="552722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2" name="直線コネクタ 101"/>
        <xdr:cNvCxnSpPr/>
      </xdr:nvCxnSpPr>
      <xdr:spPr>
        <a:xfrm>
          <a:off x="5956300" y="64053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3" name="テキスト ボックス 102"/>
        <xdr:cNvSpPr txBox="1"/>
      </xdr:nvSpPr>
      <xdr:spPr>
        <a:xfrm>
          <a:off x="552722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4" name="直線コネクタ 103"/>
        <xdr:cNvCxnSpPr/>
      </xdr:nvCxnSpPr>
      <xdr:spPr>
        <a:xfrm>
          <a:off x="5956300" y="60914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5" name="テキスト ボックス 104"/>
        <xdr:cNvSpPr txBox="1"/>
      </xdr:nvSpPr>
      <xdr:spPr>
        <a:xfrm>
          <a:off x="552722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6" name="直線コネクタ 105"/>
        <xdr:cNvCxnSpPr/>
      </xdr:nvCxnSpPr>
      <xdr:spPr>
        <a:xfrm>
          <a:off x="5956300" y="57775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7" name="テキスト ボックス 106"/>
        <xdr:cNvSpPr txBox="1"/>
      </xdr:nvSpPr>
      <xdr:spPr>
        <a:xfrm>
          <a:off x="552722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8" name="直線コネクタ 107"/>
        <xdr:cNvCxnSpPr/>
      </xdr:nvCxnSpPr>
      <xdr:spPr>
        <a:xfrm>
          <a:off x="5956300" y="54573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9" name="テキスト ボックス 108"/>
        <xdr:cNvSpPr txBox="1"/>
      </xdr:nvSpPr>
      <xdr:spPr>
        <a:xfrm>
          <a:off x="55272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46808</xdr:rowOff>
    </xdr:from>
    <xdr:to>
      <xdr:col>54</xdr:col>
      <xdr:colOff>189865</xdr:colOff>
      <xdr:row>41</xdr:row>
      <xdr:rowOff>159476</xdr:rowOff>
    </xdr:to>
    <xdr:cxnSp macro="">
      <xdr:nvCxnSpPr>
        <xdr:cNvPr id="113" name="直線コネクタ 112"/>
        <xdr:cNvCxnSpPr/>
      </xdr:nvCxnSpPr>
      <xdr:spPr>
        <a:xfrm flipV="1">
          <a:off x="9429115" y="5666558"/>
          <a:ext cx="0" cy="1268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163303</xdr:rowOff>
    </xdr:from>
    <xdr:ext cx="469744" cy="259045"/>
    <xdr:sp macro="" textlink="">
      <xdr:nvSpPr>
        <xdr:cNvPr id="114" name="【図書館】&#10;一人当たり面積最小値テキスト"/>
        <xdr:cNvSpPr txBox="1"/>
      </xdr:nvSpPr>
      <xdr:spPr>
        <a:xfrm>
          <a:off x="9467850" y="693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159476</xdr:rowOff>
    </xdr:from>
    <xdr:to>
      <xdr:col>55</xdr:col>
      <xdr:colOff>88900</xdr:colOff>
      <xdr:row>41</xdr:row>
      <xdr:rowOff>159476</xdr:rowOff>
    </xdr:to>
    <xdr:cxnSp macro="">
      <xdr:nvCxnSpPr>
        <xdr:cNvPr id="115" name="直線コネクタ 114"/>
        <xdr:cNvCxnSpPr/>
      </xdr:nvCxnSpPr>
      <xdr:spPr>
        <a:xfrm>
          <a:off x="9359900" y="69349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164935</xdr:rowOff>
    </xdr:from>
    <xdr:ext cx="469744" cy="259045"/>
    <xdr:sp macro="" textlink="">
      <xdr:nvSpPr>
        <xdr:cNvPr id="116" name="【図書館】&#10;一人当たり面積最大値テキスト"/>
        <xdr:cNvSpPr txBox="1"/>
      </xdr:nvSpPr>
      <xdr:spPr>
        <a:xfrm>
          <a:off x="9467850" y="545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46808</xdr:rowOff>
    </xdr:from>
    <xdr:to>
      <xdr:col>55</xdr:col>
      <xdr:colOff>88900</xdr:colOff>
      <xdr:row>34</xdr:row>
      <xdr:rowOff>46808</xdr:rowOff>
    </xdr:to>
    <xdr:cxnSp macro="">
      <xdr:nvCxnSpPr>
        <xdr:cNvPr id="117" name="直線コネクタ 116"/>
        <xdr:cNvCxnSpPr/>
      </xdr:nvCxnSpPr>
      <xdr:spPr>
        <a:xfrm>
          <a:off x="9359900" y="56665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41746</xdr:rowOff>
    </xdr:from>
    <xdr:ext cx="469744" cy="259045"/>
    <xdr:sp macro="" textlink="">
      <xdr:nvSpPr>
        <xdr:cNvPr id="118" name="【図書館】&#10;一人当たり面積平均値テキスト"/>
        <xdr:cNvSpPr txBox="1"/>
      </xdr:nvSpPr>
      <xdr:spPr>
        <a:xfrm>
          <a:off x="9467850" y="6486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18869</xdr:rowOff>
    </xdr:from>
    <xdr:to>
      <xdr:col>55</xdr:col>
      <xdr:colOff>50800</xdr:colOff>
      <xdr:row>40</xdr:row>
      <xdr:rowOff>120469</xdr:rowOff>
    </xdr:to>
    <xdr:sp macro="" textlink="">
      <xdr:nvSpPr>
        <xdr:cNvPr id="119" name="フローチャート: 判断 118"/>
        <xdr:cNvSpPr/>
      </xdr:nvSpPr>
      <xdr:spPr>
        <a:xfrm>
          <a:off x="9398000" y="662921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58057</xdr:rowOff>
    </xdr:from>
    <xdr:to>
      <xdr:col>50</xdr:col>
      <xdr:colOff>165100</xdr:colOff>
      <xdr:row>40</xdr:row>
      <xdr:rowOff>159657</xdr:rowOff>
    </xdr:to>
    <xdr:sp macro="" textlink="">
      <xdr:nvSpPr>
        <xdr:cNvPr id="120" name="フローチャート: 判断 119"/>
        <xdr:cNvSpPr/>
      </xdr:nvSpPr>
      <xdr:spPr>
        <a:xfrm>
          <a:off x="8636000" y="666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15603</xdr:rowOff>
    </xdr:from>
    <xdr:to>
      <xdr:col>46</xdr:col>
      <xdr:colOff>38100</xdr:colOff>
      <xdr:row>40</xdr:row>
      <xdr:rowOff>117203</xdr:rowOff>
    </xdr:to>
    <xdr:sp macro="" textlink="">
      <xdr:nvSpPr>
        <xdr:cNvPr id="121" name="フローチャート: 判断 120"/>
        <xdr:cNvSpPr/>
      </xdr:nvSpPr>
      <xdr:spPr>
        <a:xfrm>
          <a:off x="7842250" y="66259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15603</xdr:rowOff>
    </xdr:from>
    <xdr:to>
      <xdr:col>41</xdr:col>
      <xdr:colOff>101600</xdr:colOff>
      <xdr:row>40</xdr:row>
      <xdr:rowOff>117203</xdr:rowOff>
    </xdr:to>
    <xdr:sp macro="" textlink="">
      <xdr:nvSpPr>
        <xdr:cNvPr id="122" name="フローチャート: 判断 121"/>
        <xdr:cNvSpPr/>
      </xdr:nvSpPr>
      <xdr:spPr>
        <a:xfrm>
          <a:off x="7029450" y="66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44994</xdr:rowOff>
    </xdr:from>
    <xdr:to>
      <xdr:col>36</xdr:col>
      <xdr:colOff>165100</xdr:colOff>
      <xdr:row>40</xdr:row>
      <xdr:rowOff>146594</xdr:rowOff>
    </xdr:to>
    <xdr:sp macro="" textlink="">
      <xdr:nvSpPr>
        <xdr:cNvPr id="123" name="フローチャート: 判断 122"/>
        <xdr:cNvSpPr/>
      </xdr:nvSpPr>
      <xdr:spPr>
        <a:xfrm>
          <a:off x="6235700" y="66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152763</xdr:rowOff>
    </xdr:from>
    <xdr:to>
      <xdr:col>55</xdr:col>
      <xdr:colOff>50800</xdr:colOff>
      <xdr:row>41</xdr:row>
      <xdr:rowOff>82913</xdr:rowOff>
    </xdr:to>
    <xdr:sp macro="" textlink="">
      <xdr:nvSpPr>
        <xdr:cNvPr id="129" name="楕円 128"/>
        <xdr:cNvSpPr/>
      </xdr:nvSpPr>
      <xdr:spPr>
        <a:xfrm>
          <a:off x="9398000" y="676311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131190</xdr:rowOff>
    </xdr:from>
    <xdr:ext cx="469744" cy="259045"/>
    <xdr:sp macro="" textlink="">
      <xdr:nvSpPr>
        <xdr:cNvPr id="130" name="【図書館】&#10;一人当たり面積該当値テキスト"/>
        <xdr:cNvSpPr txBox="1"/>
      </xdr:nvSpPr>
      <xdr:spPr>
        <a:xfrm>
          <a:off x="9467850" y="674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76019</xdr:rowOff>
    </xdr:from>
    <xdr:to>
      <xdr:col>50</xdr:col>
      <xdr:colOff>165100</xdr:colOff>
      <xdr:row>42</xdr:row>
      <xdr:rowOff>6169</xdr:rowOff>
    </xdr:to>
    <xdr:sp macro="" textlink="">
      <xdr:nvSpPr>
        <xdr:cNvPr id="131" name="楕円 130"/>
        <xdr:cNvSpPr/>
      </xdr:nvSpPr>
      <xdr:spPr>
        <a:xfrm>
          <a:off x="8636000" y="685146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32113</xdr:rowOff>
    </xdr:from>
    <xdr:to>
      <xdr:col>55</xdr:col>
      <xdr:colOff>0</xdr:colOff>
      <xdr:row>41</xdr:row>
      <xdr:rowOff>126819</xdr:rowOff>
    </xdr:to>
    <xdr:cxnSp macro="">
      <xdr:nvCxnSpPr>
        <xdr:cNvPr id="132" name="直線コネクタ 131"/>
        <xdr:cNvCxnSpPr/>
      </xdr:nvCxnSpPr>
      <xdr:spPr>
        <a:xfrm flipV="1">
          <a:off x="8686800" y="6807563"/>
          <a:ext cx="74295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156028</xdr:rowOff>
    </xdr:from>
    <xdr:to>
      <xdr:col>41</xdr:col>
      <xdr:colOff>101600</xdr:colOff>
      <xdr:row>41</xdr:row>
      <xdr:rowOff>86178</xdr:rowOff>
    </xdr:to>
    <xdr:sp macro="" textlink="">
      <xdr:nvSpPr>
        <xdr:cNvPr id="133" name="楕円 132"/>
        <xdr:cNvSpPr/>
      </xdr:nvSpPr>
      <xdr:spPr>
        <a:xfrm>
          <a:off x="7029450" y="67663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76019</xdr:rowOff>
    </xdr:from>
    <xdr:to>
      <xdr:col>36</xdr:col>
      <xdr:colOff>165100</xdr:colOff>
      <xdr:row>42</xdr:row>
      <xdr:rowOff>6169</xdr:rowOff>
    </xdr:to>
    <xdr:sp macro="" textlink="">
      <xdr:nvSpPr>
        <xdr:cNvPr id="134" name="楕円 133"/>
        <xdr:cNvSpPr/>
      </xdr:nvSpPr>
      <xdr:spPr>
        <a:xfrm>
          <a:off x="6235700" y="685146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35378</xdr:rowOff>
    </xdr:from>
    <xdr:to>
      <xdr:col>41</xdr:col>
      <xdr:colOff>50800</xdr:colOff>
      <xdr:row>41</xdr:row>
      <xdr:rowOff>126819</xdr:rowOff>
    </xdr:to>
    <xdr:cxnSp macro="">
      <xdr:nvCxnSpPr>
        <xdr:cNvPr id="135" name="直線コネクタ 134"/>
        <xdr:cNvCxnSpPr/>
      </xdr:nvCxnSpPr>
      <xdr:spPr>
        <a:xfrm flipV="1">
          <a:off x="6286500" y="6810828"/>
          <a:ext cx="79375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4734</xdr:rowOff>
    </xdr:from>
    <xdr:ext cx="469744" cy="259045"/>
    <xdr:sp macro="" textlink="">
      <xdr:nvSpPr>
        <xdr:cNvPr id="136" name="n_1aveValue【図書館】&#10;一人当たり面積"/>
        <xdr:cNvSpPr txBox="1"/>
      </xdr:nvSpPr>
      <xdr:spPr>
        <a:xfrm>
          <a:off x="8458277" y="644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133730</xdr:rowOff>
    </xdr:from>
    <xdr:ext cx="469744" cy="259045"/>
    <xdr:sp macro="" textlink="">
      <xdr:nvSpPr>
        <xdr:cNvPr id="137" name="n_2aveValue【図書館】&#10;一人当たり面積"/>
        <xdr:cNvSpPr txBox="1"/>
      </xdr:nvSpPr>
      <xdr:spPr>
        <a:xfrm>
          <a:off x="7677227" y="641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133730</xdr:rowOff>
    </xdr:from>
    <xdr:ext cx="469744" cy="259045"/>
    <xdr:sp macro="" textlink="">
      <xdr:nvSpPr>
        <xdr:cNvPr id="138" name="n_3aveValue【図書館】&#10;一人当たり面積"/>
        <xdr:cNvSpPr txBox="1"/>
      </xdr:nvSpPr>
      <xdr:spPr>
        <a:xfrm>
          <a:off x="6864427" y="641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163121</xdr:rowOff>
    </xdr:from>
    <xdr:ext cx="469744" cy="259045"/>
    <xdr:sp macro="" textlink="">
      <xdr:nvSpPr>
        <xdr:cNvPr id="139" name="n_4aveValue【図書館】&#10;一人当たり面積"/>
        <xdr:cNvSpPr txBox="1"/>
      </xdr:nvSpPr>
      <xdr:spPr>
        <a:xfrm>
          <a:off x="6070677" y="644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168746</xdr:rowOff>
    </xdr:from>
    <xdr:ext cx="469744" cy="259045"/>
    <xdr:sp macro="" textlink="">
      <xdr:nvSpPr>
        <xdr:cNvPr id="140" name="n_1mainValue【図書館】&#10;一人当たり面積"/>
        <xdr:cNvSpPr txBox="1"/>
      </xdr:nvSpPr>
      <xdr:spPr>
        <a:xfrm>
          <a:off x="8458277" y="693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77305</xdr:rowOff>
    </xdr:from>
    <xdr:ext cx="469744" cy="259045"/>
    <xdr:sp macro="" textlink="">
      <xdr:nvSpPr>
        <xdr:cNvPr id="141" name="n_3mainValue【図書館】&#10;一人当たり面積"/>
        <xdr:cNvSpPr txBox="1"/>
      </xdr:nvSpPr>
      <xdr:spPr>
        <a:xfrm>
          <a:off x="6864427" y="685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168746</xdr:rowOff>
    </xdr:from>
    <xdr:ext cx="469744" cy="259045"/>
    <xdr:sp macro="" textlink="">
      <xdr:nvSpPr>
        <xdr:cNvPr id="142" name="n_4mainValue【図書館】&#10;一人当たり面積"/>
        <xdr:cNvSpPr txBox="1"/>
      </xdr:nvSpPr>
      <xdr:spPr>
        <a:xfrm>
          <a:off x="6070677" y="693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167" name="直線コネクタ 166"/>
        <xdr:cNvCxnSpPr/>
      </xdr:nvCxnSpPr>
      <xdr:spPr>
        <a:xfrm flipV="1">
          <a:off x="4177665" y="9086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xdr:cNvSpPr txBox="1"/>
      </xdr:nvSpPr>
      <xdr:spPr>
        <a:xfrm>
          <a:off x="4216400"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xdr:cNvCxnSpPr/>
      </xdr:nvCxnSpPr>
      <xdr:spPr>
        <a:xfrm>
          <a:off x="4108450" y="10648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170" name="【体育館・プール】&#10;有形固定資産減価償却率最大値テキスト"/>
        <xdr:cNvSpPr txBox="1"/>
      </xdr:nvSpPr>
      <xdr:spPr>
        <a:xfrm>
          <a:off x="4216400" y="887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171" name="直線コネクタ 170"/>
        <xdr:cNvCxnSpPr/>
      </xdr:nvCxnSpPr>
      <xdr:spPr>
        <a:xfrm>
          <a:off x="4108450" y="9086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132097</xdr:rowOff>
    </xdr:from>
    <xdr:ext cx="405111" cy="259045"/>
    <xdr:sp macro="" textlink="">
      <xdr:nvSpPr>
        <xdr:cNvPr id="172" name="【体育館・プール】&#10;有形固定資産減価償却率平均値テキスト"/>
        <xdr:cNvSpPr txBox="1"/>
      </xdr:nvSpPr>
      <xdr:spPr>
        <a:xfrm>
          <a:off x="4216400" y="9879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173" name="フローチャート: 判断 172"/>
        <xdr:cNvSpPr/>
      </xdr:nvSpPr>
      <xdr:spPr>
        <a:xfrm>
          <a:off x="4127500" y="100215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174" name="フローチャート: 判断 173"/>
        <xdr:cNvSpPr/>
      </xdr:nvSpPr>
      <xdr:spPr>
        <a:xfrm>
          <a:off x="3384550" y="99815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75" name="フローチャート: 判断 174"/>
        <xdr:cNvSpPr/>
      </xdr:nvSpPr>
      <xdr:spPr>
        <a:xfrm>
          <a:off x="257175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76" name="フローチャート: 判断 175"/>
        <xdr:cNvSpPr/>
      </xdr:nvSpPr>
      <xdr:spPr>
        <a:xfrm>
          <a:off x="17780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151130</xdr:rowOff>
    </xdr:from>
    <xdr:to>
      <xdr:col>6</xdr:col>
      <xdr:colOff>38100</xdr:colOff>
      <xdr:row>60</xdr:row>
      <xdr:rowOff>81280</xdr:rowOff>
    </xdr:to>
    <xdr:sp macro="" textlink="">
      <xdr:nvSpPr>
        <xdr:cNvPr id="177" name="フローチャート: 判断 176"/>
        <xdr:cNvSpPr/>
      </xdr:nvSpPr>
      <xdr:spPr>
        <a:xfrm>
          <a:off x="984250" y="98983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88265</xdr:rowOff>
    </xdr:from>
    <xdr:to>
      <xdr:col>24</xdr:col>
      <xdr:colOff>114300</xdr:colOff>
      <xdr:row>63</xdr:row>
      <xdr:rowOff>18415</xdr:rowOff>
    </xdr:to>
    <xdr:sp macro="" textlink="">
      <xdr:nvSpPr>
        <xdr:cNvPr id="183" name="楕円 182"/>
        <xdr:cNvSpPr/>
      </xdr:nvSpPr>
      <xdr:spPr>
        <a:xfrm>
          <a:off x="4127500" y="103308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66692</xdr:rowOff>
    </xdr:from>
    <xdr:ext cx="405111" cy="259045"/>
    <xdr:sp macro="" textlink="">
      <xdr:nvSpPr>
        <xdr:cNvPr id="184" name="【体育館・プール】&#10;有形固定資産減価償却率該当値テキスト"/>
        <xdr:cNvSpPr txBox="1"/>
      </xdr:nvSpPr>
      <xdr:spPr>
        <a:xfrm>
          <a:off x="4216400" y="10309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59690</xdr:rowOff>
    </xdr:from>
    <xdr:to>
      <xdr:col>20</xdr:col>
      <xdr:colOff>38100</xdr:colOff>
      <xdr:row>62</xdr:row>
      <xdr:rowOff>161290</xdr:rowOff>
    </xdr:to>
    <xdr:sp macro="" textlink="">
      <xdr:nvSpPr>
        <xdr:cNvPr id="185" name="楕円 184"/>
        <xdr:cNvSpPr/>
      </xdr:nvSpPr>
      <xdr:spPr>
        <a:xfrm>
          <a:off x="3384550" y="103022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110490</xdr:rowOff>
    </xdr:from>
    <xdr:to>
      <xdr:col>24</xdr:col>
      <xdr:colOff>63500</xdr:colOff>
      <xdr:row>62</xdr:row>
      <xdr:rowOff>139065</xdr:rowOff>
    </xdr:to>
    <xdr:cxnSp macro="">
      <xdr:nvCxnSpPr>
        <xdr:cNvPr id="186" name="直線コネクタ 185"/>
        <xdr:cNvCxnSpPr/>
      </xdr:nvCxnSpPr>
      <xdr:spPr>
        <a:xfrm>
          <a:off x="3429000" y="10353040"/>
          <a:ext cx="7493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29210</xdr:rowOff>
    </xdr:from>
    <xdr:to>
      <xdr:col>10</xdr:col>
      <xdr:colOff>165100</xdr:colOff>
      <xdr:row>61</xdr:row>
      <xdr:rowOff>130810</xdr:rowOff>
    </xdr:to>
    <xdr:sp macro="" textlink="">
      <xdr:nvSpPr>
        <xdr:cNvPr id="187" name="楕円 186"/>
        <xdr:cNvSpPr/>
      </xdr:nvSpPr>
      <xdr:spPr>
        <a:xfrm>
          <a:off x="17780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122555</xdr:rowOff>
    </xdr:from>
    <xdr:to>
      <xdr:col>6</xdr:col>
      <xdr:colOff>38100</xdr:colOff>
      <xdr:row>62</xdr:row>
      <xdr:rowOff>52705</xdr:rowOff>
    </xdr:to>
    <xdr:sp macro="" textlink="">
      <xdr:nvSpPr>
        <xdr:cNvPr id="188" name="楕円 187"/>
        <xdr:cNvSpPr/>
      </xdr:nvSpPr>
      <xdr:spPr>
        <a:xfrm>
          <a:off x="984250" y="102000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80010</xdr:rowOff>
    </xdr:from>
    <xdr:to>
      <xdr:col>10</xdr:col>
      <xdr:colOff>114300</xdr:colOff>
      <xdr:row>62</xdr:row>
      <xdr:rowOff>1905</xdr:rowOff>
    </xdr:to>
    <xdr:cxnSp macro="">
      <xdr:nvCxnSpPr>
        <xdr:cNvPr id="189" name="直線コネクタ 188"/>
        <xdr:cNvCxnSpPr/>
      </xdr:nvCxnSpPr>
      <xdr:spPr>
        <a:xfrm flipV="1">
          <a:off x="1028700" y="10157460"/>
          <a:ext cx="800100" cy="8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15892</xdr:rowOff>
    </xdr:from>
    <xdr:ext cx="405111" cy="259045"/>
    <xdr:sp macro="" textlink="">
      <xdr:nvSpPr>
        <xdr:cNvPr id="190" name="n_1aveValue【体育館・プール】&#10;有形固定資産減価償却率"/>
        <xdr:cNvSpPr txBox="1"/>
      </xdr:nvSpPr>
      <xdr:spPr>
        <a:xfrm>
          <a:off x="3239144" y="9763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191" name="n_2aveValue【体育館・プール】&#10;有形固定資産減価償却率"/>
        <xdr:cNvSpPr txBox="1"/>
      </xdr:nvSpPr>
      <xdr:spPr>
        <a:xfrm>
          <a:off x="2439044" y="975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192" name="n_3aveValue【体育館・プール】&#10;有形固定資産減価償却率"/>
        <xdr:cNvSpPr txBox="1"/>
      </xdr:nvSpPr>
      <xdr:spPr>
        <a:xfrm>
          <a:off x="1645294" y="974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97807</xdr:rowOff>
    </xdr:from>
    <xdr:ext cx="405111" cy="259045"/>
    <xdr:sp macro="" textlink="">
      <xdr:nvSpPr>
        <xdr:cNvPr id="193" name="n_4aveValue【体育館・プール】&#10;有形固定資産減価償却率"/>
        <xdr:cNvSpPr txBox="1"/>
      </xdr:nvSpPr>
      <xdr:spPr>
        <a:xfrm>
          <a:off x="8515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152417</xdr:rowOff>
    </xdr:from>
    <xdr:ext cx="405111" cy="259045"/>
    <xdr:sp macro="" textlink="">
      <xdr:nvSpPr>
        <xdr:cNvPr id="194" name="n_1mainValue【体育館・プール】&#10;有形固定資産減価償却率"/>
        <xdr:cNvSpPr txBox="1"/>
      </xdr:nvSpPr>
      <xdr:spPr>
        <a:xfrm>
          <a:off x="3239144" y="10394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121937</xdr:rowOff>
    </xdr:from>
    <xdr:ext cx="405111" cy="259045"/>
    <xdr:sp macro="" textlink="">
      <xdr:nvSpPr>
        <xdr:cNvPr id="195" name="n_3mainValue【体育館・プール】&#10;有形固定資産減価償却率"/>
        <xdr:cNvSpPr txBox="1"/>
      </xdr:nvSpPr>
      <xdr:spPr>
        <a:xfrm>
          <a:off x="1645294" y="1019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43832</xdr:rowOff>
    </xdr:from>
    <xdr:ext cx="405111" cy="259045"/>
    <xdr:sp macro="" textlink="">
      <xdr:nvSpPr>
        <xdr:cNvPr id="196" name="n_4mainValue【体育館・プール】&#10;有形固定資産減価償却率"/>
        <xdr:cNvSpPr txBox="1"/>
      </xdr:nvSpPr>
      <xdr:spPr>
        <a:xfrm>
          <a:off x="851544" y="10286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7" name="直線コネクタ 206"/>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8" name="テキスト ボックス 207"/>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9" name="直線コネクタ 208"/>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0" name="テキスト ボックス 209"/>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1" name="直線コネクタ 210"/>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2" name="テキスト ボックス 211"/>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3" name="直線コネクタ 212"/>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4" name="テキスト ボックス 213"/>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5" name="直線コネクタ 214"/>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6" name="テキスト ボックス 215"/>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8" name="テキスト ボックス 217"/>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220" name="直線コネクタ 219"/>
        <xdr:cNvCxnSpPr/>
      </xdr:nvCxnSpPr>
      <xdr:spPr>
        <a:xfrm flipV="1">
          <a:off x="9429115" y="9418955"/>
          <a:ext cx="0" cy="1226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221" name="【体育館・プール】&#10;一人当たり面積最小値テキスト"/>
        <xdr:cNvSpPr txBox="1"/>
      </xdr:nvSpPr>
      <xdr:spPr>
        <a:xfrm>
          <a:off x="9467850"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222" name="直線コネクタ 221"/>
        <xdr:cNvCxnSpPr/>
      </xdr:nvCxnSpPr>
      <xdr:spPr>
        <a:xfrm>
          <a:off x="9359900" y="10645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223" name="【体育館・プール】&#10;一人当たり面積最大値テキスト"/>
        <xdr:cNvSpPr txBox="1"/>
      </xdr:nvSpPr>
      <xdr:spPr>
        <a:xfrm>
          <a:off x="9467850" y="920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224" name="直線コネクタ 223"/>
        <xdr:cNvCxnSpPr/>
      </xdr:nvCxnSpPr>
      <xdr:spPr>
        <a:xfrm>
          <a:off x="9359900" y="94189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123461</xdr:rowOff>
    </xdr:from>
    <xdr:ext cx="469744" cy="259045"/>
    <xdr:sp macro="" textlink="">
      <xdr:nvSpPr>
        <xdr:cNvPr id="225" name="【体育館・プール】&#10;一人当たり面積平均値テキスト"/>
        <xdr:cNvSpPr txBox="1"/>
      </xdr:nvSpPr>
      <xdr:spPr>
        <a:xfrm>
          <a:off x="9467850" y="10366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226" name="フローチャート: 判断 225"/>
        <xdr:cNvSpPr/>
      </xdr:nvSpPr>
      <xdr:spPr>
        <a:xfrm>
          <a:off x="9398000" y="1038758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227" name="フローチャート: 判断 226"/>
        <xdr:cNvSpPr/>
      </xdr:nvSpPr>
      <xdr:spPr>
        <a:xfrm>
          <a:off x="8636000" y="10401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130937</xdr:rowOff>
    </xdr:from>
    <xdr:to>
      <xdr:col>46</xdr:col>
      <xdr:colOff>38100</xdr:colOff>
      <xdr:row>63</xdr:row>
      <xdr:rowOff>61087</xdr:rowOff>
    </xdr:to>
    <xdr:sp macro="" textlink="">
      <xdr:nvSpPr>
        <xdr:cNvPr id="228" name="フローチャート: 判断 227"/>
        <xdr:cNvSpPr/>
      </xdr:nvSpPr>
      <xdr:spPr>
        <a:xfrm>
          <a:off x="7842250" y="1037348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127508</xdr:rowOff>
    </xdr:from>
    <xdr:to>
      <xdr:col>41</xdr:col>
      <xdr:colOff>101600</xdr:colOff>
      <xdr:row>63</xdr:row>
      <xdr:rowOff>57658</xdr:rowOff>
    </xdr:to>
    <xdr:sp macro="" textlink="">
      <xdr:nvSpPr>
        <xdr:cNvPr id="229" name="フローチャート: 判断 228"/>
        <xdr:cNvSpPr/>
      </xdr:nvSpPr>
      <xdr:spPr>
        <a:xfrm>
          <a:off x="7029450" y="103700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82931</xdr:rowOff>
    </xdr:from>
    <xdr:to>
      <xdr:col>36</xdr:col>
      <xdr:colOff>165100</xdr:colOff>
      <xdr:row>63</xdr:row>
      <xdr:rowOff>13081</xdr:rowOff>
    </xdr:to>
    <xdr:sp macro="" textlink="">
      <xdr:nvSpPr>
        <xdr:cNvPr id="230" name="フローチャート: 判断 229"/>
        <xdr:cNvSpPr/>
      </xdr:nvSpPr>
      <xdr:spPr>
        <a:xfrm>
          <a:off x="6235700" y="103254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62738</xdr:rowOff>
    </xdr:from>
    <xdr:to>
      <xdr:col>55</xdr:col>
      <xdr:colOff>50800</xdr:colOff>
      <xdr:row>62</xdr:row>
      <xdr:rowOff>164338</xdr:rowOff>
    </xdr:to>
    <xdr:sp macro="" textlink="">
      <xdr:nvSpPr>
        <xdr:cNvPr id="236" name="楕円 235"/>
        <xdr:cNvSpPr/>
      </xdr:nvSpPr>
      <xdr:spPr>
        <a:xfrm>
          <a:off x="9398000" y="1030528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85615</xdr:rowOff>
    </xdr:from>
    <xdr:ext cx="469744" cy="259045"/>
    <xdr:sp macro="" textlink="">
      <xdr:nvSpPr>
        <xdr:cNvPr id="237" name="【体育館・プール】&#10;一人当たり面積該当値テキスト"/>
        <xdr:cNvSpPr txBox="1"/>
      </xdr:nvSpPr>
      <xdr:spPr>
        <a:xfrm>
          <a:off x="9467850" y="1016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66929</xdr:rowOff>
    </xdr:from>
    <xdr:to>
      <xdr:col>50</xdr:col>
      <xdr:colOff>165100</xdr:colOff>
      <xdr:row>62</xdr:row>
      <xdr:rowOff>168529</xdr:rowOff>
    </xdr:to>
    <xdr:sp macro="" textlink="">
      <xdr:nvSpPr>
        <xdr:cNvPr id="238" name="楕円 237"/>
        <xdr:cNvSpPr/>
      </xdr:nvSpPr>
      <xdr:spPr>
        <a:xfrm>
          <a:off x="8636000" y="103094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113538</xdr:rowOff>
    </xdr:from>
    <xdr:to>
      <xdr:col>55</xdr:col>
      <xdr:colOff>0</xdr:colOff>
      <xdr:row>62</xdr:row>
      <xdr:rowOff>117729</xdr:rowOff>
    </xdr:to>
    <xdr:cxnSp macro="">
      <xdr:nvCxnSpPr>
        <xdr:cNvPr id="239" name="直線コネクタ 238"/>
        <xdr:cNvCxnSpPr/>
      </xdr:nvCxnSpPr>
      <xdr:spPr>
        <a:xfrm flipV="1">
          <a:off x="8686800" y="10356088"/>
          <a:ext cx="74295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143891</xdr:rowOff>
    </xdr:from>
    <xdr:to>
      <xdr:col>41</xdr:col>
      <xdr:colOff>101600</xdr:colOff>
      <xdr:row>62</xdr:row>
      <xdr:rowOff>74041</xdr:rowOff>
    </xdr:to>
    <xdr:sp macro="" textlink="">
      <xdr:nvSpPr>
        <xdr:cNvPr id="240" name="楕円 239"/>
        <xdr:cNvSpPr/>
      </xdr:nvSpPr>
      <xdr:spPr>
        <a:xfrm>
          <a:off x="7029450" y="1022134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153797</xdr:rowOff>
    </xdr:from>
    <xdr:to>
      <xdr:col>36</xdr:col>
      <xdr:colOff>165100</xdr:colOff>
      <xdr:row>62</xdr:row>
      <xdr:rowOff>83947</xdr:rowOff>
    </xdr:to>
    <xdr:sp macro="" textlink="">
      <xdr:nvSpPr>
        <xdr:cNvPr id="241" name="楕円 240"/>
        <xdr:cNvSpPr/>
      </xdr:nvSpPr>
      <xdr:spPr>
        <a:xfrm>
          <a:off x="6235700" y="1023124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23241</xdr:rowOff>
    </xdr:from>
    <xdr:to>
      <xdr:col>41</xdr:col>
      <xdr:colOff>50800</xdr:colOff>
      <xdr:row>62</xdr:row>
      <xdr:rowOff>33147</xdr:rowOff>
    </xdr:to>
    <xdr:cxnSp macro="">
      <xdr:nvCxnSpPr>
        <xdr:cNvPr id="242" name="直線コネクタ 241"/>
        <xdr:cNvCxnSpPr/>
      </xdr:nvCxnSpPr>
      <xdr:spPr>
        <a:xfrm flipV="1">
          <a:off x="6286500" y="10265791"/>
          <a:ext cx="79375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80027</xdr:rowOff>
    </xdr:from>
    <xdr:ext cx="469744" cy="259045"/>
    <xdr:sp macro="" textlink="">
      <xdr:nvSpPr>
        <xdr:cNvPr id="243" name="n_1aveValue【体育館・プール】&#10;一人当たり面積"/>
        <xdr:cNvSpPr txBox="1"/>
      </xdr:nvSpPr>
      <xdr:spPr>
        <a:xfrm>
          <a:off x="845827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77614</xdr:rowOff>
    </xdr:from>
    <xdr:ext cx="469744" cy="259045"/>
    <xdr:sp macro="" textlink="">
      <xdr:nvSpPr>
        <xdr:cNvPr id="244" name="n_2aveValue【体育館・プール】&#10;一人当たり面積"/>
        <xdr:cNvSpPr txBox="1"/>
      </xdr:nvSpPr>
      <xdr:spPr>
        <a:xfrm>
          <a:off x="7677227" y="1015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48785</xdr:rowOff>
    </xdr:from>
    <xdr:ext cx="469744" cy="259045"/>
    <xdr:sp macro="" textlink="">
      <xdr:nvSpPr>
        <xdr:cNvPr id="245" name="n_3aveValue【体育館・プール】&#10;一人当たり面積"/>
        <xdr:cNvSpPr txBox="1"/>
      </xdr:nvSpPr>
      <xdr:spPr>
        <a:xfrm>
          <a:off x="6864427" y="1045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4208</xdr:rowOff>
    </xdr:from>
    <xdr:ext cx="469744" cy="259045"/>
    <xdr:sp macro="" textlink="">
      <xdr:nvSpPr>
        <xdr:cNvPr id="246" name="n_4aveValue【体育館・プール】&#10;一人当たり面積"/>
        <xdr:cNvSpPr txBox="1"/>
      </xdr:nvSpPr>
      <xdr:spPr>
        <a:xfrm>
          <a:off x="6070677" y="1041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13606</xdr:rowOff>
    </xdr:from>
    <xdr:ext cx="469744" cy="259045"/>
    <xdr:sp macro="" textlink="">
      <xdr:nvSpPr>
        <xdr:cNvPr id="247" name="n_1mainValue【体育館・プール】&#10;一人当たり面積"/>
        <xdr:cNvSpPr txBox="1"/>
      </xdr:nvSpPr>
      <xdr:spPr>
        <a:xfrm>
          <a:off x="8458277" y="1009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90568</xdr:rowOff>
    </xdr:from>
    <xdr:ext cx="469744" cy="259045"/>
    <xdr:sp macro="" textlink="">
      <xdr:nvSpPr>
        <xdr:cNvPr id="248" name="n_3mainValue【体育館・プール】&#10;一人当たり面積"/>
        <xdr:cNvSpPr txBox="1"/>
      </xdr:nvSpPr>
      <xdr:spPr>
        <a:xfrm>
          <a:off x="6864427" y="10002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100474</xdr:rowOff>
    </xdr:from>
    <xdr:ext cx="469744" cy="259045"/>
    <xdr:sp macro="" textlink="">
      <xdr:nvSpPr>
        <xdr:cNvPr id="249" name="n_4mainValue【体育館・プール】&#10;一人当たり面積"/>
        <xdr:cNvSpPr txBox="1"/>
      </xdr:nvSpPr>
      <xdr:spPr>
        <a:xfrm>
          <a:off x="6070677" y="10012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2" name="テキスト ボックス 261"/>
        <xdr:cNvSpPr txBox="1"/>
      </xdr:nvSpPr>
      <xdr:spPr>
        <a:xfrm>
          <a:off x="2757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2" name="テキスト ボックス 271"/>
        <xdr:cNvSpPr txBox="1"/>
      </xdr:nvSpPr>
      <xdr:spPr>
        <a:xfrm>
          <a:off x="38496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75" name="直線コネクタ 274"/>
        <xdr:cNvCxnSpPr/>
      </xdr:nvCxnSpPr>
      <xdr:spPr>
        <a:xfrm flipV="1">
          <a:off x="4177665" y="129336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6" name="【福祉施設】&#10;有形固定資産減価償却率最小値テキスト"/>
        <xdr:cNvSpPr txBox="1"/>
      </xdr:nvSpPr>
      <xdr:spPr>
        <a:xfrm>
          <a:off x="421640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7" name="直線コネクタ 276"/>
        <xdr:cNvCxnSpPr/>
      </xdr:nvCxnSpPr>
      <xdr:spPr>
        <a:xfrm>
          <a:off x="41084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78" name="【福祉施設】&#10;有形固定資産減価償却率最大値テキスト"/>
        <xdr:cNvSpPr txBox="1"/>
      </xdr:nvSpPr>
      <xdr:spPr>
        <a:xfrm>
          <a:off x="4216400" y="127216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79" name="直線コネクタ 278"/>
        <xdr:cNvCxnSpPr/>
      </xdr:nvCxnSpPr>
      <xdr:spPr>
        <a:xfrm>
          <a:off x="4108450" y="129336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55534</xdr:rowOff>
    </xdr:from>
    <xdr:ext cx="405111" cy="259045"/>
    <xdr:sp macro="" textlink="">
      <xdr:nvSpPr>
        <xdr:cNvPr id="280" name="【福祉施設】&#10;有形固定資産減価償却率平均値テキスト"/>
        <xdr:cNvSpPr txBox="1"/>
      </xdr:nvSpPr>
      <xdr:spPr>
        <a:xfrm>
          <a:off x="4216400" y="137651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281" name="フローチャート: 判断 280"/>
        <xdr:cNvSpPr/>
      </xdr:nvSpPr>
      <xdr:spPr>
        <a:xfrm>
          <a:off x="4127500" y="137867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82" name="フローチャート: 判断 281"/>
        <xdr:cNvSpPr/>
      </xdr:nvSpPr>
      <xdr:spPr>
        <a:xfrm>
          <a:off x="3384550" y="1374756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83" name="フローチャート: 判断 282"/>
        <xdr:cNvSpPr/>
      </xdr:nvSpPr>
      <xdr:spPr>
        <a:xfrm>
          <a:off x="2571750" y="1375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28121</xdr:rowOff>
    </xdr:from>
    <xdr:to>
      <xdr:col>10</xdr:col>
      <xdr:colOff>165100</xdr:colOff>
      <xdr:row>83</xdr:row>
      <xdr:rowOff>129721</xdr:rowOff>
    </xdr:to>
    <xdr:sp macro="" textlink="">
      <xdr:nvSpPr>
        <xdr:cNvPr id="284" name="フローチャート: 判断 283"/>
        <xdr:cNvSpPr/>
      </xdr:nvSpPr>
      <xdr:spPr>
        <a:xfrm>
          <a:off x="1778000" y="1373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72208</xdr:rowOff>
    </xdr:from>
    <xdr:to>
      <xdr:col>6</xdr:col>
      <xdr:colOff>38100</xdr:colOff>
      <xdr:row>84</xdr:row>
      <xdr:rowOff>2358</xdr:rowOff>
    </xdr:to>
    <xdr:sp macro="" textlink="">
      <xdr:nvSpPr>
        <xdr:cNvPr id="285" name="フローチャート: 判断 284"/>
        <xdr:cNvSpPr/>
      </xdr:nvSpPr>
      <xdr:spPr>
        <a:xfrm>
          <a:off x="984250" y="1378185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90170</xdr:rowOff>
    </xdr:from>
    <xdr:to>
      <xdr:col>24</xdr:col>
      <xdr:colOff>114300</xdr:colOff>
      <xdr:row>83</xdr:row>
      <xdr:rowOff>20320</xdr:rowOff>
    </xdr:to>
    <xdr:sp macro="" textlink="">
      <xdr:nvSpPr>
        <xdr:cNvPr id="291" name="楕円 290"/>
        <xdr:cNvSpPr/>
      </xdr:nvSpPr>
      <xdr:spPr>
        <a:xfrm>
          <a:off x="4127500" y="136347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113047</xdr:rowOff>
    </xdr:from>
    <xdr:ext cx="405111" cy="259045"/>
    <xdr:sp macro="" textlink="">
      <xdr:nvSpPr>
        <xdr:cNvPr id="292" name="【福祉施設】&#10;有形固定資産減価償却率該当値テキスト"/>
        <xdr:cNvSpPr txBox="1"/>
      </xdr:nvSpPr>
      <xdr:spPr>
        <a:xfrm>
          <a:off x="4216400" y="13492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57513</xdr:rowOff>
    </xdr:from>
    <xdr:to>
      <xdr:col>20</xdr:col>
      <xdr:colOff>38100</xdr:colOff>
      <xdr:row>82</xdr:row>
      <xdr:rowOff>159113</xdr:rowOff>
    </xdr:to>
    <xdr:sp macro="" textlink="">
      <xdr:nvSpPr>
        <xdr:cNvPr id="293" name="楕円 292"/>
        <xdr:cNvSpPr/>
      </xdr:nvSpPr>
      <xdr:spPr>
        <a:xfrm>
          <a:off x="3384550" y="136020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108313</xdr:rowOff>
    </xdr:from>
    <xdr:to>
      <xdr:col>24</xdr:col>
      <xdr:colOff>63500</xdr:colOff>
      <xdr:row>82</xdr:row>
      <xdr:rowOff>140970</xdr:rowOff>
    </xdr:to>
    <xdr:cxnSp macro="">
      <xdr:nvCxnSpPr>
        <xdr:cNvPr id="294" name="直線コネクタ 293"/>
        <xdr:cNvCxnSpPr/>
      </xdr:nvCxnSpPr>
      <xdr:spPr>
        <a:xfrm>
          <a:off x="3429000" y="13652863"/>
          <a:ext cx="7493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165281</xdr:rowOff>
    </xdr:from>
    <xdr:to>
      <xdr:col>10</xdr:col>
      <xdr:colOff>165100</xdr:colOff>
      <xdr:row>80</xdr:row>
      <xdr:rowOff>95431</xdr:rowOff>
    </xdr:to>
    <xdr:sp macro="" textlink="">
      <xdr:nvSpPr>
        <xdr:cNvPr id="295" name="楕円 294"/>
        <xdr:cNvSpPr/>
      </xdr:nvSpPr>
      <xdr:spPr>
        <a:xfrm>
          <a:off x="1778000" y="1321453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126093</xdr:rowOff>
    </xdr:from>
    <xdr:to>
      <xdr:col>6</xdr:col>
      <xdr:colOff>38100</xdr:colOff>
      <xdr:row>80</xdr:row>
      <xdr:rowOff>56243</xdr:rowOff>
    </xdr:to>
    <xdr:sp macro="" textlink="">
      <xdr:nvSpPr>
        <xdr:cNvPr id="296" name="楕円 295"/>
        <xdr:cNvSpPr/>
      </xdr:nvSpPr>
      <xdr:spPr>
        <a:xfrm>
          <a:off x="984250" y="1317534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5443</xdr:rowOff>
    </xdr:from>
    <xdr:to>
      <xdr:col>10</xdr:col>
      <xdr:colOff>114300</xdr:colOff>
      <xdr:row>80</xdr:row>
      <xdr:rowOff>44631</xdr:rowOff>
    </xdr:to>
    <xdr:cxnSp macro="">
      <xdr:nvCxnSpPr>
        <xdr:cNvPr id="297" name="直線コネクタ 296"/>
        <xdr:cNvCxnSpPr/>
      </xdr:nvCxnSpPr>
      <xdr:spPr>
        <a:xfrm>
          <a:off x="1028700" y="13219793"/>
          <a:ext cx="8001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130646</xdr:rowOff>
    </xdr:from>
    <xdr:ext cx="405111" cy="259045"/>
    <xdr:sp macro="" textlink="">
      <xdr:nvSpPr>
        <xdr:cNvPr id="298" name="n_1aveValue【福祉施設】&#10;有形固定資産減価償却率"/>
        <xdr:cNvSpPr txBox="1"/>
      </xdr:nvSpPr>
      <xdr:spPr>
        <a:xfrm>
          <a:off x="3239144" y="13840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299" name="n_2aveValue【福祉施設】&#10;有形固定資産減価償却率"/>
        <xdr:cNvSpPr txBox="1"/>
      </xdr:nvSpPr>
      <xdr:spPr>
        <a:xfrm>
          <a:off x="2439044" y="1354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120848</xdr:rowOff>
    </xdr:from>
    <xdr:ext cx="405111" cy="259045"/>
    <xdr:sp macro="" textlink="">
      <xdr:nvSpPr>
        <xdr:cNvPr id="300" name="n_3aveValue【福祉施設】&#10;有形固定資産減価償却率"/>
        <xdr:cNvSpPr txBox="1"/>
      </xdr:nvSpPr>
      <xdr:spPr>
        <a:xfrm>
          <a:off x="1645294" y="13830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164935</xdr:rowOff>
    </xdr:from>
    <xdr:ext cx="405111" cy="259045"/>
    <xdr:sp macro="" textlink="">
      <xdr:nvSpPr>
        <xdr:cNvPr id="301" name="n_4aveValue【福祉施設】&#10;有形固定資産減価償却率"/>
        <xdr:cNvSpPr txBox="1"/>
      </xdr:nvSpPr>
      <xdr:spPr>
        <a:xfrm>
          <a:off x="851544" y="13874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4190</xdr:rowOff>
    </xdr:from>
    <xdr:ext cx="405111" cy="259045"/>
    <xdr:sp macro="" textlink="">
      <xdr:nvSpPr>
        <xdr:cNvPr id="302" name="n_1mainValue【福祉施設】&#10;有形固定資産減価償却率"/>
        <xdr:cNvSpPr txBox="1"/>
      </xdr:nvSpPr>
      <xdr:spPr>
        <a:xfrm>
          <a:off x="3239144" y="13383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111958</xdr:rowOff>
    </xdr:from>
    <xdr:ext cx="405111" cy="259045"/>
    <xdr:sp macro="" textlink="">
      <xdr:nvSpPr>
        <xdr:cNvPr id="303" name="n_3mainValue【福祉施設】&#10;有形固定資産減価償却率"/>
        <xdr:cNvSpPr txBox="1"/>
      </xdr:nvSpPr>
      <xdr:spPr>
        <a:xfrm>
          <a:off x="1645294" y="12996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72770</xdr:rowOff>
    </xdr:from>
    <xdr:ext cx="405111" cy="259045"/>
    <xdr:sp macro="" textlink="">
      <xdr:nvSpPr>
        <xdr:cNvPr id="304" name="n_4mainValue【福祉施設】&#10;有形固定資産減価償却率"/>
        <xdr:cNvSpPr txBox="1"/>
      </xdr:nvSpPr>
      <xdr:spPr>
        <a:xfrm>
          <a:off x="851544" y="1295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32765</xdr:rowOff>
    </xdr:from>
    <xdr:to>
      <xdr:col>54</xdr:col>
      <xdr:colOff>189865</xdr:colOff>
      <xdr:row>86</xdr:row>
      <xdr:rowOff>87630</xdr:rowOff>
    </xdr:to>
    <xdr:cxnSp macro="">
      <xdr:nvCxnSpPr>
        <xdr:cNvPr id="328" name="直線コネクタ 327"/>
        <xdr:cNvCxnSpPr/>
      </xdr:nvCxnSpPr>
      <xdr:spPr>
        <a:xfrm flipV="1">
          <a:off x="9429115" y="13082015"/>
          <a:ext cx="0" cy="121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29" name="【福祉施設】&#10;一人当たり面積最小値テキスト"/>
        <xdr:cNvSpPr txBox="1"/>
      </xdr:nvSpPr>
      <xdr:spPr>
        <a:xfrm>
          <a:off x="9467850" y="1429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30" name="直線コネクタ 329"/>
        <xdr:cNvCxnSpPr/>
      </xdr:nvCxnSpPr>
      <xdr:spPr>
        <a:xfrm>
          <a:off x="9359900" y="14292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150892</xdr:rowOff>
    </xdr:from>
    <xdr:ext cx="469744" cy="259045"/>
    <xdr:sp macro="" textlink="">
      <xdr:nvSpPr>
        <xdr:cNvPr id="331" name="【福祉施設】&#10;一人当たり面積最大値テキスト"/>
        <xdr:cNvSpPr txBox="1"/>
      </xdr:nvSpPr>
      <xdr:spPr>
        <a:xfrm>
          <a:off x="9467850" y="1286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32765</xdr:rowOff>
    </xdr:from>
    <xdr:to>
      <xdr:col>55</xdr:col>
      <xdr:colOff>88900</xdr:colOff>
      <xdr:row>79</xdr:row>
      <xdr:rowOff>32765</xdr:rowOff>
    </xdr:to>
    <xdr:cxnSp macro="">
      <xdr:nvCxnSpPr>
        <xdr:cNvPr id="332" name="直線コネクタ 331"/>
        <xdr:cNvCxnSpPr/>
      </xdr:nvCxnSpPr>
      <xdr:spPr>
        <a:xfrm>
          <a:off x="9359900" y="130820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169435</xdr:rowOff>
    </xdr:from>
    <xdr:ext cx="469744" cy="259045"/>
    <xdr:sp macro="" textlink="">
      <xdr:nvSpPr>
        <xdr:cNvPr id="333" name="【福祉施設】&#10;一人当たり面積平均値テキスト"/>
        <xdr:cNvSpPr txBox="1"/>
      </xdr:nvSpPr>
      <xdr:spPr>
        <a:xfrm>
          <a:off x="9467850" y="13872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146558</xdr:rowOff>
    </xdr:from>
    <xdr:to>
      <xdr:col>55</xdr:col>
      <xdr:colOff>50800</xdr:colOff>
      <xdr:row>85</xdr:row>
      <xdr:rowOff>76708</xdr:rowOff>
    </xdr:to>
    <xdr:sp macro="" textlink="">
      <xdr:nvSpPr>
        <xdr:cNvPr id="334" name="フローチャート: 判断 333"/>
        <xdr:cNvSpPr/>
      </xdr:nvSpPr>
      <xdr:spPr>
        <a:xfrm>
          <a:off x="9398000" y="140213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10161</xdr:rowOff>
    </xdr:from>
    <xdr:to>
      <xdr:col>50</xdr:col>
      <xdr:colOff>165100</xdr:colOff>
      <xdr:row>85</xdr:row>
      <xdr:rowOff>111761</xdr:rowOff>
    </xdr:to>
    <xdr:sp macro="" textlink="">
      <xdr:nvSpPr>
        <xdr:cNvPr id="335" name="フローチャート: 判断 334"/>
        <xdr:cNvSpPr/>
      </xdr:nvSpPr>
      <xdr:spPr>
        <a:xfrm>
          <a:off x="86360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336" name="フローチャート: 判断 335"/>
        <xdr:cNvSpPr/>
      </xdr:nvSpPr>
      <xdr:spPr>
        <a:xfrm>
          <a:off x="7842250" y="140411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166370</xdr:rowOff>
    </xdr:from>
    <xdr:to>
      <xdr:col>41</xdr:col>
      <xdr:colOff>101600</xdr:colOff>
      <xdr:row>85</xdr:row>
      <xdr:rowOff>96520</xdr:rowOff>
    </xdr:to>
    <xdr:sp macro="" textlink="">
      <xdr:nvSpPr>
        <xdr:cNvPr id="337" name="フローチャート: 判断 336"/>
        <xdr:cNvSpPr/>
      </xdr:nvSpPr>
      <xdr:spPr>
        <a:xfrm>
          <a:off x="7029450" y="140411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78</xdr:row>
      <xdr:rowOff>97028</xdr:rowOff>
    </xdr:from>
    <xdr:to>
      <xdr:col>36</xdr:col>
      <xdr:colOff>165100</xdr:colOff>
      <xdr:row>79</xdr:row>
      <xdr:rowOff>27178</xdr:rowOff>
    </xdr:to>
    <xdr:sp macro="" textlink="">
      <xdr:nvSpPr>
        <xdr:cNvPr id="338" name="フローチャート: 判断 337"/>
        <xdr:cNvSpPr/>
      </xdr:nvSpPr>
      <xdr:spPr>
        <a:xfrm>
          <a:off x="6235700" y="129811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14732</xdr:rowOff>
    </xdr:from>
    <xdr:to>
      <xdr:col>55</xdr:col>
      <xdr:colOff>50800</xdr:colOff>
      <xdr:row>86</xdr:row>
      <xdr:rowOff>116332</xdr:rowOff>
    </xdr:to>
    <xdr:sp macro="" textlink="">
      <xdr:nvSpPr>
        <xdr:cNvPr id="344" name="楕円 343"/>
        <xdr:cNvSpPr/>
      </xdr:nvSpPr>
      <xdr:spPr>
        <a:xfrm>
          <a:off x="9398000" y="1421968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101109</xdr:rowOff>
    </xdr:from>
    <xdr:ext cx="469744" cy="259045"/>
    <xdr:sp macro="" textlink="">
      <xdr:nvSpPr>
        <xdr:cNvPr id="345" name="【福祉施設】&#10;一人当たり面積該当値テキスト"/>
        <xdr:cNvSpPr txBox="1"/>
      </xdr:nvSpPr>
      <xdr:spPr>
        <a:xfrm>
          <a:off x="9467850" y="14140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15494</xdr:rowOff>
    </xdr:from>
    <xdr:to>
      <xdr:col>50</xdr:col>
      <xdr:colOff>165100</xdr:colOff>
      <xdr:row>86</xdr:row>
      <xdr:rowOff>117094</xdr:rowOff>
    </xdr:to>
    <xdr:sp macro="" textlink="">
      <xdr:nvSpPr>
        <xdr:cNvPr id="346" name="楕円 345"/>
        <xdr:cNvSpPr/>
      </xdr:nvSpPr>
      <xdr:spPr>
        <a:xfrm>
          <a:off x="8636000" y="1422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65532</xdr:rowOff>
    </xdr:from>
    <xdr:to>
      <xdr:col>55</xdr:col>
      <xdr:colOff>0</xdr:colOff>
      <xdr:row>86</xdr:row>
      <xdr:rowOff>66294</xdr:rowOff>
    </xdr:to>
    <xdr:cxnSp macro="">
      <xdr:nvCxnSpPr>
        <xdr:cNvPr id="347" name="直線コネクタ 346"/>
        <xdr:cNvCxnSpPr/>
      </xdr:nvCxnSpPr>
      <xdr:spPr>
        <a:xfrm flipV="1">
          <a:off x="8686800" y="14270482"/>
          <a:ext cx="74295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43687</xdr:rowOff>
    </xdr:from>
    <xdr:to>
      <xdr:col>41</xdr:col>
      <xdr:colOff>101600</xdr:colOff>
      <xdr:row>85</xdr:row>
      <xdr:rowOff>145287</xdr:rowOff>
    </xdr:to>
    <xdr:sp macro="" textlink="">
      <xdr:nvSpPr>
        <xdr:cNvPr id="348" name="楕円 347"/>
        <xdr:cNvSpPr/>
      </xdr:nvSpPr>
      <xdr:spPr>
        <a:xfrm>
          <a:off x="7029450" y="1408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49" name="楕円 348"/>
        <xdr:cNvSpPr/>
      </xdr:nvSpPr>
      <xdr:spPr>
        <a:xfrm>
          <a:off x="6235700" y="140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94487</xdr:rowOff>
    </xdr:from>
    <xdr:to>
      <xdr:col>41</xdr:col>
      <xdr:colOff>50800</xdr:colOff>
      <xdr:row>85</xdr:row>
      <xdr:rowOff>99822</xdr:rowOff>
    </xdr:to>
    <xdr:cxnSp macro="">
      <xdr:nvCxnSpPr>
        <xdr:cNvPr id="350" name="直線コネクタ 349"/>
        <xdr:cNvCxnSpPr/>
      </xdr:nvCxnSpPr>
      <xdr:spPr>
        <a:xfrm flipV="1">
          <a:off x="6286500" y="14134337"/>
          <a:ext cx="79375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128288</xdr:rowOff>
    </xdr:from>
    <xdr:ext cx="469744" cy="259045"/>
    <xdr:sp macro="" textlink="">
      <xdr:nvSpPr>
        <xdr:cNvPr id="351" name="n_1aveValue【福祉施設】&#10;一人当たり面積"/>
        <xdr:cNvSpPr txBox="1"/>
      </xdr:nvSpPr>
      <xdr:spPr>
        <a:xfrm>
          <a:off x="8458277" y="1383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352" name="n_2aveValue【福祉施設】&#10;一人当たり面積"/>
        <xdr:cNvSpPr txBox="1"/>
      </xdr:nvSpPr>
      <xdr:spPr>
        <a:xfrm>
          <a:off x="7677227" y="1382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113047</xdr:rowOff>
    </xdr:from>
    <xdr:ext cx="469744" cy="259045"/>
    <xdr:sp macro="" textlink="">
      <xdr:nvSpPr>
        <xdr:cNvPr id="353" name="n_3aveValue【福祉施設】&#10;一人当たり面積"/>
        <xdr:cNvSpPr txBox="1"/>
      </xdr:nvSpPr>
      <xdr:spPr>
        <a:xfrm>
          <a:off x="6864427" y="1382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43705</xdr:rowOff>
    </xdr:from>
    <xdr:ext cx="469744" cy="259045"/>
    <xdr:sp macro="" textlink="">
      <xdr:nvSpPr>
        <xdr:cNvPr id="354" name="n_4aveValue【福祉施設】&#10;一人当たり面積"/>
        <xdr:cNvSpPr txBox="1"/>
      </xdr:nvSpPr>
      <xdr:spPr>
        <a:xfrm>
          <a:off x="6070677" y="1276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108221</xdr:rowOff>
    </xdr:from>
    <xdr:ext cx="469744" cy="259045"/>
    <xdr:sp macro="" textlink="">
      <xdr:nvSpPr>
        <xdr:cNvPr id="355" name="n_1mainValue【福祉施設】&#10;一人当たり面積"/>
        <xdr:cNvSpPr txBox="1"/>
      </xdr:nvSpPr>
      <xdr:spPr>
        <a:xfrm>
          <a:off x="8458277" y="14313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136414</xdr:rowOff>
    </xdr:from>
    <xdr:ext cx="469744" cy="259045"/>
    <xdr:sp macro="" textlink="">
      <xdr:nvSpPr>
        <xdr:cNvPr id="356" name="n_3mainValue【福祉施設】&#10;一人当たり面積"/>
        <xdr:cNvSpPr txBox="1"/>
      </xdr:nvSpPr>
      <xdr:spPr>
        <a:xfrm>
          <a:off x="6864427" y="1417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141749</xdr:rowOff>
    </xdr:from>
    <xdr:ext cx="469744" cy="259045"/>
    <xdr:sp macro="" textlink="">
      <xdr:nvSpPr>
        <xdr:cNvPr id="357" name="n_4mainValue【福祉施設】&#10;一人当たり面積"/>
        <xdr:cNvSpPr txBox="1"/>
      </xdr:nvSpPr>
      <xdr:spPr>
        <a:xfrm>
          <a:off x="6070677" y="1418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4" name="正方形/長方形 373"/>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5" name="正方形/長方形 374"/>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6" name="正方形/長方形 375"/>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7" name="正方形/長方形 376"/>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8" name="正方形/長方形 377"/>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9" name="正方形/長方形 378"/>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0" name="正方形/長方形 379"/>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正方形/長方形 380"/>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2" name="テキスト ボックス 381"/>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3" name="直線コネクタ 382"/>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4" name="テキスト ボックス 383"/>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5" name="直線コネクタ 384"/>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6" name="テキスト ボックス 385"/>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7" name="直線コネクタ 386"/>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8" name="テキスト ボックス 387"/>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9" name="直線コネクタ 388"/>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0" name="テキスト ボックス 389"/>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1" name="直線コネクタ 390"/>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2" name="テキスト ボックス 391"/>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3" name="直線コネクタ 392"/>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4" name="テキスト ボックス 393"/>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5" name="直線コネクタ 394"/>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6" name="テキスト ボックス 395"/>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7" name="直線コネクタ 396"/>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43543</xdr:rowOff>
    </xdr:from>
    <xdr:to>
      <xdr:col>85</xdr:col>
      <xdr:colOff>126364</xdr:colOff>
      <xdr:row>42</xdr:row>
      <xdr:rowOff>92528</xdr:rowOff>
    </xdr:to>
    <xdr:cxnSp macro="">
      <xdr:nvCxnSpPr>
        <xdr:cNvPr id="399" name="直線コネクタ 398"/>
        <xdr:cNvCxnSpPr/>
      </xdr:nvCxnSpPr>
      <xdr:spPr>
        <a:xfrm flipV="1">
          <a:off x="14699614" y="549819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0" name="【一般廃棄物処理施設】&#10;有形固定資産減価償却率最小値テキスト"/>
        <xdr:cNvSpPr txBox="1"/>
      </xdr:nvSpPr>
      <xdr:spPr>
        <a:xfrm>
          <a:off x="14738350" y="703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1" name="直線コネクタ 400"/>
        <xdr:cNvCxnSpPr/>
      </xdr:nvCxnSpPr>
      <xdr:spPr>
        <a:xfrm>
          <a:off x="146113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161670</xdr:rowOff>
    </xdr:from>
    <xdr:ext cx="340478" cy="259045"/>
    <xdr:sp macro="" textlink="">
      <xdr:nvSpPr>
        <xdr:cNvPr id="402" name="【一般廃棄物処理施設】&#10;有形固定資産減価償却率最大値テキスト"/>
        <xdr:cNvSpPr txBox="1"/>
      </xdr:nvSpPr>
      <xdr:spPr>
        <a:xfrm>
          <a:off x="14738350" y="5286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43543</xdr:rowOff>
    </xdr:from>
    <xdr:to>
      <xdr:col>86</xdr:col>
      <xdr:colOff>25400</xdr:colOff>
      <xdr:row>33</xdr:row>
      <xdr:rowOff>43543</xdr:rowOff>
    </xdr:to>
    <xdr:cxnSp macro="">
      <xdr:nvCxnSpPr>
        <xdr:cNvPr id="403" name="直線コネクタ 402"/>
        <xdr:cNvCxnSpPr/>
      </xdr:nvCxnSpPr>
      <xdr:spPr>
        <a:xfrm>
          <a:off x="14611350" y="54981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121393</xdr:rowOff>
    </xdr:from>
    <xdr:ext cx="405111" cy="259045"/>
    <xdr:sp macro="" textlink="">
      <xdr:nvSpPr>
        <xdr:cNvPr id="404" name="【一般廃棄物処理施設】&#10;有形固定資産減価償却率平均値テキスト"/>
        <xdr:cNvSpPr txBox="1"/>
      </xdr:nvSpPr>
      <xdr:spPr>
        <a:xfrm>
          <a:off x="14738350" y="623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405" name="フローチャート: 判断 404"/>
        <xdr:cNvSpPr/>
      </xdr:nvSpPr>
      <xdr:spPr>
        <a:xfrm>
          <a:off x="14649450" y="625801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406" name="フローチャート: 判断 405"/>
        <xdr:cNvSpPr/>
      </xdr:nvSpPr>
      <xdr:spPr>
        <a:xfrm>
          <a:off x="13887450" y="633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98878</xdr:rowOff>
    </xdr:from>
    <xdr:to>
      <xdr:col>76</xdr:col>
      <xdr:colOff>165100</xdr:colOff>
      <xdr:row>39</xdr:row>
      <xdr:rowOff>29028</xdr:rowOff>
    </xdr:to>
    <xdr:sp macro="" textlink="">
      <xdr:nvSpPr>
        <xdr:cNvPr id="407" name="フローチャート: 判断 406"/>
        <xdr:cNvSpPr/>
      </xdr:nvSpPr>
      <xdr:spPr>
        <a:xfrm>
          <a:off x="13093700" y="63790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90715</xdr:rowOff>
    </xdr:from>
    <xdr:to>
      <xdr:col>72</xdr:col>
      <xdr:colOff>38100</xdr:colOff>
      <xdr:row>39</xdr:row>
      <xdr:rowOff>20865</xdr:rowOff>
    </xdr:to>
    <xdr:sp macro="" textlink="">
      <xdr:nvSpPr>
        <xdr:cNvPr id="408" name="フローチャート: 判断 407"/>
        <xdr:cNvSpPr/>
      </xdr:nvSpPr>
      <xdr:spPr>
        <a:xfrm>
          <a:off x="12299950" y="63708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09" name="フローチャート: 判断 408"/>
        <xdr:cNvSpPr/>
      </xdr:nvSpPr>
      <xdr:spPr>
        <a:xfrm>
          <a:off x="11487150" y="628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0" name="テキスト ボックス 409"/>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1" name="テキスト ボックス 410"/>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2" name="テキスト ボックス 411"/>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3" name="テキスト ボックス 412"/>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4" name="テキスト ボックス 413"/>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27033</xdr:rowOff>
    </xdr:from>
    <xdr:to>
      <xdr:col>72</xdr:col>
      <xdr:colOff>38100</xdr:colOff>
      <xdr:row>38</xdr:row>
      <xdr:rowOff>128633</xdr:rowOff>
    </xdr:to>
    <xdr:sp macro="" textlink="">
      <xdr:nvSpPr>
        <xdr:cNvPr id="415" name="楕円 414"/>
        <xdr:cNvSpPr/>
      </xdr:nvSpPr>
      <xdr:spPr>
        <a:xfrm>
          <a:off x="12299950" y="630718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144599</xdr:rowOff>
    </xdr:from>
    <xdr:to>
      <xdr:col>67</xdr:col>
      <xdr:colOff>101600</xdr:colOff>
      <xdr:row>40</xdr:row>
      <xdr:rowOff>74749</xdr:rowOff>
    </xdr:to>
    <xdr:sp macro="" textlink="">
      <xdr:nvSpPr>
        <xdr:cNvPr id="416" name="楕円 415"/>
        <xdr:cNvSpPr/>
      </xdr:nvSpPr>
      <xdr:spPr>
        <a:xfrm>
          <a:off x="11487150" y="658984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77833</xdr:rowOff>
    </xdr:from>
    <xdr:to>
      <xdr:col>71</xdr:col>
      <xdr:colOff>177800</xdr:colOff>
      <xdr:row>40</xdr:row>
      <xdr:rowOff>23949</xdr:rowOff>
    </xdr:to>
    <xdr:cxnSp macro="">
      <xdr:nvCxnSpPr>
        <xdr:cNvPr id="417" name="直線コネクタ 416"/>
        <xdr:cNvCxnSpPr/>
      </xdr:nvCxnSpPr>
      <xdr:spPr>
        <a:xfrm flipV="1">
          <a:off x="11537950" y="6357983"/>
          <a:ext cx="806450" cy="27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3101</xdr:rowOff>
    </xdr:from>
    <xdr:ext cx="405111" cy="259045"/>
    <xdr:sp macro="" textlink="">
      <xdr:nvSpPr>
        <xdr:cNvPr id="418" name="n_1aveValue【一般廃棄物処理施設】&#10;有形固定資産減価償却率"/>
        <xdr:cNvSpPr txBox="1"/>
      </xdr:nvSpPr>
      <xdr:spPr>
        <a:xfrm>
          <a:off x="1374204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45555</xdr:rowOff>
    </xdr:from>
    <xdr:ext cx="405111" cy="259045"/>
    <xdr:sp macro="" textlink="">
      <xdr:nvSpPr>
        <xdr:cNvPr id="419" name="n_2aveValue【一般廃棄物処理施設】&#10;有形固定資産減価償却率"/>
        <xdr:cNvSpPr txBox="1"/>
      </xdr:nvSpPr>
      <xdr:spPr>
        <a:xfrm>
          <a:off x="1296099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11992</xdr:rowOff>
    </xdr:from>
    <xdr:ext cx="405111" cy="259045"/>
    <xdr:sp macro="" textlink="">
      <xdr:nvSpPr>
        <xdr:cNvPr id="420" name="n_3aveValue【一般廃棄物処理施設】&#10;有形固定資産減価償却率"/>
        <xdr:cNvSpPr txBox="1"/>
      </xdr:nvSpPr>
      <xdr:spPr>
        <a:xfrm>
          <a:off x="12167244" y="6457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21" name="n_4aveValue【一般廃棄物処理施設】&#10;有形固定資産減価償却率"/>
        <xdr:cNvSpPr txBox="1"/>
      </xdr:nvSpPr>
      <xdr:spPr>
        <a:xfrm>
          <a:off x="11354444" y="6073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145160</xdr:rowOff>
    </xdr:from>
    <xdr:ext cx="405111" cy="259045"/>
    <xdr:sp macro="" textlink="">
      <xdr:nvSpPr>
        <xdr:cNvPr id="422" name="n_3mainValue【一般廃棄物処理施設】&#10;有形固定資産減価償却率"/>
        <xdr:cNvSpPr txBox="1"/>
      </xdr:nvSpPr>
      <xdr:spPr>
        <a:xfrm>
          <a:off x="12167244" y="6095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65876</xdr:rowOff>
    </xdr:from>
    <xdr:ext cx="405111" cy="259045"/>
    <xdr:sp macro="" textlink="">
      <xdr:nvSpPr>
        <xdr:cNvPr id="423" name="n_4mainValue【一般廃棄物処理施設】&#10;有形固定資産減価償却率"/>
        <xdr:cNvSpPr txBox="1"/>
      </xdr:nvSpPr>
      <xdr:spPr>
        <a:xfrm>
          <a:off x="11354444" y="6676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4" name="正方形/長方形 423"/>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5" name="正方形/長方形 424"/>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6" name="正方形/長方形 425"/>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7" name="正方形/長方形 426"/>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8" name="正方形/長方形 427"/>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9" name="正方形/長方形 428"/>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0" name="正方形/長方形 429"/>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1" name="正方形/長方形 430"/>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2" name="テキスト ボックス 431"/>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3" name="直線コネクタ 432"/>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4" name="直線コネクタ 433"/>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5" name="テキスト ボックス 434"/>
        <xdr:cNvSpPr txBox="1"/>
      </xdr:nvSpPr>
      <xdr:spPr>
        <a:xfrm>
          <a:off x="16248514" y="684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6" name="直線コネクタ 435"/>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37" name="テキスト ボックス 436"/>
        <xdr:cNvSpPr txBox="1"/>
      </xdr:nvSpPr>
      <xdr:spPr>
        <a:xfrm>
          <a:off x="15939981" y="6474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8" name="直線コネクタ 437"/>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439" name="テキスト ボックス 438"/>
        <xdr:cNvSpPr txBox="1"/>
      </xdr:nvSpPr>
      <xdr:spPr>
        <a:xfrm>
          <a:off x="15849828" y="6112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0" name="直線コネクタ 439"/>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441" name="テキスト ボックス 440"/>
        <xdr:cNvSpPr txBox="1"/>
      </xdr:nvSpPr>
      <xdr:spPr>
        <a:xfrm>
          <a:off x="15849828" y="57442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2" name="直線コネクタ 441"/>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43" name="テキスト ボックス 442"/>
        <xdr:cNvSpPr txBox="1"/>
      </xdr:nvSpPr>
      <xdr:spPr>
        <a:xfrm>
          <a:off x="15849828" y="5375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4" name="直線コネクタ 443"/>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45" name="テキスト ボックス 444"/>
        <xdr:cNvSpPr txBox="1"/>
      </xdr:nvSpPr>
      <xdr:spPr>
        <a:xfrm>
          <a:off x="15849828" y="50076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6"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447" name="直線コネクタ 446"/>
        <xdr:cNvCxnSpPr/>
      </xdr:nvCxnSpPr>
      <xdr:spPr>
        <a:xfrm flipV="1">
          <a:off x="19951064" y="5537904"/>
          <a:ext cx="0" cy="144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448" name="【一般廃棄物処理施設】&#10;一人当たり有形固定資産（償却資産）額最小値テキスト"/>
        <xdr:cNvSpPr txBox="1"/>
      </xdr:nvSpPr>
      <xdr:spPr>
        <a:xfrm>
          <a:off x="19989800" y="6982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449" name="直線コネクタ 448"/>
        <xdr:cNvCxnSpPr/>
      </xdr:nvCxnSpPr>
      <xdr:spPr>
        <a:xfrm>
          <a:off x="19881850" y="69785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450" name="【一般廃棄物処理施設】&#10;一人当たり有形固定資産（償却資産）額最大値テキスト"/>
        <xdr:cNvSpPr txBox="1"/>
      </xdr:nvSpPr>
      <xdr:spPr>
        <a:xfrm>
          <a:off x="19989800" y="53194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451" name="直線コネクタ 450"/>
        <xdr:cNvCxnSpPr/>
      </xdr:nvCxnSpPr>
      <xdr:spPr>
        <a:xfrm>
          <a:off x="19881850" y="55379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12898</xdr:rowOff>
    </xdr:from>
    <xdr:ext cx="599010" cy="259045"/>
    <xdr:sp macro="" textlink="">
      <xdr:nvSpPr>
        <xdr:cNvPr id="452" name="【一般廃棄物処理施設】&#10;一人当たり有形固定資産（償却資産）額平均値テキスト"/>
        <xdr:cNvSpPr txBox="1"/>
      </xdr:nvSpPr>
      <xdr:spPr>
        <a:xfrm>
          <a:off x="19989800" y="67883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453" name="フローチャート: 判断 452"/>
        <xdr:cNvSpPr/>
      </xdr:nvSpPr>
      <xdr:spPr>
        <a:xfrm>
          <a:off x="19900900" y="68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55885</xdr:rowOff>
    </xdr:from>
    <xdr:to>
      <xdr:col>112</xdr:col>
      <xdr:colOff>38100</xdr:colOff>
      <xdr:row>41</xdr:row>
      <xdr:rowOff>157485</xdr:rowOff>
    </xdr:to>
    <xdr:sp macro="" textlink="">
      <xdr:nvSpPr>
        <xdr:cNvPr id="454" name="フローチャート: 判断 453"/>
        <xdr:cNvSpPr/>
      </xdr:nvSpPr>
      <xdr:spPr>
        <a:xfrm>
          <a:off x="19157950" y="68313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68901</xdr:rowOff>
    </xdr:from>
    <xdr:to>
      <xdr:col>107</xdr:col>
      <xdr:colOff>101600</xdr:colOff>
      <xdr:row>41</xdr:row>
      <xdr:rowOff>170501</xdr:rowOff>
    </xdr:to>
    <xdr:sp macro="" textlink="">
      <xdr:nvSpPr>
        <xdr:cNvPr id="455" name="フローチャート: 判断 454"/>
        <xdr:cNvSpPr/>
      </xdr:nvSpPr>
      <xdr:spPr>
        <a:xfrm>
          <a:off x="18345150" y="684435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62220</xdr:rowOff>
    </xdr:from>
    <xdr:to>
      <xdr:col>102</xdr:col>
      <xdr:colOff>165100</xdr:colOff>
      <xdr:row>41</xdr:row>
      <xdr:rowOff>163820</xdr:rowOff>
    </xdr:to>
    <xdr:sp macro="" textlink="">
      <xdr:nvSpPr>
        <xdr:cNvPr id="456" name="フローチャート: 判断 455"/>
        <xdr:cNvSpPr/>
      </xdr:nvSpPr>
      <xdr:spPr>
        <a:xfrm>
          <a:off x="17551400" y="683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55644</xdr:rowOff>
    </xdr:from>
    <xdr:to>
      <xdr:col>98</xdr:col>
      <xdr:colOff>38100</xdr:colOff>
      <xdr:row>41</xdr:row>
      <xdr:rowOff>157244</xdr:rowOff>
    </xdr:to>
    <xdr:sp macro="" textlink="">
      <xdr:nvSpPr>
        <xdr:cNvPr id="457" name="フローチャート: 判断 456"/>
        <xdr:cNvSpPr/>
      </xdr:nvSpPr>
      <xdr:spPr>
        <a:xfrm>
          <a:off x="16757650" y="68310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8" name="テキスト ボックス 457"/>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9" name="テキスト ボックス 458"/>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0" name="テキスト ボックス 459"/>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1" name="テキスト ボックス 460"/>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2" name="テキスト ボックス 461"/>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93459</xdr:rowOff>
    </xdr:from>
    <xdr:to>
      <xdr:col>102</xdr:col>
      <xdr:colOff>165100</xdr:colOff>
      <xdr:row>42</xdr:row>
      <xdr:rowOff>23609</xdr:rowOff>
    </xdr:to>
    <xdr:sp macro="" textlink="">
      <xdr:nvSpPr>
        <xdr:cNvPr id="463" name="楕円 462"/>
        <xdr:cNvSpPr/>
      </xdr:nvSpPr>
      <xdr:spPr>
        <a:xfrm>
          <a:off x="17551400" y="686890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51737</xdr:rowOff>
    </xdr:from>
    <xdr:to>
      <xdr:col>98</xdr:col>
      <xdr:colOff>38100</xdr:colOff>
      <xdr:row>41</xdr:row>
      <xdr:rowOff>153337</xdr:rowOff>
    </xdr:to>
    <xdr:sp macro="" textlink="">
      <xdr:nvSpPr>
        <xdr:cNvPr id="464" name="楕円 463"/>
        <xdr:cNvSpPr/>
      </xdr:nvSpPr>
      <xdr:spPr>
        <a:xfrm>
          <a:off x="16757650" y="68271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102537</xdr:rowOff>
    </xdr:from>
    <xdr:to>
      <xdr:col>102</xdr:col>
      <xdr:colOff>114300</xdr:colOff>
      <xdr:row>41</xdr:row>
      <xdr:rowOff>144259</xdr:rowOff>
    </xdr:to>
    <xdr:cxnSp macro="">
      <xdr:nvCxnSpPr>
        <xdr:cNvPr id="465" name="直線コネクタ 464"/>
        <xdr:cNvCxnSpPr/>
      </xdr:nvCxnSpPr>
      <xdr:spPr>
        <a:xfrm>
          <a:off x="16802100" y="6877987"/>
          <a:ext cx="800100" cy="4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2562</xdr:rowOff>
    </xdr:from>
    <xdr:ext cx="599010" cy="259045"/>
    <xdr:sp macro="" textlink="">
      <xdr:nvSpPr>
        <xdr:cNvPr id="466" name="n_1aveValue【一般廃棄物処理施設】&#10;一人当たり有形固定資産（償却資産）額"/>
        <xdr:cNvSpPr txBox="1"/>
      </xdr:nvSpPr>
      <xdr:spPr>
        <a:xfrm>
          <a:off x="18915595" y="661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15578</xdr:rowOff>
    </xdr:from>
    <xdr:ext cx="599010" cy="259045"/>
    <xdr:sp macro="" textlink="">
      <xdr:nvSpPr>
        <xdr:cNvPr id="467" name="n_2aveValue【一般廃棄物処理施設】&#10;一人当たり有形固定資産（償却資産）額"/>
        <xdr:cNvSpPr txBox="1"/>
      </xdr:nvSpPr>
      <xdr:spPr>
        <a:xfrm>
          <a:off x="18134545" y="6625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8897</xdr:rowOff>
    </xdr:from>
    <xdr:ext cx="599010" cy="259045"/>
    <xdr:sp macro="" textlink="">
      <xdr:nvSpPr>
        <xdr:cNvPr id="468" name="n_3aveValue【一般廃棄物処理施設】&#10;一人当たり有形固定資産（償却資産）額"/>
        <xdr:cNvSpPr txBox="1"/>
      </xdr:nvSpPr>
      <xdr:spPr>
        <a:xfrm>
          <a:off x="17321745" y="661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148371</xdr:rowOff>
    </xdr:from>
    <xdr:ext cx="599010" cy="259045"/>
    <xdr:sp macro="" textlink="">
      <xdr:nvSpPr>
        <xdr:cNvPr id="469" name="n_4aveValue【一般廃棄物処理施設】&#10;一人当たり有形固定資産（償却資産）額"/>
        <xdr:cNvSpPr txBox="1"/>
      </xdr:nvSpPr>
      <xdr:spPr>
        <a:xfrm>
          <a:off x="16527995" y="6923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14736</xdr:rowOff>
    </xdr:from>
    <xdr:ext cx="534377" cy="259045"/>
    <xdr:sp macro="" textlink="">
      <xdr:nvSpPr>
        <xdr:cNvPr id="470" name="n_3mainValue【一般廃棄物処理施設】&#10;一人当たり有形固定資産（償却資産）額"/>
        <xdr:cNvSpPr txBox="1"/>
      </xdr:nvSpPr>
      <xdr:spPr>
        <a:xfrm>
          <a:off x="17354061" y="695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169864</xdr:rowOff>
    </xdr:from>
    <xdr:ext cx="599010" cy="259045"/>
    <xdr:sp macro="" textlink="">
      <xdr:nvSpPr>
        <xdr:cNvPr id="471" name="n_4mainValue【一般廃棄物処理施設】&#10;一人当たり有形固定資産（償却資産）額"/>
        <xdr:cNvSpPr txBox="1"/>
      </xdr:nvSpPr>
      <xdr:spPr>
        <a:xfrm>
          <a:off x="16527995" y="660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2" name="テキスト ボックス 481"/>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3" name="直線コネクタ 482"/>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84" name="テキスト ボックス 483"/>
        <xdr:cNvSpPr txBox="1"/>
      </xdr:nvSpPr>
      <xdr:spPr>
        <a:xfrm>
          <a:off x="107977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5" name="直線コネクタ 484"/>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6" name="テキスト ボックス 485"/>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7" name="直線コネクタ 486"/>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8" name="テキスト ボックス 487"/>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9" name="直線コネクタ 488"/>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0" name="テキスト ボックス 489"/>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1" name="直線コネクタ 490"/>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2" name="テキスト ボックス 491"/>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3" name="直線コネクタ 492"/>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94" name="テキスト ボックス 493"/>
        <xdr:cNvSpPr txBox="1"/>
      </xdr:nvSpPr>
      <xdr:spPr>
        <a:xfrm>
          <a:off x="1090691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6"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17962</xdr:rowOff>
    </xdr:from>
    <xdr:to>
      <xdr:col>85</xdr:col>
      <xdr:colOff>126364</xdr:colOff>
      <xdr:row>64</xdr:row>
      <xdr:rowOff>45720</xdr:rowOff>
    </xdr:to>
    <xdr:cxnSp macro="">
      <xdr:nvCxnSpPr>
        <xdr:cNvPr id="497" name="直線コネクタ 496"/>
        <xdr:cNvCxnSpPr/>
      </xdr:nvCxnSpPr>
      <xdr:spPr>
        <a:xfrm flipV="1">
          <a:off x="14699614" y="9269912"/>
          <a:ext cx="0" cy="134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498" name="【保健センター・保健所】&#10;有形固定資産減価償却率最小値テキスト"/>
        <xdr:cNvSpPr txBox="1"/>
      </xdr:nvSpPr>
      <xdr:spPr>
        <a:xfrm>
          <a:off x="14738350"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499" name="直線コネクタ 498"/>
        <xdr:cNvCxnSpPr/>
      </xdr:nvCxnSpPr>
      <xdr:spPr>
        <a:xfrm>
          <a:off x="14611350" y="106184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136089</xdr:rowOff>
    </xdr:from>
    <xdr:ext cx="340478" cy="259045"/>
    <xdr:sp macro="" textlink="">
      <xdr:nvSpPr>
        <xdr:cNvPr id="500" name="【保健センター・保健所】&#10;有形固定資産減価償却率最大値テキスト"/>
        <xdr:cNvSpPr txBox="1"/>
      </xdr:nvSpPr>
      <xdr:spPr>
        <a:xfrm>
          <a:off x="14738350" y="90578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17962</xdr:rowOff>
    </xdr:from>
    <xdr:to>
      <xdr:col>86</xdr:col>
      <xdr:colOff>25400</xdr:colOff>
      <xdr:row>56</xdr:row>
      <xdr:rowOff>17962</xdr:rowOff>
    </xdr:to>
    <xdr:cxnSp macro="">
      <xdr:nvCxnSpPr>
        <xdr:cNvPr id="501" name="直線コネクタ 500"/>
        <xdr:cNvCxnSpPr/>
      </xdr:nvCxnSpPr>
      <xdr:spPr>
        <a:xfrm>
          <a:off x="14611350" y="92699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502" name="【保健センター・保健所】&#10;有形固定資産減価償却率平均値テキスト"/>
        <xdr:cNvSpPr txBox="1"/>
      </xdr:nvSpPr>
      <xdr:spPr>
        <a:xfrm>
          <a:off x="14738350" y="98642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03" name="フローチャート: 判断 502"/>
        <xdr:cNvSpPr/>
      </xdr:nvSpPr>
      <xdr:spPr>
        <a:xfrm>
          <a:off x="14649450" y="988586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68399</xdr:rowOff>
    </xdr:from>
    <xdr:to>
      <xdr:col>81</xdr:col>
      <xdr:colOff>101600</xdr:colOff>
      <xdr:row>59</xdr:row>
      <xdr:rowOff>169999</xdr:rowOff>
    </xdr:to>
    <xdr:sp macro="" textlink="">
      <xdr:nvSpPr>
        <xdr:cNvPr id="504" name="フローチャート: 判断 503"/>
        <xdr:cNvSpPr/>
      </xdr:nvSpPr>
      <xdr:spPr>
        <a:xfrm>
          <a:off x="13887450" y="98156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505" name="フローチャート: 判断 504"/>
        <xdr:cNvSpPr/>
      </xdr:nvSpPr>
      <xdr:spPr>
        <a:xfrm>
          <a:off x="13093700" y="982054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506" name="フローチャート: 判断 505"/>
        <xdr:cNvSpPr/>
      </xdr:nvSpPr>
      <xdr:spPr>
        <a:xfrm>
          <a:off x="12299950" y="979278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145143</xdr:rowOff>
    </xdr:from>
    <xdr:to>
      <xdr:col>67</xdr:col>
      <xdr:colOff>101600</xdr:colOff>
      <xdr:row>59</xdr:row>
      <xdr:rowOff>75293</xdr:rowOff>
    </xdr:to>
    <xdr:sp macro="" textlink="">
      <xdr:nvSpPr>
        <xdr:cNvPr id="507" name="フローチャート: 判断 506"/>
        <xdr:cNvSpPr/>
      </xdr:nvSpPr>
      <xdr:spPr>
        <a:xfrm>
          <a:off x="11487150" y="97272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8" name="テキスト ボックス 507"/>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63</xdr:row>
      <xdr:rowOff>86360</xdr:rowOff>
    </xdr:from>
    <xdr:to>
      <xdr:col>72</xdr:col>
      <xdr:colOff>38100</xdr:colOff>
      <xdr:row>64</xdr:row>
      <xdr:rowOff>16510</xdr:rowOff>
    </xdr:to>
    <xdr:sp macro="" textlink="">
      <xdr:nvSpPr>
        <xdr:cNvPr id="513" name="楕円 512"/>
        <xdr:cNvSpPr/>
      </xdr:nvSpPr>
      <xdr:spPr>
        <a:xfrm>
          <a:off x="12299950" y="104940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62</xdr:row>
      <xdr:rowOff>145143</xdr:rowOff>
    </xdr:from>
    <xdr:to>
      <xdr:col>67</xdr:col>
      <xdr:colOff>101600</xdr:colOff>
      <xdr:row>63</xdr:row>
      <xdr:rowOff>75293</xdr:rowOff>
    </xdr:to>
    <xdr:sp macro="" textlink="">
      <xdr:nvSpPr>
        <xdr:cNvPr id="514" name="楕円 513"/>
        <xdr:cNvSpPr/>
      </xdr:nvSpPr>
      <xdr:spPr>
        <a:xfrm>
          <a:off x="11487150" y="103876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24493</xdr:rowOff>
    </xdr:from>
    <xdr:to>
      <xdr:col>71</xdr:col>
      <xdr:colOff>177800</xdr:colOff>
      <xdr:row>63</xdr:row>
      <xdr:rowOff>137160</xdr:rowOff>
    </xdr:to>
    <xdr:cxnSp macro="">
      <xdr:nvCxnSpPr>
        <xdr:cNvPr id="515" name="直線コネクタ 514"/>
        <xdr:cNvCxnSpPr/>
      </xdr:nvCxnSpPr>
      <xdr:spPr>
        <a:xfrm>
          <a:off x="11537950" y="10432143"/>
          <a:ext cx="80645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15076</xdr:rowOff>
    </xdr:from>
    <xdr:ext cx="405111" cy="259045"/>
    <xdr:sp macro="" textlink="">
      <xdr:nvSpPr>
        <xdr:cNvPr id="516" name="n_1aveValue【保健センター・保健所】&#10;有形固定資産減価償却率"/>
        <xdr:cNvSpPr txBox="1"/>
      </xdr:nvSpPr>
      <xdr:spPr>
        <a:xfrm>
          <a:off x="13742044" y="959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517" name="n_2aveValue【保健センター・保健所】&#10;有形固定資産減価償却率"/>
        <xdr:cNvSpPr txBox="1"/>
      </xdr:nvSpPr>
      <xdr:spPr>
        <a:xfrm>
          <a:off x="12960994" y="9602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163665</xdr:rowOff>
    </xdr:from>
    <xdr:ext cx="405111" cy="259045"/>
    <xdr:sp macro="" textlink="">
      <xdr:nvSpPr>
        <xdr:cNvPr id="518" name="n_3aveValue【保健センター・保健所】&#10;有形固定資産減価償却率"/>
        <xdr:cNvSpPr txBox="1"/>
      </xdr:nvSpPr>
      <xdr:spPr>
        <a:xfrm>
          <a:off x="12167244" y="9580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91820</xdr:rowOff>
    </xdr:from>
    <xdr:ext cx="405111" cy="259045"/>
    <xdr:sp macro="" textlink="">
      <xdr:nvSpPr>
        <xdr:cNvPr id="519" name="n_4aveValue【保健センター・保健所】&#10;有形固定資産減価償却率"/>
        <xdr:cNvSpPr txBox="1"/>
      </xdr:nvSpPr>
      <xdr:spPr>
        <a:xfrm>
          <a:off x="11354444" y="9508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7637</xdr:rowOff>
    </xdr:from>
    <xdr:ext cx="405111" cy="259045"/>
    <xdr:sp macro="" textlink="">
      <xdr:nvSpPr>
        <xdr:cNvPr id="520" name="n_3mainValue【保健センター・保健所】&#10;有形固定資産減価償却率"/>
        <xdr:cNvSpPr txBox="1"/>
      </xdr:nvSpPr>
      <xdr:spPr>
        <a:xfrm>
          <a:off x="121672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66420</xdr:rowOff>
    </xdr:from>
    <xdr:ext cx="405111" cy="259045"/>
    <xdr:sp macro="" textlink="">
      <xdr:nvSpPr>
        <xdr:cNvPr id="521" name="n_4mainValue【保健センター・保健所】&#10;有形固定資産減価償却率"/>
        <xdr:cNvSpPr txBox="1"/>
      </xdr:nvSpPr>
      <xdr:spPr>
        <a:xfrm>
          <a:off x="11354444" y="10474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2" name="直線コネクタ 531"/>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3" name="テキスト ボックス 532"/>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4" name="直線コネクタ 533"/>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5" name="テキスト ボックス 534"/>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6" name="直線コネクタ 535"/>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7" name="テキスト ボックス 536"/>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8" name="直線コネクタ 537"/>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9" name="テキスト ボックス 538"/>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1" name="テキスト ボックス 540"/>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37947</xdr:rowOff>
    </xdr:from>
    <xdr:to>
      <xdr:col>116</xdr:col>
      <xdr:colOff>62864</xdr:colOff>
      <xdr:row>63</xdr:row>
      <xdr:rowOff>151791</xdr:rowOff>
    </xdr:to>
    <xdr:cxnSp macro="">
      <xdr:nvCxnSpPr>
        <xdr:cNvPr id="543" name="直線コネクタ 542"/>
        <xdr:cNvCxnSpPr/>
      </xdr:nvCxnSpPr>
      <xdr:spPr>
        <a:xfrm flipV="1">
          <a:off x="19951064" y="9124797"/>
          <a:ext cx="0" cy="1434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155618</xdr:rowOff>
    </xdr:from>
    <xdr:ext cx="469744" cy="259045"/>
    <xdr:sp macro="" textlink="">
      <xdr:nvSpPr>
        <xdr:cNvPr id="544" name="【保健センター・保健所】&#10;一人当たり面積最小値テキスト"/>
        <xdr:cNvSpPr txBox="1"/>
      </xdr:nvSpPr>
      <xdr:spPr>
        <a:xfrm>
          <a:off x="19989800" y="1056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151791</xdr:rowOff>
    </xdr:from>
    <xdr:to>
      <xdr:col>116</xdr:col>
      <xdr:colOff>152400</xdr:colOff>
      <xdr:row>63</xdr:row>
      <xdr:rowOff>151791</xdr:rowOff>
    </xdr:to>
    <xdr:cxnSp macro="">
      <xdr:nvCxnSpPr>
        <xdr:cNvPr id="545" name="直線コネクタ 544"/>
        <xdr:cNvCxnSpPr/>
      </xdr:nvCxnSpPr>
      <xdr:spPr>
        <a:xfrm>
          <a:off x="19881850" y="105594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156074</xdr:rowOff>
    </xdr:from>
    <xdr:ext cx="469744" cy="259045"/>
    <xdr:sp macro="" textlink="">
      <xdr:nvSpPr>
        <xdr:cNvPr id="546" name="【保健センター・保健所】&#10;一人当たり面積最大値テキスト"/>
        <xdr:cNvSpPr txBox="1"/>
      </xdr:nvSpPr>
      <xdr:spPr>
        <a:xfrm>
          <a:off x="19989800" y="891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37947</xdr:rowOff>
    </xdr:from>
    <xdr:to>
      <xdr:col>116</xdr:col>
      <xdr:colOff>152400</xdr:colOff>
      <xdr:row>55</xdr:row>
      <xdr:rowOff>37947</xdr:rowOff>
    </xdr:to>
    <xdr:cxnSp macro="">
      <xdr:nvCxnSpPr>
        <xdr:cNvPr id="547" name="直線コネクタ 546"/>
        <xdr:cNvCxnSpPr/>
      </xdr:nvCxnSpPr>
      <xdr:spPr>
        <a:xfrm>
          <a:off x="19881850" y="91247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137939</xdr:rowOff>
    </xdr:from>
    <xdr:ext cx="469744" cy="259045"/>
    <xdr:sp macro="" textlink="">
      <xdr:nvSpPr>
        <xdr:cNvPr id="548" name="【保健センター・保健所】&#10;一人当たり面積平均値テキスト"/>
        <xdr:cNvSpPr txBox="1"/>
      </xdr:nvSpPr>
      <xdr:spPr>
        <a:xfrm>
          <a:off x="19989800" y="1038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159512</xdr:rowOff>
    </xdr:from>
    <xdr:to>
      <xdr:col>116</xdr:col>
      <xdr:colOff>114300</xdr:colOff>
      <xdr:row>63</xdr:row>
      <xdr:rowOff>89662</xdr:rowOff>
    </xdr:to>
    <xdr:sp macro="" textlink="">
      <xdr:nvSpPr>
        <xdr:cNvPr id="549" name="フローチャート: 判断 548"/>
        <xdr:cNvSpPr/>
      </xdr:nvSpPr>
      <xdr:spPr>
        <a:xfrm>
          <a:off x="19900900" y="1040206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160427</xdr:rowOff>
    </xdr:from>
    <xdr:to>
      <xdr:col>112</xdr:col>
      <xdr:colOff>38100</xdr:colOff>
      <xdr:row>63</xdr:row>
      <xdr:rowOff>90577</xdr:rowOff>
    </xdr:to>
    <xdr:sp macro="" textlink="">
      <xdr:nvSpPr>
        <xdr:cNvPr id="550" name="フローチャート: 判断 549"/>
        <xdr:cNvSpPr/>
      </xdr:nvSpPr>
      <xdr:spPr>
        <a:xfrm>
          <a:off x="19157950" y="1040297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167742</xdr:rowOff>
    </xdr:from>
    <xdr:to>
      <xdr:col>107</xdr:col>
      <xdr:colOff>101600</xdr:colOff>
      <xdr:row>63</xdr:row>
      <xdr:rowOff>97892</xdr:rowOff>
    </xdr:to>
    <xdr:sp macro="" textlink="">
      <xdr:nvSpPr>
        <xdr:cNvPr id="551" name="フローチャート: 判断 550"/>
        <xdr:cNvSpPr/>
      </xdr:nvSpPr>
      <xdr:spPr>
        <a:xfrm>
          <a:off x="18345150" y="104102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28296</xdr:rowOff>
    </xdr:from>
    <xdr:to>
      <xdr:col>102</xdr:col>
      <xdr:colOff>165100</xdr:colOff>
      <xdr:row>63</xdr:row>
      <xdr:rowOff>129896</xdr:rowOff>
    </xdr:to>
    <xdr:sp macro="" textlink="">
      <xdr:nvSpPr>
        <xdr:cNvPr id="552" name="フローチャート: 判断 551"/>
        <xdr:cNvSpPr/>
      </xdr:nvSpPr>
      <xdr:spPr>
        <a:xfrm>
          <a:off x="17551400" y="1043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18237</xdr:rowOff>
    </xdr:from>
    <xdr:to>
      <xdr:col>98</xdr:col>
      <xdr:colOff>38100</xdr:colOff>
      <xdr:row>63</xdr:row>
      <xdr:rowOff>119837</xdr:rowOff>
    </xdr:to>
    <xdr:sp macro="" textlink="">
      <xdr:nvSpPr>
        <xdr:cNvPr id="553" name="フローチャート: 判断 552"/>
        <xdr:cNvSpPr/>
      </xdr:nvSpPr>
      <xdr:spPr>
        <a:xfrm>
          <a:off x="16757650" y="104258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95962</xdr:rowOff>
    </xdr:from>
    <xdr:to>
      <xdr:col>102</xdr:col>
      <xdr:colOff>165100</xdr:colOff>
      <xdr:row>64</xdr:row>
      <xdr:rowOff>26112</xdr:rowOff>
    </xdr:to>
    <xdr:sp macro="" textlink="">
      <xdr:nvSpPr>
        <xdr:cNvPr id="559" name="楕円 558"/>
        <xdr:cNvSpPr/>
      </xdr:nvSpPr>
      <xdr:spPr>
        <a:xfrm>
          <a:off x="17551400" y="105036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96418</xdr:rowOff>
    </xdr:from>
    <xdr:to>
      <xdr:col>98</xdr:col>
      <xdr:colOff>38100</xdr:colOff>
      <xdr:row>64</xdr:row>
      <xdr:rowOff>26568</xdr:rowOff>
    </xdr:to>
    <xdr:sp macro="" textlink="">
      <xdr:nvSpPr>
        <xdr:cNvPr id="560" name="楕円 559"/>
        <xdr:cNvSpPr/>
      </xdr:nvSpPr>
      <xdr:spPr>
        <a:xfrm>
          <a:off x="16757650" y="1050406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146762</xdr:rowOff>
    </xdr:from>
    <xdr:to>
      <xdr:col>102</xdr:col>
      <xdr:colOff>114300</xdr:colOff>
      <xdr:row>63</xdr:row>
      <xdr:rowOff>147218</xdr:rowOff>
    </xdr:to>
    <xdr:cxnSp macro="">
      <xdr:nvCxnSpPr>
        <xdr:cNvPr id="561" name="直線コネクタ 560"/>
        <xdr:cNvCxnSpPr/>
      </xdr:nvCxnSpPr>
      <xdr:spPr>
        <a:xfrm flipV="1">
          <a:off x="16802100" y="10554412"/>
          <a:ext cx="8001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107104</xdr:rowOff>
    </xdr:from>
    <xdr:ext cx="469744" cy="259045"/>
    <xdr:sp macro="" textlink="">
      <xdr:nvSpPr>
        <xdr:cNvPr id="562" name="n_1aveValue【保健センター・保健所】&#10;一人当たり面積"/>
        <xdr:cNvSpPr txBox="1"/>
      </xdr:nvSpPr>
      <xdr:spPr>
        <a:xfrm>
          <a:off x="18980227" y="1018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114419</xdr:rowOff>
    </xdr:from>
    <xdr:ext cx="469744" cy="259045"/>
    <xdr:sp macro="" textlink="">
      <xdr:nvSpPr>
        <xdr:cNvPr id="563" name="n_2aveValue【保健センター・保健所】&#10;一人当たり面積"/>
        <xdr:cNvSpPr txBox="1"/>
      </xdr:nvSpPr>
      <xdr:spPr>
        <a:xfrm>
          <a:off x="18180127" y="1019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146423</xdr:rowOff>
    </xdr:from>
    <xdr:ext cx="469744" cy="259045"/>
    <xdr:sp macro="" textlink="">
      <xdr:nvSpPr>
        <xdr:cNvPr id="564" name="n_3aveValue【保健センター・保健所】&#10;一人当たり面積"/>
        <xdr:cNvSpPr txBox="1"/>
      </xdr:nvSpPr>
      <xdr:spPr>
        <a:xfrm>
          <a:off x="17386377" y="1022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136364</xdr:rowOff>
    </xdr:from>
    <xdr:ext cx="469744" cy="259045"/>
    <xdr:sp macro="" textlink="">
      <xdr:nvSpPr>
        <xdr:cNvPr id="565" name="n_4aveValue【保健センター・保健所】&#10;一人当たり面積"/>
        <xdr:cNvSpPr txBox="1"/>
      </xdr:nvSpPr>
      <xdr:spPr>
        <a:xfrm>
          <a:off x="16592627" y="1021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17239</xdr:rowOff>
    </xdr:from>
    <xdr:ext cx="469744" cy="259045"/>
    <xdr:sp macro="" textlink="">
      <xdr:nvSpPr>
        <xdr:cNvPr id="566" name="n_3mainValue【保健センター・保健所】&#10;一人当たり面積"/>
        <xdr:cNvSpPr txBox="1"/>
      </xdr:nvSpPr>
      <xdr:spPr>
        <a:xfrm>
          <a:off x="17386377" y="10589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17695</xdr:rowOff>
    </xdr:from>
    <xdr:ext cx="469744" cy="259045"/>
    <xdr:sp macro="" textlink="">
      <xdr:nvSpPr>
        <xdr:cNvPr id="567" name="n_4mainValue【保健センター・保健所】&#10;一人当たり面積"/>
        <xdr:cNvSpPr txBox="1"/>
      </xdr:nvSpPr>
      <xdr:spPr>
        <a:xfrm>
          <a:off x="16592627" y="1059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6" name="テキスト ボックス 575"/>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7" name="直線コネクタ 576"/>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8" name="テキスト ボックス 577"/>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79" name="直線コネクタ 578"/>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80" name="テキスト ボックス 579"/>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1" name="直線コネクタ 580"/>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2" name="テキスト ボックス 581"/>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3" name="直線コネクタ 582"/>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4" name="テキスト ボックス 583"/>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5" name="直線コネクタ 584"/>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6" name="テキスト ボックス 585"/>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7" name="直線コネクタ 586"/>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8" name="テキスト ボックス 587"/>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9" name="直線コネクタ 588"/>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90" name="テキスト ボックス 589"/>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2"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593" name="直線コネクタ 592"/>
        <xdr:cNvCxnSpPr/>
      </xdr:nvCxnSpPr>
      <xdr:spPr>
        <a:xfrm flipV="1">
          <a:off x="14699614" y="12971236"/>
          <a:ext cx="0" cy="139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94" name="【消防施設】&#10;有形固定資産減価償却率最小値テキスト"/>
        <xdr:cNvSpPr txBox="1"/>
      </xdr:nvSpPr>
      <xdr:spPr>
        <a:xfrm>
          <a:off x="1473835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95" name="直線コネクタ 594"/>
        <xdr:cNvCxnSpPr/>
      </xdr:nvCxnSpPr>
      <xdr:spPr>
        <a:xfrm>
          <a:off x="146113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96" name="【消防施設】&#10;有形固定資産減価償却率最大値テキスト"/>
        <xdr:cNvSpPr txBox="1"/>
      </xdr:nvSpPr>
      <xdr:spPr>
        <a:xfrm>
          <a:off x="14738350" y="127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97" name="直線コネクタ 596"/>
        <xdr:cNvCxnSpPr/>
      </xdr:nvCxnSpPr>
      <xdr:spPr>
        <a:xfrm>
          <a:off x="14611350" y="129712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93090</xdr:rowOff>
    </xdr:from>
    <xdr:ext cx="405111" cy="259045"/>
    <xdr:sp macro="" textlink="">
      <xdr:nvSpPr>
        <xdr:cNvPr id="598" name="【消防施設】&#10;有形固定資産減価償却率平均値テキスト"/>
        <xdr:cNvSpPr txBox="1"/>
      </xdr:nvSpPr>
      <xdr:spPr>
        <a:xfrm>
          <a:off x="14738350" y="136376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599" name="フローチャート: 判断 598"/>
        <xdr:cNvSpPr/>
      </xdr:nvSpPr>
      <xdr:spPr>
        <a:xfrm>
          <a:off x="14649450" y="1365921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600" name="フローチャート: 判断 599"/>
        <xdr:cNvSpPr/>
      </xdr:nvSpPr>
      <xdr:spPr>
        <a:xfrm>
          <a:off x="13887450" y="136641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601" name="フローチャート: 判断 600"/>
        <xdr:cNvSpPr/>
      </xdr:nvSpPr>
      <xdr:spPr>
        <a:xfrm>
          <a:off x="13093700" y="136918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602" name="フローチャート: 判断 601"/>
        <xdr:cNvSpPr/>
      </xdr:nvSpPr>
      <xdr:spPr>
        <a:xfrm>
          <a:off x="12299950" y="136804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111398</xdr:rowOff>
    </xdr:from>
    <xdr:to>
      <xdr:col>67</xdr:col>
      <xdr:colOff>101600</xdr:colOff>
      <xdr:row>83</xdr:row>
      <xdr:rowOff>41548</xdr:rowOff>
    </xdr:to>
    <xdr:sp macro="" textlink="">
      <xdr:nvSpPr>
        <xdr:cNvPr id="603" name="フローチャート: 判断 602"/>
        <xdr:cNvSpPr/>
      </xdr:nvSpPr>
      <xdr:spPr>
        <a:xfrm>
          <a:off x="11487150" y="136559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4" name="テキスト ボックス 603"/>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46082</xdr:rowOff>
    </xdr:from>
    <xdr:to>
      <xdr:col>85</xdr:col>
      <xdr:colOff>177800</xdr:colOff>
      <xdr:row>80</xdr:row>
      <xdr:rowOff>147682</xdr:rowOff>
    </xdr:to>
    <xdr:sp macro="" textlink="">
      <xdr:nvSpPr>
        <xdr:cNvPr id="609" name="楕円 608"/>
        <xdr:cNvSpPr/>
      </xdr:nvSpPr>
      <xdr:spPr>
        <a:xfrm>
          <a:off x="14649450" y="1326043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68959</xdr:rowOff>
    </xdr:from>
    <xdr:ext cx="405111" cy="259045"/>
    <xdr:sp macro="" textlink="">
      <xdr:nvSpPr>
        <xdr:cNvPr id="610" name="【消防施設】&#10;有形固定資産減価償却率該当値テキスト"/>
        <xdr:cNvSpPr txBox="1"/>
      </xdr:nvSpPr>
      <xdr:spPr>
        <a:xfrm>
          <a:off x="14738350" y="13118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1995</xdr:rowOff>
    </xdr:from>
    <xdr:to>
      <xdr:col>81</xdr:col>
      <xdr:colOff>101600</xdr:colOff>
      <xdr:row>80</xdr:row>
      <xdr:rowOff>103595</xdr:rowOff>
    </xdr:to>
    <xdr:sp macro="" textlink="">
      <xdr:nvSpPr>
        <xdr:cNvPr id="611" name="楕円 610"/>
        <xdr:cNvSpPr/>
      </xdr:nvSpPr>
      <xdr:spPr>
        <a:xfrm>
          <a:off x="13887450" y="1321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52795</xdr:rowOff>
    </xdr:from>
    <xdr:to>
      <xdr:col>85</xdr:col>
      <xdr:colOff>127000</xdr:colOff>
      <xdr:row>80</xdr:row>
      <xdr:rowOff>96882</xdr:rowOff>
    </xdr:to>
    <xdr:cxnSp macro="">
      <xdr:nvCxnSpPr>
        <xdr:cNvPr id="612" name="直線コネクタ 611"/>
        <xdr:cNvCxnSpPr/>
      </xdr:nvCxnSpPr>
      <xdr:spPr>
        <a:xfrm>
          <a:off x="13938250" y="13267145"/>
          <a:ext cx="762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122827</xdr:rowOff>
    </xdr:from>
    <xdr:to>
      <xdr:col>72</xdr:col>
      <xdr:colOff>38100</xdr:colOff>
      <xdr:row>83</xdr:row>
      <xdr:rowOff>52977</xdr:rowOff>
    </xdr:to>
    <xdr:sp macro="" textlink="">
      <xdr:nvSpPr>
        <xdr:cNvPr id="613" name="楕円 612"/>
        <xdr:cNvSpPr/>
      </xdr:nvSpPr>
      <xdr:spPr>
        <a:xfrm>
          <a:off x="12299950" y="1366737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40839</xdr:rowOff>
    </xdr:from>
    <xdr:ext cx="405111" cy="259045"/>
    <xdr:sp macro="" textlink="">
      <xdr:nvSpPr>
        <xdr:cNvPr id="614" name="n_1aveValue【消防施設】&#10;有形固定資産減価償却率"/>
        <xdr:cNvSpPr txBox="1"/>
      </xdr:nvSpPr>
      <xdr:spPr>
        <a:xfrm>
          <a:off x="13742044" y="13750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93997</xdr:rowOff>
    </xdr:from>
    <xdr:ext cx="405111" cy="259045"/>
    <xdr:sp macro="" textlink="">
      <xdr:nvSpPr>
        <xdr:cNvPr id="615" name="n_2aveValue【消防施設】&#10;有形固定資産減価償却率"/>
        <xdr:cNvSpPr txBox="1"/>
      </xdr:nvSpPr>
      <xdr:spPr>
        <a:xfrm>
          <a:off x="12960994" y="13473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616" name="n_3aveValue【消防施設】&#10;有形固定資産減価償却率"/>
        <xdr:cNvSpPr txBox="1"/>
      </xdr:nvSpPr>
      <xdr:spPr>
        <a:xfrm>
          <a:off x="12167244" y="13766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58075</xdr:rowOff>
    </xdr:from>
    <xdr:ext cx="405111" cy="259045"/>
    <xdr:sp macro="" textlink="">
      <xdr:nvSpPr>
        <xdr:cNvPr id="617" name="n_4aveValue【消防施設】&#10;有形固定資産減価償却率"/>
        <xdr:cNvSpPr txBox="1"/>
      </xdr:nvSpPr>
      <xdr:spPr>
        <a:xfrm>
          <a:off x="11354444" y="13437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120122</xdr:rowOff>
    </xdr:from>
    <xdr:ext cx="405111" cy="259045"/>
    <xdr:sp macro="" textlink="">
      <xdr:nvSpPr>
        <xdr:cNvPr id="618" name="n_1mainValue【消防施設】&#10;有形固定資産減価償却率"/>
        <xdr:cNvSpPr txBox="1"/>
      </xdr:nvSpPr>
      <xdr:spPr>
        <a:xfrm>
          <a:off x="13742044" y="130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69504</xdr:rowOff>
    </xdr:from>
    <xdr:ext cx="405111" cy="259045"/>
    <xdr:sp macro="" textlink="">
      <xdr:nvSpPr>
        <xdr:cNvPr id="619" name="n_3mainValue【消防施設】&#10;有形固定資産減価償却率"/>
        <xdr:cNvSpPr txBox="1"/>
      </xdr:nvSpPr>
      <xdr:spPr>
        <a:xfrm>
          <a:off x="12167244" y="13448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0" name="正方形/長方形 619"/>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1" name="正方形/長方形 620"/>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2" name="正方形/長方形 621"/>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3" name="正方形/長方形 622"/>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4" name="正方形/長方形 623"/>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5" name="正方形/長方形 624"/>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6" name="正方形/長方形 625"/>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7" name="正方形/長方形 626"/>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8" name="テキスト ボックス 627"/>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9" name="直線コネクタ 628"/>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0" name="直線コネクタ 629"/>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1" name="テキスト ボックス 630"/>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2" name="直線コネクタ 631"/>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3" name="テキスト ボックス 632"/>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4" name="直線コネクタ 633"/>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5" name="テキスト ボックス 634"/>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6" name="直線コネクタ 635"/>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7" name="テキスト ボックス 636"/>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8" name="直線コネクタ 637"/>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9" name="テキスト ボックス 638"/>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0"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641" name="直線コネクタ 640"/>
        <xdr:cNvCxnSpPr/>
      </xdr:nvCxnSpPr>
      <xdr:spPr>
        <a:xfrm flipV="1">
          <a:off x="19951064" y="13107924"/>
          <a:ext cx="0" cy="1114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642" name="【消防施設】&#10;一人当たり面積最小値テキスト"/>
        <xdr:cNvSpPr txBox="1"/>
      </xdr:nvSpPr>
      <xdr:spPr>
        <a:xfrm>
          <a:off x="19989800" y="14226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643" name="直線コネクタ 642"/>
        <xdr:cNvCxnSpPr/>
      </xdr:nvCxnSpPr>
      <xdr:spPr>
        <a:xfrm>
          <a:off x="19881850" y="142224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644" name="【消防施設】&#10;一人当たり面積最大値テキスト"/>
        <xdr:cNvSpPr txBox="1"/>
      </xdr:nvSpPr>
      <xdr:spPr>
        <a:xfrm>
          <a:off x="19989800" y="1288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645" name="直線コネクタ 644"/>
        <xdr:cNvCxnSpPr/>
      </xdr:nvCxnSpPr>
      <xdr:spPr>
        <a:xfrm>
          <a:off x="19881850" y="131079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170197</xdr:rowOff>
    </xdr:from>
    <xdr:ext cx="469744" cy="259045"/>
    <xdr:sp macro="" textlink="">
      <xdr:nvSpPr>
        <xdr:cNvPr id="646" name="【消防施設】&#10;一人当たり面積平均値テキスト"/>
        <xdr:cNvSpPr txBox="1"/>
      </xdr:nvSpPr>
      <xdr:spPr>
        <a:xfrm>
          <a:off x="19989800" y="13708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647" name="フローチャート: 判断 646"/>
        <xdr:cNvSpPr/>
      </xdr:nvSpPr>
      <xdr:spPr>
        <a:xfrm>
          <a:off x="19900900" y="138569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5587</xdr:rowOff>
    </xdr:from>
    <xdr:to>
      <xdr:col>112</xdr:col>
      <xdr:colOff>38100</xdr:colOff>
      <xdr:row>84</xdr:row>
      <xdr:rowOff>107187</xdr:rowOff>
    </xdr:to>
    <xdr:sp macro="" textlink="">
      <xdr:nvSpPr>
        <xdr:cNvPr id="648" name="フローチャート: 判断 647"/>
        <xdr:cNvSpPr/>
      </xdr:nvSpPr>
      <xdr:spPr>
        <a:xfrm>
          <a:off x="19157950" y="138803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7874</xdr:rowOff>
    </xdr:from>
    <xdr:to>
      <xdr:col>107</xdr:col>
      <xdr:colOff>101600</xdr:colOff>
      <xdr:row>84</xdr:row>
      <xdr:rowOff>109474</xdr:rowOff>
    </xdr:to>
    <xdr:sp macro="" textlink="">
      <xdr:nvSpPr>
        <xdr:cNvPr id="649" name="フローチャート: 判断 648"/>
        <xdr:cNvSpPr/>
      </xdr:nvSpPr>
      <xdr:spPr>
        <a:xfrm>
          <a:off x="18345150" y="138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650" name="フローチャート: 判断 649"/>
        <xdr:cNvSpPr/>
      </xdr:nvSpPr>
      <xdr:spPr>
        <a:xfrm>
          <a:off x="17551400" y="138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651" name="フローチャート: 判断 650"/>
        <xdr:cNvSpPr/>
      </xdr:nvSpPr>
      <xdr:spPr>
        <a:xfrm>
          <a:off x="16757650" y="138849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2" name="テキスト ボックス 651"/>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3" name="テキスト ボックス 652"/>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4" name="テキスト ボックス 653"/>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5" name="テキスト ボックス 654"/>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6" name="テキスト ボックス 655"/>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71882</xdr:rowOff>
    </xdr:from>
    <xdr:to>
      <xdr:col>116</xdr:col>
      <xdr:colOff>114300</xdr:colOff>
      <xdr:row>86</xdr:row>
      <xdr:rowOff>2032</xdr:rowOff>
    </xdr:to>
    <xdr:sp macro="" textlink="">
      <xdr:nvSpPr>
        <xdr:cNvPr id="657" name="楕円 656"/>
        <xdr:cNvSpPr/>
      </xdr:nvSpPr>
      <xdr:spPr>
        <a:xfrm>
          <a:off x="19900900" y="141117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158259</xdr:rowOff>
    </xdr:from>
    <xdr:ext cx="469744" cy="259045"/>
    <xdr:sp macro="" textlink="">
      <xdr:nvSpPr>
        <xdr:cNvPr id="658" name="【消防施設】&#10;一人当たり面積該当値テキスト"/>
        <xdr:cNvSpPr txBox="1"/>
      </xdr:nvSpPr>
      <xdr:spPr>
        <a:xfrm>
          <a:off x="19989800" y="1403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74168</xdr:rowOff>
    </xdr:from>
    <xdr:to>
      <xdr:col>112</xdr:col>
      <xdr:colOff>38100</xdr:colOff>
      <xdr:row>86</xdr:row>
      <xdr:rowOff>4318</xdr:rowOff>
    </xdr:to>
    <xdr:sp macro="" textlink="">
      <xdr:nvSpPr>
        <xdr:cNvPr id="659" name="楕円 658"/>
        <xdr:cNvSpPr/>
      </xdr:nvSpPr>
      <xdr:spPr>
        <a:xfrm>
          <a:off x="19157950" y="1411401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122682</xdr:rowOff>
    </xdr:from>
    <xdr:to>
      <xdr:col>116</xdr:col>
      <xdr:colOff>63500</xdr:colOff>
      <xdr:row>85</xdr:row>
      <xdr:rowOff>124968</xdr:rowOff>
    </xdr:to>
    <xdr:cxnSp macro="">
      <xdr:nvCxnSpPr>
        <xdr:cNvPr id="660" name="直線コネクタ 659"/>
        <xdr:cNvCxnSpPr/>
      </xdr:nvCxnSpPr>
      <xdr:spPr>
        <a:xfrm flipV="1">
          <a:off x="19202400" y="14162532"/>
          <a:ext cx="7493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138176</xdr:rowOff>
    </xdr:from>
    <xdr:to>
      <xdr:col>102</xdr:col>
      <xdr:colOff>165100</xdr:colOff>
      <xdr:row>83</xdr:row>
      <xdr:rowOff>68326</xdr:rowOff>
    </xdr:to>
    <xdr:sp macro="" textlink="">
      <xdr:nvSpPr>
        <xdr:cNvPr id="661" name="楕円 660"/>
        <xdr:cNvSpPr/>
      </xdr:nvSpPr>
      <xdr:spPr>
        <a:xfrm>
          <a:off x="17551400" y="136827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135889</xdr:rowOff>
    </xdr:from>
    <xdr:to>
      <xdr:col>98</xdr:col>
      <xdr:colOff>38100</xdr:colOff>
      <xdr:row>84</xdr:row>
      <xdr:rowOff>66039</xdr:rowOff>
    </xdr:to>
    <xdr:sp macro="" textlink="">
      <xdr:nvSpPr>
        <xdr:cNvPr id="662" name="楕円 661"/>
        <xdr:cNvSpPr/>
      </xdr:nvSpPr>
      <xdr:spPr>
        <a:xfrm>
          <a:off x="16757650" y="138455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17526</xdr:rowOff>
    </xdr:from>
    <xdr:to>
      <xdr:col>102</xdr:col>
      <xdr:colOff>114300</xdr:colOff>
      <xdr:row>84</xdr:row>
      <xdr:rowOff>15239</xdr:rowOff>
    </xdr:to>
    <xdr:cxnSp macro="">
      <xdr:nvCxnSpPr>
        <xdr:cNvPr id="663" name="直線コネクタ 662"/>
        <xdr:cNvCxnSpPr/>
      </xdr:nvCxnSpPr>
      <xdr:spPr>
        <a:xfrm flipV="1">
          <a:off x="16802100" y="13727176"/>
          <a:ext cx="800100" cy="16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123714</xdr:rowOff>
    </xdr:from>
    <xdr:ext cx="469744" cy="259045"/>
    <xdr:sp macro="" textlink="">
      <xdr:nvSpPr>
        <xdr:cNvPr id="664" name="n_1aveValue【消防施設】&#10;一人当たり面積"/>
        <xdr:cNvSpPr txBox="1"/>
      </xdr:nvSpPr>
      <xdr:spPr>
        <a:xfrm>
          <a:off x="18980227" y="1366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126001</xdr:rowOff>
    </xdr:from>
    <xdr:ext cx="469744" cy="259045"/>
    <xdr:sp macro="" textlink="">
      <xdr:nvSpPr>
        <xdr:cNvPr id="665" name="n_2aveValue【消防施設】&#10;一人当たり面積"/>
        <xdr:cNvSpPr txBox="1"/>
      </xdr:nvSpPr>
      <xdr:spPr>
        <a:xfrm>
          <a:off x="18180127" y="136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93742</xdr:rowOff>
    </xdr:from>
    <xdr:ext cx="469744" cy="259045"/>
    <xdr:sp macro="" textlink="">
      <xdr:nvSpPr>
        <xdr:cNvPr id="666" name="n_3aveValue【消防施設】&#10;一人当たり面積"/>
        <xdr:cNvSpPr txBox="1"/>
      </xdr:nvSpPr>
      <xdr:spPr>
        <a:xfrm>
          <a:off x="17386377" y="139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102888</xdr:rowOff>
    </xdr:from>
    <xdr:ext cx="469744" cy="259045"/>
    <xdr:sp macro="" textlink="">
      <xdr:nvSpPr>
        <xdr:cNvPr id="667" name="n_4aveValue【消防施設】&#10;一人当たり面積"/>
        <xdr:cNvSpPr txBox="1"/>
      </xdr:nvSpPr>
      <xdr:spPr>
        <a:xfrm>
          <a:off x="16592627" y="1397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166895</xdr:rowOff>
    </xdr:from>
    <xdr:ext cx="469744" cy="259045"/>
    <xdr:sp macro="" textlink="">
      <xdr:nvSpPr>
        <xdr:cNvPr id="668" name="n_1mainValue【消防施設】&#10;一人当たり面積"/>
        <xdr:cNvSpPr txBox="1"/>
      </xdr:nvSpPr>
      <xdr:spPr>
        <a:xfrm>
          <a:off x="18980227" y="1420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84853</xdr:rowOff>
    </xdr:from>
    <xdr:ext cx="469744" cy="259045"/>
    <xdr:sp macro="" textlink="">
      <xdr:nvSpPr>
        <xdr:cNvPr id="669" name="n_3mainValue【消防施設】&#10;一人当たり面積"/>
        <xdr:cNvSpPr txBox="1"/>
      </xdr:nvSpPr>
      <xdr:spPr>
        <a:xfrm>
          <a:off x="17386377" y="1346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82566</xdr:rowOff>
    </xdr:from>
    <xdr:ext cx="469744" cy="259045"/>
    <xdr:sp macro="" textlink="">
      <xdr:nvSpPr>
        <xdr:cNvPr id="670" name="n_4mainValue【消防施設】&#10;一人当たり面積"/>
        <xdr:cNvSpPr txBox="1"/>
      </xdr:nvSpPr>
      <xdr:spPr>
        <a:xfrm>
          <a:off x="16592627" y="1362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1" name="正方形/長方形 670"/>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2" name="正方形/長方形 671"/>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3" name="正方形/長方形 672"/>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4" name="正方形/長方形 673"/>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5" name="正方形/長方形 674"/>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6" name="正方形/長方形 675"/>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7" name="正方形/長方形 676"/>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8" name="正方形/長方形 677"/>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9" name="テキスト ボックス 678"/>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0" name="直線コネクタ 679"/>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81" name="テキスト ボックス 680"/>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2" name="直線コネクタ 681"/>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83" name="テキスト ボックス 682"/>
        <xdr:cNvSpPr txBox="1"/>
      </xdr:nvSpPr>
      <xdr:spPr>
        <a:xfrm>
          <a:off x="107977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4" name="直線コネクタ 683"/>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5" name="テキスト ボックス 684"/>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6" name="直線コネクタ 685"/>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7" name="テキスト ボックス 686"/>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8" name="直線コネクタ 687"/>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9" name="テキスト ボックス 688"/>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0" name="直線コネクタ 689"/>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91" name="テキスト ボックス 690"/>
        <xdr:cNvSpPr txBox="1"/>
      </xdr:nvSpPr>
      <xdr:spPr>
        <a:xfrm>
          <a:off x="10906911" y="16431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2" name="直線コネクタ 691"/>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3"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94" name="直線コネクタ 693"/>
        <xdr:cNvCxnSpPr/>
      </xdr:nvCxnSpPr>
      <xdr:spPr>
        <a:xfrm flipV="1">
          <a:off x="14699614" y="165735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95" name="【庁舎】&#10;有形固定資産減価償却率最小値テキスト"/>
        <xdr:cNvSpPr txBox="1"/>
      </xdr:nvSpPr>
      <xdr:spPr>
        <a:xfrm>
          <a:off x="14738350" y="1784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96" name="直線コネクタ 695"/>
        <xdr:cNvCxnSpPr/>
      </xdr:nvCxnSpPr>
      <xdr:spPr>
        <a:xfrm>
          <a:off x="14611350" y="17843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97" name="【庁舎】&#10;有形固定資産減価償却率最大値テキスト"/>
        <xdr:cNvSpPr txBox="1"/>
      </xdr:nvSpPr>
      <xdr:spPr>
        <a:xfrm>
          <a:off x="14738350" y="16348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98" name="直線コネクタ 697"/>
        <xdr:cNvCxnSpPr/>
      </xdr:nvCxnSpPr>
      <xdr:spPr>
        <a:xfrm>
          <a:off x="14611350" y="16573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82566</xdr:rowOff>
    </xdr:from>
    <xdr:ext cx="405111" cy="259045"/>
    <xdr:sp macro="" textlink="">
      <xdr:nvSpPr>
        <xdr:cNvPr id="699" name="【庁舎】&#10;有形固定資産減価償却率平均値テキスト"/>
        <xdr:cNvSpPr txBox="1"/>
      </xdr:nvSpPr>
      <xdr:spPr>
        <a:xfrm>
          <a:off x="14738350" y="17170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700" name="フローチャート: 判断 699"/>
        <xdr:cNvSpPr/>
      </xdr:nvSpPr>
      <xdr:spPr>
        <a:xfrm>
          <a:off x="14649450" y="1719198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701" name="フローチャート: 判断 700"/>
        <xdr:cNvSpPr/>
      </xdr:nvSpPr>
      <xdr:spPr>
        <a:xfrm>
          <a:off x="13887450" y="1721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702" name="フローチャート: 判断 701"/>
        <xdr:cNvSpPr/>
      </xdr:nvSpPr>
      <xdr:spPr>
        <a:xfrm>
          <a:off x="13093700" y="1725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125730</xdr:rowOff>
    </xdr:from>
    <xdr:to>
      <xdr:col>72</xdr:col>
      <xdr:colOff>38100</xdr:colOff>
      <xdr:row>104</xdr:row>
      <xdr:rowOff>55880</xdr:rowOff>
    </xdr:to>
    <xdr:sp macro="" textlink="">
      <xdr:nvSpPr>
        <xdr:cNvPr id="703" name="フローチャート: 判断 702"/>
        <xdr:cNvSpPr/>
      </xdr:nvSpPr>
      <xdr:spPr>
        <a:xfrm>
          <a:off x="12299950" y="172135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704" name="フローチャート: 判断 703"/>
        <xdr:cNvSpPr/>
      </xdr:nvSpPr>
      <xdr:spPr>
        <a:xfrm>
          <a:off x="11487150" y="1723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5" name="テキスト ボックス 704"/>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6" name="テキスト ボックス 705"/>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7" name="テキスト ボックス 706"/>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8" name="テキスト ボックス 707"/>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9" name="テキスト ボックス 708"/>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57150</xdr:rowOff>
    </xdr:from>
    <xdr:to>
      <xdr:col>85</xdr:col>
      <xdr:colOff>177800</xdr:colOff>
      <xdr:row>100</xdr:row>
      <xdr:rowOff>158750</xdr:rowOff>
    </xdr:to>
    <xdr:sp macro="" textlink="">
      <xdr:nvSpPr>
        <xdr:cNvPr id="710" name="楕円 709"/>
        <xdr:cNvSpPr/>
      </xdr:nvSpPr>
      <xdr:spPr>
        <a:xfrm>
          <a:off x="14649450" y="166306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143527</xdr:rowOff>
    </xdr:from>
    <xdr:ext cx="340478" cy="259045"/>
    <xdr:sp macro="" textlink="">
      <xdr:nvSpPr>
        <xdr:cNvPr id="711" name="【庁舎】&#10;有形固定資産減価償却率該当値テキスト"/>
        <xdr:cNvSpPr txBox="1"/>
      </xdr:nvSpPr>
      <xdr:spPr>
        <a:xfrm>
          <a:off x="14738350" y="165455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46989</xdr:rowOff>
    </xdr:from>
    <xdr:to>
      <xdr:col>81</xdr:col>
      <xdr:colOff>101600</xdr:colOff>
      <xdr:row>100</xdr:row>
      <xdr:rowOff>148589</xdr:rowOff>
    </xdr:to>
    <xdr:sp macro="" textlink="">
      <xdr:nvSpPr>
        <xdr:cNvPr id="712" name="楕円 711"/>
        <xdr:cNvSpPr/>
      </xdr:nvSpPr>
      <xdr:spPr>
        <a:xfrm>
          <a:off x="13887450" y="1662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97789</xdr:rowOff>
    </xdr:from>
    <xdr:to>
      <xdr:col>85</xdr:col>
      <xdr:colOff>127000</xdr:colOff>
      <xdr:row>100</xdr:row>
      <xdr:rowOff>107950</xdr:rowOff>
    </xdr:to>
    <xdr:cxnSp macro="">
      <xdr:nvCxnSpPr>
        <xdr:cNvPr id="713" name="直線コネクタ 712"/>
        <xdr:cNvCxnSpPr/>
      </xdr:nvCxnSpPr>
      <xdr:spPr>
        <a:xfrm>
          <a:off x="13938250" y="16671289"/>
          <a:ext cx="7620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8889</xdr:rowOff>
    </xdr:from>
    <xdr:to>
      <xdr:col>72</xdr:col>
      <xdr:colOff>38100</xdr:colOff>
      <xdr:row>106</xdr:row>
      <xdr:rowOff>110489</xdr:rowOff>
    </xdr:to>
    <xdr:sp macro="" textlink="">
      <xdr:nvSpPr>
        <xdr:cNvPr id="714" name="楕円 713"/>
        <xdr:cNvSpPr/>
      </xdr:nvSpPr>
      <xdr:spPr>
        <a:xfrm>
          <a:off x="12299950" y="176110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29211</xdr:rowOff>
    </xdr:from>
    <xdr:to>
      <xdr:col>67</xdr:col>
      <xdr:colOff>101600</xdr:colOff>
      <xdr:row>104</xdr:row>
      <xdr:rowOff>130811</xdr:rowOff>
    </xdr:to>
    <xdr:sp macro="" textlink="">
      <xdr:nvSpPr>
        <xdr:cNvPr id="715" name="楕円 714"/>
        <xdr:cNvSpPr/>
      </xdr:nvSpPr>
      <xdr:spPr>
        <a:xfrm>
          <a:off x="11487150" y="1728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80011</xdr:rowOff>
    </xdr:from>
    <xdr:to>
      <xdr:col>71</xdr:col>
      <xdr:colOff>177800</xdr:colOff>
      <xdr:row>106</xdr:row>
      <xdr:rowOff>59689</xdr:rowOff>
    </xdr:to>
    <xdr:cxnSp macro="">
      <xdr:nvCxnSpPr>
        <xdr:cNvPr id="716" name="直線コネクタ 715"/>
        <xdr:cNvCxnSpPr/>
      </xdr:nvCxnSpPr>
      <xdr:spPr>
        <a:xfrm>
          <a:off x="11537950" y="17339311"/>
          <a:ext cx="806450" cy="32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49547</xdr:rowOff>
    </xdr:from>
    <xdr:ext cx="405111" cy="259045"/>
    <xdr:sp macro="" textlink="">
      <xdr:nvSpPr>
        <xdr:cNvPr id="717" name="n_1aveValue【庁舎】&#10;有形固定資産減価償却率"/>
        <xdr:cNvSpPr txBox="1"/>
      </xdr:nvSpPr>
      <xdr:spPr>
        <a:xfrm>
          <a:off x="13742044" y="17308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109238</xdr:rowOff>
    </xdr:from>
    <xdr:ext cx="405111" cy="259045"/>
    <xdr:sp macro="" textlink="">
      <xdr:nvSpPr>
        <xdr:cNvPr id="718" name="n_2aveValue【庁舎】&#10;有形固定資産減価償却率"/>
        <xdr:cNvSpPr txBox="1"/>
      </xdr:nvSpPr>
      <xdr:spPr>
        <a:xfrm>
          <a:off x="12960994" y="1702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72407</xdr:rowOff>
    </xdr:from>
    <xdr:ext cx="405111" cy="259045"/>
    <xdr:sp macro="" textlink="">
      <xdr:nvSpPr>
        <xdr:cNvPr id="719" name="n_3aveValue【庁舎】&#10;有形固定資産減価償却率"/>
        <xdr:cNvSpPr txBox="1"/>
      </xdr:nvSpPr>
      <xdr:spPr>
        <a:xfrm>
          <a:off x="12167244" y="1698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90188</xdr:rowOff>
    </xdr:from>
    <xdr:ext cx="405111" cy="259045"/>
    <xdr:sp macro="" textlink="">
      <xdr:nvSpPr>
        <xdr:cNvPr id="720" name="n_4aveValue【庁舎】&#10;有形固定資産減価償却率"/>
        <xdr:cNvSpPr txBox="1"/>
      </xdr:nvSpPr>
      <xdr:spPr>
        <a:xfrm>
          <a:off x="11354444" y="1700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165116</xdr:rowOff>
    </xdr:from>
    <xdr:ext cx="340478" cy="259045"/>
    <xdr:sp macro="" textlink="">
      <xdr:nvSpPr>
        <xdr:cNvPr id="721" name="n_1mainValue【庁舎】&#10;有形固定資産減価償却率"/>
        <xdr:cNvSpPr txBox="1"/>
      </xdr:nvSpPr>
      <xdr:spPr>
        <a:xfrm>
          <a:off x="13774361" y="163957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101616</xdr:rowOff>
    </xdr:from>
    <xdr:ext cx="405111" cy="259045"/>
    <xdr:sp macro="" textlink="">
      <xdr:nvSpPr>
        <xdr:cNvPr id="722" name="n_3mainValue【庁舎】&#10;有形固定資産減価償却率"/>
        <xdr:cNvSpPr txBox="1"/>
      </xdr:nvSpPr>
      <xdr:spPr>
        <a:xfrm>
          <a:off x="121672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121938</xdr:rowOff>
    </xdr:from>
    <xdr:ext cx="405111" cy="259045"/>
    <xdr:sp macro="" textlink="">
      <xdr:nvSpPr>
        <xdr:cNvPr id="723" name="n_4mainValue【庁舎】&#10;有形固定資産減価償却率"/>
        <xdr:cNvSpPr txBox="1"/>
      </xdr:nvSpPr>
      <xdr:spPr>
        <a:xfrm>
          <a:off x="11354444" y="17381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4" name="正方形/長方形 723"/>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5" name="正方形/長方形 724"/>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6" name="正方形/長方形 725"/>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7" name="正方形/長方形 726"/>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8" name="正方形/長方形 727"/>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9" name="正方形/長方形 728"/>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0" name="正方形/長方形 729"/>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1" name="正方形/長方形 730"/>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2" name="テキスト ボックス 731"/>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3" name="直線コネクタ 732"/>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4" name="直線コネクタ 733"/>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5" name="テキスト ボックス 734"/>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6" name="直線コネクタ 735"/>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7" name="テキスト ボックス 736"/>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8" name="直線コネクタ 737"/>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9" name="テキスト ボックス 738"/>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0" name="直線コネクタ 739"/>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1" name="テキスト ボックス 740"/>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2" name="直線コネクタ 741"/>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3" name="テキスト ボックス 742"/>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4" name="直線コネクタ 743"/>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5" name="テキスト ボックス 744"/>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6" name="直線コネクタ 745"/>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7" name="テキスト ボックス 746"/>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8"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749" name="直線コネクタ 748"/>
        <xdr:cNvCxnSpPr/>
      </xdr:nvCxnSpPr>
      <xdr:spPr>
        <a:xfrm flipV="1">
          <a:off x="19951064" y="16708482"/>
          <a:ext cx="0" cy="1224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750" name="【庁舎】&#10;一人当たり面積最小値テキスト"/>
        <xdr:cNvSpPr txBox="1"/>
      </xdr:nvSpPr>
      <xdr:spPr>
        <a:xfrm>
          <a:off x="19989800" y="1793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751" name="直線コネクタ 750"/>
        <xdr:cNvCxnSpPr/>
      </xdr:nvCxnSpPr>
      <xdr:spPr>
        <a:xfrm>
          <a:off x="19881850" y="179331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52" name="【庁舎】&#10;一人当たり面積最大値テキスト"/>
        <xdr:cNvSpPr txBox="1"/>
      </xdr:nvSpPr>
      <xdr:spPr>
        <a:xfrm>
          <a:off x="19989800" y="1648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53" name="直線コネクタ 752"/>
        <xdr:cNvCxnSpPr/>
      </xdr:nvCxnSpPr>
      <xdr:spPr>
        <a:xfrm>
          <a:off x="19881850" y="167084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23965</xdr:rowOff>
    </xdr:from>
    <xdr:ext cx="469744" cy="259045"/>
    <xdr:sp macro="" textlink="">
      <xdr:nvSpPr>
        <xdr:cNvPr id="754" name="【庁舎】&#10;一人当たり面積平均値テキスト"/>
        <xdr:cNvSpPr txBox="1"/>
      </xdr:nvSpPr>
      <xdr:spPr>
        <a:xfrm>
          <a:off x="19989800" y="17454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755" name="フローチャート: 判断 754"/>
        <xdr:cNvSpPr/>
      </xdr:nvSpPr>
      <xdr:spPr>
        <a:xfrm>
          <a:off x="19900900" y="174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756" name="フローチャート: 判断 755"/>
        <xdr:cNvSpPr/>
      </xdr:nvSpPr>
      <xdr:spPr>
        <a:xfrm>
          <a:off x="19157950" y="174915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110852</xdr:rowOff>
    </xdr:from>
    <xdr:to>
      <xdr:col>107</xdr:col>
      <xdr:colOff>101600</xdr:colOff>
      <xdr:row>106</xdr:row>
      <xdr:rowOff>41002</xdr:rowOff>
    </xdr:to>
    <xdr:sp macro="" textlink="">
      <xdr:nvSpPr>
        <xdr:cNvPr id="757" name="フローチャート: 判断 756"/>
        <xdr:cNvSpPr/>
      </xdr:nvSpPr>
      <xdr:spPr>
        <a:xfrm>
          <a:off x="18345150" y="1754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758" name="フローチャート: 判断 757"/>
        <xdr:cNvSpPr/>
      </xdr:nvSpPr>
      <xdr:spPr>
        <a:xfrm>
          <a:off x="17551400" y="1752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112486</xdr:rowOff>
    </xdr:from>
    <xdr:to>
      <xdr:col>98</xdr:col>
      <xdr:colOff>38100</xdr:colOff>
      <xdr:row>105</xdr:row>
      <xdr:rowOff>42636</xdr:rowOff>
    </xdr:to>
    <xdr:sp macro="" textlink="">
      <xdr:nvSpPr>
        <xdr:cNvPr id="759" name="フローチャート: 判断 758"/>
        <xdr:cNvSpPr/>
      </xdr:nvSpPr>
      <xdr:spPr>
        <a:xfrm>
          <a:off x="16757650" y="173717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0" name="テキスト ボックス 759"/>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1" name="テキスト ボックス 760"/>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2" name="テキスト ボックス 761"/>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3" name="テキスト ボックス 762"/>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4" name="テキスト ボックス 763"/>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128270</xdr:rowOff>
    </xdr:from>
    <xdr:to>
      <xdr:col>116</xdr:col>
      <xdr:colOff>114300</xdr:colOff>
      <xdr:row>104</xdr:row>
      <xdr:rowOff>58420</xdr:rowOff>
    </xdr:to>
    <xdr:sp macro="" textlink="">
      <xdr:nvSpPr>
        <xdr:cNvPr id="765" name="楕円 764"/>
        <xdr:cNvSpPr/>
      </xdr:nvSpPr>
      <xdr:spPr>
        <a:xfrm>
          <a:off x="199009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151147</xdr:rowOff>
    </xdr:from>
    <xdr:ext cx="469744" cy="259045"/>
    <xdr:sp macro="" textlink="">
      <xdr:nvSpPr>
        <xdr:cNvPr id="766" name="【庁舎】&#10;一人当たり面積該当値テキスト"/>
        <xdr:cNvSpPr txBox="1"/>
      </xdr:nvSpPr>
      <xdr:spPr>
        <a:xfrm>
          <a:off x="19989800" y="170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141332</xdr:rowOff>
    </xdr:from>
    <xdr:to>
      <xdr:col>112</xdr:col>
      <xdr:colOff>38100</xdr:colOff>
      <xdr:row>104</xdr:row>
      <xdr:rowOff>71482</xdr:rowOff>
    </xdr:to>
    <xdr:sp macro="" textlink="">
      <xdr:nvSpPr>
        <xdr:cNvPr id="767" name="楕円 766"/>
        <xdr:cNvSpPr/>
      </xdr:nvSpPr>
      <xdr:spPr>
        <a:xfrm>
          <a:off x="19157950" y="1722918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7620</xdr:rowOff>
    </xdr:from>
    <xdr:to>
      <xdr:col>116</xdr:col>
      <xdr:colOff>63500</xdr:colOff>
      <xdr:row>104</xdr:row>
      <xdr:rowOff>20682</xdr:rowOff>
    </xdr:to>
    <xdr:cxnSp macro="">
      <xdr:nvCxnSpPr>
        <xdr:cNvPr id="768" name="直線コネクタ 767"/>
        <xdr:cNvCxnSpPr/>
      </xdr:nvCxnSpPr>
      <xdr:spPr>
        <a:xfrm flipV="1">
          <a:off x="19202400" y="17266920"/>
          <a:ext cx="7493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769" name="楕円 768"/>
        <xdr:cNvSpPr/>
      </xdr:nvSpPr>
      <xdr:spPr>
        <a:xfrm>
          <a:off x="175514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113030</xdr:rowOff>
    </xdr:from>
    <xdr:to>
      <xdr:col>98</xdr:col>
      <xdr:colOff>38100</xdr:colOff>
      <xdr:row>106</xdr:row>
      <xdr:rowOff>43180</xdr:rowOff>
    </xdr:to>
    <xdr:sp macro="" textlink="">
      <xdr:nvSpPr>
        <xdr:cNvPr id="770" name="楕円 769"/>
        <xdr:cNvSpPr/>
      </xdr:nvSpPr>
      <xdr:spPr>
        <a:xfrm>
          <a:off x="16757650" y="175437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149679</xdr:rowOff>
    </xdr:from>
    <xdr:to>
      <xdr:col>102</xdr:col>
      <xdr:colOff>114300</xdr:colOff>
      <xdr:row>105</xdr:row>
      <xdr:rowOff>163830</xdr:rowOff>
    </xdr:to>
    <xdr:cxnSp macro="">
      <xdr:nvCxnSpPr>
        <xdr:cNvPr id="771" name="直線コネクタ 770"/>
        <xdr:cNvCxnSpPr/>
      </xdr:nvCxnSpPr>
      <xdr:spPr>
        <a:xfrm flipV="1">
          <a:off x="16802100" y="17580429"/>
          <a:ext cx="8001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153506</xdr:rowOff>
    </xdr:from>
    <xdr:ext cx="469744" cy="259045"/>
    <xdr:sp macro="" textlink="">
      <xdr:nvSpPr>
        <xdr:cNvPr id="772" name="n_1aveValue【庁舎】&#10;一人当たり面積"/>
        <xdr:cNvSpPr txBox="1"/>
      </xdr:nvSpPr>
      <xdr:spPr>
        <a:xfrm>
          <a:off x="18980227" y="1758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57529</xdr:rowOff>
    </xdr:from>
    <xdr:ext cx="469744" cy="259045"/>
    <xdr:sp macro="" textlink="">
      <xdr:nvSpPr>
        <xdr:cNvPr id="773" name="n_2aveValue【庁舎】&#10;一人当たり面積"/>
        <xdr:cNvSpPr txBox="1"/>
      </xdr:nvSpPr>
      <xdr:spPr>
        <a:xfrm>
          <a:off x="18180127" y="1731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20156</xdr:rowOff>
    </xdr:from>
    <xdr:ext cx="469744" cy="259045"/>
    <xdr:sp macro="" textlink="">
      <xdr:nvSpPr>
        <xdr:cNvPr id="774" name="n_3aveValue【庁舎】&#10;一人当たり面積"/>
        <xdr:cNvSpPr txBox="1"/>
      </xdr:nvSpPr>
      <xdr:spPr>
        <a:xfrm>
          <a:off x="17386377" y="1762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59163</xdr:rowOff>
    </xdr:from>
    <xdr:ext cx="469744" cy="259045"/>
    <xdr:sp macro="" textlink="">
      <xdr:nvSpPr>
        <xdr:cNvPr id="775" name="n_4aveValue【庁舎】&#10;一人当たり面積"/>
        <xdr:cNvSpPr txBox="1"/>
      </xdr:nvSpPr>
      <xdr:spPr>
        <a:xfrm>
          <a:off x="16592627" y="1714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88009</xdr:rowOff>
    </xdr:from>
    <xdr:ext cx="469744" cy="259045"/>
    <xdr:sp macro="" textlink="">
      <xdr:nvSpPr>
        <xdr:cNvPr id="776" name="n_1mainValue【庁舎】&#10;一人当たり面積"/>
        <xdr:cNvSpPr txBox="1"/>
      </xdr:nvSpPr>
      <xdr:spPr>
        <a:xfrm>
          <a:off x="18980227" y="17004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777" name="n_3mainValue【庁舎】&#10;一人当たり面積"/>
        <xdr:cNvSpPr txBox="1"/>
      </xdr:nvSpPr>
      <xdr:spPr>
        <a:xfrm>
          <a:off x="17386377" y="1730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34307</xdr:rowOff>
    </xdr:from>
    <xdr:ext cx="469744" cy="259045"/>
    <xdr:sp macro="" textlink="">
      <xdr:nvSpPr>
        <xdr:cNvPr id="778" name="n_4mainValue【庁舎】&#10;一人当たり面積"/>
        <xdr:cNvSpPr txBox="1"/>
      </xdr:nvSpPr>
      <xdr:spPr>
        <a:xfrm>
          <a:off x="16592627" y="17636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9" name="正方形/長方形 778"/>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0" name="正方形/長方形 779"/>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1" name="テキスト ボックス 780"/>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体育館・プールの施設においては、有形固定資産減価償却率が類似団体よりも高く推移しており、これらの施設の集約・複合化を含めた活用を考えるにあたり、公共施設等総合管理計画を実効性のあるものとして不断の見直しを進めていく。庁舎においては、令和２年度に本庁舎の移転改築を終えたため、高い水準を解消することができた。福祉施設においては、平成５年度に完成した津和野町デイサービスセンターや平成１１年度に完成した保健福祉センターの減価償却が進むにつれて、類似団体平均値に近づいているため、早い段階から施設の在り方を検討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島根県津和野町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6,964
6,919
307.03
10,852,280
10,651,253
122,342
4,998,229
14,288,513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95.1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人口の減少（</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国調：</a:t>
          </a:r>
          <a:r>
            <a:rPr kumimoji="1" lang="en-US" altLang="ja-JP" sz="1100">
              <a:solidFill>
                <a:schemeClr val="dk1"/>
              </a:solidFill>
              <a:effectLst/>
              <a:latin typeface="+mn-lt"/>
              <a:ea typeface="+mn-ea"/>
              <a:cs typeface="+mn-cs"/>
            </a:rPr>
            <a:t>7,653</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国調：</a:t>
          </a:r>
          <a:r>
            <a:rPr kumimoji="1" lang="en-US" altLang="ja-JP" sz="1100">
              <a:solidFill>
                <a:schemeClr val="dk1"/>
              </a:solidFill>
              <a:effectLst/>
              <a:latin typeface="+mn-lt"/>
              <a:ea typeface="+mn-ea"/>
              <a:cs typeface="+mn-cs"/>
            </a:rPr>
            <a:t>6,875</a:t>
          </a:r>
          <a:r>
            <a:rPr kumimoji="1" lang="ja-JP" altLang="ja-JP" sz="1100">
              <a:solidFill>
                <a:schemeClr val="dk1"/>
              </a:solidFill>
              <a:effectLst/>
              <a:latin typeface="+mn-lt"/>
              <a:ea typeface="+mn-ea"/>
              <a:cs typeface="+mn-cs"/>
            </a:rPr>
            <a:t>人 ▲</a:t>
          </a:r>
          <a:r>
            <a:rPr kumimoji="1" lang="en-US" altLang="ja-JP" sz="1100">
              <a:solidFill>
                <a:schemeClr val="dk1"/>
              </a:solidFill>
              <a:effectLst/>
              <a:latin typeface="+mn-lt"/>
              <a:ea typeface="+mn-ea"/>
              <a:cs typeface="+mn-cs"/>
            </a:rPr>
            <a:t>10.2</a:t>
          </a:r>
          <a:r>
            <a:rPr kumimoji="1" lang="ja-JP" altLang="ja-JP" sz="1100">
              <a:solidFill>
                <a:schemeClr val="dk1"/>
              </a:solidFill>
              <a:effectLst/>
              <a:latin typeface="+mn-lt"/>
              <a:ea typeface="+mn-ea"/>
              <a:cs typeface="+mn-cs"/>
            </a:rPr>
            <a:t>％）や全国平均を大きく上回る高齢化率（令和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日現在 </a:t>
          </a:r>
          <a:r>
            <a:rPr kumimoji="1" lang="en-US" altLang="ja-JP" sz="1100">
              <a:solidFill>
                <a:schemeClr val="dk1"/>
              </a:solidFill>
              <a:effectLst/>
              <a:latin typeface="+mn-lt"/>
              <a:ea typeface="+mn-ea"/>
              <a:cs typeface="+mn-cs"/>
            </a:rPr>
            <a:t>49.3</a:t>
          </a:r>
          <a:r>
            <a:rPr kumimoji="1" lang="ja-JP" altLang="ja-JP" sz="1100">
              <a:solidFill>
                <a:schemeClr val="dk1"/>
              </a:solidFill>
              <a:effectLst/>
              <a:latin typeface="+mn-lt"/>
              <a:ea typeface="+mn-ea"/>
              <a:cs typeface="+mn-cs"/>
            </a:rPr>
            <a:t>％）という現状に加え、</a:t>
          </a:r>
          <a:r>
            <a:rPr kumimoji="1" lang="ja-JP" altLang="en-US" sz="1100">
              <a:solidFill>
                <a:schemeClr val="dk1"/>
              </a:solidFill>
              <a:effectLst/>
              <a:latin typeface="+mn-lt"/>
              <a:ea typeface="+mn-ea"/>
              <a:cs typeface="+mn-cs"/>
            </a:rPr>
            <a:t>地方税など自主財源が少ないことが</a:t>
          </a:r>
          <a:r>
            <a:rPr kumimoji="1" lang="ja-JP" altLang="ja-JP" sz="1100">
              <a:solidFill>
                <a:schemeClr val="dk1"/>
              </a:solidFill>
              <a:effectLst/>
              <a:latin typeface="+mn-lt"/>
              <a:ea typeface="+mn-ea"/>
              <a:cs typeface="+mn-cs"/>
            </a:rPr>
            <a:t>、類似団体内平均を下回っている要因である。</a:t>
          </a:r>
          <a:endParaRPr lang="ja-JP" altLang="ja-JP" sz="1400">
            <a:effectLst/>
          </a:endParaRPr>
        </a:p>
        <a:p>
          <a:r>
            <a:rPr kumimoji="1" lang="ja-JP" altLang="ja-JP" sz="1100">
              <a:solidFill>
                <a:schemeClr val="dk1"/>
              </a:solidFill>
              <a:effectLst/>
              <a:latin typeface="+mn-lt"/>
              <a:ea typeface="+mn-ea"/>
              <a:cs typeface="+mn-cs"/>
            </a:rPr>
            <a:t>　今後も定住施策を最重要課題として取り組むとともに、税収の徴収率向上対策の強化、人件費の抑制等、行財政改革を推進し、歳出削減を図ることにより行政の効率化、財政基盤の強化に努める。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107648</xdr:rowOff>
    </xdr:from>
    <xdr:to>
      <xdr:col>23</xdr:col>
      <xdr:colOff>133350</xdr:colOff>
      <xdr:row>44</xdr:row>
      <xdr:rowOff>119138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514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107648</xdr:rowOff>
    </xdr:from>
    <xdr:to>
      <xdr:col>19</xdr:col>
      <xdr:colOff>133350</xdr:colOff>
      <xdr:row>44</xdr:row>
      <xdr:rowOff>107648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107648</xdr:rowOff>
    </xdr:from>
    <xdr:to>
      <xdr:col>15</xdr:col>
      <xdr:colOff>82550</xdr:colOff>
      <xdr:row>44</xdr:row>
      <xdr:rowOff>107648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107648</xdr:rowOff>
    </xdr:from>
    <xdr:to>
      <xdr:col>11</xdr:col>
      <xdr:colOff>31750</xdr:colOff>
      <xdr:row>44</xdr:row>
      <xdr:rowOff>107648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68338</xdr:rowOff>
    </xdr:from>
    <xdr:to>
      <xdr:col>23</xdr:col>
      <xdr:colOff>184150</xdr:colOff>
      <xdr:row>44</xdr:row>
      <xdr:rowOff>169938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135665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08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56848</xdr:rowOff>
    </xdr:from>
    <xdr:to>
      <xdr:col>19</xdr:col>
      <xdr:colOff>184150</xdr:colOff>
      <xdr:row>44</xdr:row>
      <xdr:rowOff>158448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143225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56848</xdr:rowOff>
    </xdr:from>
    <xdr:to>
      <xdr:col>15</xdr:col>
      <xdr:colOff>133350</xdr:colOff>
      <xdr:row>44</xdr:row>
      <xdr:rowOff>158448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143225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56848</xdr:rowOff>
    </xdr:from>
    <xdr:to>
      <xdr:col>11</xdr:col>
      <xdr:colOff>82550</xdr:colOff>
      <xdr:row>44</xdr:row>
      <xdr:rowOff>158448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143225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56848</xdr:rowOff>
    </xdr:from>
    <xdr:to>
      <xdr:col>7</xdr:col>
      <xdr:colOff>31750</xdr:colOff>
      <xdr:row>44</xdr:row>
      <xdr:rowOff>158448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143225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歳出では公債費繰上償還（</a:t>
          </a:r>
          <a:r>
            <a:rPr kumimoji="1" lang="en-US" altLang="ja-JP" sz="1100">
              <a:solidFill>
                <a:schemeClr val="dk1"/>
              </a:solidFill>
              <a:effectLst/>
              <a:latin typeface="+mn-lt"/>
              <a:ea typeface="+mn-ea"/>
              <a:cs typeface="+mn-cs"/>
            </a:rPr>
            <a:t>168,691</a:t>
          </a:r>
          <a:r>
            <a:rPr kumimoji="1" lang="ja-JP" altLang="ja-JP" sz="1100">
              <a:solidFill>
                <a:schemeClr val="dk1"/>
              </a:solidFill>
              <a:effectLst/>
              <a:latin typeface="+mn-lt"/>
              <a:ea typeface="+mn-ea"/>
              <a:cs typeface="+mn-cs"/>
            </a:rPr>
            <a:t>千円）を行い、公債費を抑制することができた。</a:t>
          </a:r>
          <a:r>
            <a:rPr kumimoji="1" lang="ja-JP" altLang="en-US" sz="1100">
              <a:solidFill>
                <a:schemeClr val="dk1"/>
              </a:solidFill>
              <a:effectLst/>
              <a:latin typeface="+mn-lt"/>
              <a:ea typeface="+mn-ea"/>
              <a:cs typeface="+mn-cs"/>
            </a:rPr>
            <a:t>歳入では普通交付税が決算額で対前年度比</a:t>
          </a:r>
          <a:r>
            <a:rPr kumimoji="1" lang="en-US" altLang="ja-JP" sz="1100">
              <a:solidFill>
                <a:schemeClr val="dk1"/>
              </a:solidFill>
              <a:effectLst/>
              <a:latin typeface="+mn-lt"/>
              <a:ea typeface="+mn-ea"/>
              <a:cs typeface="+mn-cs"/>
            </a:rPr>
            <a:t>8.6</a:t>
          </a:r>
          <a:r>
            <a:rPr kumimoji="1" lang="ja-JP" altLang="en-US" sz="1100">
              <a:solidFill>
                <a:schemeClr val="dk1"/>
              </a:solidFill>
              <a:effectLst/>
              <a:latin typeface="+mn-lt"/>
              <a:ea typeface="+mn-ea"/>
              <a:cs typeface="+mn-cs"/>
            </a:rPr>
            <a:t>％増加したことが比率を改善させる要因となっている。</a:t>
          </a:r>
          <a:endParaRPr lang="ja-JP" altLang="ja-JP" sz="1400">
            <a:effectLst/>
          </a:endParaRPr>
        </a:p>
        <a:p>
          <a:r>
            <a:rPr kumimoji="1" lang="ja-JP" altLang="ja-JP" sz="1100">
              <a:solidFill>
                <a:schemeClr val="dk1"/>
              </a:solidFill>
              <a:effectLst/>
              <a:latin typeface="+mn-lt"/>
              <a:ea typeface="+mn-ea"/>
              <a:cs typeface="+mn-cs"/>
            </a:rPr>
            <a:t>　今後も引き続き計画的な公債費繰上償還を実施するとともに、行財政改革大綱実施計画に基き、歳出削減と町税等の徴収率の向上の取り組みにより更なる改善に努める。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10668</xdr:rowOff>
    </xdr:from>
    <xdr:to>
      <xdr:col>23</xdr:col>
      <xdr:colOff>133350</xdr:colOff>
      <xdr:row>64</xdr:row>
      <xdr:rowOff>15240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640568"/>
          <a:ext cx="8382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18813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15240</xdr:rowOff>
    </xdr:from>
    <xdr:to>
      <xdr:col>19</xdr:col>
      <xdr:colOff>133350</xdr:colOff>
      <xdr:row>64</xdr:row>
      <xdr:rowOff>150368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98804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106934</xdr:rowOff>
    </xdr:from>
    <xdr:to>
      <xdr:col>15</xdr:col>
      <xdr:colOff>82550</xdr:colOff>
      <xdr:row>64</xdr:row>
      <xdr:rowOff>150368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07973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39370</xdr:rowOff>
    </xdr:from>
    <xdr:to>
      <xdr:col>11</xdr:col>
      <xdr:colOff>31750</xdr:colOff>
      <xdr:row>64</xdr:row>
      <xdr:rowOff>106934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01217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163085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147845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43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135890</xdr:rowOff>
    </xdr:from>
    <xdr:to>
      <xdr:col>19</xdr:col>
      <xdr:colOff>184150</xdr:colOff>
      <xdr:row>64</xdr:row>
      <xdr:rowOff>66040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76217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70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99568</xdr:rowOff>
    </xdr:from>
    <xdr:to>
      <xdr:col>15</xdr:col>
      <xdr:colOff>133350</xdr:colOff>
      <xdr:row>65</xdr:row>
      <xdr:rowOff>29718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14495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5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56134</xdr:rowOff>
    </xdr:from>
    <xdr:to>
      <xdr:col>11</xdr:col>
      <xdr:colOff>82550</xdr:colOff>
      <xdr:row>64</xdr:row>
      <xdr:rowOff>157734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142511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100347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[387,817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人件費等が類似団体平均を上回っている主な要因は、保育所や各種</a:t>
          </a:r>
          <a:r>
            <a:rPr kumimoji="1" lang="ja-JP" altLang="en-US" sz="1100">
              <a:solidFill>
                <a:schemeClr val="dk1"/>
              </a:solidFill>
              <a:effectLst/>
              <a:latin typeface="+mn-lt"/>
              <a:ea typeface="+mn-ea"/>
              <a:cs typeface="+mn-cs"/>
            </a:rPr>
            <a:t>社会</a:t>
          </a:r>
          <a:r>
            <a:rPr kumimoji="1" lang="ja-JP" altLang="ja-JP" sz="1100">
              <a:solidFill>
                <a:schemeClr val="dk1"/>
              </a:solidFill>
              <a:effectLst/>
              <a:latin typeface="+mn-lt"/>
              <a:ea typeface="+mn-ea"/>
              <a:cs typeface="+mn-cs"/>
            </a:rPr>
            <a:t>教育施設等を直営で行っているためである。</a:t>
          </a:r>
          <a:endParaRPr lang="ja-JP" altLang="ja-JP" sz="1400">
            <a:effectLst/>
          </a:endParaRPr>
        </a:p>
        <a:p>
          <a:r>
            <a:rPr kumimoji="1" lang="ja-JP" altLang="ja-JP" sz="1100">
              <a:solidFill>
                <a:schemeClr val="dk1"/>
              </a:solidFill>
              <a:effectLst/>
              <a:latin typeface="+mn-lt"/>
              <a:ea typeface="+mn-ea"/>
              <a:cs typeface="+mn-cs"/>
            </a:rPr>
            <a:t>　今後は民間でも実施可能な部分については民営化や指定管理者の導入等により委託化をすすめ、コストの低減を図っていく方針である。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89550</xdr:rowOff>
    </xdr:from>
    <xdr:to>
      <xdr:col>23</xdr:col>
      <xdr:colOff>133350</xdr:colOff>
      <xdr:row>82</xdr:row>
      <xdr:rowOff>119436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148450"/>
          <a:ext cx="838200" cy="2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29294</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745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58024</xdr:rowOff>
    </xdr:from>
    <xdr:to>
      <xdr:col>19</xdr:col>
      <xdr:colOff>133350</xdr:colOff>
      <xdr:row>82</xdr:row>
      <xdr:rowOff>89550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116924"/>
          <a:ext cx="889000" cy="3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103390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647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55925</xdr:rowOff>
    </xdr:from>
    <xdr:to>
      <xdr:col>15</xdr:col>
      <xdr:colOff>82550</xdr:colOff>
      <xdr:row>82</xdr:row>
      <xdr:rowOff>58024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114825"/>
          <a:ext cx="889000" cy="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68935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6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25274</xdr:rowOff>
    </xdr:from>
    <xdr:to>
      <xdr:col>11</xdr:col>
      <xdr:colOff>31750</xdr:colOff>
      <xdr:row>82</xdr:row>
      <xdr:rowOff>55925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084174"/>
          <a:ext cx="889000" cy="3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53976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59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54639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59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68636</xdr:rowOff>
    </xdr:from>
    <xdr:to>
      <xdr:col>23</xdr:col>
      <xdr:colOff>184150</xdr:colOff>
      <xdr:row>82</xdr:row>
      <xdr:rowOff>170236</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1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40713</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099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38750</xdr:rowOff>
    </xdr:from>
    <xdr:to>
      <xdr:col>19</xdr:col>
      <xdr:colOff>184150</xdr:colOff>
      <xdr:row>82</xdr:row>
      <xdr:rowOff>140350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0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125127</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184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7224</xdr:rowOff>
    </xdr:from>
    <xdr:to>
      <xdr:col>15</xdr:col>
      <xdr:colOff>133350</xdr:colOff>
      <xdr:row>82</xdr:row>
      <xdr:rowOff>108824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06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93601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15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5125</xdr:rowOff>
    </xdr:from>
    <xdr:to>
      <xdr:col>11</xdr:col>
      <xdr:colOff>82550</xdr:colOff>
      <xdr:row>82</xdr:row>
      <xdr:rowOff>106725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06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91502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150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145924</xdr:rowOff>
    </xdr:from>
    <xdr:to>
      <xdr:col>7</xdr:col>
      <xdr:colOff>31750</xdr:colOff>
      <xdr:row>82</xdr:row>
      <xdr:rowOff>76074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03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60851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119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前歴のある職員を採用したため変動なく推移することができたが、類似団体平均と比較して</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ポイント高い</a:t>
          </a:r>
          <a:r>
            <a:rPr kumimoji="1" lang="en-US" altLang="ja-JP" sz="1100">
              <a:solidFill>
                <a:schemeClr val="dk1"/>
              </a:solidFill>
              <a:effectLst/>
              <a:latin typeface="+mn-lt"/>
              <a:ea typeface="+mn-ea"/>
              <a:cs typeface="+mn-cs"/>
            </a:rPr>
            <a:t>98.1</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今後は新規職員の採用抑制等による総人件費の抑制を図るとともに、職員給与の適正化に努める。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71438</xdr:rowOff>
    </xdr:from>
    <xdr:to>
      <xdr:col>81</xdr:col>
      <xdr:colOff>44450</xdr:colOff>
      <xdr:row>86</xdr:row>
      <xdr:rowOff>71438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8161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71438</xdr:rowOff>
    </xdr:from>
    <xdr:to>
      <xdr:col>77</xdr:col>
      <xdr:colOff>44450</xdr:colOff>
      <xdr:row>86</xdr:row>
      <xdr:rowOff>71438</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8161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42456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272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71438</xdr:rowOff>
    </xdr:from>
    <xdr:to>
      <xdr:col>72</xdr:col>
      <xdr:colOff>203200</xdr:colOff>
      <xdr:row>86</xdr:row>
      <xdr:rowOff>81491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816138"/>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81491</xdr:rowOff>
    </xdr:from>
    <xdr:to>
      <xdr:col>68</xdr:col>
      <xdr:colOff>152400</xdr:colOff>
      <xdr:row>86</xdr:row>
      <xdr:rowOff>81491</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8261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20638</xdr:rowOff>
    </xdr:from>
    <xdr:to>
      <xdr:col>81</xdr:col>
      <xdr:colOff>95250</xdr:colOff>
      <xdr:row>86</xdr:row>
      <xdr:rowOff>122238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164165</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73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20638</xdr:rowOff>
    </xdr:from>
    <xdr:to>
      <xdr:col>77</xdr:col>
      <xdr:colOff>95250</xdr:colOff>
      <xdr:row>86</xdr:row>
      <xdr:rowOff>122238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107015</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85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20638</xdr:rowOff>
    </xdr:from>
    <xdr:to>
      <xdr:col>73</xdr:col>
      <xdr:colOff>44450</xdr:colOff>
      <xdr:row>86</xdr:row>
      <xdr:rowOff>122238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107015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30691</xdr:rowOff>
    </xdr:from>
    <xdr:to>
      <xdr:col>68</xdr:col>
      <xdr:colOff>203200</xdr:colOff>
      <xdr:row>86</xdr:row>
      <xdr:rowOff>132291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117068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30691</xdr:rowOff>
    </xdr:from>
    <xdr:to>
      <xdr:col>64</xdr:col>
      <xdr:colOff>152400</xdr:colOff>
      <xdr:row>86</xdr:row>
      <xdr:rowOff>132291</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117068</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総務、企画等の管理部門の統一化や事務事業の見直し等により職員数の削減を図ってきたが、保育所や各種</a:t>
          </a:r>
          <a:r>
            <a:rPr kumimoji="1" lang="ja-JP" altLang="en-US" sz="1100">
              <a:solidFill>
                <a:schemeClr val="dk1"/>
              </a:solidFill>
              <a:effectLst/>
              <a:latin typeface="+mn-lt"/>
              <a:ea typeface="+mn-ea"/>
              <a:cs typeface="+mn-cs"/>
            </a:rPr>
            <a:t>社会</a:t>
          </a:r>
          <a:r>
            <a:rPr kumimoji="1" lang="ja-JP" altLang="ja-JP" sz="1100">
              <a:solidFill>
                <a:schemeClr val="dk1"/>
              </a:solidFill>
              <a:effectLst/>
              <a:latin typeface="+mn-lt"/>
              <a:ea typeface="+mn-ea"/>
              <a:cs typeface="+mn-cs"/>
            </a:rPr>
            <a:t>教育施設等の直営施設への人員配置により、類似団体平均を上回っている。</a:t>
          </a:r>
          <a:endParaRPr lang="ja-JP" altLang="ja-JP" sz="1400">
            <a:effectLst/>
          </a:endParaRPr>
        </a:p>
        <a:p>
          <a:r>
            <a:rPr kumimoji="1" lang="ja-JP" altLang="ja-JP" sz="1100">
              <a:solidFill>
                <a:schemeClr val="dk1"/>
              </a:solidFill>
              <a:effectLst/>
              <a:latin typeface="+mn-lt"/>
              <a:ea typeface="+mn-ea"/>
              <a:cs typeface="+mn-cs"/>
            </a:rPr>
            <a:t>　今後は民間でも実施可能な部分については指定管理者の導入等により委託化をすすめるとともに、</a:t>
          </a:r>
          <a:r>
            <a:rPr kumimoji="1" lang="en-US" altLang="ja-JP" sz="1100">
              <a:solidFill>
                <a:schemeClr val="dk1"/>
              </a:solidFill>
              <a:effectLst/>
              <a:latin typeface="+mn-lt"/>
              <a:ea typeface="+mn-ea"/>
              <a:cs typeface="+mn-cs"/>
            </a:rPr>
            <a:t>IT</a:t>
          </a:r>
          <a:r>
            <a:rPr kumimoji="1" lang="ja-JP" altLang="ja-JP" sz="1100">
              <a:solidFill>
                <a:schemeClr val="dk1"/>
              </a:solidFill>
              <a:effectLst/>
              <a:latin typeface="+mn-lt"/>
              <a:ea typeface="+mn-ea"/>
              <a:cs typeface="+mn-cs"/>
            </a:rPr>
            <a:t>等の活用により行政サービスを維持しつつ、より一層適正な定員管理に努める。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96605</xdr:rowOff>
    </xdr:from>
    <xdr:to>
      <xdr:col>81</xdr:col>
      <xdr:colOff>44450</xdr:colOff>
      <xdr:row>63</xdr:row>
      <xdr:rowOff>115105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897955"/>
          <a:ext cx="8382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35111</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493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74083</xdr:rowOff>
    </xdr:from>
    <xdr:to>
      <xdr:col>77</xdr:col>
      <xdr:colOff>44450</xdr:colOff>
      <xdr:row>63</xdr:row>
      <xdr:rowOff>96605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875433"/>
          <a:ext cx="8890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66040</xdr:rowOff>
    </xdr:from>
    <xdr:to>
      <xdr:col>72</xdr:col>
      <xdr:colOff>203200</xdr:colOff>
      <xdr:row>63</xdr:row>
      <xdr:rowOff>74083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8673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128753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54780</xdr:rowOff>
    </xdr:from>
    <xdr:to>
      <xdr:col>68</xdr:col>
      <xdr:colOff>152400</xdr:colOff>
      <xdr:row>63</xdr:row>
      <xdr:rowOff>66040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856130"/>
          <a:ext cx="8890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126340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131166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64305</xdr:rowOff>
    </xdr:from>
    <xdr:to>
      <xdr:col>81</xdr:col>
      <xdr:colOff>95250</xdr:colOff>
      <xdr:row>63</xdr:row>
      <xdr:rowOff>165905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86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36382</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837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45805</xdr:rowOff>
    </xdr:from>
    <xdr:to>
      <xdr:col>77</xdr:col>
      <xdr:colOff>95250</xdr:colOff>
      <xdr:row>63</xdr:row>
      <xdr:rowOff>147405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8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132182</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933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23283</xdr:rowOff>
    </xdr:from>
    <xdr:to>
      <xdr:col>73</xdr:col>
      <xdr:colOff>44450</xdr:colOff>
      <xdr:row>63</xdr:row>
      <xdr:rowOff>124883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109660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15240</xdr:rowOff>
    </xdr:from>
    <xdr:to>
      <xdr:col>68</xdr:col>
      <xdr:colOff>203200</xdr:colOff>
      <xdr:row>63</xdr:row>
      <xdr:rowOff>116840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101617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3980</xdr:rowOff>
    </xdr:from>
    <xdr:to>
      <xdr:col>64</xdr:col>
      <xdr:colOff>152400</xdr:colOff>
      <xdr:row>63</xdr:row>
      <xdr:rowOff>105580</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8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90357</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89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町村合併以降、計画的な繰上償還（</a:t>
          </a:r>
          <a:r>
            <a:rPr kumimoji="1" lang="en-US" altLang="ja-JP" sz="1100">
              <a:solidFill>
                <a:schemeClr val="dk1"/>
              </a:solidFill>
              <a:effectLst/>
              <a:latin typeface="+mn-lt"/>
              <a:ea typeface="+mn-ea"/>
              <a:cs typeface="+mn-cs"/>
            </a:rPr>
            <a:t>H27:163,839</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H28:257,124</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H29:599,595</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H30:395,579</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H31:23,602</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R2:177,114</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R3:168,691</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）を行</a:t>
          </a:r>
          <a:r>
            <a:rPr kumimoji="1" lang="ja-JP" altLang="en-US" sz="1100">
              <a:solidFill>
                <a:schemeClr val="dk1"/>
              </a:solidFill>
              <a:effectLst/>
              <a:latin typeface="+mn-lt"/>
              <a:ea typeface="+mn-ea"/>
              <a:cs typeface="+mn-cs"/>
            </a:rPr>
            <a:t>い地方債現在高の縮小に繋げた</a:t>
          </a:r>
          <a:r>
            <a:rPr kumimoji="1" lang="ja-JP" altLang="ja-JP" sz="1100">
              <a:solidFill>
                <a:schemeClr val="dk1"/>
              </a:solidFill>
              <a:effectLst/>
              <a:latin typeface="+mn-lt"/>
              <a:ea typeface="+mn-ea"/>
              <a:cs typeface="+mn-cs"/>
            </a:rPr>
            <a:t>結果、健全化判断基準の</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％を下回ったところである。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しかしながら類似団体よりも高い数値で推移し、更に</a:t>
          </a:r>
          <a:r>
            <a:rPr kumimoji="1" lang="ja-JP" altLang="ja-JP" sz="1100">
              <a:solidFill>
                <a:schemeClr val="dk1"/>
              </a:solidFill>
              <a:effectLst/>
              <a:latin typeface="+mn-lt"/>
              <a:ea typeface="+mn-ea"/>
              <a:cs typeface="+mn-cs"/>
            </a:rPr>
            <a:t>給食センター整備事業等、大規模事業の実施により比率が上昇することが見込まれることから、引き続き計画的な繰上償還を行うとともに、起債依存型の事業実施を見直し、起債に大きく頼ることのない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158242</xdr:rowOff>
    </xdr:from>
    <xdr:to>
      <xdr:col>81</xdr:col>
      <xdr:colOff>44450</xdr:colOff>
      <xdr:row>41</xdr:row>
      <xdr:rowOff>167894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18769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169943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167894</xdr:rowOff>
    </xdr:from>
    <xdr:to>
      <xdr:col>77</xdr:col>
      <xdr:colOff>44450</xdr:colOff>
      <xdr:row>42</xdr:row>
      <xdr:rowOff>6096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19734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142003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6096</xdr:rowOff>
    </xdr:from>
    <xdr:to>
      <xdr:col>72</xdr:col>
      <xdr:colOff>203200</xdr:colOff>
      <xdr:row>42</xdr:row>
      <xdr:rowOff>44704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20699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44704</xdr:rowOff>
    </xdr:from>
    <xdr:to>
      <xdr:col>68</xdr:col>
      <xdr:colOff>152400</xdr:colOff>
      <xdr:row>42</xdr:row>
      <xdr:rowOff>102616</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24560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107442</xdr:rowOff>
    </xdr:from>
    <xdr:to>
      <xdr:col>81</xdr:col>
      <xdr:colOff>95250</xdr:colOff>
      <xdr:row>42</xdr:row>
      <xdr:rowOff>37592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79519</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10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117094</xdr:rowOff>
    </xdr:from>
    <xdr:to>
      <xdr:col>77</xdr:col>
      <xdr:colOff>95250</xdr:colOff>
      <xdr:row>42</xdr:row>
      <xdr:rowOff>47244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32021</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23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126746</xdr:rowOff>
    </xdr:from>
    <xdr:to>
      <xdr:col>73</xdr:col>
      <xdr:colOff>44450</xdr:colOff>
      <xdr:row>42</xdr:row>
      <xdr:rowOff>56896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41673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165354</xdr:rowOff>
    </xdr:from>
    <xdr:to>
      <xdr:col>68</xdr:col>
      <xdr:colOff>203200</xdr:colOff>
      <xdr:row>42</xdr:row>
      <xdr:rowOff>95504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80281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51816</xdr:rowOff>
    </xdr:from>
    <xdr:to>
      <xdr:col>64</xdr:col>
      <xdr:colOff>152400</xdr:colOff>
      <xdr:row>42</xdr:row>
      <xdr:rowOff>153416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138193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地方債現在高が</a:t>
          </a:r>
          <a:r>
            <a:rPr kumimoji="1" lang="en-US" altLang="ja-JP" sz="1100">
              <a:solidFill>
                <a:schemeClr val="dk1"/>
              </a:solidFill>
              <a:effectLst/>
              <a:latin typeface="+mn-lt"/>
              <a:ea typeface="+mn-ea"/>
              <a:cs typeface="+mn-cs"/>
            </a:rPr>
            <a:t>657,397</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円と大きく増加しており、平成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年災害復旧事業を優先的に実施した以降、</a:t>
          </a:r>
          <a:r>
            <a:rPr kumimoji="1" lang="ja-JP" altLang="en-US" sz="1100">
              <a:solidFill>
                <a:schemeClr val="dk1"/>
              </a:solidFill>
              <a:effectLst/>
              <a:latin typeface="+mn-lt"/>
              <a:ea typeface="+mn-ea"/>
              <a:cs typeface="+mn-cs"/>
            </a:rPr>
            <a:t>当該年度は都市再生整備事業（駅前再開発）や木質バイオマスガス化発電付帯施設整備事業に対して過疎対策事業債を</a:t>
          </a:r>
          <a:r>
            <a:rPr kumimoji="1" lang="ja-JP" altLang="ja-JP" sz="1100">
              <a:solidFill>
                <a:schemeClr val="dk1"/>
              </a:solidFill>
              <a:effectLst/>
              <a:latin typeface="+mn-lt"/>
              <a:ea typeface="+mn-ea"/>
              <a:cs typeface="+mn-cs"/>
            </a:rPr>
            <a:t>新規に発行するなど、公共施設</a:t>
          </a:r>
          <a:r>
            <a:rPr kumimoji="1" lang="ja-JP" altLang="en-US" sz="1100">
              <a:solidFill>
                <a:schemeClr val="dk1"/>
              </a:solidFill>
              <a:effectLst/>
              <a:latin typeface="+mn-lt"/>
              <a:ea typeface="+mn-ea"/>
              <a:cs typeface="+mn-cs"/>
            </a:rPr>
            <a:t>整備</a:t>
          </a:r>
          <a:r>
            <a:rPr kumimoji="1" lang="ja-JP" altLang="ja-JP" sz="1100">
              <a:solidFill>
                <a:schemeClr val="dk1"/>
              </a:solidFill>
              <a:effectLst/>
              <a:latin typeface="+mn-lt"/>
              <a:ea typeface="+mn-ea"/>
              <a:cs typeface="+mn-cs"/>
            </a:rPr>
            <a:t>事業が</a:t>
          </a:r>
          <a:r>
            <a:rPr kumimoji="1" lang="ja-JP" altLang="en-US" sz="1100">
              <a:solidFill>
                <a:schemeClr val="dk1"/>
              </a:solidFill>
              <a:effectLst/>
              <a:latin typeface="+mn-lt"/>
              <a:ea typeface="+mn-ea"/>
              <a:cs typeface="+mn-cs"/>
            </a:rPr>
            <a:t>主な増加の</a:t>
          </a:r>
          <a:r>
            <a:rPr kumimoji="1" lang="ja-JP" altLang="ja-JP" sz="1100">
              <a:solidFill>
                <a:schemeClr val="dk1"/>
              </a:solidFill>
              <a:effectLst/>
              <a:latin typeface="+mn-lt"/>
              <a:ea typeface="+mn-ea"/>
              <a:cs typeface="+mn-cs"/>
            </a:rPr>
            <a:t>要因となっている。</a:t>
          </a:r>
          <a:endParaRPr lang="ja-JP" altLang="ja-JP" sz="1400">
            <a:effectLst/>
          </a:endParaRPr>
        </a:p>
        <a:p>
          <a:r>
            <a:rPr kumimoji="1" lang="ja-JP" altLang="ja-JP" sz="1100">
              <a:solidFill>
                <a:schemeClr val="dk1"/>
              </a:solidFill>
              <a:effectLst/>
              <a:latin typeface="+mn-lt"/>
              <a:ea typeface="+mn-ea"/>
              <a:cs typeface="+mn-cs"/>
            </a:rPr>
            <a:t>　今後も給食センター整備事業等、大規模事業の実施により比率が上昇することが見込まれることから、後世への負担を少しでも軽減するよう事業実施の適正化を図り、財政の健全化に努める。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45085</xdr:rowOff>
    </xdr:from>
    <xdr:to>
      <xdr:col>81</xdr:col>
      <xdr:colOff>44450</xdr:colOff>
      <xdr:row>22</xdr:row>
      <xdr:rowOff>84102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645535"/>
          <a:ext cx="838200" cy="21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57291</xdr:rowOff>
    </xdr:from>
    <xdr:to>
      <xdr:col>77</xdr:col>
      <xdr:colOff>44450</xdr:colOff>
      <xdr:row>22</xdr:row>
      <xdr:rowOff>84102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382919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41204</xdr:rowOff>
    </xdr:from>
    <xdr:to>
      <xdr:col>72</xdr:col>
      <xdr:colOff>203200</xdr:colOff>
      <xdr:row>22</xdr:row>
      <xdr:rowOff>57291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81310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131233</xdr:rowOff>
    </xdr:from>
    <xdr:to>
      <xdr:col>73</xdr:col>
      <xdr:colOff>44450</xdr:colOff>
      <xdr:row>14</xdr:row>
      <xdr:rowOff>61383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59690</xdr:rowOff>
    </xdr:from>
    <xdr:to>
      <xdr:col>68</xdr:col>
      <xdr:colOff>152400</xdr:colOff>
      <xdr:row>22</xdr:row>
      <xdr:rowOff>41204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488690"/>
          <a:ext cx="889000" cy="32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21449</xdr:rowOff>
    </xdr:from>
    <xdr:to>
      <xdr:col>68</xdr:col>
      <xdr:colOff>203200</xdr:colOff>
      <xdr:row>14</xdr:row>
      <xdr:rowOff>123049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165735</xdr:rowOff>
    </xdr:from>
    <xdr:to>
      <xdr:col>81</xdr:col>
      <xdr:colOff>95250</xdr:colOff>
      <xdr:row>21</xdr:row>
      <xdr:rowOff>95885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59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137812</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56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33302</xdr:rowOff>
    </xdr:from>
    <xdr:to>
      <xdr:col>77</xdr:col>
      <xdr:colOff>95250</xdr:colOff>
      <xdr:row>22</xdr:row>
      <xdr:rowOff>134902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80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119679</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891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6491</xdr:rowOff>
    </xdr:from>
    <xdr:to>
      <xdr:col>73</xdr:col>
      <xdr:colOff>44450</xdr:colOff>
      <xdr:row>22</xdr:row>
      <xdr:rowOff>108091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77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92868</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864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161854</xdr:rowOff>
    </xdr:from>
    <xdr:to>
      <xdr:col>68</xdr:col>
      <xdr:colOff>203200</xdr:colOff>
      <xdr:row>22</xdr:row>
      <xdr:rowOff>92004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76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76781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84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8890</xdr:rowOff>
    </xdr:from>
    <xdr:to>
      <xdr:col>64</xdr:col>
      <xdr:colOff>152400</xdr:colOff>
      <xdr:row>20</xdr:row>
      <xdr:rowOff>110490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43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95267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5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76199</xdr:rowOff>
    </xdr:from>
    <xdr:ext cx="9099176" cy="695325"/>
    <xdr:sp macro="" textlink="">
      <xdr:nvSpPr>
        <xdr:cNvPr id="474" name="テキスト ボックス 473">
          <a:extLst>
            <a:ext uri="{FF2B5EF4-FFF2-40B4-BE49-F238E27FC236}">
              <a16:creationId xmlns:a16="http://schemas.microsoft.com/office/drawing/2014/main" id="{B7833EC5-7802-49C9-93AF-5F55205E114C}"/>
            </a:ext>
          </a:extLst>
        </xdr:cNvPr>
        <xdr:cNvSpPr txBox="1"/>
      </xdr:nvSpPr>
      <xdr:spPr>
        <a:xfrm>
          <a:off x="762000" y="4533899"/>
          <a:ext cx="9099176" cy="695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島根県津和野町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6,964
6,919
307.03
10,852,280
10,651,253
122,342
4,998,229
14,288,513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95.1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は決算額で対前年度比</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しており、</a:t>
          </a:r>
          <a:r>
            <a:rPr kumimoji="1" lang="ja-JP" altLang="en-US" sz="1100">
              <a:solidFill>
                <a:schemeClr val="dk1"/>
              </a:solidFill>
              <a:effectLst/>
              <a:latin typeface="+mn-lt"/>
              <a:ea typeface="+mn-ea"/>
              <a:cs typeface="+mn-cs"/>
            </a:rPr>
            <a:t>類似団体と比較して低い水準で推移している。</a:t>
          </a:r>
          <a:endParaRPr lang="ja-JP" altLang="ja-JP" sz="1400">
            <a:effectLst/>
          </a:endParaRPr>
        </a:p>
        <a:p>
          <a:r>
            <a:rPr kumimoji="1" lang="ja-JP" altLang="ja-JP" sz="1100">
              <a:solidFill>
                <a:schemeClr val="dk1"/>
              </a:solidFill>
              <a:effectLst/>
              <a:latin typeface="+mn-lt"/>
              <a:ea typeface="+mn-ea"/>
              <a:cs typeface="+mn-cs"/>
            </a:rPr>
            <a:t>　今後は民間でも実施可能な部分については指定管理者の導入等により委託化をすすめるとともに、</a:t>
          </a:r>
          <a:r>
            <a:rPr kumimoji="1" lang="en-US" altLang="ja-JP" sz="1100">
              <a:solidFill>
                <a:schemeClr val="dk1"/>
              </a:solidFill>
              <a:effectLst/>
              <a:latin typeface="+mn-lt"/>
              <a:ea typeface="+mn-ea"/>
              <a:cs typeface="+mn-cs"/>
            </a:rPr>
            <a:t>IT</a:t>
          </a:r>
          <a:r>
            <a:rPr kumimoji="1" lang="ja-JP" altLang="ja-JP" sz="1100">
              <a:solidFill>
                <a:schemeClr val="dk1"/>
              </a:solidFill>
              <a:effectLst/>
              <a:latin typeface="+mn-lt"/>
              <a:ea typeface="+mn-ea"/>
              <a:cs typeface="+mn-cs"/>
            </a:rPr>
            <a:t>等の活用により行政サービスを維持しつつ、より一層適正な定員管理を基に人件費の削減に努める。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20320</xdr:rowOff>
    </xdr:from>
    <xdr:to>
      <xdr:col>24</xdr:col>
      <xdr:colOff>25400</xdr:colOff>
      <xdr:row>36</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925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66040</xdr:rowOff>
    </xdr:from>
    <xdr:to>
      <xdr:col>19</xdr:col>
      <xdr:colOff>187325</xdr:colOff>
      <xdr:row>36</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382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43180</xdr:rowOff>
    </xdr:from>
    <xdr:to>
      <xdr:col>15</xdr:col>
      <xdr:colOff>98425</xdr:colOff>
      <xdr:row>36</xdr:row>
      <xdr:rowOff>66040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15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27940</xdr:rowOff>
    </xdr:from>
    <xdr:to>
      <xdr:col>11</xdr:col>
      <xdr:colOff>9525</xdr:colOff>
      <xdr:row>36</xdr:row>
      <xdr:rowOff>43180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00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140970</xdr:rowOff>
    </xdr:from>
    <xdr:to>
      <xdr:col>24</xdr:col>
      <xdr:colOff>76200</xdr:colOff>
      <xdr:row>36</xdr:row>
      <xdr:rowOff>71120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157497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xdr:rowOff>
    </xdr:from>
    <xdr:to>
      <xdr:col>15</xdr:col>
      <xdr:colOff>149225</xdr:colOff>
      <xdr:row>36</xdr:row>
      <xdr:rowOff>116840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163830</xdr:rowOff>
    </xdr:from>
    <xdr:to>
      <xdr:col>11</xdr:col>
      <xdr:colOff>60325</xdr:colOff>
      <xdr:row>36</xdr:row>
      <xdr:rowOff>93980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物件費は</a:t>
          </a:r>
          <a:r>
            <a:rPr kumimoji="1" lang="ja-JP" altLang="en-US" sz="1100">
              <a:solidFill>
                <a:schemeClr val="dk1"/>
              </a:solidFill>
              <a:effectLst/>
              <a:latin typeface="+mn-lt"/>
              <a:ea typeface="+mn-ea"/>
              <a:cs typeface="+mn-cs"/>
            </a:rPr>
            <a:t>決算額で対前年度比</a:t>
          </a:r>
          <a:r>
            <a:rPr kumimoji="1" lang="en-US" altLang="ja-JP" sz="1100">
              <a:solidFill>
                <a:schemeClr val="dk1"/>
              </a:solidFill>
              <a:effectLst/>
              <a:latin typeface="+mn-lt"/>
              <a:ea typeface="+mn-ea"/>
              <a:cs typeface="+mn-cs"/>
            </a:rPr>
            <a:t>10.7</a:t>
          </a:r>
          <a:r>
            <a:rPr kumimoji="1" lang="ja-JP" altLang="en-US" sz="1100">
              <a:solidFill>
                <a:schemeClr val="dk1"/>
              </a:solidFill>
              <a:effectLst/>
              <a:latin typeface="+mn-lt"/>
              <a:ea typeface="+mn-ea"/>
              <a:cs typeface="+mn-cs"/>
            </a:rPr>
            <a:t>％減少しており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類似団体と比較して低い水準で推移することができている。</a:t>
          </a:r>
          <a:endParaRPr lang="ja-JP" altLang="ja-JP" sz="1400">
            <a:effectLst/>
          </a:endParaRPr>
        </a:p>
        <a:p>
          <a:r>
            <a:rPr kumimoji="1" lang="ja-JP" altLang="ja-JP" sz="1100">
              <a:solidFill>
                <a:schemeClr val="dk1"/>
              </a:solidFill>
              <a:effectLst/>
              <a:latin typeface="+mn-lt"/>
              <a:ea typeface="+mn-ea"/>
              <a:cs typeface="+mn-cs"/>
            </a:rPr>
            <a:t>　直営施設の</a:t>
          </a:r>
          <a:r>
            <a:rPr kumimoji="1" lang="ja-JP" altLang="en-US" sz="1100">
              <a:solidFill>
                <a:schemeClr val="dk1"/>
              </a:solidFill>
              <a:effectLst/>
              <a:latin typeface="+mn-lt"/>
              <a:ea typeface="+mn-ea"/>
              <a:cs typeface="+mn-cs"/>
            </a:rPr>
            <a:t>管理運営経</a:t>
          </a:r>
          <a:r>
            <a:rPr kumimoji="1" lang="ja-JP" altLang="ja-JP" sz="1100">
              <a:solidFill>
                <a:schemeClr val="dk1"/>
              </a:solidFill>
              <a:effectLst/>
              <a:latin typeface="+mn-lt"/>
              <a:ea typeface="+mn-ea"/>
              <a:cs typeface="+mn-cs"/>
            </a:rPr>
            <a:t>費が依然として大きなウェートを占めており、今後は</a:t>
          </a:r>
          <a:r>
            <a:rPr kumimoji="1" lang="ja-JP" altLang="en-US" sz="1100">
              <a:solidFill>
                <a:schemeClr val="dk1"/>
              </a:solidFill>
              <a:effectLst/>
              <a:latin typeface="+mn-lt"/>
              <a:ea typeface="+mn-ea"/>
              <a:cs typeface="+mn-cs"/>
            </a:rPr>
            <a:t>管理運営</a:t>
          </a:r>
          <a:r>
            <a:rPr kumimoji="1" lang="ja-JP" altLang="ja-JP" sz="1100">
              <a:solidFill>
                <a:schemeClr val="dk1"/>
              </a:solidFill>
              <a:effectLst/>
              <a:latin typeface="+mn-lt"/>
              <a:ea typeface="+mn-ea"/>
              <a:cs typeface="+mn-cs"/>
            </a:rPr>
            <a:t>経費の削減と効率的な施設利用を図るため、施設の統廃合や指定管理者制度導入の検討を行う。</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170434</xdr:rowOff>
    </xdr:from>
    <xdr:to>
      <xdr:col>82</xdr:col>
      <xdr:colOff>107950</xdr:colOff>
      <xdr:row>16</xdr:row>
      <xdr:rowOff>90424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74218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90424</xdr:rowOff>
    </xdr:from>
    <xdr:to>
      <xdr:col>78</xdr:col>
      <xdr:colOff>69850</xdr:colOff>
      <xdr:row>17</xdr:row>
      <xdr:rowOff>83566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3362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51562</xdr:rowOff>
    </xdr:from>
    <xdr:to>
      <xdr:col>73</xdr:col>
      <xdr:colOff>180975</xdr:colOff>
      <xdr:row>17</xdr:row>
      <xdr:rowOff>83566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9662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117111</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37846</xdr:rowOff>
    </xdr:from>
    <xdr:to>
      <xdr:col>69</xdr:col>
      <xdr:colOff>92075</xdr:colOff>
      <xdr:row>17</xdr:row>
      <xdr:rowOff>51562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9524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119634</xdr:rowOff>
    </xdr:from>
    <xdr:to>
      <xdr:col>82</xdr:col>
      <xdr:colOff>158750</xdr:colOff>
      <xdr:row>16</xdr:row>
      <xdr:rowOff>49784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136161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36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39624</xdr:rowOff>
    </xdr:from>
    <xdr:to>
      <xdr:col>78</xdr:col>
      <xdr:colOff>120650</xdr:colOff>
      <xdr:row>16</xdr:row>
      <xdr:rowOff>141224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151401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51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32766</xdr:rowOff>
    </xdr:from>
    <xdr:to>
      <xdr:col>74</xdr:col>
      <xdr:colOff>31750</xdr:colOff>
      <xdr:row>17</xdr:row>
      <xdr:rowOff>134366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119143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762</xdr:rowOff>
    </xdr:from>
    <xdr:to>
      <xdr:col>69</xdr:col>
      <xdr:colOff>142875</xdr:colOff>
      <xdr:row>17</xdr:row>
      <xdr:rowOff>102362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87139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扶助費は</a:t>
          </a:r>
          <a:r>
            <a:rPr kumimoji="1" lang="ja-JP" altLang="en-US" sz="1100">
              <a:solidFill>
                <a:schemeClr val="dk1"/>
              </a:solidFill>
              <a:effectLst/>
              <a:latin typeface="+mn-lt"/>
              <a:ea typeface="+mn-ea"/>
              <a:cs typeface="+mn-cs"/>
            </a:rPr>
            <a:t>決算額で対前年度比</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しており、</a:t>
          </a:r>
          <a:r>
            <a:rPr kumimoji="1" lang="ja-JP" altLang="en-US" sz="1100">
              <a:solidFill>
                <a:schemeClr val="dk1"/>
              </a:solidFill>
              <a:effectLst/>
              <a:latin typeface="+mn-lt"/>
              <a:ea typeface="+mn-ea"/>
              <a:cs typeface="+mn-cs"/>
            </a:rPr>
            <a:t>類似団体と比較して低い水準で推移している。</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今後も乳幼児から高校生までの医療費無償化・各種サービスの充実等、町の人口減少対策事業の実施により扶助費の増加が見込まれるため、資格・認定審査等の適正化を行い、財政を圧迫することのないよう、適正なサービス提供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4424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10177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50800</xdr:rowOff>
    </xdr:from>
    <xdr:to>
      <xdr:col>19</xdr:col>
      <xdr:colOff>187325</xdr:colOff>
      <xdr:row>55</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480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50800</xdr:rowOff>
    </xdr:from>
    <xdr:to>
      <xdr:col>15</xdr:col>
      <xdr:colOff>98425</xdr:colOff>
      <xdr:row>56</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4805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127000</xdr:rowOff>
    </xdr:from>
    <xdr:to>
      <xdr:col>11</xdr:col>
      <xdr:colOff>9525</xdr:colOff>
      <xdr:row>56</xdr:row>
      <xdr:rowOff>31750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556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133350</xdr:rowOff>
    </xdr:from>
    <xdr:to>
      <xdr:col>24</xdr:col>
      <xdr:colOff>76200</xdr:colOff>
      <xdr:row>55</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149877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0</xdr:rowOff>
    </xdr:from>
    <xdr:to>
      <xdr:col>15</xdr:col>
      <xdr:colOff>149225</xdr:colOff>
      <xdr:row>55</xdr:row>
      <xdr:rowOff>101600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152400</xdr:rowOff>
    </xdr:from>
    <xdr:to>
      <xdr:col>11</xdr:col>
      <xdr:colOff>60325</xdr:colOff>
      <xdr:row>56</xdr:row>
      <xdr:rowOff>82550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維持補修費は</a:t>
          </a:r>
          <a:r>
            <a:rPr kumimoji="1" lang="ja-JP" altLang="en-US" sz="1100">
              <a:solidFill>
                <a:schemeClr val="dk1"/>
              </a:solidFill>
              <a:effectLst/>
              <a:latin typeface="+mn-lt"/>
              <a:ea typeface="+mn-ea"/>
              <a:cs typeface="+mn-cs"/>
            </a:rPr>
            <a:t>決算額で</a:t>
          </a:r>
          <a:r>
            <a:rPr kumimoji="1" lang="en-US" altLang="ja-JP" sz="1100">
              <a:solidFill>
                <a:schemeClr val="dk1"/>
              </a:solidFill>
              <a:effectLst/>
              <a:latin typeface="+mn-lt"/>
              <a:ea typeface="+mn-ea"/>
              <a:cs typeface="+mn-cs"/>
            </a:rPr>
            <a:t>32.5</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しており、除雪経費の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が主な要因となっている。</a:t>
          </a:r>
          <a:endParaRPr lang="ja-JP" altLang="ja-JP">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大規模修繕等により増加が見込まれるため、公共施設等総合管理計画に基いた計画的な長寿命化対策及び公共施設等の有効活用・適正化に努める。</a:t>
          </a:r>
          <a:endParaRPr lang="ja-JP" altLang="ja-JP">
            <a:effectLst/>
          </a:endParaRPr>
        </a:p>
        <a:p>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74422</xdr:rowOff>
    </xdr:from>
    <xdr:to>
      <xdr:col>82</xdr:col>
      <xdr:colOff>107950</xdr:colOff>
      <xdr:row>55</xdr:row>
      <xdr:rowOff>165862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50417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126001</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2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101854</xdr:rowOff>
    </xdr:from>
    <xdr:to>
      <xdr:col>78</xdr:col>
      <xdr:colOff>69850</xdr:colOff>
      <xdr:row>55</xdr:row>
      <xdr:rowOff>165862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5316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101854</xdr:rowOff>
    </xdr:from>
    <xdr:to>
      <xdr:col>73</xdr:col>
      <xdr:colOff>180975</xdr:colOff>
      <xdr:row>55</xdr:row>
      <xdr:rowOff>101854</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5316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61993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101854</xdr:rowOff>
    </xdr:from>
    <xdr:to>
      <xdr:col>69</xdr:col>
      <xdr:colOff>92075</xdr:colOff>
      <xdr:row>56</xdr:row>
      <xdr:rowOff>113284</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53160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61993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52849</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23622</xdr:rowOff>
    </xdr:from>
    <xdr:to>
      <xdr:col>82</xdr:col>
      <xdr:colOff>158750</xdr:colOff>
      <xdr:row>55</xdr:row>
      <xdr:rowOff>125222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40149</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29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115062</xdr:rowOff>
    </xdr:from>
    <xdr:to>
      <xdr:col>78</xdr:col>
      <xdr:colOff>120650</xdr:colOff>
      <xdr:row>56</xdr:row>
      <xdr:rowOff>45212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55389</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31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51054</xdr:rowOff>
    </xdr:from>
    <xdr:to>
      <xdr:col>74</xdr:col>
      <xdr:colOff>31750</xdr:colOff>
      <xdr:row>55</xdr:row>
      <xdr:rowOff>152654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162831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24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51054</xdr:rowOff>
    </xdr:from>
    <xdr:to>
      <xdr:col>69</xdr:col>
      <xdr:colOff>142875</xdr:colOff>
      <xdr:row>55</xdr:row>
      <xdr:rowOff>152654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162831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24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62484</xdr:rowOff>
    </xdr:from>
    <xdr:to>
      <xdr:col>65</xdr:col>
      <xdr:colOff>53975</xdr:colOff>
      <xdr:row>56</xdr:row>
      <xdr:rowOff>164084</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2811</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補助費等は</a:t>
          </a:r>
          <a:r>
            <a:rPr kumimoji="1" lang="ja-JP" altLang="en-US" sz="1100">
              <a:solidFill>
                <a:schemeClr val="dk1"/>
              </a:solidFill>
              <a:effectLst/>
              <a:latin typeface="+mn-lt"/>
              <a:ea typeface="+mn-ea"/>
              <a:cs typeface="+mn-cs"/>
            </a:rPr>
            <a:t>決算額で対前年度比</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しており、</a:t>
          </a:r>
          <a:r>
            <a:rPr kumimoji="1" lang="ja-JP" altLang="en-US" sz="1100">
              <a:solidFill>
                <a:schemeClr val="dk1"/>
              </a:solidFill>
              <a:effectLst/>
              <a:latin typeface="+mn-lt"/>
              <a:ea typeface="+mn-ea"/>
              <a:cs typeface="+mn-cs"/>
            </a:rPr>
            <a:t>類似団体と比較して高い水準で推移している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補助金の交付要綱を厳格に定め、費用対効果等を十分に精査し、不適当な補助金は見直しや廃止を行う。</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110998</xdr:rowOff>
    </xdr:from>
    <xdr:to>
      <xdr:col>82</xdr:col>
      <xdr:colOff>107950</xdr:colOff>
      <xdr:row>37</xdr:row>
      <xdr:rowOff>152146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4546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129286</xdr:rowOff>
    </xdr:from>
    <xdr:to>
      <xdr:col>78</xdr:col>
      <xdr:colOff>69850</xdr:colOff>
      <xdr:row>37</xdr:row>
      <xdr:rowOff>152146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4729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162831</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129286</xdr:rowOff>
    </xdr:from>
    <xdr:to>
      <xdr:col>73</xdr:col>
      <xdr:colOff>180975</xdr:colOff>
      <xdr:row>37</xdr:row>
      <xdr:rowOff>165862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4729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149115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19558</xdr:rowOff>
    </xdr:from>
    <xdr:to>
      <xdr:col>69</xdr:col>
      <xdr:colOff>92075</xdr:colOff>
      <xdr:row>37</xdr:row>
      <xdr:rowOff>165862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36320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121683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60198</xdr:rowOff>
    </xdr:from>
    <xdr:to>
      <xdr:col>82</xdr:col>
      <xdr:colOff>158750</xdr:colOff>
      <xdr:row>37</xdr:row>
      <xdr:rowOff>161798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32275</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101346</xdr:rowOff>
    </xdr:from>
    <xdr:to>
      <xdr:col>78</xdr:col>
      <xdr:colOff>120650</xdr:colOff>
      <xdr:row>38</xdr:row>
      <xdr:rowOff>31496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16273</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78486</xdr:rowOff>
    </xdr:from>
    <xdr:to>
      <xdr:col>74</xdr:col>
      <xdr:colOff>31750</xdr:colOff>
      <xdr:row>38</xdr:row>
      <xdr:rowOff>8636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164863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115062</xdr:rowOff>
    </xdr:from>
    <xdr:to>
      <xdr:col>69</xdr:col>
      <xdr:colOff>142875</xdr:colOff>
      <xdr:row>38</xdr:row>
      <xdr:rowOff>45212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29989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80535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公債費は</a:t>
          </a:r>
          <a:r>
            <a:rPr kumimoji="1" lang="ja-JP" altLang="en-US" sz="1100">
              <a:solidFill>
                <a:schemeClr val="dk1"/>
              </a:solidFill>
              <a:effectLst/>
              <a:latin typeface="+mn-lt"/>
              <a:ea typeface="+mn-ea"/>
              <a:cs typeface="+mn-cs"/>
            </a:rPr>
            <a:t>決算額で対前年度比</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しており、</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簡易水道</a:t>
          </a:r>
          <a:r>
            <a:rPr kumimoji="1" lang="ja-JP" altLang="en-US" sz="1100">
              <a:solidFill>
                <a:schemeClr val="dk1"/>
              </a:solidFill>
              <a:effectLst/>
              <a:latin typeface="+mn-lt"/>
              <a:ea typeface="+mn-ea"/>
              <a:cs typeface="+mn-cs"/>
            </a:rPr>
            <a:t>事業債の償還開始</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の要因となっている。</a:t>
          </a:r>
          <a:endParaRPr lang="ja-JP" altLang="ja-JP" sz="1400">
            <a:effectLst/>
          </a:endParaRPr>
        </a:p>
        <a:p>
          <a:r>
            <a:rPr kumimoji="1" lang="ja-JP" altLang="ja-JP" sz="1100">
              <a:solidFill>
                <a:schemeClr val="dk1"/>
              </a:solidFill>
              <a:effectLst/>
              <a:latin typeface="+mn-lt"/>
              <a:ea typeface="+mn-ea"/>
              <a:cs typeface="+mn-cs"/>
            </a:rPr>
            <a:t>　今後も平成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年度に借換をした公有林施業転換（借入額</a:t>
          </a:r>
          <a:r>
            <a:rPr kumimoji="1" lang="en-US" altLang="ja-JP" sz="1100">
              <a:solidFill>
                <a:schemeClr val="dk1"/>
              </a:solidFill>
              <a:effectLst/>
              <a:latin typeface="+mn-lt"/>
              <a:ea typeface="+mn-ea"/>
              <a:cs typeface="+mn-cs"/>
            </a:rPr>
            <a:t>559,500</a:t>
          </a:r>
          <a:r>
            <a:rPr kumimoji="1" lang="ja-JP" altLang="ja-JP" sz="1100">
              <a:solidFill>
                <a:schemeClr val="dk1"/>
              </a:solidFill>
              <a:effectLst/>
              <a:latin typeface="+mn-lt"/>
              <a:ea typeface="+mn-ea"/>
              <a:cs typeface="+mn-cs"/>
            </a:rPr>
            <a:t>千円）にかかる償還が令和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年度から始まり、大きな負担となるため、引き続き計画的な繰上償還を継続するなどの対策を講じる必要がある。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123189</xdr:rowOff>
    </xdr:from>
    <xdr:to>
      <xdr:col>24</xdr:col>
      <xdr:colOff>25400</xdr:colOff>
      <xdr:row>77</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33248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50817</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2909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165100</xdr:rowOff>
    </xdr:from>
    <xdr:to>
      <xdr:col>19</xdr:col>
      <xdr:colOff>187325</xdr:colOff>
      <xdr:row>78</xdr:row>
      <xdr:rowOff>62230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3667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5080</xdr:rowOff>
    </xdr:from>
    <xdr:to>
      <xdr:col>15</xdr:col>
      <xdr:colOff>98425</xdr:colOff>
      <xdr:row>78</xdr:row>
      <xdr:rowOff>62230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3781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5080</xdr:rowOff>
    </xdr:from>
    <xdr:to>
      <xdr:col>11</xdr:col>
      <xdr:colOff>9525</xdr:colOff>
      <xdr:row>78</xdr:row>
      <xdr:rowOff>31750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33781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44466</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114300</xdr:rowOff>
    </xdr:from>
    <xdr:to>
      <xdr:col>20</xdr:col>
      <xdr:colOff>38100</xdr:colOff>
      <xdr:row>78</xdr:row>
      <xdr:rowOff>44450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29227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40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11430</xdr:rowOff>
    </xdr:from>
    <xdr:to>
      <xdr:col>15</xdr:col>
      <xdr:colOff>149225</xdr:colOff>
      <xdr:row>78</xdr:row>
      <xdr:rowOff>113030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97807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125730</xdr:rowOff>
    </xdr:from>
    <xdr:to>
      <xdr:col>11</xdr:col>
      <xdr:colOff>60325</xdr:colOff>
      <xdr:row>78</xdr:row>
      <xdr:rowOff>55880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152400</xdr:rowOff>
    </xdr:from>
    <xdr:to>
      <xdr:col>6</xdr:col>
      <xdr:colOff>171450</xdr:colOff>
      <xdr:row>78</xdr:row>
      <xdr:rowOff>82550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67327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公債費以外の経常収支比率については、類似団体</a:t>
          </a:r>
          <a:r>
            <a:rPr kumimoji="1" lang="ja-JP" altLang="en-US" sz="1100">
              <a:solidFill>
                <a:schemeClr val="dk1"/>
              </a:solidFill>
              <a:effectLst/>
              <a:latin typeface="+mn-lt"/>
              <a:ea typeface="+mn-ea"/>
              <a:cs typeface="+mn-cs"/>
            </a:rPr>
            <a:t>と比較して低い水準で推移している</a:t>
          </a:r>
          <a:r>
            <a:rPr kumimoji="1" lang="ja-JP" altLang="ja-JP" sz="1100">
              <a:solidFill>
                <a:schemeClr val="dk1"/>
              </a:solidFill>
              <a:effectLst/>
              <a:latin typeface="+mn-lt"/>
              <a:ea typeface="+mn-ea"/>
              <a:cs typeface="+mn-cs"/>
            </a:rPr>
            <a:t>。</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今後も行財政改革大綱実施計画に基き、歳出削減と町税等の徴収率の向上の取り組みにより更なる改善に努める。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46990</xdr:rowOff>
    </xdr:from>
    <xdr:to>
      <xdr:col>82</xdr:col>
      <xdr:colOff>107950</xdr:colOff>
      <xdr:row>76</xdr:row>
      <xdr:rowOff>107950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905740"/>
          <a:ext cx="8382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74947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107950</xdr:rowOff>
    </xdr:from>
    <xdr:to>
      <xdr:col>78</xdr:col>
      <xdr:colOff>69850</xdr:colOff>
      <xdr:row>76</xdr:row>
      <xdr:rowOff>146050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138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146050</xdr:rowOff>
    </xdr:from>
    <xdr:to>
      <xdr:col>73</xdr:col>
      <xdr:colOff>180975</xdr:colOff>
      <xdr:row>76</xdr:row>
      <xdr:rowOff>168911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1762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88900</xdr:rowOff>
    </xdr:from>
    <xdr:to>
      <xdr:col>69</xdr:col>
      <xdr:colOff>92075</xdr:colOff>
      <xdr:row>76</xdr:row>
      <xdr:rowOff>168911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11910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86377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63516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167640</xdr:rowOff>
    </xdr:from>
    <xdr:to>
      <xdr:col>82</xdr:col>
      <xdr:colOff>158750</xdr:colOff>
      <xdr:row>75</xdr:row>
      <xdr:rowOff>97790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12717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57150</xdr:rowOff>
    </xdr:from>
    <xdr:to>
      <xdr:col>78</xdr:col>
      <xdr:colOff>120650</xdr:colOff>
      <xdr:row>76</xdr:row>
      <xdr:rowOff>158750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168927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95250</xdr:rowOff>
    </xdr:from>
    <xdr:to>
      <xdr:col>74</xdr:col>
      <xdr:colOff>31750</xdr:colOff>
      <xdr:row>77</xdr:row>
      <xdr:rowOff>25400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35577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118111</xdr:rowOff>
    </xdr:from>
    <xdr:to>
      <xdr:col>69</xdr:col>
      <xdr:colOff>142875</xdr:colOff>
      <xdr:row>77</xdr:row>
      <xdr:rowOff>48261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58437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149877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島根県津和野町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93716</xdr:rowOff>
    </xdr:from>
    <xdr:to>
      <xdr:col>29</xdr:col>
      <xdr:colOff>127000</xdr:colOff>
      <xdr:row>12</xdr:row>
      <xdr:rowOff>114343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198741"/>
          <a:ext cx="647700" cy="20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60850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80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52126</xdr:rowOff>
    </xdr:from>
    <xdr:to>
      <xdr:col>26</xdr:col>
      <xdr:colOff>50800</xdr:colOff>
      <xdr:row>12</xdr:row>
      <xdr:rowOff>114343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157151"/>
          <a:ext cx="698500" cy="62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42074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2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52126</xdr:rowOff>
    </xdr:from>
    <xdr:to>
      <xdr:col>22</xdr:col>
      <xdr:colOff>114300</xdr:colOff>
      <xdr:row>12</xdr:row>
      <xdr:rowOff>110274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157151"/>
          <a:ext cx="698500" cy="58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36466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2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110274</xdr:rowOff>
    </xdr:from>
    <xdr:to>
      <xdr:col>18</xdr:col>
      <xdr:colOff>177800</xdr:colOff>
      <xdr:row>12</xdr:row>
      <xdr:rowOff>168918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215299"/>
          <a:ext cx="698500" cy="58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65468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79077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6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42916</xdr:rowOff>
    </xdr:from>
    <xdr:to>
      <xdr:col>29</xdr:col>
      <xdr:colOff>177800</xdr:colOff>
      <xdr:row>12</xdr:row>
      <xdr:rowOff>144516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147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59443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199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63543</xdr:rowOff>
    </xdr:from>
    <xdr:to>
      <xdr:col>26</xdr:col>
      <xdr:colOff>101600</xdr:colOff>
      <xdr:row>12</xdr:row>
      <xdr:rowOff>165143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168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3870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193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1326</xdr:rowOff>
    </xdr:from>
    <xdr:to>
      <xdr:col>22</xdr:col>
      <xdr:colOff>165100</xdr:colOff>
      <xdr:row>12</xdr:row>
      <xdr:rowOff>102926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106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113103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187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59474</xdr:rowOff>
    </xdr:from>
    <xdr:to>
      <xdr:col>19</xdr:col>
      <xdr:colOff>38100</xdr:colOff>
      <xdr:row>12</xdr:row>
      <xdr:rowOff>161074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164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171251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1933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118118</xdr:rowOff>
    </xdr:from>
    <xdr:to>
      <xdr:col>15</xdr:col>
      <xdr:colOff>101600</xdr:colOff>
      <xdr:row>13</xdr:row>
      <xdr:rowOff>48268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223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58445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19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291326</xdr:rowOff>
    </xdr:from>
    <xdr:to>
      <xdr:col>29</xdr:col>
      <xdr:colOff>127000</xdr:colOff>
      <xdr:row>34</xdr:row>
      <xdr:rowOff>335597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558776"/>
          <a:ext cx="647700" cy="44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250836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61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335597</xdr:rowOff>
    </xdr:from>
    <xdr:to>
      <xdr:col>26</xdr:col>
      <xdr:colOff>50800</xdr:colOff>
      <xdr:row>35</xdr:row>
      <xdr:rowOff>9157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603047"/>
          <a:ext cx="698500" cy="16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38943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92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9157</xdr:rowOff>
    </xdr:from>
    <xdr:to>
      <xdr:col>22</xdr:col>
      <xdr:colOff>114300</xdr:colOff>
      <xdr:row>35</xdr:row>
      <xdr:rowOff>86690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619507"/>
          <a:ext cx="698500" cy="77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41629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9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12071</xdr:rowOff>
    </xdr:from>
    <xdr:to>
      <xdr:col>18</xdr:col>
      <xdr:colOff>177800</xdr:colOff>
      <xdr:row>35</xdr:row>
      <xdr:rowOff>86690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622421"/>
          <a:ext cx="698500" cy="74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56945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1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56183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0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240526</xdr:rowOff>
    </xdr:from>
    <xdr:to>
      <xdr:col>29</xdr:col>
      <xdr:colOff>177800</xdr:colOff>
      <xdr:row>34</xdr:row>
      <xdr:rowOff>342126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507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85602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353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284797</xdr:rowOff>
    </xdr:from>
    <xdr:to>
      <xdr:col>26</xdr:col>
      <xdr:colOff>101600</xdr:colOff>
      <xdr:row>35</xdr:row>
      <xdr:rowOff>43497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552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53674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321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301257</xdr:rowOff>
    </xdr:from>
    <xdr:to>
      <xdr:col>22</xdr:col>
      <xdr:colOff>165100</xdr:colOff>
      <xdr:row>35</xdr:row>
      <xdr:rowOff>59957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568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70134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33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35890</xdr:rowOff>
    </xdr:from>
    <xdr:to>
      <xdr:col>19</xdr:col>
      <xdr:colOff>38100</xdr:colOff>
      <xdr:row>35</xdr:row>
      <xdr:rowOff>137490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646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147667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41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304171</xdr:rowOff>
    </xdr:from>
    <xdr:to>
      <xdr:col>15</xdr:col>
      <xdr:colOff>101600</xdr:colOff>
      <xdr:row>35</xdr:row>
      <xdr:rowOff>62871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571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73048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34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島根県津和野町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6,964
6,919
307.03
10,852,280
10,651,253
122,342
4,998,229
14,288,513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95.1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85903</xdr:rowOff>
    </xdr:from>
    <xdr:to>
      <xdr:col>24</xdr:col>
      <xdr:colOff>63500</xdr:colOff>
      <xdr:row>32</xdr:row>
      <xdr:rowOff>89301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572303"/>
          <a:ext cx="838200" cy="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88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89301</xdr:rowOff>
    </xdr:from>
    <xdr:to>
      <xdr:col>19</xdr:col>
      <xdr:colOff>177800</xdr:colOff>
      <xdr:row>33</xdr:row>
      <xdr:rowOff>160922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575701"/>
          <a:ext cx="889000" cy="24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137629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160922</xdr:rowOff>
    </xdr:from>
    <xdr:to>
      <xdr:col>15</xdr:col>
      <xdr:colOff>50800</xdr:colOff>
      <xdr:row>34</xdr:row>
      <xdr:rowOff>50653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18772"/>
          <a:ext cx="889000" cy="6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64584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50653</xdr:rowOff>
    </xdr:from>
    <xdr:to>
      <xdr:col>10</xdr:col>
      <xdr:colOff>114300</xdr:colOff>
      <xdr:row>34</xdr:row>
      <xdr:rowOff>73154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879953"/>
          <a:ext cx="889000" cy="2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87208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35103</xdr:rowOff>
    </xdr:from>
    <xdr:to>
      <xdr:col>24</xdr:col>
      <xdr:colOff>114300</xdr:colOff>
      <xdr:row>32</xdr:row>
      <xdr:rowOff>136703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52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57980</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372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38501</xdr:rowOff>
    </xdr:from>
    <xdr:to>
      <xdr:col>20</xdr:col>
      <xdr:colOff>38100</xdr:colOff>
      <xdr:row>32</xdr:row>
      <xdr:rowOff>140101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52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156628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30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110122</xdr:rowOff>
    </xdr:from>
    <xdr:to>
      <xdr:col>15</xdr:col>
      <xdr:colOff>101600</xdr:colOff>
      <xdr:row>34</xdr:row>
      <xdr:rowOff>40272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6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56799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54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171303</xdr:rowOff>
    </xdr:from>
    <xdr:to>
      <xdr:col>10</xdr:col>
      <xdr:colOff>165100</xdr:colOff>
      <xdr:row>34</xdr:row>
      <xdr:rowOff>101453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2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117980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604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22354</xdr:rowOff>
    </xdr:from>
    <xdr:to>
      <xdr:col>6</xdr:col>
      <xdr:colOff>38100</xdr:colOff>
      <xdr:row>34</xdr:row>
      <xdr:rowOff>123954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5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140481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62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19020</xdr:rowOff>
    </xdr:from>
    <xdr:to>
      <xdr:col>24</xdr:col>
      <xdr:colOff>63500</xdr:colOff>
      <xdr:row>57</xdr:row>
      <xdr:rowOff>48193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91670"/>
          <a:ext cx="838200" cy="2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59469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32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11444</xdr:rowOff>
    </xdr:from>
    <xdr:to>
      <xdr:col>19</xdr:col>
      <xdr:colOff>177800</xdr:colOff>
      <xdr:row>57</xdr:row>
      <xdr:rowOff>48193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784094"/>
          <a:ext cx="889000" cy="3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10513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95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5659</xdr:rowOff>
    </xdr:from>
    <xdr:to>
      <xdr:col>15</xdr:col>
      <xdr:colOff>50800</xdr:colOff>
      <xdr:row>57</xdr:row>
      <xdr:rowOff>11444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778309"/>
          <a:ext cx="889000" cy="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15942</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96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5659</xdr:rowOff>
    </xdr:from>
    <xdr:to>
      <xdr:col>10</xdr:col>
      <xdr:colOff>114300</xdr:colOff>
      <xdr:row>57</xdr:row>
      <xdr:rowOff>34900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778309"/>
          <a:ext cx="889000" cy="2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26171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97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24484</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968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139670</xdr:rowOff>
    </xdr:from>
    <xdr:to>
      <xdr:col>24</xdr:col>
      <xdr:colOff>114300</xdr:colOff>
      <xdr:row>57</xdr:row>
      <xdr:rowOff>69820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4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162547</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9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168843</xdr:rowOff>
    </xdr:from>
    <xdr:to>
      <xdr:col>20</xdr:col>
      <xdr:colOff>38100</xdr:colOff>
      <xdr:row>57</xdr:row>
      <xdr:rowOff>98993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7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115520</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54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132094</xdr:rowOff>
    </xdr:from>
    <xdr:to>
      <xdr:col>15</xdr:col>
      <xdr:colOff>101600</xdr:colOff>
      <xdr:row>57</xdr:row>
      <xdr:rowOff>62244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3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78771</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50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126309</xdr:rowOff>
    </xdr:from>
    <xdr:to>
      <xdr:col>10</xdr:col>
      <xdr:colOff>165100</xdr:colOff>
      <xdr:row>57</xdr:row>
      <xdr:rowOff>56459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2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72986</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502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155550</xdr:rowOff>
    </xdr:from>
    <xdr:to>
      <xdr:col>6</xdr:col>
      <xdr:colOff>38100</xdr:colOff>
      <xdr:row>57</xdr:row>
      <xdr:rowOff>85700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5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102227</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531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22637</xdr:rowOff>
    </xdr:from>
    <xdr:to>
      <xdr:col>24</xdr:col>
      <xdr:colOff>63500</xdr:colOff>
      <xdr:row>78</xdr:row>
      <xdr:rowOff>56090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395737"/>
          <a:ext cx="838200" cy="3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138904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9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22637</xdr:rowOff>
    </xdr:from>
    <xdr:to>
      <xdr:col>19</xdr:col>
      <xdr:colOff>177800</xdr:colOff>
      <xdr:row>78</xdr:row>
      <xdr:rowOff>117697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395737"/>
          <a:ext cx="889000" cy="9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87450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101485</xdr:rowOff>
    </xdr:from>
    <xdr:to>
      <xdr:col>15</xdr:col>
      <xdr:colOff>50800</xdr:colOff>
      <xdr:row>78</xdr:row>
      <xdr:rowOff>117697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474585"/>
          <a:ext cx="889000" cy="1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114501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5150</xdr:rowOff>
    </xdr:from>
    <xdr:to>
      <xdr:col>10</xdr:col>
      <xdr:colOff>114300</xdr:colOff>
      <xdr:row>78</xdr:row>
      <xdr:rowOff>101485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378250"/>
          <a:ext cx="889000" cy="9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96671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77633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45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5290</xdr:rowOff>
    </xdr:from>
    <xdr:to>
      <xdr:col>24</xdr:col>
      <xdr:colOff>114300</xdr:colOff>
      <xdr:row>78</xdr:row>
      <xdr:rowOff>106890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7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155167</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5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143287</xdr:rowOff>
    </xdr:from>
    <xdr:to>
      <xdr:col>20</xdr:col>
      <xdr:colOff>38100</xdr:colOff>
      <xdr:row>78</xdr:row>
      <xdr:rowOff>73437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4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64564</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343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66897</xdr:rowOff>
    </xdr:from>
    <xdr:to>
      <xdr:col>15</xdr:col>
      <xdr:colOff>101600</xdr:colOff>
      <xdr:row>78</xdr:row>
      <xdr:rowOff>168497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3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159624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3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50685</xdr:rowOff>
    </xdr:from>
    <xdr:to>
      <xdr:col>10</xdr:col>
      <xdr:colOff>165100</xdr:colOff>
      <xdr:row>78</xdr:row>
      <xdr:rowOff>152285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2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143412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1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125800</xdr:rowOff>
    </xdr:from>
    <xdr:to>
      <xdr:col>6</xdr:col>
      <xdr:colOff>38100</xdr:colOff>
      <xdr:row>78</xdr:row>
      <xdr:rowOff>55950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2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72477</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310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100174</xdr:rowOff>
    </xdr:from>
    <xdr:to>
      <xdr:col>24</xdr:col>
      <xdr:colOff>63500</xdr:colOff>
      <xdr:row>95</xdr:row>
      <xdr:rowOff>2606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216474"/>
          <a:ext cx="838200" cy="7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10351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98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2606</xdr:rowOff>
    </xdr:from>
    <xdr:to>
      <xdr:col>19</xdr:col>
      <xdr:colOff>177800</xdr:colOff>
      <xdr:row>95</xdr:row>
      <xdr:rowOff>115131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290356"/>
          <a:ext cx="889000" cy="11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46166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6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115131</xdr:rowOff>
    </xdr:from>
    <xdr:to>
      <xdr:col>15</xdr:col>
      <xdr:colOff>50800</xdr:colOff>
      <xdr:row>95</xdr:row>
      <xdr:rowOff>136423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402881"/>
          <a:ext cx="889000" cy="2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45338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67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136423</xdr:rowOff>
    </xdr:from>
    <xdr:to>
      <xdr:col>10</xdr:col>
      <xdr:colOff>114300</xdr:colOff>
      <xdr:row>95</xdr:row>
      <xdr:rowOff>151566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424173"/>
          <a:ext cx="889000" cy="1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56267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6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71790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70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49374</xdr:rowOff>
    </xdr:from>
    <xdr:to>
      <xdr:col>24</xdr:col>
      <xdr:colOff>114300</xdr:colOff>
      <xdr:row>94</xdr:row>
      <xdr:rowOff>150974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16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72251</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01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123256</xdr:rowOff>
    </xdr:from>
    <xdr:to>
      <xdr:col>20</xdr:col>
      <xdr:colOff>38100</xdr:colOff>
      <xdr:row>95</xdr:row>
      <xdr:rowOff>53406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23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69933</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601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64331</xdr:rowOff>
    </xdr:from>
    <xdr:to>
      <xdr:col>15</xdr:col>
      <xdr:colOff>101600</xdr:colOff>
      <xdr:row>95</xdr:row>
      <xdr:rowOff>165931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35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11008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12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85623</xdr:rowOff>
    </xdr:from>
    <xdr:to>
      <xdr:col>10</xdr:col>
      <xdr:colOff>165100</xdr:colOff>
      <xdr:row>96</xdr:row>
      <xdr:rowOff>15773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37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32300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1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100766</xdr:rowOff>
    </xdr:from>
    <xdr:to>
      <xdr:col>6</xdr:col>
      <xdr:colOff>38100</xdr:colOff>
      <xdr:row>96</xdr:row>
      <xdr:rowOff>30916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38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47443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16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60124</xdr:rowOff>
    </xdr:from>
    <xdr:to>
      <xdr:col>55</xdr:col>
      <xdr:colOff>0</xdr:colOff>
      <xdr:row>33</xdr:row>
      <xdr:rowOff>133631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375074"/>
          <a:ext cx="838200" cy="41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125472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26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60124</xdr:rowOff>
    </xdr:from>
    <xdr:to>
      <xdr:col>50</xdr:col>
      <xdr:colOff>114300</xdr:colOff>
      <xdr:row>34</xdr:row>
      <xdr:rowOff>26493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375074"/>
          <a:ext cx="889000" cy="48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50334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87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106873</xdr:rowOff>
    </xdr:from>
    <xdr:to>
      <xdr:col>45</xdr:col>
      <xdr:colOff>177800</xdr:colOff>
      <xdr:row>34</xdr:row>
      <xdr:rowOff>26493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5764723"/>
          <a:ext cx="889000" cy="9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164989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33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106873</xdr:rowOff>
    </xdr:from>
    <xdr:to>
      <xdr:col>41</xdr:col>
      <xdr:colOff>50800</xdr:colOff>
      <xdr:row>34</xdr:row>
      <xdr:rowOff>147160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5764723"/>
          <a:ext cx="889000" cy="21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167641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339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157784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32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82831</xdr:rowOff>
    </xdr:from>
    <xdr:to>
      <xdr:col>55</xdr:col>
      <xdr:colOff>50800</xdr:colOff>
      <xdr:row>34</xdr:row>
      <xdr:rowOff>12981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74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105708</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592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9324</xdr:rowOff>
    </xdr:from>
    <xdr:to>
      <xdr:col>50</xdr:col>
      <xdr:colOff>165100</xdr:colOff>
      <xdr:row>31</xdr:row>
      <xdr:rowOff>110924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32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127451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09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147143</xdr:rowOff>
    </xdr:from>
    <xdr:to>
      <xdr:col>46</xdr:col>
      <xdr:colOff>38100</xdr:colOff>
      <xdr:row>34</xdr:row>
      <xdr:rowOff>77293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80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93820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580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56073</xdr:rowOff>
    </xdr:from>
    <xdr:to>
      <xdr:col>41</xdr:col>
      <xdr:colOff>101600</xdr:colOff>
      <xdr:row>33</xdr:row>
      <xdr:rowOff>157673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571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2750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5489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96360</xdr:rowOff>
    </xdr:from>
    <xdr:to>
      <xdr:col>36</xdr:col>
      <xdr:colOff>165100</xdr:colOff>
      <xdr:row>35</xdr:row>
      <xdr:rowOff>26510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59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43037</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57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116082</xdr:rowOff>
    </xdr:from>
    <xdr:to>
      <xdr:col>55</xdr:col>
      <xdr:colOff>0</xdr:colOff>
      <xdr:row>53</xdr:row>
      <xdr:rowOff>35266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031482"/>
          <a:ext cx="838200" cy="9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88875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690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35266</xdr:rowOff>
    </xdr:from>
    <xdr:to>
      <xdr:col>50</xdr:col>
      <xdr:colOff>114300</xdr:colOff>
      <xdr:row>55</xdr:row>
      <xdr:rowOff>143978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122116"/>
          <a:ext cx="889000" cy="45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74214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84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95766</xdr:rowOff>
    </xdr:from>
    <xdr:to>
      <xdr:col>45</xdr:col>
      <xdr:colOff>177800</xdr:colOff>
      <xdr:row>55</xdr:row>
      <xdr:rowOff>143978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525516"/>
          <a:ext cx="889000" cy="4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9723</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78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95766</xdr:rowOff>
    </xdr:from>
    <xdr:to>
      <xdr:col>41</xdr:col>
      <xdr:colOff>50800</xdr:colOff>
      <xdr:row>56</xdr:row>
      <xdr:rowOff>61098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525516"/>
          <a:ext cx="889000" cy="13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87088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85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104353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87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65282</xdr:rowOff>
    </xdr:from>
    <xdr:to>
      <xdr:col>55</xdr:col>
      <xdr:colOff>50800</xdr:colOff>
      <xdr:row>52</xdr:row>
      <xdr:rowOff>166882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898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88159</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883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155916</xdr:rowOff>
    </xdr:from>
    <xdr:to>
      <xdr:col>50</xdr:col>
      <xdr:colOff>165100</xdr:colOff>
      <xdr:row>53</xdr:row>
      <xdr:rowOff>86066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07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102593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884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93178</xdr:rowOff>
    </xdr:from>
    <xdr:to>
      <xdr:col>46</xdr:col>
      <xdr:colOff>38100</xdr:colOff>
      <xdr:row>56</xdr:row>
      <xdr:rowOff>23328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52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39855</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298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44966</xdr:rowOff>
    </xdr:from>
    <xdr:to>
      <xdr:col>41</xdr:col>
      <xdr:colOff>101600</xdr:colOff>
      <xdr:row>55</xdr:row>
      <xdr:rowOff>146566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47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163093</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249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10298</xdr:rowOff>
    </xdr:from>
    <xdr:to>
      <xdr:col>36</xdr:col>
      <xdr:colOff>165100</xdr:colOff>
      <xdr:row>56</xdr:row>
      <xdr:rowOff>111898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61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128425</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38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105277</xdr:rowOff>
    </xdr:from>
    <xdr:to>
      <xdr:col>55</xdr:col>
      <xdr:colOff>0</xdr:colOff>
      <xdr:row>76</xdr:row>
      <xdr:rowOff>148166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2792577"/>
          <a:ext cx="838200" cy="38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155739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5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148166</xdr:rowOff>
    </xdr:from>
    <xdr:to>
      <xdr:col>50</xdr:col>
      <xdr:colOff>114300</xdr:colOff>
      <xdr:row>77</xdr:row>
      <xdr:rowOff>6193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178366"/>
          <a:ext cx="889000" cy="2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109035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48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151164</xdr:rowOff>
    </xdr:from>
    <xdr:to>
      <xdr:col>45</xdr:col>
      <xdr:colOff>177800</xdr:colOff>
      <xdr:row>77</xdr:row>
      <xdr:rowOff>6193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181364"/>
          <a:ext cx="8890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64302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3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151164</xdr:rowOff>
    </xdr:from>
    <xdr:to>
      <xdr:col>41</xdr:col>
      <xdr:colOff>50800</xdr:colOff>
      <xdr:row>77</xdr:row>
      <xdr:rowOff>139898</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181364"/>
          <a:ext cx="889000" cy="16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102223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47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97521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47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54477</xdr:rowOff>
    </xdr:from>
    <xdr:to>
      <xdr:col>55</xdr:col>
      <xdr:colOff>50800</xdr:colOff>
      <xdr:row>74</xdr:row>
      <xdr:rowOff>156077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274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77354</xdr:rowOff>
    </xdr:from>
    <xdr:ext cx="599010"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259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97366</xdr:rowOff>
    </xdr:from>
    <xdr:to>
      <xdr:col>50</xdr:col>
      <xdr:colOff>165100</xdr:colOff>
      <xdr:row>77</xdr:row>
      <xdr:rowOff>27516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12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44043</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39795" y="1290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126843</xdr:rowOff>
    </xdr:from>
    <xdr:to>
      <xdr:col>46</xdr:col>
      <xdr:colOff>38100</xdr:colOff>
      <xdr:row>77</xdr:row>
      <xdr:rowOff>56993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15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73520</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50795" y="1293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100364</xdr:rowOff>
    </xdr:from>
    <xdr:to>
      <xdr:col>41</xdr:col>
      <xdr:colOff>101600</xdr:colOff>
      <xdr:row>77</xdr:row>
      <xdr:rowOff>30514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13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47041</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61795" y="1290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89098</xdr:rowOff>
    </xdr:from>
    <xdr:to>
      <xdr:col>36</xdr:col>
      <xdr:colOff>165100</xdr:colOff>
      <xdr:row>78</xdr:row>
      <xdr:rowOff>19248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29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35775</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06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20572</xdr:rowOff>
    </xdr:from>
    <xdr:to>
      <xdr:col>55</xdr:col>
      <xdr:colOff>0</xdr:colOff>
      <xdr:row>95</xdr:row>
      <xdr:rowOff>31879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5965422"/>
          <a:ext cx="838200" cy="35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49413</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50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20572</xdr:rowOff>
    </xdr:from>
    <xdr:to>
      <xdr:col>50</xdr:col>
      <xdr:colOff>114300</xdr:colOff>
      <xdr:row>96</xdr:row>
      <xdr:rowOff>143230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5965422"/>
          <a:ext cx="889000" cy="63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20711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65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112154</xdr:rowOff>
    </xdr:from>
    <xdr:to>
      <xdr:col>45</xdr:col>
      <xdr:colOff>177800</xdr:colOff>
      <xdr:row>96</xdr:row>
      <xdr:rowOff>143230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571354"/>
          <a:ext cx="889000" cy="3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20792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30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88640</xdr:rowOff>
    </xdr:from>
    <xdr:to>
      <xdr:col>41</xdr:col>
      <xdr:colOff>50800</xdr:colOff>
      <xdr:row>96</xdr:row>
      <xdr:rowOff>112154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6547840"/>
          <a:ext cx="889000" cy="2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50274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6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83974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152529</xdr:rowOff>
    </xdr:from>
    <xdr:to>
      <xdr:col>55</xdr:col>
      <xdr:colOff>50800</xdr:colOff>
      <xdr:row>95</xdr:row>
      <xdr:rowOff>82679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26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3956</xdr:rowOff>
    </xdr:from>
    <xdr:ext cx="599010"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120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141222</xdr:rowOff>
    </xdr:from>
    <xdr:to>
      <xdr:col>50</xdr:col>
      <xdr:colOff>165100</xdr:colOff>
      <xdr:row>93</xdr:row>
      <xdr:rowOff>71372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591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87899</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39795" y="1568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92430</xdr:rowOff>
    </xdr:from>
    <xdr:to>
      <xdr:col>46</xdr:col>
      <xdr:colOff>38100</xdr:colOff>
      <xdr:row>97</xdr:row>
      <xdr:rowOff>22580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55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13707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64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61354</xdr:rowOff>
    </xdr:from>
    <xdr:to>
      <xdr:col>41</xdr:col>
      <xdr:colOff>101600</xdr:colOff>
      <xdr:row>96</xdr:row>
      <xdr:rowOff>162954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52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8031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29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37840</xdr:rowOff>
    </xdr:from>
    <xdr:to>
      <xdr:col>36</xdr:col>
      <xdr:colOff>165100</xdr:colOff>
      <xdr:row>96</xdr:row>
      <xdr:rowOff>139440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4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155967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27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41859</xdr:rowOff>
    </xdr:from>
    <xdr:to>
      <xdr:col>85</xdr:col>
      <xdr:colOff>127000</xdr:colOff>
      <xdr:row>38</xdr:row>
      <xdr:rowOff>129943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556959"/>
          <a:ext cx="838200" cy="8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21209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36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118481</xdr:rowOff>
    </xdr:from>
    <xdr:to>
      <xdr:col>81</xdr:col>
      <xdr:colOff>50800</xdr:colOff>
      <xdr:row>38</xdr:row>
      <xdr:rowOff>129943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633581"/>
          <a:ext cx="8890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146855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3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118481</xdr:rowOff>
    </xdr:from>
    <xdr:to>
      <xdr:col>76</xdr:col>
      <xdr:colOff>114300</xdr:colOff>
      <xdr:row>38</xdr:row>
      <xdr:rowOff>125650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633581"/>
          <a:ext cx="889000" cy="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149141</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32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87634</xdr:rowOff>
    </xdr:from>
    <xdr:to>
      <xdr:col>71</xdr:col>
      <xdr:colOff>177800</xdr:colOff>
      <xdr:row>38</xdr:row>
      <xdr:rowOff>125650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602734"/>
          <a:ext cx="889000" cy="3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149315</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3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131925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64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162509</xdr:rowOff>
    </xdr:from>
    <xdr:to>
      <xdr:col>85</xdr:col>
      <xdr:colOff>177800</xdr:colOff>
      <xdr:row>38</xdr:row>
      <xdr:rowOff>92659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50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121886</xdr:rowOff>
    </xdr:from>
    <xdr:ext cx="534377"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29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79143</xdr:rowOff>
    </xdr:from>
    <xdr:to>
      <xdr:col>81</xdr:col>
      <xdr:colOff>101600</xdr:colOff>
      <xdr:row>39</xdr:row>
      <xdr:rowOff>9293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59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420</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68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67681</xdr:rowOff>
    </xdr:from>
    <xdr:to>
      <xdr:col>76</xdr:col>
      <xdr:colOff>165100</xdr:colOff>
      <xdr:row>38</xdr:row>
      <xdr:rowOff>169281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58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160408</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67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74850</xdr:rowOff>
    </xdr:from>
    <xdr:to>
      <xdr:col>72</xdr:col>
      <xdr:colOff>38100</xdr:colOff>
      <xdr:row>39</xdr:row>
      <xdr:rowOff>5000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58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167577</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6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36834</xdr:rowOff>
    </xdr:from>
    <xdr:to>
      <xdr:col>67</xdr:col>
      <xdr:colOff>101600</xdr:colOff>
      <xdr:row>38</xdr:row>
      <xdr:rowOff>138434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55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154961</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47111" y="632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149626</xdr:rowOff>
    </xdr:from>
    <xdr:to>
      <xdr:col>85</xdr:col>
      <xdr:colOff>127000</xdr:colOff>
      <xdr:row>74</xdr:row>
      <xdr:rowOff>2764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2665476"/>
          <a:ext cx="838200" cy="2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26498</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5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2764</xdr:rowOff>
    </xdr:from>
    <xdr:to>
      <xdr:col>81</xdr:col>
      <xdr:colOff>50800</xdr:colOff>
      <xdr:row>74</xdr:row>
      <xdr:rowOff>65281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2690064"/>
          <a:ext cx="889000" cy="6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21200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22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65711</xdr:rowOff>
    </xdr:from>
    <xdr:to>
      <xdr:col>76</xdr:col>
      <xdr:colOff>114300</xdr:colOff>
      <xdr:row>74</xdr:row>
      <xdr:rowOff>65281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2581561"/>
          <a:ext cx="889000" cy="17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25654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113722</xdr:rowOff>
    </xdr:from>
    <xdr:to>
      <xdr:col>71</xdr:col>
      <xdr:colOff>177800</xdr:colOff>
      <xdr:row>73</xdr:row>
      <xdr:rowOff>65711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2458122"/>
          <a:ext cx="889000" cy="12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10149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2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9358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98826</xdr:rowOff>
    </xdr:from>
    <xdr:to>
      <xdr:col>85</xdr:col>
      <xdr:colOff>177800</xdr:colOff>
      <xdr:row>74</xdr:row>
      <xdr:rowOff>28976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261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121703</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466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123414</xdr:rowOff>
    </xdr:from>
    <xdr:to>
      <xdr:col>81</xdr:col>
      <xdr:colOff>101600</xdr:colOff>
      <xdr:row>74</xdr:row>
      <xdr:rowOff>53564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263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70091</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2414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14481</xdr:rowOff>
    </xdr:from>
    <xdr:to>
      <xdr:col>76</xdr:col>
      <xdr:colOff>165100</xdr:colOff>
      <xdr:row>74</xdr:row>
      <xdr:rowOff>116081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270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132608</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247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14911</xdr:rowOff>
    </xdr:from>
    <xdr:to>
      <xdr:col>72</xdr:col>
      <xdr:colOff>38100</xdr:colOff>
      <xdr:row>73</xdr:row>
      <xdr:rowOff>116511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253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133038</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2305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62922</xdr:rowOff>
    </xdr:from>
    <xdr:to>
      <xdr:col>67</xdr:col>
      <xdr:colOff>101600</xdr:colOff>
      <xdr:row>72</xdr:row>
      <xdr:rowOff>164522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240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9599</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2182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133169</xdr:rowOff>
    </xdr:from>
    <xdr:to>
      <xdr:col>85</xdr:col>
      <xdr:colOff>127000</xdr:colOff>
      <xdr:row>99</xdr:row>
      <xdr:rowOff>21064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763819"/>
          <a:ext cx="838200" cy="23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108400</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739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21064</xdr:rowOff>
    </xdr:from>
    <xdr:to>
      <xdr:col>81</xdr:col>
      <xdr:colOff>50800</xdr:colOff>
      <xdr:row>99</xdr:row>
      <xdr:rowOff>39906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994614"/>
          <a:ext cx="889000" cy="1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168978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6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28983</xdr:rowOff>
    </xdr:from>
    <xdr:to>
      <xdr:col>76</xdr:col>
      <xdr:colOff>114300</xdr:colOff>
      <xdr:row>99</xdr:row>
      <xdr:rowOff>39906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7002533"/>
          <a:ext cx="889000" cy="1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5700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28983</xdr:rowOff>
    </xdr:from>
    <xdr:to>
      <xdr:col>71</xdr:col>
      <xdr:colOff>177800</xdr:colOff>
      <xdr:row>99</xdr:row>
      <xdr:rowOff>38129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7002533"/>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6332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159864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82369</xdr:rowOff>
    </xdr:from>
    <xdr:to>
      <xdr:col>85</xdr:col>
      <xdr:colOff>177800</xdr:colOff>
      <xdr:row>98</xdr:row>
      <xdr:rowOff>12519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71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105246</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56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141714</xdr:rowOff>
    </xdr:from>
    <xdr:to>
      <xdr:col>81</xdr:col>
      <xdr:colOff>101600</xdr:colOff>
      <xdr:row>99</xdr:row>
      <xdr:rowOff>71864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4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62991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703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160556</xdr:rowOff>
    </xdr:from>
    <xdr:to>
      <xdr:col>76</xdr:col>
      <xdr:colOff>165100</xdr:colOff>
      <xdr:row>99</xdr:row>
      <xdr:rowOff>90706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6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81833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705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149633</xdr:rowOff>
    </xdr:from>
    <xdr:to>
      <xdr:col>72</xdr:col>
      <xdr:colOff>38100</xdr:colOff>
      <xdr:row>99</xdr:row>
      <xdr:rowOff>79783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5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70910</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704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158779</xdr:rowOff>
    </xdr:from>
    <xdr:to>
      <xdr:col>67</xdr:col>
      <xdr:colOff>101600</xdr:colOff>
      <xdr:row>99</xdr:row>
      <xdr:rowOff>88929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6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80056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705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138544</xdr:rowOff>
    </xdr:from>
    <xdr:to>
      <xdr:col>116</xdr:col>
      <xdr:colOff>63500</xdr:colOff>
      <xdr:row>58</xdr:row>
      <xdr:rowOff>144170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2644"/>
          <a:ext cx="838200" cy="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83494</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10027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137440</xdr:rowOff>
    </xdr:from>
    <xdr:to>
      <xdr:col>111</xdr:col>
      <xdr:colOff>177800</xdr:colOff>
      <xdr:row>58</xdr:row>
      <xdr:rowOff>138544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1540"/>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41749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5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118935</xdr:rowOff>
    </xdr:from>
    <xdr:to>
      <xdr:col>107</xdr:col>
      <xdr:colOff>50800</xdr:colOff>
      <xdr:row>58</xdr:row>
      <xdr:rowOff>137440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63035"/>
          <a:ext cx="889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44556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114109</xdr:rowOff>
    </xdr:from>
    <xdr:to>
      <xdr:col>102</xdr:col>
      <xdr:colOff>114300</xdr:colOff>
      <xdr:row>58</xdr:row>
      <xdr:rowOff>118935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58209"/>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57256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72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57002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7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93370</xdr:rowOff>
    </xdr:from>
    <xdr:to>
      <xdr:col>116</xdr:col>
      <xdr:colOff>114300</xdr:colOff>
      <xdr:row>59</xdr:row>
      <xdr:rowOff>23520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52747</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82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87744</xdr:rowOff>
    </xdr:from>
    <xdr:to>
      <xdr:col>112</xdr:col>
      <xdr:colOff>38100</xdr:colOff>
      <xdr:row>59</xdr:row>
      <xdr:rowOff>17894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34421</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980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86640</xdr:rowOff>
    </xdr:from>
    <xdr:to>
      <xdr:col>107</xdr:col>
      <xdr:colOff>101600</xdr:colOff>
      <xdr:row>59</xdr:row>
      <xdr:rowOff>16790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33317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8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68135</xdr:rowOff>
    </xdr:from>
    <xdr:to>
      <xdr:col>102</xdr:col>
      <xdr:colOff>165100</xdr:colOff>
      <xdr:row>58</xdr:row>
      <xdr:rowOff>169735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1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14812</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78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63309</xdr:rowOff>
    </xdr:from>
    <xdr:to>
      <xdr:col>98</xdr:col>
      <xdr:colOff>38100</xdr:colOff>
      <xdr:row>58</xdr:row>
      <xdr:rowOff>164909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0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9986</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78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81179</xdr:rowOff>
    </xdr:from>
    <xdr:to>
      <xdr:col>116</xdr:col>
      <xdr:colOff>63500</xdr:colOff>
      <xdr:row>72</xdr:row>
      <xdr:rowOff>133559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425579"/>
          <a:ext cx="838200" cy="5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106935</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9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133559</xdr:rowOff>
    </xdr:from>
    <xdr:to>
      <xdr:col>111</xdr:col>
      <xdr:colOff>177800</xdr:colOff>
      <xdr:row>72</xdr:row>
      <xdr:rowOff>167086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477959"/>
          <a:ext cx="889000" cy="3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3867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86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133010</xdr:rowOff>
    </xdr:from>
    <xdr:to>
      <xdr:col>107</xdr:col>
      <xdr:colOff>50800</xdr:colOff>
      <xdr:row>72</xdr:row>
      <xdr:rowOff>167086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2477410"/>
          <a:ext cx="889000" cy="3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155018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84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133010</xdr:rowOff>
    </xdr:from>
    <xdr:to>
      <xdr:col>102</xdr:col>
      <xdr:colOff>114300</xdr:colOff>
      <xdr:row>73</xdr:row>
      <xdr:rowOff>16652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477410"/>
          <a:ext cx="889000" cy="5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22811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88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33281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89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30379</xdr:rowOff>
    </xdr:from>
    <xdr:to>
      <xdr:col>116</xdr:col>
      <xdr:colOff>114300</xdr:colOff>
      <xdr:row>72</xdr:row>
      <xdr:rowOff>131979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37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53256</xdr:rowOff>
    </xdr:from>
    <xdr:ext cx="599010"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22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82759</xdr:rowOff>
    </xdr:from>
    <xdr:to>
      <xdr:col>112</xdr:col>
      <xdr:colOff>38100</xdr:colOff>
      <xdr:row>73</xdr:row>
      <xdr:rowOff>12909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42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29436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20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116286</xdr:rowOff>
    </xdr:from>
    <xdr:to>
      <xdr:col>107</xdr:col>
      <xdr:colOff>101600</xdr:colOff>
      <xdr:row>73</xdr:row>
      <xdr:rowOff>46436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46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62963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23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82210</xdr:rowOff>
    </xdr:from>
    <xdr:to>
      <xdr:col>102</xdr:col>
      <xdr:colOff>165100</xdr:colOff>
      <xdr:row>73</xdr:row>
      <xdr:rowOff>12360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42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28887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20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137302</xdr:rowOff>
    </xdr:from>
    <xdr:to>
      <xdr:col>98</xdr:col>
      <xdr:colOff>38100</xdr:colOff>
      <xdr:row>73</xdr:row>
      <xdr:rowOff>67452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48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83979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25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普通建設事業費が</a:t>
          </a:r>
          <a:r>
            <a:rPr kumimoji="1" lang="ja-JP" altLang="en-US" sz="1100">
              <a:solidFill>
                <a:schemeClr val="dk1"/>
              </a:solidFill>
              <a:effectLst/>
              <a:latin typeface="+mn-lt"/>
              <a:ea typeface="+mn-ea"/>
              <a:cs typeface="+mn-cs"/>
            </a:rPr>
            <a:t>非常に大きな決算額で対前年度比</a:t>
          </a:r>
          <a:r>
            <a:rPr kumimoji="1" lang="en-US" altLang="ja-JP" sz="1100">
              <a:solidFill>
                <a:schemeClr val="dk1"/>
              </a:solidFill>
              <a:effectLst/>
              <a:latin typeface="+mn-lt"/>
              <a:ea typeface="+mn-ea"/>
              <a:cs typeface="+mn-cs"/>
            </a:rPr>
            <a:t>6.8</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増加しており、当該年度は都市再生整備事業（駅前再開発）や木質バイオマスガス化発電付帯施設整備事業に対して過疎対策事業債を新規に発行するなど、公共施設</a:t>
          </a:r>
          <a:r>
            <a:rPr kumimoji="1" lang="ja-JP" altLang="en-US" sz="1100">
              <a:solidFill>
                <a:schemeClr val="dk1"/>
              </a:solidFill>
              <a:effectLst/>
              <a:latin typeface="+mn-lt"/>
              <a:ea typeface="+mn-ea"/>
              <a:cs typeface="+mn-cs"/>
            </a:rPr>
            <a:t>整備</a:t>
          </a:r>
          <a:r>
            <a:rPr kumimoji="1" lang="ja-JP" altLang="ja-JP" sz="1100">
              <a:solidFill>
                <a:schemeClr val="dk1"/>
              </a:solidFill>
              <a:effectLst/>
              <a:latin typeface="+mn-lt"/>
              <a:ea typeface="+mn-ea"/>
              <a:cs typeface="+mn-cs"/>
            </a:rPr>
            <a:t>事業が</a:t>
          </a:r>
          <a:r>
            <a:rPr kumimoji="1" lang="ja-JP" altLang="en-US" sz="1100">
              <a:solidFill>
                <a:schemeClr val="dk1"/>
              </a:solidFill>
              <a:effectLst/>
              <a:latin typeface="+mn-lt"/>
              <a:ea typeface="+mn-ea"/>
              <a:cs typeface="+mn-cs"/>
            </a:rPr>
            <a:t>主な増加の</a:t>
          </a:r>
          <a:r>
            <a:rPr kumimoji="1" lang="ja-JP" altLang="ja-JP" sz="1100">
              <a:solidFill>
                <a:schemeClr val="dk1"/>
              </a:solidFill>
              <a:effectLst/>
              <a:latin typeface="+mn-lt"/>
              <a:ea typeface="+mn-ea"/>
              <a:cs typeface="+mn-cs"/>
            </a:rPr>
            <a:t>要因となっている。普通建設事業費は平成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年災害復旧事業を優先的に実施した以降、公共施設</a:t>
          </a:r>
          <a:r>
            <a:rPr kumimoji="1" lang="ja-JP" altLang="en-US" sz="1100">
              <a:solidFill>
                <a:schemeClr val="dk1"/>
              </a:solidFill>
              <a:effectLst/>
              <a:latin typeface="+mn-lt"/>
              <a:ea typeface="+mn-ea"/>
              <a:cs typeface="+mn-cs"/>
            </a:rPr>
            <a:t>整備</a:t>
          </a:r>
          <a:r>
            <a:rPr kumimoji="1" lang="ja-JP" altLang="ja-JP" sz="1100">
              <a:solidFill>
                <a:schemeClr val="dk1"/>
              </a:solidFill>
              <a:effectLst/>
              <a:latin typeface="+mn-lt"/>
              <a:ea typeface="+mn-ea"/>
              <a:cs typeface="+mn-cs"/>
            </a:rPr>
            <a:t>事業が増えており、今後も給食センター整備事業等、大規模事業の実施により</a:t>
          </a:r>
          <a:r>
            <a:rPr kumimoji="1" lang="ja-JP" altLang="en-US" sz="1100">
              <a:solidFill>
                <a:schemeClr val="dk1"/>
              </a:solidFill>
              <a:effectLst/>
              <a:latin typeface="+mn-lt"/>
              <a:ea typeface="+mn-ea"/>
              <a:cs typeface="+mn-cs"/>
            </a:rPr>
            <a:t>事業費が増加する</a:t>
          </a:r>
          <a:r>
            <a:rPr kumimoji="1" lang="ja-JP" altLang="ja-JP" sz="1100">
              <a:solidFill>
                <a:schemeClr val="dk1"/>
              </a:solidFill>
              <a:effectLst/>
              <a:latin typeface="+mn-lt"/>
              <a:ea typeface="+mn-ea"/>
              <a:cs typeface="+mn-cs"/>
            </a:rPr>
            <a:t>ことが見込まれることから、</a:t>
          </a:r>
          <a:r>
            <a:rPr kumimoji="1" lang="ja-JP" altLang="en-US" sz="1100">
              <a:solidFill>
                <a:schemeClr val="dk1"/>
              </a:solidFill>
              <a:effectLst/>
              <a:latin typeface="+mn-lt"/>
              <a:ea typeface="+mn-ea"/>
              <a:cs typeface="+mn-cs"/>
            </a:rPr>
            <a:t>有利な起債を確保して</a:t>
          </a:r>
          <a:r>
            <a:rPr kumimoji="1" lang="ja-JP" altLang="ja-JP" sz="1100">
              <a:solidFill>
                <a:schemeClr val="dk1"/>
              </a:solidFill>
              <a:effectLst/>
              <a:latin typeface="+mn-lt"/>
              <a:ea typeface="+mn-ea"/>
              <a:cs typeface="+mn-cs"/>
            </a:rPr>
            <a:t>後世への負担を少しでも軽減するよう事業実施の適正化を図り、財政の健全化に努める。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島根県津和野町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6,964
6,919
307.03
10,852,280
10,651,253
122,342
4,998,229
14,288,513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95.1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9398</xdr:rowOff>
    </xdr:from>
    <xdr:to>
      <xdr:col>24</xdr:col>
      <xdr:colOff>63500</xdr:colOff>
      <xdr:row>35</xdr:row>
      <xdr:rowOff>33210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10148"/>
          <a:ext cx="838200" cy="2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15511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6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33210</xdr:rowOff>
    </xdr:from>
    <xdr:to>
      <xdr:col>19</xdr:col>
      <xdr:colOff>177800</xdr:colOff>
      <xdr:row>35</xdr:row>
      <xdr:rowOff>41783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33960"/>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141622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41783</xdr:rowOff>
    </xdr:from>
    <xdr:to>
      <xdr:col>15</xdr:col>
      <xdr:colOff>50800</xdr:colOff>
      <xdr:row>35</xdr:row>
      <xdr:rowOff>103886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42533"/>
          <a:ext cx="8890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105681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103886</xdr:rowOff>
    </xdr:from>
    <xdr:to>
      <xdr:col>10</xdr:col>
      <xdr:colOff>114300</xdr:colOff>
      <xdr:row>35</xdr:row>
      <xdr:rowOff>107315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0463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103205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133875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130048</xdr:rowOff>
    </xdr:from>
    <xdr:to>
      <xdr:col>24</xdr:col>
      <xdr:colOff>114300</xdr:colOff>
      <xdr:row>35</xdr:row>
      <xdr:rowOff>60198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152925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10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153860</xdr:rowOff>
    </xdr:from>
    <xdr:to>
      <xdr:col>20</xdr:col>
      <xdr:colOff>38100</xdr:colOff>
      <xdr:row>35</xdr:row>
      <xdr:rowOff>84010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8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100537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5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162433</xdr:rowOff>
    </xdr:from>
    <xdr:to>
      <xdr:col>15</xdr:col>
      <xdr:colOff>101600</xdr:colOff>
      <xdr:row>35</xdr:row>
      <xdr:rowOff>92583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9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83710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0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53086</xdr:rowOff>
    </xdr:from>
    <xdr:to>
      <xdr:col>10</xdr:col>
      <xdr:colOff>165100</xdr:colOff>
      <xdr:row>35</xdr:row>
      <xdr:rowOff>154686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5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145813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4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56515</xdr:rowOff>
    </xdr:from>
    <xdr:to>
      <xdr:col>6</xdr:col>
      <xdr:colOff>38100</xdr:colOff>
      <xdr:row>35</xdr:row>
      <xdr:rowOff>158115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149242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4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143330</xdr:rowOff>
    </xdr:from>
    <xdr:to>
      <xdr:col>24</xdr:col>
      <xdr:colOff>63500</xdr:colOff>
      <xdr:row>56</xdr:row>
      <xdr:rowOff>154508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573080"/>
          <a:ext cx="838200" cy="18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6126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78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143330</xdr:rowOff>
    </xdr:from>
    <xdr:to>
      <xdr:col>19</xdr:col>
      <xdr:colOff>177800</xdr:colOff>
      <xdr:row>57</xdr:row>
      <xdr:rowOff>110713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573080"/>
          <a:ext cx="889000" cy="31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87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68718</xdr:rowOff>
    </xdr:from>
    <xdr:to>
      <xdr:col>15</xdr:col>
      <xdr:colOff>50800</xdr:colOff>
      <xdr:row>57</xdr:row>
      <xdr:rowOff>110713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841368"/>
          <a:ext cx="889000" cy="4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38773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68718</xdr:rowOff>
    </xdr:from>
    <xdr:to>
      <xdr:col>10</xdr:col>
      <xdr:colOff>114300</xdr:colOff>
      <xdr:row>57</xdr:row>
      <xdr:rowOff>114587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41368"/>
          <a:ext cx="889000" cy="4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43835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26083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103708</xdr:rowOff>
    </xdr:from>
    <xdr:to>
      <xdr:col>24</xdr:col>
      <xdr:colOff>114300</xdr:colOff>
      <xdr:row>57</xdr:row>
      <xdr:rowOff>33858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0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126585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56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92530</xdr:rowOff>
    </xdr:from>
    <xdr:to>
      <xdr:col>20</xdr:col>
      <xdr:colOff>38100</xdr:colOff>
      <xdr:row>56</xdr:row>
      <xdr:rowOff>22680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5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39207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297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59913</xdr:rowOff>
    </xdr:from>
    <xdr:to>
      <xdr:col>15</xdr:col>
      <xdr:colOff>101600</xdr:colOff>
      <xdr:row>57</xdr:row>
      <xdr:rowOff>161513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3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6590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0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17918</xdr:rowOff>
    </xdr:from>
    <xdr:to>
      <xdr:col>10</xdr:col>
      <xdr:colOff>165100</xdr:colOff>
      <xdr:row>57</xdr:row>
      <xdr:rowOff>119518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9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136045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56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63787</xdr:rowOff>
    </xdr:from>
    <xdr:to>
      <xdr:col>6</xdr:col>
      <xdr:colOff>38100</xdr:colOff>
      <xdr:row>57</xdr:row>
      <xdr:rowOff>165387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3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10464</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61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154063</xdr:rowOff>
    </xdr:from>
    <xdr:to>
      <xdr:col>24</xdr:col>
      <xdr:colOff>63500</xdr:colOff>
      <xdr:row>73</xdr:row>
      <xdr:rowOff>131020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498463"/>
          <a:ext cx="838200" cy="14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38478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897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131020</xdr:rowOff>
    </xdr:from>
    <xdr:to>
      <xdr:col>19</xdr:col>
      <xdr:colOff>177800</xdr:colOff>
      <xdr:row>74</xdr:row>
      <xdr:rowOff>87154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646870"/>
          <a:ext cx="889000" cy="1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1379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87154</xdr:rowOff>
    </xdr:from>
    <xdr:to>
      <xdr:col>15</xdr:col>
      <xdr:colOff>50800</xdr:colOff>
      <xdr:row>74</xdr:row>
      <xdr:rowOff>148256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2774454"/>
          <a:ext cx="889000" cy="6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24370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2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148256</xdr:rowOff>
    </xdr:from>
    <xdr:to>
      <xdr:col>10</xdr:col>
      <xdr:colOff>114300</xdr:colOff>
      <xdr:row>75</xdr:row>
      <xdr:rowOff>55268</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2835556"/>
          <a:ext cx="889000" cy="7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51416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2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62070</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26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103263</xdr:rowOff>
    </xdr:from>
    <xdr:to>
      <xdr:col>24</xdr:col>
      <xdr:colOff>114300</xdr:colOff>
      <xdr:row>73</xdr:row>
      <xdr:rowOff>33413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44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126140</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29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80220</xdr:rowOff>
    </xdr:from>
    <xdr:to>
      <xdr:col>20</xdr:col>
      <xdr:colOff>38100</xdr:colOff>
      <xdr:row>74</xdr:row>
      <xdr:rowOff>10370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59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26897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37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36354</xdr:rowOff>
    </xdr:from>
    <xdr:to>
      <xdr:col>15</xdr:col>
      <xdr:colOff>101600</xdr:colOff>
      <xdr:row>74</xdr:row>
      <xdr:rowOff>137954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72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154481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498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97456</xdr:rowOff>
    </xdr:from>
    <xdr:to>
      <xdr:col>10</xdr:col>
      <xdr:colOff>165100</xdr:colOff>
      <xdr:row>75</xdr:row>
      <xdr:rowOff>27606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78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44133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559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4468</xdr:rowOff>
    </xdr:from>
    <xdr:to>
      <xdr:col>6</xdr:col>
      <xdr:colOff>38100</xdr:colOff>
      <xdr:row>75</xdr:row>
      <xdr:rowOff>106068</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286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122595</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638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45402</xdr:rowOff>
    </xdr:from>
    <xdr:to>
      <xdr:col>24</xdr:col>
      <xdr:colOff>63500</xdr:colOff>
      <xdr:row>95</xdr:row>
      <xdr:rowOff>81572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333152"/>
          <a:ext cx="838200" cy="3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14859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7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81572</xdr:rowOff>
    </xdr:from>
    <xdr:to>
      <xdr:col>19</xdr:col>
      <xdr:colOff>177800</xdr:colOff>
      <xdr:row>95</xdr:row>
      <xdr:rowOff>128343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369322"/>
          <a:ext cx="889000" cy="4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3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128343</xdr:rowOff>
    </xdr:from>
    <xdr:to>
      <xdr:col>15</xdr:col>
      <xdr:colOff>50800</xdr:colOff>
      <xdr:row>95</xdr:row>
      <xdr:rowOff>138246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416093"/>
          <a:ext cx="889000" cy="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23034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5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138246</xdr:rowOff>
    </xdr:from>
    <xdr:to>
      <xdr:col>10</xdr:col>
      <xdr:colOff>114300</xdr:colOff>
      <xdr:row>96</xdr:row>
      <xdr:rowOff>38147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425996"/>
          <a:ext cx="889000" cy="7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169936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2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3630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3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166052</xdr:rowOff>
    </xdr:from>
    <xdr:to>
      <xdr:col>24</xdr:col>
      <xdr:colOff>114300</xdr:colOff>
      <xdr:row>95</xdr:row>
      <xdr:rowOff>96202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28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17479</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133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30772</xdr:rowOff>
    </xdr:from>
    <xdr:to>
      <xdr:col>20</xdr:col>
      <xdr:colOff>38100</xdr:colOff>
      <xdr:row>95</xdr:row>
      <xdr:rowOff>132372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31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148899</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093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77543</xdr:rowOff>
    </xdr:from>
    <xdr:to>
      <xdr:col>15</xdr:col>
      <xdr:colOff>101600</xdr:colOff>
      <xdr:row>96</xdr:row>
      <xdr:rowOff>7693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36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24220</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14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87446</xdr:rowOff>
    </xdr:from>
    <xdr:to>
      <xdr:col>10</xdr:col>
      <xdr:colOff>165100</xdr:colOff>
      <xdr:row>96</xdr:row>
      <xdr:rowOff>17596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37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34123</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15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158797</xdr:rowOff>
    </xdr:from>
    <xdr:to>
      <xdr:col>6</xdr:col>
      <xdr:colOff>38100</xdr:colOff>
      <xdr:row>96</xdr:row>
      <xdr:rowOff>88947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4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105474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22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131653</xdr:rowOff>
    </xdr:from>
    <xdr:to>
      <xdr:col>55</xdr:col>
      <xdr:colOff>0</xdr:colOff>
      <xdr:row>38</xdr:row>
      <xdr:rowOff>131653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4675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131653</xdr:rowOff>
    </xdr:from>
    <xdr:to>
      <xdr:col>50</xdr:col>
      <xdr:colOff>114300</xdr:colOff>
      <xdr:row>38</xdr:row>
      <xdr:rowOff>131836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646753"/>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112295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2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131836</xdr:rowOff>
    </xdr:from>
    <xdr:to>
      <xdr:col>45</xdr:col>
      <xdr:colOff>177800</xdr:colOff>
      <xdr:row>38</xdr:row>
      <xdr:rowOff>132019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646936"/>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97665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26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132019</xdr:rowOff>
    </xdr:from>
    <xdr:to>
      <xdr:col>41</xdr:col>
      <xdr:colOff>50800</xdr:colOff>
      <xdr:row>38</xdr:row>
      <xdr:rowOff>132202</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647119"/>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95013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2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80853</xdr:rowOff>
    </xdr:from>
    <xdr:to>
      <xdr:col>55</xdr:col>
      <xdr:colOff>50800</xdr:colOff>
      <xdr:row>39</xdr:row>
      <xdr:rowOff>11003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9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167230</xdr:rowOff>
    </xdr:from>
    <xdr:ext cx="313932"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08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80853</xdr:rowOff>
    </xdr:from>
    <xdr:to>
      <xdr:col>50</xdr:col>
      <xdr:colOff>165100</xdr:colOff>
      <xdr:row>39</xdr:row>
      <xdr:rowOff>11003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9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2130</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82333" y="6688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81036</xdr:rowOff>
    </xdr:from>
    <xdr:to>
      <xdr:col>46</xdr:col>
      <xdr:colOff>38100</xdr:colOff>
      <xdr:row>39</xdr:row>
      <xdr:rowOff>11186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9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2313</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93333" y="66888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81219</xdr:rowOff>
    </xdr:from>
    <xdr:to>
      <xdr:col>41</xdr:col>
      <xdr:colOff>101600</xdr:colOff>
      <xdr:row>39</xdr:row>
      <xdr:rowOff>11369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9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2496</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04333" y="66890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81402</xdr:rowOff>
    </xdr:from>
    <xdr:to>
      <xdr:col>36</xdr:col>
      <xdr:colOff>165100</xdr:colOff>
      <xdr:row>39</xdr:row>
      <xdr:rowOff>11552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9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2679</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15333" y="66892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71047</xdr:rowOff>
    </xdr:from>
    <xdr:to>
      <xdr:col>55</xdr:col>
      <xdr:colOff>0</xdr:colOff>
      <xdr:row>56</xdr:row>
      <xdr:rowOff>114636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500797"/>
          <a:ext cx="838200" cy="21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6743</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79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54254</xdr:rowOff>
    </xdr:from>
    <xdr:to>
      <xdr:col>50</xdr:col>
      <xdr:colOff>114300</xdr:colOff>
      <xdr:row>56</xdr:row>
      <xdr:rowOff>114636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655454"/>
          <a:ext cx="889000" cy="6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148960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92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11272</xdr:rowOff>
    </xdr:from>
    <xdr:to>
      <xdr:col>45</xdr:col>
      <xdr:colOff>177800</xdr:colOff>
      <xdr:row>56</xdr:row>
      <xdr:rowOff>54254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612472"/>
          <a:ext cx="889000" cy="4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137754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9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11272</xdr:rowOff>
    </xdr:from>
    <xdr:to>
      <xdr:col>41</xdr:col>
      <xdr:colOff>50800</xdr:colOff>
      <xdr:row>56</xdr:row>
      <xdr:rowOff>98534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612472"/>
          <a:ext cx="889000" cy="8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146724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91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138422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9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20247</xdr:rowOff>
    </xdr:from>
    <xdr:to>
      <xdr:col>55</xdr:col>
      <xdr:colOff>50800</xdr:colOff>
      <xdr:row>55</xdr:row>
      <xdr:rowOff>121847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44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43124</xdr:rowOff>
    </xdr:from>
    <xdr:ext cx="599010"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301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63836</xdr:rowOff>
    </xdr:from>
    <xdr:to>
      <xdr:col>50</xdr:col>
      <xdr:colOff>165100</xdr:colOff>
      <xdr:row>56</xdr:row>
      <xdr:rowOff>165436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6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10513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4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3454</xdr:rowOff>
    </xdr:from>
    <xdr:to>
      <xdr:col>46</xdr:col>
      <xdr:colOff>38100</xdr:colOff>
      <xdr:row>56</xdr:row>
      <xdr:rowOff>105054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60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121581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37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131922</xdr:rowOff>
    </xdr:from>
    <xdr:to>
      <xdr:col>41</xdr:col>
      <xdr:colOff>101600</xdr:colOff>
      <xdr:row>56</xdr:row>
      <xdr:rowOff>62072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56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78599</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61795" y="9336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47734</xdr:rowOff>
    </xdr:from>
    <xdr:to>
      <xdr:col>36</xdr:col>
      <xdr:colOff>165100</xdr:colOff>
      <xdr:row>56</xdr:row>
      <xdr:rowOff>149334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64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165861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42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131004</xdr:rowOff>
    </xdr:from>
    <xdr:to>
      <xdr:col>55</xdr:col>
      <xdr:colOff>0</xdr:colOff>
      <xdr:row>75</xdr:row>
      <xdr:rowOff>85814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2818304"/>
          <a:ext cx="838200" cy="12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53807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255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85814</xdr:rowOff>
    </xdr:from>
    <xdr:to>
      <xdr:col>50</xdr:col>
      <xdr:colOff>114300</xdr:colOff>
      <xdr:row>76</xdr:row>
      <xdr:rowOff>10221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2944564"/>
          <a:ext cx="889000" cy="9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429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37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10221</xdr:rowOff>
    </xdr:from>
    <xdr:to>
      <xdr:col>45</xdr:col>
      <xdr:colOff>177800</xdr:colOff>
      <xdr:row>76</xdr:row>
      <xdr:rowOff>63919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040421"/>
          <a:ext cx="889000" cy="5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16222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3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63919</xdr:rowOff>
    </xdr:from>
    <xdr:to>
      <xdr:col>41</xdr:col>
      <xdr:colOff>50800</xdr:colOff>
      <xdr:row>77</xdr:row>
      <xdr:rowOff>3839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094119"/>
          <a:ext cx="889000" cy="11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47809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4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52793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80204</xdr:rowOff>
    </xdr:from>
    <xdr:to>
      <xdr:col>55</xdr:col>
      <xdr:colOff>50800</xdr:colOff>
      <xdr:row>75</xdr:row>
      <xdr:rowOff>10354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276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103081</xdr:rowOff>
    </xdr:from>
    <xdr:ext cx="599010"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261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35014</xdr:rowOff>
    </xdr:from>
    <xdr:to>
      <xdr:col>50</xdr:col>
      <xdr:colOff>165100</xdr:colOff>
      <xdr:row>75</xdr:row>
      <xdr:rowOff>136614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289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153141</xdr:rowOff>
    </xdr:from>
    <xdr:ext cx="59901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39795" y="1266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130871</xdr:rowOff>
    </xdr:from>
    <xdr:to>
      <xdr:col>46</xdr:col>
      <xdr:colOff>38100</xdr:colOff>
      <xdr:row>76</xdr:row>
      <xdr:rowOff>61021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298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77548</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50795" y="12764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13119</xdr:rowOff>
    </xdr:from>
    <xdr:to>
      <xdr:col>41</xdr:col>
      <xdr:colOff>101600</xdr:colOff>
      <xdr:row>76</xdr:row>
      <xdr:rowOff>114719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04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131246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281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124489</xdr:rowOff>
    </xdr:from>
    <xdr:to>
      <xdr:col>36</xdr:col>
      <xdr:colOff>165100</xdr:colOff>
      <xdr:row>77</xdr:row>
      <xdr:rowOff>54639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15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71166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292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2366</xdr:rowOff>
    </xdr:from>
    <xdr:to>
      <xdr:col>55</xdr:col>
      <xdr:colOff>0</xdr:colOff>
      <xdr:row>95</xdr:row>
      <xdr:rowOff>130505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290116"/>
          <a:ext cx="838200" cy="12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31821</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491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130505</xdr:rowOff>
    </xdr:from>
    <xdr:to>
      <xdr:col>50</xdr:col>
      <xdr:colOff>114300</xdr:colOff>
      <xdr:row>96</xdr:row>
      <xdr:rowOff>31933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418255"/>
          <a:ext cx="889000" cy="7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166371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62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31933</xdr:rowOff>
    </xdr:from>
    <xdr:to>
      <xdr:col>45</xdr:col>
      <xdr:colOff>177800</xdr:colOff>
      <xdr:row>96</xdr:row>
      <xdr:rowOff>40222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491133"/>
          <a:ext cx="889000" cy="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106455</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56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40222</xdr:rowOff>
    </xdr:from>
    <xdr:to>
      <xdr:col>41</xdr:col>
      <xdr:colOff>50800</xdr:colOff>
      <xdr:row>96</xdr:row>
      <xdr:rowOff>142677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499422"/>
          <a:ext cx="889000" cy="10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156266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6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29935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123016</xdr:rowOff>
    </xdr:from>
    <xdr:to>
      <xdr:col>55</xdr:col>
      <xdr:colOff>50800</xdr:colOff>
      <xdr:row>95</xdr:row>
      <xdr:rowOff>53166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23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145893</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090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79705</xdr:rowOff>
    </xdr:from>
    <xdr:to>
      <xdr:col>50</xdr:col>
      <xdr:colOff>165100</xdr:colOff>
      <xdr:row>96</xdr:row>
      <xdr:rowOff>9855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36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26382</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142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152583</xdr:rowOff>
    </xdr:from>
    <xdr:to>
      <xdr:col>46</xdr:col>
      <xdr:colOff>38100</xdr:colOff>
      <xdr:row>96</xdr:row>
      <xdr:rowOff>82733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44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99260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21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160872</xdr:rowOff>
    </xdr:from>
    <xdr:to>
      <xdr:col>41</xdr:col>
      <xdr:colOff>101600</xdr:colOff>
      <xdr:row>96</xdr:row>
      <xdr:rowOff>91022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44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107549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22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91877</xdr:rowOff>
    </xdr:from>
    <xdr:to>
      <xdr:col>36</xdr:col>
      <xdr:colOff>165100</xdr:colOff>
      <xdr:row>97</xdr:row>
      <xdr:rowOff>22027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55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13154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64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28629</xdr:rowOff>
    </xdr:from>
    <xdr:to>
      <xdr:col>85</xdr:col>
      <xdr:colOff>127000</xdr:colOff>
      <xdr:row>37</xdr:row>
      <xdr:rowOff>101486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372279"/>
          <a:ext cx="838200" cy="7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49210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392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100971</xdr:rowOff>
    </xdr:from>
    <xdr:to>
      <xdr:col>81</xdr:col>
      <xdr:colOff>50800</xdr:colOff>
      <xdr:row>37</xdr:row>
      <xdr:rowOff>101486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6444621"/>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151575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49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100971</xdr:rowOff>
    </xdr:from>
    <xdr:to>
      <xdr:col>76</xdr:col>
      <xdr:colOff>114300</xdr:colOff>
      <xdr:row>37</xdr:row>
      <xdr:rowOff>124917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444621"/>
          <a:ext cx="889000" cy="2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4319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51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124917</xdr:rowOff>
    </xdr:from>
    <xdr:to>
      <xdr:col>71</xdr:col>
      <xdr:colOff>177800</xdr:colOff>
      <xdr:row>37</xdr:row>
      <xdr:rowOff>129556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468567"/>
          <a:ext cx="889000" cy="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22026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53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39305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55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149279</xdr:rowOff>
    </xdr:from>
    <xdr:to>
      <xdr:col>85</xdr:col>
      <xdr:colOff>177800</xdr:colOff>
      <xdr:row>37</xdr:row>
      <xdr:rowOff>79429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32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706</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17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50686</xdr:rowOff>
    </xdr:from>
    <xdr:to>
      <xdr:col>81</xdr:col>
      <xdr:colOff>101600</xdr:colOff>
      <xdr:row>37</xdr:row>
      <xdr:rowOff>152286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39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168813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16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50171</xdr:rowOff>
    </xdr:from>
    <xdr:to>
      <xdr:col>76</xdr:col>
      <xdr:colOff>165100</xdr:colOff>
      <xdr:row>37</xdr:row>
      <xdr:rowOff>151771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39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168298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16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74117</xdr:rowOff>
    </xdr:from>
    <xdr:to>
      <xdr:col>72</xdr:col>
      <xdr:colOff>38100</xdr:colOff>
      <xdr:row>38</xdr:row>
      <xdr:rowOff>4267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41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20794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19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78756</xdr:rowOff>
    </xdr:from>
    <xdr:to>
      <xdr:col>67</xdr:col>
      <xdr:colOff>101600</xdr:colOff>
      <xdr:row>38</xdr:row>
      <xdr:rowOff>8906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4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25433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19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118989</xdr:rowOff>
    </xdr:from>
    <xdr:to>
      <xdr:col>85</xdr:col>
      <xdr:colOff>127000</xdr:colOff>
      <xdr:row>52</xdr:row>
      <xdr:rowOff>71897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8862939"/>
          <a:ext cx="838200" cy="12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42844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472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118989</xdr:rowOff>
    </xdr:from>
    <xdr:to>
      <xdr:col>81</xdr:col>
      <xdr:colOff>50800</xdr:colOff>
      <xdr:row>54</xdr:row>
      <xdr:rowOff>37463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8862939"/>
          <a:ext cx="889000" cy="43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118968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54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133414</xdr:rowOff>
    </xdr:from>
    <xdr:to>
      <xdr:col>76</xdr:col>
      <xdr:colOff>114300</xdr:colOff>
      <xdr:row>54</xdr:row>
      <xdr:rowOff>37463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048814"/>
          <a:ext cx="889000" cy="24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131267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6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103383</xdr:rowOff>
    </xdr:from>
    <xdr:to>
      <xdr:col>71</xdr:col>
      <xdr:colOff>177800</xdr:colOff>
      <xdr:row>52</xdr:row>
      <xdr:rowOff>133414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018783"/>
          <a:ext cx="889000" cy="3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61071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6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69697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67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21097</xdr:rowOff>
    </xdr:from>
    <xdr:to>
      <xdr:col>85</xdr:col>
      <xdr:colOff>177800</xdr:colOff>
      <xdr:row>52</xdr:row>
      <xdr:rowOff>122697</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893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43974</xdr:rowOff>
    </xdr:from>
    <xdr:ext cx="599010"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878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68189</xdr:rowOff>
    </xdr:from>
    <xdr:to>
      <xdr:col>81</xdr:col>
      <xdr:colOff>101600</xdr:colOff>
      <xdr:row>51</xdr:row>
      <xdr:rowOff>169789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88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14866</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181795" y="858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158113</xdr:rowOff>
    </xdr:from>
    <xdr:to>
      <xdr:col>76</xdr:col>
      <xdr:colOff>165100</xdr:colOff>
      <xdr:row>54</xdr:row>
      <xdr:rowOff>88263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2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104790</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292795" y="9020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82614</xdr:rowOff>
    </xdr:from>
    <xdr:to>
      <xdr:col>72</xdr:col>
      <xdr:colOff>38100</xdr:colOff>
      <xdr:row>53</xdr:row>
      <xdr:rowOff>12764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899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29291</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03795" y="8773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52583</xdr:rowOff>
    </xdr:from>
    <xdr:to>
      <xdr:col>67</xdr:col>
      <xdr:colOff>101600</xdr:colOff>
      <xdr:row>52</xdr:row>
      <xdr:rowOff>154183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896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170710</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14795" y="874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41859</xdr:rowOff>
    </xdr:from>
    <xdr:to>
      <xdr:col>85</xdr:col>
      <xdr:colOff>127000</xdr:colOff>
      <xdr:row>78</xdr:row>
      <xdr:rowOff>129944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414959"/>
          <a:ext cx="838200" cy="8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21209</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94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118481</xdr:rowOff>
    </xdr:from>
    <xdr:to>
      <xdr:col>81</xdr:col>
      <xdr:colOff>50800</xdr:colOff>
      <xdr:row>78</xdr:row>
      <xdr:rowOff>129944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491581"/>
          <a:ext cx="8890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146855</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118481</xdr:rowOff>
    </xdr:from>
    <xdr:to>
      <xdr:col>76</xdr:col>
      <xdr:colOff>114300</xdr:colOff>
      <xdr:row>78</xdr:row>
      <xdr:rowOff>125650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491581"/>
          <a:ext cx="889000" cy="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149141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1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87633</xdr:rowOff>
    </xdr:from>
    <xdr:to>
      <xdr:col>71</xdr:col>
      <xdr:colOff>177800</xdr:colOff>
      <xdr:row>78</xdr:row>
      <xdr:rowOff>125650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460733"/>
          <a:ext cx="889000" cy="3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17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131925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50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162509</xdr:rowOff>
    </xdr:from>
    <xdr:to>
      <xdr:col>85</xdr:col>
      <xdr:colOff>177800</xdr:colOff>
      <xdr:row>78</xdr:row>
      <xdr:rowOff>92659</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36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121886</xdr:rowOff>
    </xdr:from>
    <xdr:ext cx="534377"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15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79144</xdr:rowOff>
    </xdr:from>
    <xdr:to>
      <xdr:col>81</xdr:col>
      <xdr:colOff>101600</xdr:colOff>
      <xdr:row>79</xdr:row>
      <xdr:rowOff>9294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421</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54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67681</xdr:rowOff>
    </xdr:from>
    <xdr:to>
      <xdr:col>76</xdr:col>
      <xdr:colOff>165100</xdr:colOff>
      <xdr:row>78</xdr:row>
      <xdr:rowOff>169281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4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160408</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533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74850</xdr:rowOff>
    </xdr:from>
    <xdr:to>
      <xdr:col>72</xdr:col>
      <xdr:colOff>38100</xdr:colOff>
      <xdr:row>79</xdr:row>
      <xdr:rowOff>5000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167577</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54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36833</xdr:rowOff>
    </xdr:from>
    <xdr:to>
      <xdr:col>67</xdr:col>
      <xdr:colOff>101600</xdr:colOff>
      <xdr:row>78</xdr:row>
      <xdr:rowOff>138433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0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154960</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47111" y="1318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149627</xdr:rowOff>
    </xdr:from>
    <xdr:to>
      <xdr:col>85</xdr:col>
      <xdr:colOff>127000</xdr:colOff>
      <xdr:row>94</xdr:row>
      <xdr:rowOff>2764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094477"/>
          <a:ext cx="838200" cy="2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26498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48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2764</xdr:rowOff>
    </xdr:from>
    <xdr:to>
      <xdr:col>81</xdr:col>
      <xdr:colOff>50800</xdr:colOff>
      <xdr:row>94</xdr:row>
      <xdr:rowOff>65281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119064"/>
          <a:ext cx="889000" cy="6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21200</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6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65711</xdr:rowOff>
    </xdr:from>
    <xdr:to>
      <xdr:col>76</xdr:col>
      <xdr:colOff>114300</xdr:colOff>
      <xdr:row>94</xdr:row>
      <xdr:rowOff>65281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010561"/>
          <a:ext cx="889000" cy="17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25654</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6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113722</xdr:rowOff>
    </xdr:from>
    <xdr:to>
      <xdr:col>71</xdr:col>
      <xdr:colOff>177800</xdr:colOff>
      <xdr:row>93</xdr:row>
      <xdr:rowOff>65711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5887122"/>
          <a:ext cx="889000" cy="12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10149</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6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9358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98827</xdr:rowOff>
    </xdr:from>
    <xdr:to>
      <xdr:col>85</xdr:col>
      <xdr:colOff>177800</xdr:colOff>
      <xdr:row>94</xdr:row>
      <xdr:rowOff>28977</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04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121704</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5895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123414</xdr:rowOff>
    </xdr:from>
    <xdr:to>
      <xdr:col>81</xdr:col>
      <xdr:colOff>101600</xdr:colOff>
      <xdr:row>94</xdr:row>
      <xdr:rowOff>53564</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06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70091</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584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14481</xdr:rowOff>
    </xdr:from>
    <xdr:to>
      <xdr:col>76</xdr:col>
      <xdr:colOff>165100</xdr:colOff>
      <xdr:row>94</xdr:row>
      <xdr:rowOff>116081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13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132608</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590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14911</xdr:rowOff>
    </xdr:from>
    <xdr:to>
      <xdr:col>72</xdr:col>
      <xdr:colOff>38100</xdr:colOff>
      <xdr:row>93</xdr:row>
      <xdr:rowOff>116511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595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133038</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5734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62922</xdr:rowOff>
    </xdr:from>
    <xdr:to>
      <xdr:col>67</xdr:col>
      <xdr:colOff>101600</xdr:colOff>
      <xdr:row>92</xdr:row>
      <xdr:rowOff>164522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583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9599</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5611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災害復旧費は決算額で対前年度比</a:t>
          </a:r>
          <a:r>
            <a:rPr kumimoji="1" lang="en-US" altLang="ja-JP" sz="1100">
              <a:solidFill>
                <a:schemeClr val="dk1"/>
              </a:solidFill>
              <a:effectLst/>
              <a:latin typeface="+mn-lt"/>
              <a:ea typeface="+mn-ea"/>
              <a:cs typeface="+mn-cs"/>
            </a:rPr>
            <a:t>893.3</a:t>
          </a:r>
          <a:r>
            <a:rPr kumimoji="1" lang="ja-JP" altLang="en-US" sz="1100">
              <a:solidFill>
                <a:schemeClr val="dk1"/>
              </a:solidFill>
              <a:effectLst/>
              <a:latin typeface="+mn-lt"/>
              <a:ea typeface="+mn-ea"/>
              <a:cs typeface="+mn-cs"/>
            </a:rPr>
            <a:t>％増加しており、令和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日～</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日及び令和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日～</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日発生の豪雨災害復旧費が主な増加の要因となっている。災害のように突発的な経費も考慮しながら、</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必要となる</a:t>
          </a:r>
          <a:r>
            <a:rPr kumimoji="1" lang="ja-JP" altLang="ja-JP" sz="1100">
              <a:solidFill>
                <a:schemeClr val="dk1"/>
              </a:solidFill>
              <a:effectLst/>
              <a:latin typeface="+mn-lt"/>
              <a:ea typeface="+mn-ea"/>
              <a:cs typeface="+mn-cs"/>
            </a:rPr>
            <a:t>公共施設等総合管理計画に基づいた長寿命化対策</a:t>
          </a:r>
          <a:r>
            <a:rPr kumimoji="1" lang="ja-JP" altLang="en-US" sz="1100">
              <a:solidFill>
                <a:schemeClr val="dk1"/>
              </a:solidFill>
              <a:effectLst/>
              <a:latin typeface="+mn-lt"/>
              <a:ea typeface="+mn-ea"/>
              <a:cs typeface="+mn-cs"/>
            </a:rPr>
            <a:t>の経費を確保していくなど</a:t>
          </a:r>
          <a:r>
            <a:rPr kumimoji="1" lang="ja-JP" altLang="ja-JP" sz="1100">
              <a:solidFill>
                <a:schemeClr val="dk1"/>
              </a:solidFill>
              <a:effectLst/>
              <a:latin typeface="+mn-lt"/>
              <a:ea typeface="+mn-ea"/>
              <a:cs typeface="+mn-cs"/>
            </a:rPr>
            <a:t>行財政改革の推進に取り組み</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第２次津和野町総合振興計画</a:t>
          </a:r>
          <a:r>
            <a:rPr kumimoji="1" lang="ja-JP" altLang="en-US" sz="1100">
              <a:solidFill>
                <a:schemeClr val="dk1"/>
              </a:solidFill>
              <a:effectLst/>
              <a:latin typeface="+mn-lt"/>
              <a:ea typeface="+mn-ea"/>
              <a:cs typeface="+mn-cs"/>
            </a:rPr>
            <a:t>に基づく事業展開を図る。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島根県津和野町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令和３年度は普通交付税の再算定の影響もあり、財政調整基金に積立することができたため、基金残高が増加する</a:t>
          </a:r>
          <a:r>
            <a:rPr kumimoji="1" lang="ja-JP" altLang="ja-JP" sz="1100">
              <a:solidFill>
                <a:schemeClr val="dk1"/>
              </a:solidFill>
              <a:effectLst/>
              <a:latin typeface="+mn-lt"/>
              <a:ea typeface="+mn-ea"/>
              <a:cs typeface="+mn-cs"/>
            </a:rPr>
            <a:t>結果となっている。</a:t>
          </a:r>
          <a:endParaRPr lang="ja-JP" altLang="ja-JP" sz="1400">
            <a:effectLst/>
          </a:endParaRPr>
        </a:p>
        <a:p>
          <a:r>
            <a:rPr kumimoji="1" lang="ja-JP" altLang="ja-JP" sz="1100">
              <a:solidFill>
                <a:schemeClr val="dk1"/>
              </a:solidFill>
              <a:effectLst/>
              <a:latin typeface="+mn-lt"/>
              <a:ea typeface="+mn-ea"/>
              <a:cs typeface="+mn-cs"/>
            </a:rPr>
            <a:t>　今後も人口減少や少子高齢化による税収減を見越し、更なる行財政改革の推進と投資的経費の抑制に努める。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島根県津和野町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すべての会計において黒字であり、全体の連結実質赤字比率では黒字となっている。一般会計及びその他の会計とも行財政改革大綱実施計画に基づき、更なる改善に努める。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1_&#36001;&#25919;&#19968;&#33324;/09_&#36001;&#25919;&#29366;&#27841;&#36039;&#26009;&#38598;&#65288;&#36001;&#25919;&#19968;&#35239;&#34920;&#12289;&#27604;&#36611;&#20998;&#26512;&#34920;&#65289;/R4&#65288;R3&#27770;&#31639;&#65289;/02_9&#26376;&#20844;&#34920;&#20998;/05_HP&#26356;&#26032;/&#26368;&#32066;&#36001;&#25919;&#29366;&#27841;&#36039;&#26009;&#38598;/&#12304;&#36001;&#25919;&#29366;&#27841;&#36039;&#26009;&#38598;&#12305;_325015_&#27941;&#21644;&#37326;&#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83.4</v>
          </cell>
          <cell r="BX51">
            <v>107.6</v>
          </cell>
          <cell r="CN51">
            <v>110.8</v>
          </cell>
          <cell r="CV51">
            <v>95.1</v>
          </cell>
        </row>
        <row r="53">
          <cell r="BP53">
            <v>43.1</v>
          </cell>
          <cell r="BX53">
            <v>79.099999999999994</v>
          </cell>
          <cell r="CN53">
            <v>57.2</v>
          </cell>
          <cell r="CV53">
            <v>58.7</v>
          </cell>
        </row>
        <row r="55">
          <cell r="AN55" t="str">
            <v>類似団体内平均値</v>
          </cell>
          <cell r="BP55">
            <v>23.4</v>
          </cell>
          <cell r="BX55">
            <v>7.6</v>
          </cell>
          <cell r="CN55">
            <v>3.4</v>
          </cell>
          <cell r="CV55">
            <v>0</v>
          </cell>
        </row>
        <row r="57">
          <cell r="BP57">
            <v>59.2</v>
          </cell>
          <cell r="BX57">
            <v>63.4</v>
          </cell>
          <cell r="CN57">
            <v>62.8</v>
          </cell>
          <cell r="CV57">
            <v>62.8</v>
          </cell>
        </row>
        <row r="72">
          <cell r="BP72" t="str">
            <v>H29</v>
          </cell>
          <cell r="BX72" t="str">
            <v>H30</v>
          </cell>
          <cell r="CF72" t="str">
            <v>R01</v>
          </cell>
          <cell r="CN72" t="str">
            <v>R02</v>
          </cell>
          <cell r="CV72" t="str">
            <v>R03</v>
          </cell>
        </row>
        <row r="73">
          <cell r="AN73" t="str">
            <v>当該団体値</v>
          </cell>
          <cell r="BP73">
            <v>83.4</v>
          </cell>
          <cell r="BX73">
            <v>107.6</v>
          </cell>
          <cell r="CF73">
            <v>108.8</v>
          </cell>
          <cell r="CN73">
            <v>110.8</v>
          </cell>
          <cell r="CV73">
            <v>95.1</v>
          </cell>
        </row>
        <row r="75">
          <cell r="BP75">
            <v>10.8</v>
          </cell>
          <cell r="BX75">
            <v>10.199999999999999</v>
          </cell>
          <cell r="CF75">
            <v>9.8000000000000007</v>
          </cell>
          <cell r="CN75">
            <v>9.6999999999999993</v>
          </cell>
          <cell r="CV75">
            <v>9.6</v>
          </cell>
        </row>
        <row r="77">
          <cell r="AN77" t="str">
            <v>類似団体内平均値</v>
          </cell>
          <cell r="BP77">
            <v>23.4</v>
          </cell>
          <cell r="BX77">
            <v>7.6</v>
          </cell>
          <cell r="CF77">
            <v>3</v>
          </cell>
          <cell r="CN77">
            <v>3.4</v>
          </cell>
          <cell r="CV77">
            <v>0</v>
          </cell>
        </row>
        <row r="79">
          <cell r="BP79">
            <v>8.5</v>
          </cell>
          <cell r="BX79">
            <v>8.6</v>
          </cell>
          <cell r="CF79">
            <v>8.8000000000000007</v>
          </cell>
          <cell r="CN79">
            <v>8.8000000000000007</v>
          </cell>
          <cell r="CV79">
            <v>8.3000000000000007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383" t="s">
        <v>79</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 thickBot="1" x14ac:dyDescent="0.25">
      <c r="B2" s="179" t="s">
        <v>80</v>
      </c>
      <c r="C2" s="179"/>
      <c r="D2" s="180"/>
    </row>
    <row r="3" spans="1:119" ht="18.75" customHeight="1" thickBot="1" x14ac:dyDescent="0.25">
      <c r="A3" s="178"/>
      <c r="B3" s="384" t="s">
        <v>81</v>
      </c>
      <c r="C3" s="385"/>
      <c r="D3" s="385"/>
      <c r="E3" s="386"/>
      <c r="F3" s="386"/>
      <c r="G3" s="386"/>
      <c r="H3" s="386"/>
      <c r="I3" s="386"/>
      <c r="J3" s="386"/>
      <c r="K3" s="386"/>
      <c r="L3" s="386" t="s">
        <v>82</v>
      </c>
      <c r="M3" s="386"/>
      <c r="N3" s="386"/>
      <c r="O3" s="386"/>
      <c r="P3" s="386"/>
      <c r="Q3" s="386"/>
      <c r="R3" s="393"/>
      <c r="S3" s="393"/>
      <c r="T3" s="393"/>
      <c r="U3" s="393"/>
      <c r="V3" s="394"/>
      <c r="W3" s="368" t="s">
        <v>83</v>
      </c>
      <c r="X3" s="369"/>
      <c r="Y3" s="369"/>
      <c r="Z3" s="369"/>
      <c r="AA3" s="369"/>
      <c r="AB3" s="385"/>
      <c r="AC3" s="393" t="s">
        <v>84</v>
      </c>
      <c r="AD3" s="369"/>
      <c r="AE3" s="369"/>
      <c r="AF3" s="369"/>
      <c r="AG3" s="369"/>
      <c r="AH3" s="369"/>
      <c r="AI3" s="369"/>
      <c r="AJ3" s="369"/>
      <c r="AK3" s="369"/>
      <c r="AL3" s="370"/>
      <c r="AM3" s="368" t="s">
        <v>85</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86</v>
      </c>
      <c r="BO3" s="369"/>
      <c r="BP3" s="369"/>
      <c r="BQ3" s="369"/>
      <c r="BR3" s="369"/>
      <c r="BS3" s="369"/>
      <c r="BT3" s="369"/>
      <c r="BU3" s="370"/>
      <c r="BV3" s="368" t="s">
        <v>87</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88</v>
      </c>
      <c r="CU3" s="369"/>
      <c r="CV3" s="369"/>
      <c r="CW3" s="369"/>
      <c r="CX3" s="369"/>
      <c r="CY3" s="369"/>
      <c r="CZ3" s="369"/>
      <c r="DA3" s="370"/>
      <c r="DB3" s="368" t="s">
        <v>89</v>
      </c>
      <c r="DC3" s="369"/>
      <c r="DD3" s="369"/>
      <c r="DE3" s="369"/>
      <c r="DF3" s="369"/>
      <c r="DG3" s="369"/>
      <c r="DH3" s="369"/>
      <c r="DI3" s="370"/>
    </row>
    <row r="4" spans="1:119" ht="18.75" customHeight="1" x14ac:dyDescent="0.2">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90</v>
      </c>
      <c r="AZ4" s="372"/>
      <c r="BA4" s="372"/>
      <c r="BB4" s="372"/>
      <c r="BC4" s="372"/>
      <c r="BD4" s="372"/>
      <c r="BE4" s="372"/>
      <c r="BF4" s="372"/>
      <c r="BG4" s="372"/>
      <c r="BH4" s="372"/>
      <c r="BI4" s="372"/>
      <c r="BJ4" s="372"/>
      <c r="BK4" s="372"/>
      <c r="BL4" s="372"/>
      <c r="BM4" s="373"/>
      <c r="BN4" s="374">
        <v>10852280</v>
      </c>
      <c r="BO4" s="375"/>
      <c r="BP4" s="375"/>
      <c r="BQ4" s="375"/>
      <c r="BR4" s="375"/>
      <c r="BS4" s="375"/>
      <c r="BT4" s="375"/>
      <c r="BU4" s="376"/>
      <c r="BV4" s="374">
        <v>10749612</v>
      </c>
      <c r="BW4" s="375"/>
      <c r="BX4" s="375"/>
      <c r="BY4" s="375"/>
      <c r="BZ4" s="375"/>
      <c r="CA4" s="375"/>
      <c r="CB4" s="375"/>
      <c r="CC4" s="376"/>
      <c r="CD4" s="377" t="s">
        <v>91</v>
      </c>
      <c r="CE4" s="378"/>
      <c r="CF4" s="378"/>
      <c r="CG4" s="378"/>
      <c r="CH4" s="378"/>
      <c r="CI4" s="378"/>
      <c r="CJ4" s="378"/>
      <c r="CK4" s="378"/>
      <c r="CL4" s="378"/>
      <c r="CM4" s="378"/>
      <c r="CN4" s="378"/>
      <c r="CO4" s="378"/>
      <c r="CP4" s="378"/>
      <c r="CQ4" s="378"/>
      <c r="CR4" s="378"/>
      <c r="CS4" s="379"/>
      <c r="CT4" s="380">
        <v>2.4</v>
      </c>
      <c r="CU4" s="381"/>
      <c r="CV4" s="381"/>
      <c r="CW4" s="381"/>
      <c r="CX4" s="381"/>
      <c r="CY4" s="381"/>
      <c r="CZ4" s="381"/>
      <c r="DA4" s="382"/>
      <c r="DB4" s="380">
        <v>1.8</v>
      </c>
      <c r="DC4" s="381"/>
      <c r="DD4" s="381"/>
      <c r="DE4" s="381"/>
      <c r="DF4" s="381"/>
      <c r="DG4" s="381"/>
      <c r="DH4" s="381"/>
      <c r="DI4" s="382"/>
    </row>
    <row r="5" spans="1:119" ht="18.75" customHeight="1" x14ac:dyDescent="0.2">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92</v>
      </c>
      <c r="AN5" s="441"/>
      <c r="AO5" s="441"/>
      <c r="AP5" s="441"/>
      <c r="AQ5" s="441"/>
      <c r="AR5" s="441"/>
      <c r="AS5" s="441"/>
      <c r="AT5" s="442"/>
      <c r="AU5" s="443" t="s">
        <v>93</v>
      </c>
      <c r="AV5" s="444"/>
      <c r="AW5" s="444"/>
      <c r="AX5" s="444"/>
      <c r="AY5" s="445" t="s">
        <v>94</v>
      </c>
      <c r="AZ5" s="446"/>
      <c r="BA5" s="446"/>
      <c r="BB5" s="446"/>
      <c r="BC5" s="446"/>
      <c r="BD5" s="446"/>
      <c r="BE5" s="446"/>
      <c r="BF5" s="446"/>
      <c r="BG5" s="446"/>
      <c r="BH5" s="446"/>
      <c r="BI5" s="446"/>
      <c r="BJ5" s="446"/>
      <c r="BK5" s="446"/>
      <c r="BL5" s="446"/>
      <c r="BM5" s="447"/>
      <c r="BN5" s="411">
        <v>10651253</v>
      </c>
      <c r="BO5" s="412"/>
      <c r="BP5" s="412"/>
      <c r="BQ5" s="412"/>
      <c r="BR5" s="412"/>
      <c r="BS5" s="412"/>
      <c r="BT5" s="412"/>
      <c r="BU5" s="413"/>
      <c r="BV5" s="411">
        <v>10538851</v>
      </c>
      <c r="BW5" s="412"/>
      <c r="BX5" s="412"/>
      <c r="BY5" s="412"/>
      <c r="BZ5" s="412"/>
      <c r="CA5" s="412"/>
      <c r="CB5" s="412"/>
      <c r="CC5" s="413"/>
      <c r="CD5" s="414" t="s">
        <v>95</v>
      </c>
      <c r="CE5" s="415"/>
      <c r="CF5" s="415"/>
      <c r="CG5" s="415"/>
      <c r="CH5" s="415"/>
      <c r="CI5" s="415"/>
      <c r="CJ5" s="415"/>
      <c r="CK5" s="415"/>
      <c r="CL5" s="415"/>
      <c r="CM5" s="415"/>
      <c r="CN5" s="415"/>
      <c r="CO5" s="415"/>
      <c r="CP5" s="415"/>
      <c r="CQ5" s="415"/>
      <c r="CR5" s="415"/>
      <c r="CS5" s="416"/>
      <c r="CT5" s="408">
        <v>81.8</v>
      </c>
      <c r="CU5" s="409"/>
      <c r="CV5" s="409"/>
      <c r="CW5" s="409"/>
      <c r="CX5" s="409"/>
      <c r="CY5" s="409"/>
      <c r="CZ5" s="409"/>
      <c r="DA5" s="410"/>
      <c r="DB5" s="408">
        <v>89</v>
      </c>
      <c r="DC5" s="409"/>
      <c r="DD5" s="409"/>
      <c r="DE5" s="409"/>
      <c r="DF5" s="409"/>
      <c r="DG5" s="409"/>
      <c r="DH5" s="409"/>
      <c r="DI5" s="410"/>
    </row>
    <row r="6" spans="1:119" ht="18.75" customHeight="1" x14ac:dyDescent="0.2">
      <c r="A6" s="178"/>
      <c r="B6" s="417" t="s">
        <v>96</v>
      </c>
      <c r="C6" s="418"/>
      <c r="D6" s="418"/>
      <c r="E6" s="419"/>
      <c r="F6" s="419"/>
      <c r="G6" s="419"/>
      <c r="H6" s="419"/>
      <c r="I6" s="419"/>
      <c r="J6" s="419"/>
      <c r="K6" s="419"/>
      <c r="L6" s="419" t="s">
        <v>97</v>
      </c>
      <c r="M6" s="419"/>
      <c r="N6" s="419"/>
      <c r="O6" s="419"/>
      <c r="P6" s="419"/>
      <c r="Q6" s="419"/>
      <c r="R6" s="423"/>
      <c r="S6" s="423"/>
      <c r="T6" s="423"/>
      <c r="U6" s="423"/>
      <c r="V6" s="424"/>
      <c r="W6" s="427" t="s">
        <v>98</v>
      </c>
      <c r="X6" s="428"/>
      <c r="Y6" s="428"/>
      <c r="Z6" s="428"/>
      <c r="AA6" s="428"/>
      <c r="AB6" s="418"/>
      <c r="AC6" s="431" t="s">
        <v>99</v>
      </c>
      <c r="AD6" s="432"/>
      <c r="AE6" s="432"/>
      <c r="AF6" s="432"/>
      <c r="AG6" s="432"/>
      <c r="AH6" s="432"/>
      <c r="AI6" s="432"/>
      <c r="AJ6" s="432"/>
      <c r="AK6" s="432"/>
      <c r="AL6" s="433"/>
      <c r="AM6" s="440" t="s">
        <v>100</v>
      </c>
      <c r="AN6" s="441"/>
      <c r="AO6" s="441"/>
      <c r="AP6" s="441"/>
      <c r="AQ6" s="441"/>
      <c r="AR6" s="441"/>
      <c r="AS6" s="441"/>
      <c r="AT6" s="442"/>
      <c r="AU6" s="443" t="s">
        <v>93</v>
      </c>
      <c r="AV6" s="444"/>
      <c r="AW6" s="444"/>
      <c r="AX6" s="444"/>
      <c r="AY6" s="445" t="s">
        <v>101</v>
      </c>
      <c r="AZ6" s="446"/>
      <c r="BA6" s="446"/>
      <c r="BB6" s="446"/>
      <c r="BC6" s="446"/>
      <c r="BD6" s="446"/>
      <c r="BE6" s="446"/>
      <c r="BF6" s="446"/>
      <c r="BG6" s="446"/>
      <c r="BH6" s="446"/>
      <c r="BI6" s="446"/>
      <c r="BJ6" s="446"/>
      <c r="BK6" s="446"/>
      <c r="BL6" s="446"/>
      <c r="BM6" s="447"/>
      <c r="BN6" s="411">
        <v>201027</v>
      </c>
      <c r="BO6" s="412"/>
      <c r="BP6" s="412"/>
      <c r="BQ6" s="412"/>
      <c r="BR6" s="412"/>
      <c r="BS6" s="412"/>
      <c r="BT6" s="412"/>
      <c r="BU6" s="413"/>
      <c r="BV6" s="411">
        <v>210761</v>
      </c>
      <c r="BW6" s="412"/>
      <c r="BX6" s="412"/>
      <c r="BY6" s="412"/>
      <c r="BZ6" s="412"/>
      <c r="CA6" s="412"/>
      <c r="CB6" s="412"/>
      <c r="CC6" s="413"/>
      <c r="CD6" s="414" t="s">
        <v>102</v>
      </c>
      <c r="CE6" s="415"/>
      <c r="CF6" s="415"/>
      <c r="CG6" s="415"/>
      <c r="CH6" s="415"/>
      <c r="CI6" s="415"/>
      <c r="CJ6" s="415"/>
      <c r="CK6" s="415"/>
      <c r="CL6" s="415"/>
      <c r="CM6" s="415"/>
      <c r="CN6" s="415"/>
      <c r="CO6" s="415"/>
      <c r="CP6" s="415"/>
      <c r="CQ6" s="415"/>
      <c r="CR6" s="415"/>
      <c r="CS6" s="416"/>
      <c r="CT6" s="448">
        <v>84.3</v>
      </c>
      <c r="CU6" s="449"/>
      <c r="CV6" s="449"/>
      <c r="CW6" s="449"/>
      <c r="CX6" s="449"/>
      <c r="CY6" s="449"/>
      <c r="CZ6" s="449"/>
      <c r="DA6" s="450"/>
      <c r="DB6" s="448">
        <v>92</v>
      </c>
      <c r="DC6" s="449"/>
      <c r="DD6" s="449"/>
      <c r="DE6" s="449"/>
      <c r="DF6" s="449"/>
      <c r="DG6" s="449"/>
      <c r="DH6" s="449"/>
      <c r="DI6" s="450"/>
    </row>
    <row r="7" spans="1:119" ht="18.75" customHeight="1" x14ac:dyDescent="0.2">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103</v>
      </c>
      <c r="AN7" s="441"/>
      <c r="AO7" s="441"/>
      <c r="AP7" s="441"/>
      <c r="AQ7" s="441"/>
      <c r="AR7" s="441"/>
      <c r="AS7" s="441"/>
      <c r="AT7" s="442"/>
      <c r="AU7" s="443" t="s">
        <v>93</v>
      </c>
      <c r="AV7" s="444"/>
      <c r="AW7" s="444"/>
      <c r="AX7" s="444"/>
      <c r="AY7" s="445" t="s">
        <v>104</v>
      </c>
      <c r="AZ7" s="446"/>
      <c r="BA7" s="446"/>
      <c r="BB7" s="446"/>
      <c r="BC7" s="446"/>
      <c r="BD7" s="446"/>
      <c r="BE7" s="446"/>
      <c r="BF7" s="446"/>
      <c r="BG7" s="446"/>
      <c r="BH7" s="446"/>
      <c r="BI7" s="446"/>
      <c r="BJ7" s="446"/>
      <c r="BK7" s="446"/>
      <c r="BL7" s="446"/>
      <c r="BM7" s="447"/>
      <c r="BN7" s="411">
        <v>78685</v>
      </c>
      <c r="BO7" s="412"/>
      <c r="BP7" s="412"/>
      <c r="BQ7" s="412"/>
      <c r="BR7" s="412"/>
      <c r="BS7" s="412"/>
      <c r="BT7" s="412"/>
      <c r="BU7" s="413"/>
      <c r="BV7" s="411">
        <v>127352</v>
      </c>
      <c r="BW7" s="412"/>
      <c r="BX7" s="412"/>
      <c r="BY7" s="412"/>
      <c r="BZ7" s="412"/>
      <c r="CA7" s="412"/>
      <c r="CB7" s="412"/>
      <c r="CC7" s="413"/>
      <c r="CD7" s="414" t="s">
        <v>105</v>
      </c>
      <c r="CE7" s="415"/>
      <c r="CF7" s="415"/>
      <c r="CG7" s="415"/>
      <c r="CH7" s="415"/>
      <c r="CI7" s="415"/>
      <c r="CJ7" s="415"/>
      <c r="CK7" s="415"/>
      <c r="CL7" s="415"/>
      <c r="CM7" s="415"/>
      <c r="CN7" s="415"/>
      <c r="CO7" s="415"/>
      <c r="CP7" s="415"/>
      <c r="CQ7" s="415"/>
      <c r="CR7" s="415"/>
      <c r="CS7" s="416"/>
      <c r="CT7" s="411">
        <v>4998229</v>
      </c>
      <c r="CU7" s="412"/>
      <c r="CV7" s="412"/>
      <c r="CW7" s="412"/>
      <c r="CX7" s="412"/>
      <c r="CY7" s="412"/>
      <c r="CZ7" s="412"/>
      <c r="DA7" s="413"/>
      <c r="DB7" s="411">
        <v>4683277</v>
      </c>
      <c r="DC7" s="412"/>
      <c r="DD7" s="412"/>
      <c r="DE7" s="412"/>
      <c r="DF7" s="412"/>
      <c r="DG7" s="412"/>
      <c r="DH7" s="412"/>
      <c r="DI7" s="413"/>
    </row>
    <row r="8" spans="1:119" ht="18.75" customHeight="1" thickBot="1" x14ac:dyDescent="0.25">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106</v>
      </c>
      <c r="AN8" s="441"/>
      <c r="AO8" s="441"/>
      <c r="AP8" s="441"/>
      <c r="AQ8" s="441"/>
      <c r="AR8" s="441"/>
      <c r="AS8" s="441"/>
      <c r="AT8" s="442"/>
      <c r="AU8" s="443" t="s">
        <v>93</v>
      </c>
      <c r="AV8" s="444"/>
      <c r="AW8" s="444"/>
      <c r="AX8" s="444"/>
      <c r="AY8" s="445" t="s">
        <v>107</v>
      </c>
      <c r="AZ8" s="446"/>
      <c r="BA8" s="446"/>
      <c r="BB8" s="446"/>
      <c r="BC8" s="446"/>
      <c r="BD8" s="446"/>
      <c r="BE8" s="446"/>
      <c r="BF8" s="446"/>
      <c r="BG8" s="446"/>
      <c r="BH8" s="446"/>
      <c r="BI8" s="446"/>
      <c r="BJ8" s="446"/>
      <c r="BK8" s="446"/>
      <c r="BL8" s="446"/>
      <c r="BM8" s="447"/>
      <c r="BN8" s="411">
        <v>122342</v>
      </c>
      <c r="BO8" s="412"/>
      <c r="BP8" s="412"/>
      <c r="BQ8" s="412"/>
      <c r="BR8" s="412"/>
      <c r="BS8" s="412"/>
      <c r="BT8" s="412"/>
      <c r="BU8" s="413"/>
      <c r="BV8" s="411">
        <v>83409</v>
      </c>
      <c r="BW8" s="412"/>
      <c r="BX8" s="412"/>
      <c r="BY8" s="412"/>
      <c r="BZ8" s="412"/>
      <c r="CA8" s="412"/>
      <c r="CB8" s="412"/>
      <c r="CC8" s="413"/>
      <c r="CD8" s="414" t="s">
        <v>108</v>
      </c>
      <c r="CE8" s="415"/>
      <c r="CF8" s="415"/>
      <c r="CG8" s="415"/>
      <c r="CH8" s="415"/>
      <c r="CI8" s="415"/>
      <c r="CJ8" s="415"/>
      <c r="CK8" s="415"/>
      <c r="CL8" s="415"/>
      <c r="CM8" s="415"/>
      <c r="CN8" s="415"/>
      <c r="CO8" s="415"/>
      <c r="CP8" s="415"/>
      <c r="CQ8" s="415"/>
      <c r="CR8" s="415"/>
      <c r="CS8" s="416"/>
      <c r="CT8" s="451">
        <v>0.16</v>
      </c>
      <c r="CU8" s="452"/>
      <c r="CV8" s="452"/>
      <c r="CW8" s="452"/>
      <c r="CX8" s="452"/>
      <c r="CY8" s="452"/>
      <c r="CZ8" s="452"/>
      <c r="DA8" s="453"/>
      <c r="DB8" s="451">
        <v>0.17</v>
      </c>
      <c r="DC8" s="452"/>
      <c r="DD8" s="452"/>
      <c r="DE8" s="452"/>
      <c r="DF8" s="452"/>
      <c r="DG8" s="452"/>
      <c r="DH8" s="452"/>
      <c r="DI8" s="453"/>
    </row>
    <row r="9" spans="1:119" ht="18.75" customHeight="1" thickBot="1" x14ac:dyDescent="0.25">
      <c r="A9" s="178"/>
      <c r="B9" s="405" t="s">
        <v>109</v>
      </c>
      <c r="C9" s="406"/>
      <c r="D9" s="406"/>
      <c r="E9" s="406"/>
      <c r="F9" s="406"/>
      <c r="G9" s="406"/>
      <c r="H9" s="406"/>
      <c r="I9" s="406"/>
      <c r="J9" s="406"/>
      <c r="K9" s="454"/>
      <c r="L9" s="455" t="s">
        <v>110</v>
      </c>
      <c r="M9" s="456"/>
      <c r="N9" s="456"/>
      <c r="O9" s="456"/>
      <c r="P9" s="456"/>
      <c r="Q9" s="457"/>
      <c r="R9" s="458">
        <v>6875</v>
      </c>
      <c r="S9" s="459"/>
      <c r="T9" s="459"/>
      <c r="U9" s="459"/>
      <c r="V9" s="460"/>
      <c r="W9" s="368" t="s">
        <v>111</v>
      </c>
      <c r="X9" s="369"/>
      <c r="Y9" s="369"/>
      <c r="Z9" s="369"/>
      <c r="AA9" s="369"/>
      <c r="AB9" s="369"/>
      <c r="AC9" s="369"/>
      <c r="AD9" s="369"/>
      <c r="AE9" s="369"/>
      <c r="AF9" s="369"/>
      <c r="AG9" s="369"/>
      <c r="AH9" s="369"/>
      <c r="AI9" s="369"/>
      <c r="AJ9" s="369"/>
      <c r="AK9" s="369"/>
      <c r="AL9" s="370"/>
      <c r="AM9" s="440" t="s">
        <v>112</v>
      </c>
      <c r="AN9" s="441"/>
      <c r="AO9" s="441"/>
      <c r="AP9" s="441"/>
      <c r="AQ9" s="441"/>
      <c r="AR9" s="441"/>
      <c r="AS9" s="441"/>
      <c r="AT9" s="442"/>
      <c r="AU9" s="443" t="s">
        <v>113</v>
      </c>
      <c r="AV9" s="444"/>
      <c r="AW9" s="444"/>
      <c r="AX9" s="444"/>
      <c r="AY9" s="445" t="s">
        <v>114</v>
      </c>
      <c r="AZ9" s="446"/>
      <c r="BA9" s="446"/>
      <c r="BB9" s="446"/>
      <c r="BC9" s="446"/>
      <c r="BD9" s="446"/>
      <c r="BE9" s="446"/>
      <c r="BF9" s="446"/>
      <c r="BG9" s="446"/>
      <c r="BH9" s="446"/>
      <c r="BI9" s="446"/>
      <c r="BJ9" s="446"/>
      <c r="BK9" s="446"/>
      <c r="BL9" s="446"/>
      <c r="BM9" s="447"/>
      <c r="BN9" s="411">
        <v>38933</v>
      </c>
      <c r="BO9" s="412"/>
      <c r="BP9" s="412"/>
      <c r="BQ9" s="412"/>
      <c r="BR9" s="412"/>
      <c r="BS9" s="412"/>
      <c r="BT9" s="412"/>
      <c r="BU9" s="413"/>
      <c r="BV9" s="411">
        <v>16435</v>
      </c>
      <c r="BW9" s="412"/>
      <c r="BX9" s="412"/>
      <c r="BY9" s="412"/>
      <c r="BZ9" s="412"/>
      <c r="CA9" s="412"/>
      <c r="CB9" s="412"/>
      <c r="CC9" s="413"/>
      <c r="CD9" s="414" t="s">
        <v>115</v>
      </c>
      <c r="CE9" s="415"/>
      <c r="CF9" s="415"/>
      <c r="CG9" s="415"/>
      <c r="CH9" s="415"/>
      <c r="CI9" s="415"/>
      <c r="CJ9" s="415"/>
      <c r="CK9" s="415"/>
      <c r="CL9" s="415"/>
      <c r="CM9" s="415"/>
      <c r="CN9" s="415"/>
      <c r="CO9" s="415"/>
      <c r="CP9" s="415"/>
      <c r="CQ9" s="415"/>
      <c r="CR9" s="415"/>
      <c r="CS9" s="416"/>
      <c r="CT9" s="408">
        <v>20</v>
      </c>
      <c r="CU9" s="409"/>
      <c r="CV9" s="409"/>
      <c r="CW9" s="409"/>
      <c r="CX9" s="409"/>
      <c r="CY9" s="409"/>
      <c r="CZ9" s="409"/>
      <c r="DA9" s="410"/>
      <c r="DB9" s="408">
        <v>20.7</v>
      </c>
      <c r="DC9" s="409"/>
      <c r="DD9" s="409"/>
      <c r="DE9" s="409"/>
      <c r="DF9" s="409"/>
      <c r="DG9" s="409"/>
      <c r="DH9" s="409"/>
      <c r="DI9" s="410"/>
    </row>
    <row r="10" spans="1:119" ht="18.75" customHeight="1" thickBot="1" x14ac:dyDescent="0.25">
      <c r="A10" s="178"/>
      <c r="B10" s="405"/>
      <c r="C10" s="406"/>
      <c r="D10" s="406"/>
      <c r="E10" s="406"/>
      <c r="F10" s="406"/>
      <c r="G10" s="406"/>
      <c r="H10" s="406"/>
      <c r="I10" s="406"/>
      <c r="J10" s="406"/>
      <c r="K10" s="454"/>
      <c r="L10" s="461" t="s">
        <v>116</v>
      </c>
      <c r="M10" s="441"/>
      <c r="N10" s="441"/>
      <c r="O10" s="441"/>
      <c r="P10" s="441"/>
      <c r="Q10" s="442"/>
      <c r="R10" s="462">
        <v>7653</v>
      </c>
      <c r="S10" s="463"/>
      <c r="T10" s="463"/>
      <c r="U10" s="463"/>
      <c r="V10" s="464"/>
      <c r="W10" s="399"/>
      <c r="X10" s="400"/>
      <c r="Y10" s="400"/>
      <c r="Z10" s="400"/>
      <c r="AA10" s="400"/>
      <c r="AB10" s="400"/>
      <c r="AC10" s="400"/>
      <c r="AD10" s="400"/>
      <c r="AE10" s="400"/>
      <c r="AF10" s="400"/>
      <c r="AG10" s="400"/>
      <c r="AH10" s="400"/>
      <c r="AI10" s="400"/>
      <c r="AJ10" s="400"/>
      <c r="AK10" s="400"/>
      <c r="AL10" s="403"/>
      <c r="AM10" s="440" t="s">
        <v>117</v>
      </c>
      <c r="AN10" s="441"/>
      <c r="AO10" s="441"/>
      <c r="AP10" s="441"/>
      <c r="AQ10" s="441"/>
      <c r="AR10" s="441"/>
      <c r="AS10" s="441"/>
      <c r="AT10" s="442"/>
      <c r="AU10" s="443" t="s">
        <v>118</v>
      </c>
      <c r="AV10" s="444"/>
      <c r="AW10" s="444"/>
      <c r="AX10" s="444"/>
      <c r="AY10" s="445" t="s">
        <v>119</v>
      </c>
      <c r="AZ10" s="446"/>
      <c r="BA10" s="446"/>
      <c r="BB10" s="446"/>
      <c r="BC10" s="446"/>
      <c r="BD10" s="446"/>
      <c r="BE10" s="446"/>
      <c r="BF10" s="446"/>
      <c r="BG10" s="446"/>
      <c r="BH10" s="446"/>
      <c r="BI10" s="446"/>
      <c r="BJ10" s="446"/>
      <c r="BK10" s="446"/>
      <c r="BL10" s="446"/>
      <c r="BM10" s="447"/>
      <c r="BN10" s="411">
        <v>124108</v>
      </c>
      <c r="BO10" s="412"/>
      <c r="BP10" s="412"/>
      <c r="BQ10" s="412"/>
      <c r="BR10" s="412"/>
      <c r="BS10" s="412"/>
      <c r="BT10" s="412"/>
      <c r="BU10" s="413"/>
      <c r="BV10" s="411">
        <v>59</v>
      </c>
      <c r="BW10" s="412"/>
      <c r="BX10" s="412"/>
      <c r="BY10" s="412"/>
      <c r="BZ10" s="412"/>
      <c r="CA10" s="412"/>
      <c r="CB10" s="412"/>
      <c r="CC10" s="413"/>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05"/>
      <c r="C11" s="406"/>
      <c r="D11" s="406"/>
      <c r="E11" s="406"/>
      <c r="F11" s="406"/>
      <c r="G11" s="406"/>
      <c r="H11" s="406"/>
      <c r="I11" s="406"/>
      <c r="J11" s="406"/>
      <c r="K11" s="454"/>
      <c r="L11" s="465" t="s">
        <v>121</v>
      </c>
      <c r="M11" s="466"/>
      <c r="N11" s="466"/>
      <c r="O11" s="466"/>
      <c r="P11" s="466"/>
      <c r="Q11" s="467"/>
      <c r="R11" s="468" t="s">
        <v>122</v>
      </c>
      <c r="S11" s="469"/>
      <c r="T11" s="469"/>
      <c r="U11" s="469"/>
      <c r="V11" s="470"/>
      <c r="W11" s="399"/>
      <c r="X11" s="400"/>
      <c r="Y11" s="400"/>
      <c r="Z11" s="400"/>
      <c r="AA11" s="400"/>
      <c r="AB11" s="400"/>
      <c r="AC11" s="400"/>
      <c r="AD11" s="400"/>
      <c r="AE11" s="400"/>
      <c r="AF11" s="400"/>
      <c r="AG11" s="400"/>
      <c r="AH11" s="400"/>
      <c r="AI11" s="400"/>
      <c r="AJ11" s="400"/>
      <c r="AK11" s="400"/>
      <c r="AL11" s="403"/>
      <c r="AM11" s="440" t="s">
        <v>123</v>
      </c>
      <c r="AN11" s="441"/>
      <c r="AO11" s="441"/>
      <c r="AP11" s="441"/>
      <c r="AQ11" s="441"/>
      <c r="AR11" s="441"/>
      <c r="AS11" s="441"/>
      <c r="AT11" s="442"/>
      <c r="AU11" s="443" t="s">
        <v>124</v>
      </c>
      <c r="AV11" s="444"/>
      <c r="AW11" s="444"/>
      <c r="AX11" s="444"/>
      <c r="AY11" s="445" t="s">
        <v>125</v>
      </c>
      <c r="AZ11" s="446"/>
      <c r="BA11" s="446"/>
      <c r="BB11" s="446"/>
      <c r="BC11" s="446"/>
      <c r="BD11" s="446"/>
      <c r="BE11" s="446"/>
      <c r="BF11" s="446"/>
      <c r="BG11" s="446"/>
      <c r="BH11" s="446"/>
      <c r="BI11" s="446"/>
      <c r="BJ11" s="446"/>
      <c r="BK11" s="446"/>
      <c r="BL11" s="446"/>
      <c r="BM11" s="447"/>
      <c r="BN11" s="411">
        <v>168691</v>
      </c>
      <c r="BO11" s="412"/>
      <c r="BP11" s="412"/>
      <c r="BQ11" s="412"/>
      <c r="BR11" s="412"/>
      <c r="BS11" s="412"/>
      <c r="BT11" s="412"/>
      <c r="BU11" s="413"/>
      <c r="BV11" s="411">
        <v>177114</v>
      </c>
      <c r="BW11" s="412"/>
      <c r="BX11" s="412"/>
      <c r="BY11" s="412"/>
      <c r="BZ11" s="412"/>
      <c r="CA11" s="412"/>
      <c r="CB11" s="412"/>
      <c r="CC11" s="413"/>
      <c r="CD11" s="414" t="s">
        <v>126</v>
      </c>
      <c r="CE11" s="415"/>
      <c r="CF11" s="415"/>
      <c r="CG11" s="415"/>
      <c r="CH11" s="415"/>
      <c r="CI11" s="415"/>
      <c r="CJ11" s="415"/>
      <c r="CK11" s="415"/>
      <c r="CL11" s="415"/>
      <c r="CM11" s="415"/>
      <c r="CN11" s="415"/>
      <c r="CO11" s="415"/>
      <c r="CP11" s="415"/>
      <c r="CQ11" s="415"/>
      <c r="CR11" s="415"/>
      <c r="CS11" s="416"/>
      <c r="CT11" s="451" t="s">
        <v>127</v>
      </c>
      <c r="CU11" s="452"/>
      <c r="CV11" s="452"/>
      <c r="CW11" s="452"/>
      <c r="CX11" s="452"/>
      <c r="CY11" s="452"/>
      <c r="CZ11" s="452"/>
      <c r="DA11" s="453"/>
      <c r="DB11" s="451" t="s">
        <v>128</v>
      </c>
      <c r="DC11" s="452"/>
      <c r="DD11" s="452"/>
      <c r="DE11" s="452"/>
      <c r="DF11" s="452"/>
      <c r="DG11" s="452"/>
      <c r="DH11" s="452"/>
      <c r="DI11" s="453"/>
    </row>
    <row r="12" spans="1:119" ht="18.75" customHeight="1" x14ac:dyDescent="0.2">
      <c r="A12" s="178"/>
      <c r="B12" s="471" t="s">
        <v>129</v>
      </c>
      <c r="C12" s="472"/>
      <c r="D12" s="472"/>
      <c r="E12" s="472"/>
      <c r="F12" s="472"/>
      <c r="G12" s="472"/>
      <c r="H12" s="472"/>
      <c r="I12" s="472"/>
      <c r="J12" s="472"/>
      <c r="K12" s="473"/>
      <c r="L12" s="480" t="s">
        <v>130</v>
      </c>
      <c r="M12" s="481"/>
      <c r="N12" s="481"/>
      <c r="O12" s="481"/>
      <c r="P12" s="481"/>
      <c r="Q12" s="482"/>
      <c r="R12" s="483">
        <v>6964</v>
      </c>
      <c r="S12" s="484"/>
      <c r="T12" s="484"/>
      <c r="U12" s="484"/>
      <c r="V12" s="485"/>
      <c r="W12" s="486" t="s">
        <v>1</v>
      </c>
      <c r="X12" s="444"/>
      <c r="Y12" s="444"/>
      <c r="Z12" s="444"/>
      <c r="AA12" s="444"/>
      <c r="AB12" s="487"/>
      <c r="AC12" s="488" t="s">
        <v>131</v>
      </c>
      <c r="AD12" s="489"/>
      <c r="AE12" s="489"/>
      <c r="AF12" s="489"/>
      <c r="AG12" s="490"/>
      <c r="AH12" s="488" t="s">
        <v>132</v>
      </c>
      <c r="AI12" s="489"/>
      <c r="AJ12" s="489"/>
      <c r="AK12" s="489"/>
      <c r="AL12" s="491"/>
      <c r="AM12" s="440" t="s">
        <v>133</v>
      </c>
      <c r="AN12" s="441"/>
      <c r="AO12" s="441"/>
      <c r="AP12" s="441"/>
      <c r="AQ12" s="441"/>
      <c r="AR12" s="441"/>
      <c r="AS12" s="441"/>
      <c r="AT12" s="442"/>
      <c r="AU12" s="443" t="s">
        <v>124</v>
      </c>
      <c r="AV12" s="444"/>
      <c r="AW12" s="444"/>
      <c r="AX12" s="444"/>
      <c r="AY12" s="445" t="s">
        <v>134</v>
      </c>
      <c r="AZ12" s="446"/>
      <c r="BA12" s="446"/>
      <c r="BB12" s="446"/>
      <c r="BC12" s="446"/>
      <c r="BD12" s="446"/>
      <c r="BE12" s="446"/>
      <c r="BF12" s="446"/>
      <c r="BG12" s="446"/>
      <c r="BH12" s="446"/>
      <c r="BI12" s="446"/>
      <c r="BJ12" s="446"/>
      <c r="BK12" s="446"/>
      <c r="BL12" s="446"/>
      <c r="BM12" s="447"/>
      <c r="BN12" s="411">
        <v>0</v>
      </c>
      <c r="BO12" s="412"/>
      <c r="BP12" s="412"/>
      <c r="BQ12" s="412"/>
      <c r="BR12" s="412"/>
      <c r="BS12" s="412"/>
      <c r="BT12" s="412"/>
      <c r="BU12" s="413"/>
      <c r="BV12" s="411">
        <v>1939</v>
      </c>
      <c r="BW12" s="412"/>
      <c r="BX12" s="412"/>
      <c r="BY12" s="412"/>
      <c r="BZ12" s="412"/>
      <c r="CA12" s="412"/>
      <c r="CB12" s="412"/>
      <c r="CC12" s="413"/>
      <c r="CD12" s="414" t="s">
        <v>135</v>
      </c>
      <c r="CE12" s="415"/>
      <c r="CF12" s="415"/>
      <c r="CG12" s="415"/>
      <c r="CH12" s="415"/>
      <c r="CI12" s="415"/>
      <c r="CJ12" s="415"/>
      <c r="CK12" s="415"/>
      <c r="CL12" s="415"/>
      <c r="CM12" s="415"/>
      <c r="CN12" s="415"/>
      <c r="CO12" s="415"/>
      <c r="CP12" s="415"/>
      <c r="CQ12" s="415"/>
      <c r="CR12" s="415"/>
      <c r="CS12" s="416"/>
      <c r="CT12" s="451" t="s">
        <v>127</v>
      </c>
      <c r="CU12" s="452"/>
      <c r="CV12" s="452"/>
      <c r="CW12" s="452"/>
      <c r="CX12" s="452"/>
      <c r="CY12" s="452"/>
      <c r="CZ12" s="452"/>
      <c r="DA12" s="453"/>
      <c r="DB12" s="451" t="s">
        <v>136</v>
      </c>
      <c r="DC12" s="452"/>
      <c r="DD12" s="452"/>
      <c r="DE12" s="452"/>
      <c r="DF12" s="452"/>
      <c r="DG12" s="452"/>
      <c r="DH12" s="452"/>
      <c r="DI12" s="453"/>
    </row>
    <row r="13" spans="1:119" ht="18.75" customHeight="1" x14ac:dyDescent="0.2">
      <c r="A13" s="178"/>
      <c r="B13" s="474"/>
      <c r="C13" s="475"/>
      <c r="D13" s="475"/>
      <c r="E13" s="475"/>
      <c r="F13" s="475"/>
      <c r="G13" s="475"/>
      <c r="H13" s="475"/>
      <c r="I13" s="475"/>
      <c r="J13" s="475"/>
      <c r="K13" s="476"/>
      <c r="L13" s="187"/>
      <c r="M13" s="502" t="s">
        <v>137</v>
      </c>
      <c r="N13" s="503"/>
      <c r="O13" s="503"/>
      <c r="P13" s="503"/>
      <c r="Q13" s="504"/>
      <c r="R13" s="495">
        <v>6919</v>
      </c>
      <c r="S13" s="496"/>
      <c r="T13" s="496"/>
      <c r="U13" s="496"/>
      <c r="V13" s="497"/>
      <c r="W13" s="427" t="s">
        <v>138</v>
      </c>
      <c r="X13" s="428"/>
      <c r="Y13" s="428"/>
      <c r="Z13" s="428"/>
      <c r="AA13" s="428"/>
      <c r="AB13" s="418"/>
      <c r="AC13" s="462">
        <v>426</v>
      </c>
      <c r="AD13" s="463"/>
      <c r="AE13" s="463"/>
      <c r="AF13" s="463"/>
      <c r="AG13" s="505"/>
      <c r="AH13" s="462">
        <v>714</v>
      </c>
      <c r="AI13" s="463"/>
      <c r="AJ13" s="463"/>
      <c r="AK13" s="463"/>
      <c r="AL13" s="464"/>
      <c r="AM13" s="440" t="s">
        <v>139</v>
      </c>
      <c r="AN13" s="441"/>
      <c r="AO13" s="441"/>
      <c r="AP13" s="441"/>
      <c r="AQ13" s="441"/>
      <c r="AR13" s="441"/>
      <c r="AS13" s="441"/>
      <c r="AT13" s="442"/>
      <c r="AU13" s="443" t="s">
        <v>140</v>
      </c>
      <c r="AV13" s="444"/>
      <c r="AW13" s="444"/>
      <c r="AX13" s="444"/>
      <c r="AY13" s="445" t="s">
        <v>141</v>
      </c>
      <c r="AZ13" s="446"/>
      <c r="BA13" s="446"/>
      <c r="BB13" s="446"/>
      <c r="BC13" s="446"/>
      <c r="BD13" s="446"/>
      <c r="BE13" s="446"/>
      <c r="BF13" s="446"/>
      <c r="BG13" s="446"/>
      <c r="BH13" s="446"/>
      <c r="BI13" s="446"/>
      <c r="BJ13" s="446"/>
      <c r="BK13" s="446"/>
      <c r="BL13" s="446"/>
      <c r="BM13" s="447"/>
      <c r="BN13" s="411">
        <v>331732</v>
      </c>
      <c r="BO13" s="412"/>
      <c r="BP13" s="412"/>
      <c r="BQ13" s="412"/>
      <c r="BR13" s="412"/>
      <c r="BS13" s="412"/>
      <c r="BT13" s="412"/>
      <c r="BU13" s="413"/>
      <c r="BV13" s="411">
        <v>191669</v>
      </c>
      <c r="BW13" s="412"/>
      <c r="BX13" s="412"/>
      <c r="BY13" s="412"/>
      <c r="BZ13" s="412"/>
      <c r="CA13" s="412"/>
      <c r="CB13" s="412"/>
      <c r="CC13" s="413"/>
      <c r="CD13" s="414" t="s">
        <v>142</v>
      </c>
      <c r="CE13" s="415"/>
      <c r="CF13" s="415"/>
      <c r="CG13" s="415"/>
      <c r="CH13" s="415"/>
      <c r="CI13" s="415"/>
      <c r="CJ13" s="415"/>
      <c r="CK13" s="415"/>
      <c r="CL13" s="415"/>
      <c r="CM13" s="415"/>
      <c r="CN13" s="415"/>
      <c r="CO13" s="415"/>
      <c r="CP13" s="415"/>
      <c r="CQ13" s="415"/>
      <c r="CR13" s="415"/>
      <c r="CS13" s="416"/>
      <c r="CT13" s="408">
        <v>9.6</v>
      </c>
      <c r="CU13" s="409"/>
      <c r="CV13" s="409"/>
      <c r="CW13" s="409"/>
      <c r="CX13" s="409"/>
      <c r="CY13" s="409"/>
      <c r="CZ13" s="409"/>
      <c r="DA13" s="410"/>
      <c r="DB13" s="408">
        <v>9.6999999999999993</v>
      </c>
      <c r="DC13" s="409"/>
      <c r="DD13" s="409"/>
      <c r="DE13" s="409"/>
      <c r="DF13" s="409"/>
      <c r="DG13" s="409"/>
      <c r="DH13" s="409"/>
      <c r="DI13" s="410"/>
    </row>
    <row r="14" spans="1:119" ht="18.75" customHeight="1" thickBot="1" x14ac:dyDescent="0.25">
      <c r="A14" s="178"/>
      <c r="B14" s="474"/>
      <c r="C14" s="475"/>
      <c r="D14" s="475"/>
      <c r="E14" s="475"/>
      <c r="F14" s="475"/>
      <c r="G14" s="475"/>
      <c r="H14" s="475"/>
      <c r="I14" s="475"/>
      <c r="J14" s="475"/>
      <c r="K14" s="476"/>
      <c r="L14" s="492" t="s">
        <v>143</v>
      </c>
      <c r="M14" s="493"/>
      <c r="N14" s="493"/>
      <c r="O14" s="493"/>
      <c r="P14" s="493"/>
      <c r="Q14" s="494"/>
      <c r="R14" s="495">
        <v>7064</v>
      </c>
      <c r="S14" s="496"/>
      <c r="T14" s="496"/>
      <c r="U14" s="496"/>
      <c r="V14" s="497"/>
      <c r="W14" s="401"/>
      <c r="X14" s="402"/>
      <c r="Y14" s="402"/>
      <c r="Z14" s="402"/>
      <c r="AA14" s="402"/>
      <c r="AB14" s="391"/>
      <c r="AC14" s="498">
        <v>12.9</v>
      </c>
      <c r="AD14" s="499"/>
      <c r="AE14" s="499"/>
      <c r="AF14" s="499"/>
      <c r="AG14" s="500"/>
      <c r="AH14" s="498">
        <v>18.5</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144</v>
      </c>
      <c r="CE14" s="507"/>
      <c r="CF14" s="507"/>
      <c r="CG14" s="507"/>
      <c r="CH14" s="507"/>
      <c r="CI14" s="507"/>
      <c r="CJ14" s="507"/>
      <c r="CK14" s="507"/>
      <c r="CL14" s="507"/>
      <c r="CM14" s="507"/>
      <c r="CN14" s="507"/>
      <c r="CO14" s="507"/>
      <c r="CP14" s="507"/>
      <c r="CQ14" s="507"/>
      <c r="CR14" s="507"/>
      <c r="CS14" s="508"/>
      <c r="CT14" s="509">
        <v>95.1</v>
      </c>
      <c r="CU14" s="510"/>
      <c r="CV14" s="510"/>
      <c r="CW14" s="510"/>
      <c r="CX14" s="510"/>
      <c r="CY14" s="510"/>
      <c r="CZ14" s="510"/>
      <c r="DA14" s="511"/>
      <c r="DB14" s="509">
        <v>110.8</v>
      </c>
      <c r="DC14" s="510"/>
      <c r="DD14" s="510"/>
      <c r="DE14" s="510"/>
      <c r="DF14" s="510"/>
      <c r="DG14" s="510"/>
      <c r="DH14" s="510"/>
      <c r="DI14" s="511"/>
    </row>
    <row r="15" spans="1:119" ht="18.75" customHeight="1" x14ac:dyDescent="0.2">
      <c r="A15" s="178"/>
      <c r="B15" s="474"/>
      <c r="C15" s="475"/>
      <c r="D15" s="475"/>
      <c r="E15" s="475"/>
      <c r="F15" s="475"/>
      <c r="G15" s="475"/>
      <c r="H15" s="475"/>
      <c r="I15" s="475"/>
      <c r="J15" s="475"/>
      <c r="K15" s="476"/>
      <c r="L15" s="187"/>
      <c r="M15" s="502" t="s">
        <v>145</v>
      </c>
      <c r="N15" s="503"/>
      <c r="O15" s="503"/>
      <c r="P15" s="503"/>
      <c r="Q15" s="504"/>
      <c r="R15" s="495">
        <v>7015</v>
      </c>
      <c r="S15" s="496"/>
      <c r="T15" s="496"/>
      <c r="U15" s="496"/>
      <c r="V15" s="497"/>
      <c r="W15" s="427" t="s">
        <v>146</v>
      </c>
      <c r="X15" s="428"/>
      <c r="Y15" s="428"/>
      <c r="Z15" s="428"/>
      <c r="AA15" s="428"/>
      <c r="AB15" s="418"/>
      <c r="AC15" s="462">
        <v>571</v>
      </c>
      <c r="AD15" s="463"/>
      <c r="AE15" s="463"/>
      <c r="AF15" s="463"/>
      <c r="AG15" s="505"/>
      <c r="AH15" s="462">
        <v>686</v>
      </c>
      <c r="AI15" s="463"/>
      <c r="AJ15" s="463"/>
      <c r="AK15" s="463"/>
      <c r="AL15" s="464"/>
      <c r="AM15" s="440"/>
      <c r="AN15" s="441"/>
      <c r="AO15" s="441"/>
      <c r="AP15" s="441"/>
      <c r="AQ15" s="441"/>
      <c r="AR15" s="441"/>
      <c r="AS15" s="441"/>
      <c r="AT15" s="442"/>
      <c r="AU15" s="443"/>
      <c r="AV15" s="444"/>
      <c r="AW15" s="444"/>
      <c r="AX15" s="444"/>
      <c r="AY15" s="371" t="s">
        <v>147</v>
      </c>
      <c r="AZ15" s="372"/>
      <c r="BA15" s="372"/>
      <c r="BB15" s="372"/>
      <c r="BC15" s="372"/>
      <c r="BD15" s="372"/>
      <c r="BE15" s="372"/>
      <c r="BF15" s="372"/>
      <c r="BG15" s="372"/>
      <c r="BH15" s="372"/>
      <c r="BI15" s="372"/>
      <c r="BJ15" s="372"/>
      <c r="BK15" s="372"/>
      <c r="BL15" s="372"/>
      <c r="BM15" s="373"/>
      <c r="BN15" s="374">
        <v>717462</v>
      </c>
      <c r="BO15" s="375"/>
      <c r="BP15" s="375"/>
      <c r="BQ15" s="375"/>
      <c r="BR15" s="375"/>
      <c r="BS15" s="375"/>
      <c r="BT15" s="375"/>
      <c r="BU15" s="376"/>
      <c r="BV15" s="374">
        <v>741815</v>
      </c>
      <c r="BW15" s="375"/>
      <c r="BX15" s="375"/>
      <c r="BY15" s="375"/>
      <c r="BZ15" s="375"/>
      <c r="CA15" s="375"/>
      <c r="CB15" s="375"/>
      <c r="CC15" s="376"/>
      <c r="CD15" s="512" t="s">
        <v>148</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474"/>
      <c r="C16" s="475"/>
      <c r="D16" s="475"/>
      <c r="E16" s="475"/>
      <c r="F16" s="475"/>
      <c r="G16" s="475"/>
      <c r="H16" s="475"/>
      <c r="I16" s="475"/>
      <c r="J16" s="475"/>
      <c r="K16" s="476"/>
      <c r="L16" s="492" t="s">
        <v>149</v>
      </c>
      <c r="M16" s="515"/>
      <c r="N16" s="515"/>
      <c r="O16" s="515"/>
      <c r="P16" s="515"/>
      <c r="Q16" s="516"/>
      <c r="R16" s="517" t="s">
        <v>150</v>
      </c>
      <c r="S16" s="518"/>
      <c r="T16" s="518"/>
      <c r="U16" s="518"/>
      <c r="V16" s="519"/>
      <c r="W16" s="401"/>
      <c r="X16" s="402"/>
      <c r="Y16" s="402"/>
      <c r="Z16" s="402"/>
      <c r="AA16" s="402"/>
      <c r="AB16" s="391"/>
      <c r="AC16" s="498">
        <v>17.3</v>
      </c>
      <c r="AD16" s="499"/>
      <c r="AE16" s="499"/>
      <c r="AF16" s="499"/>
      <c r="AG16" s="500"/>
      <c r="AH16" s="498">
        <v>17.8</v>
      </c>
      <c r="AI16" s="499"/>
      <c r="AJ16" s="499"/>
      <c r="AK16" s="499"/>
      <c r="AL16" s="501"/>
      <c r="AM16" s="440"/>
      <c r="AN16" s="441"/>
      <c r="AO16" s="441"/>
      <c r="AP16" s="441"/>
      <c r="AQ16" s="441"/>
      <c r="AR16" s="441"/>
      <c r="AS16" s="441"/>
      <c r="AT16" s="442"/>
      <c r="AU16" s="443"/>
      <c r="AV16" s="444"/>
      <c r="AW16" s="444"/>
      <c r="AX16" s="444"/>
      <c r="AY16" s="445" t="s">
        <v>151</v>
      </c>
      <c r="AZ16" s="446"/>
      <c r="BA16" s="446"/>
      <c r="BB16" s="446"/>
      <c r="BC16" s="446"/>
      <c r="BD16" s="446"/>
      <c r="BE16" s="446"/>
      <c r="BF16" s="446"/>
      <c r="BG16" s="446"/>
      <c r="BH16" s="446"/>
      <c r="BI16" s="446"/>
      <c r="BJ16" s="446"/>
      <c r="BK16" s="446"/>
      <c r="BL16" s="446"/>
      <c r="BM16" s="447"/>
      <c r="BN16" s="411">
        <v>4632426</v>
      </c>
      <c r="BO16" s="412"/>
      <c r="BP16" s="412"/>
      <c r="BQ16" s="412"/>
      <c r="BR16" s="412"/>
      <c r="BS16" s="412"/>
      <c r="BT16" s="412"/>
      <c r="BU16" s="413"/>
      <c r="BV16" s="411">
        <v>4379804</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5">
      <c r="A17" s="178"/>
      <c r="B17" s="477"/>
      <c r="C17" s="478"/>
      <c r="D17" s="478"/>
      <c r="E17" s="478"/>
      <c r="F17" s="478"/>
      <c r="G17" s="478"/>
      <c r="H17" s="478"/>
      <c r="I17" s="478"/>
      <c r="J17" s="478"/>
      <c r="K17" s="479"/>
      <c r="L17" s="192"/>
      <c r="M17" s="522" t="s">
        <v>152</v>
      </c>
      <c r="N17" s="523"/>
      <c r="O17" s="523"/>
      <c r="P17" s="523"/>
      <c r="Q17" s="524"/>
      <c r="R17" s="517" t="s">
        <v>153</v>
      </c>
      <c r="S17" s="518"/>
      <c r="T17" s="518"/>
      <c r="U17" s="518"/>
      <c r="V17" s="519"/>
      <c r="W17" s="427" t="s">
        <v>154</v>
      </c>
      <c r="X17" s="428"/>
      <c r="Y17" s="428"/>
      <c r="Z17" s="428"/>
      <c r="AA17" s="428"/>
      <c r="AB17" s="418"/>
      <c r="AC17" s="462">
        <v>2297</v>
      </c>
      <c r="AD17" s="463"/>
      <c r="AE17" s="463"/>
      <c r="AF17" s="463"/>
      <c r="AG17" s="505"/>
      <c r="AH17" s="462">
        <v>2451</v>
      </c>
      <c r="AI17" s="463"/>
      <c r="AJ17" s="463"/>
      <c r="AK17" s="463"/>
      <c r="AL17" s="464"/>
      <c r="AM17" s="440"/>
      <c r="AN17" s="441"/>
      <c r="AO17" s="441"/>
      <c r="AP17" s="441"/>
      <c r="AQ17" s="441"/>
      <c r="AR17" s="441"/>
      <c r="AS17" s="441"/>
      <c r="AT17" s="442"/>
      <c r="AU17" s="443"/>
      <c r="AV17" s="444"/>
      <c r="AW17" s="444"/>
      <c r="AX17" s="444"/>
      <c r="AY17" s="445" t="s">
        <v>155</v>
      </c>
      <c r="AZ17" s="446"/>
      <c r="BA17" s="446"/>
      <c r="BB17" s="446"/>
      <c r="BC17" s="446"/>
      <c r="BD17" s="446"/>
      <c r="BE17" s="446"/>
      <c r="BF17" s="446"/>
      <c r="BG17" s="446"/>
      <c r="BH17" s="446"/>
      <c r="BI17" s="446"/>
      <c r="BJ17" s="446"/>
      <c r="BK17" s="446"/>
      <c r="BL17" s="446"/>
      <c r="BM17" s="447"/>
      <c r="BN17" s="411">
        <v>875912</v>
      </c>
      <c r="BO17" s="412"/>
      <c r="BP17" s="412"/>
      <c r="BQ17" s="412"/>
      <c r="BR17" s="412"/>
      <c r="BS17" s="412"/>
      <c r="BT17" s="412"/>
      <c r="BU17" s="413"/>
      <c r="BV17" s="411">
        <v>906406</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5">
      <c r="A18" s="178"/>
      <c r="B18" s="533" t="s">
        <v>156</v>
      </c>
      <c r="C18" s="454"/>
      <c r="D18" s="454"/>
      <c r="E18" s="534"/>
      <c r="F18" s="534"/>
      <c r="G18" s="534"/>
      <c r="H18" s="534"/>
      <c r="I18" s="534"/>
      <c r="J18" s="534"/>
      <c r="K18" s="534"/>
      <c r="L18" s="535">
        <v>307.02999999999997</v>
      </c>
      <c r="M18" s="535"/>
      <c r="N18" s="535"/>
      <c r="O18" s="535"/>
      <c r="P18" s="535"/>
      <c r="Q18" s="535"/>
      <c r="R18" s="536"/>
      <c r="S18" s="536"/>
      <c r="T18" s="536"/>
      <c r="U18" s="536"/>
      <c r="V18" s="537"/>
      <c r="W18" s="429"/>
      <c r="X18" s="430"/>
      <c r="Y18" s="430"/>
      <c r="Z18" s="430"/>
      <c r="AA18" s="430"/>
      <c r="AB18" s="421"/>
      <c r="AC18" s="538">
        <v>69.7</v>
      </c>
      <c r="AD18" s="539"/>
      <c r="AE18" s="539"/>
      <c r="AF18" s="539"/>
      <c r="AG18" s="540"/>
      <c r="AH18" s="538">
        <v>63.6</v>
      </c>
      <c r="AI18" s="539"/>
      <c r="AJ18" s="539"/>
      <c r="AK18" s="539"/>
      <c r="AL18" s="541"/>
      <c r="AM18" s="440"/>
      <c r="AN18" s="441"/>
      <c r="AO18" s="441"/>
      <c r="AP18" s="441"/>
      <c r="AQ18" s="441"/>
      <c r="AR18" s="441"/>
      <c r="AS18" s="441"/>
      <c r="AT18" s="442"/>
      <c r="AU18" s="443"/>
      <c r="AV18" s="444"/>
      <c r="AW18" s="444"/>
      <c r="AX18" s="444"/>
      <c r="AY18" s="445" t="s">
        <v>157</v>
      </c>
      <c r="AZ18" s="446"/>
      <c r="BA18" s="446"/>
      <c r="BB18" s="446"/>
      <c r="BC18" s="446"/>
      <c r="BD18" s="446"/>
      <c r="BE18" s="446"/>
      <c r="BF18" s="446"/>
      <c r="BG18" s="446"/>
      <c r="BH18" s="446"/>
      <c r="BI18" s="446"/>
      <c r="BJ18" s="446"/>
      <c r="BK18" s="446"/>
      <c r="BL18" s="446"/>
      <c r="BM18" s="447"/>
      <c r="BN18" s="411">
        <v>4173400</v>
      </c>
      <c r="BO18" s="412"/>
      <c r="BP18" s="412"/>
      <c r="BQ18" s="412"/>
      <c r="BR18" s="412"/>
      <c r="BS18" s="412"/>
      <c r="BT18" s="412"/>
      <c r="BU18" s="413"/>
      <c r="BV18" s="411">
        <v>4199859</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5">
      <c r="A19" s="178"/>
      <c r="B19" s="533" t="s">
        <v>158</v>
      </c>
      <c r="C19" s="454"/>
      <c r="D19" s="454"/>
      <c r="E19" s="534"/>
      <c r="F19" s="534"/>
      <c r="G19" s="534"/>
      <c r="H19" s="534"/>
      <c r="I19" s="534"/>
      <c r="J19" s="534"/>
      <c r="K19" s="534"/>
      <c r="L19" s="542">
        <v>22</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159</v>
      </c>
      <c r="AZ19" s="446"/>
      <c r="BA19" s="446"/>
      <c r="BB19" s="446"/>
      <c r="BC19" s="446"/>
      <c r="BD19" s="446"/>
      <c r="BE19" s="446"/>
      <c r="BF19" s="446"/>
      <c r="BG19" s="446"/>
      <c r="BH19" s="446"/>
      <c r="BI19" s="446"/>
      <c r="BJ19" s="446"/>
      <c r="BK19" s="446"/>
      <c r="BL19" s="446"/>
      <c r="BM19" s="447"/>
      <c r="BN19" s="411">
        <v>6292296</v>
      </c>
      <c r="BO19" s="412"/>
      <c r="BP19" s="412"/>
      <c r="BQ19" s="412"/>
      <c r="BR19" s="412"/>
      <c r="BS19" s="412"/>
      <c r="BT19" s="412"/>
      <c r="BU19" s="413"/>
      <c r="BV19" s="411">
        <v>5984844</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5">
      <c r="A20" s="178"/>
      <c r="B20" s="533" t="s">
        <v>160</v>
      </c>
      <c r="C20" s="454"/>
      <c r="D20" s="454"/>
      <c r="E20" s="534"/>
      <c r="F20" s="534"/>
      <c r="G20" s="534"/>
      <c r="H20" s="534"/>
      <c r="I20" s="534"/>
      <c r="J20" s="534"/>
      <c r="K20" s="534"/>
      <c r="L20" s="542">
        <v>3090</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5">
      <c r="A21" s="178"/>
      <c r="B21" s="551" t="s">
        <v>161</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2">
      <c r="A22" s="178"/>
      <c r="B22" s="581" t="s">
        <v>162</v>
      </c>
      <c r="C22" s="555"/>
      <c r="D22" s="556"/>
      <c r="E22" s="423" t="s">
        <v>1</v>
      </c>
      <c r="F22" s="428"/>
      <c r="G22" s="428"/>
      <c r="H22" s="428"/>
      <c r="I22" s="428"/>
      <c r="J22" s="428"/>
      <c r="K22" s="418"/>
      <c r="L22" s="423" t="s">
        <v>163</v>
      </c>
      <c r="M22" s="428"/>
      <c r="N22" s="428"/>
      <c r="O22" s="428"/>
      <c r="P22" s="418"/>
      <c r="Q22" s="586" t="s">
        <v>164</v>
      </c>
      <c r="R22" s="587"/>
      <c r="S22" s="587"/>
      <c r="T22" s="587"/>
      <c r="U22" s="587"/>
      <c r="V22" s="588"/>
      <c r="W22" s="554" t="s">
        <v>165</v>
      </c>
      <c r="X22" s="555"/>
      <c r="Y22" s="556"/>
      <c r="Z22" s="423" t="s">
        <v>1</v>
      </c>
      <c r="AA22" s="428"/>
      <c r="AB22" s="428"/>
      <c r="AC22" s="428"/>
      <c r="AD22" s="428"/>
      <c r="AE22" s="428"/>
      <c r="AF22" s="428"/>
      <c r="AG22" s="418"/>
      <c r="AH22" s="592" t="s">
        <v>166</v>
      </c>
      <c r="AI22" s="428"/>
      <c r="AJ22" s="428"/>
      <c r="AK22" s="428"/>
      <c r="AL22" s="418"/>
      <c r="AM22" s="592" t="s">
        <v>167</v>
      </c>
      <c r="AN22" s="593"/>
      <c r="AO22" s="593"/>
      <c r="AP22" s="593"/>
      <c r="AQ22" s="593"/>
      <c r="AR22" s="594"/>
      <c r="AS22" s="586" t="s">
        <v>164</v>
      </c>
      <c r="AT22" s="587"/>
      <c r="AU22" s="587"/>
      <c r="AV22" s="587"/>
      <c r="AW22" s="587"/>
      <c r="AX22" s="598"/>
      <c r="AY22" s="371" t="s">
        <v>168</v>
      </c>
      <c r="AZ22" s="372"/>
      <c r="BA22" s="372"/>
      <c r="BB22" s="372"/>
      <c r="BC22" s="372"/>
      <c r="BD22" s="372"/>
      <c r="BE22" s="372"/>
      <c r="BF22" s="372"/>
      <c r="BG22" s="372"/>
      <c r="BH22" s="372"/>
      <c r="BI22" s="372"/>
      <c r="BJ22" s="372"/>
      <c r="BK22" s="372"/>
      <c r="BL22" s="372"/>
      <c r="BM22" s="373"/>
      <c r="BN22" s="374">
        <v>14288513</v>
      </c>
      <c r="BO22" s="375"/>
      <c r="BP22" s="375"/>
      <c r="BQ22" s="375"/>
      <c r="BR22" s="375"/>
      <c r="BS22" s="375"/>
      <c r="BT22" s="375"/>
      <c r="BU22" s="376"/>
      <c r="BV22" s="374">
        <v>13631116</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2">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169</v>
      </c>
      <c r="AZ23" s="446"/>
      <c r="BA23" s="446"/>
      <c r="BB23" s="446"/>
      <c r="BC23" s="446"/>
      <c r="BD23" s="446"/>
      <c r="BE23" s="446"/>
      <c r="BF23" s="446"/>
      <c r="BG23" s="446"/>
      <c r="BH23" s="446"/>
      <c r="BI23" s="446"/>
      <c r="BJ23" s="446"/>
      <c r="BK23" s="446"/>
      <c r="BL23" s="446"/>
      <c r="BM23" s="447"/>
      <c r="BN23" s="411">
        <v>10556940</v>
      </c>
      <c r="BO23" s="412"/>
      <c r="BP23" s="412"/>
      <c r="BQ23" s="412"/>
      <c r="BR23" s="412"/>
      <c r="BS23" s="412"/>
      <c r="BT23" s="412"/>
      <c r="BU23" s="413"/>
      <c r="BV23" s="411">
        <v>9966462</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5">
      <c r="A24" s="178"/>
      <c r="B24" s="582"/>
      <c r="C24" s="558"/>
      <c r="D24" s="559"/>
      <c r="E24" s="461" t="s">
        <v>170</v>
      </c>
      <c r="F24" s="441"/>
      <c r="G24" s="441"/>
      <c r="H24" s="441"/>
      <c r="I24" s="441"/>
      <c r="J24" s="441"/>
      <c r="K24" s="442"/>
      <c r="L24" s="462">
        <v>1</v>
      </c>
      <c r="M24" s="463"/>
      <c r="N24" s="463"/>
      <c r="O24" s="463"/>
      <c r="P24" s="505"/>
      <c r="Q24" s="462">
        <v>7300</v>
      </c>
      <c r="R24" s="463"/>
      <c r="S24" s="463"/>
      <c r="T24" s="463"/>
      <c r="U24" s="463"/>
      <c r="V24" s="505"/>
      <c r="W24" s="557"/>
      <c r="X24" s="558"/>
      <c r="Y24" s="559"/>
      <c r="Z24" s="461" t="s">
        <v>171</v>
      </c>
      <c r="AA24" s="441"/>
      <c r="AB24" s="441"/>
      <c r="AC24" s="441"/>
      <c r="AD24" s="441"/>
      <c r="AE24" s="441"/>
      <c r="AF24" s="441"/>
      <c r="AG24" s="442"/>
      <c r="AH24" s="462">
        <v>115</v>
      </c>
      <c r="AI24" s="463"/>
      <c r="AJ24" s="463"/>
      <c r="AK24" s="463"/>
      <c r="AL24" s="505"/>
      <c r="AM24" s="462">
        <v>350865</v>
      </c>
      <c r="AN24" s="463"/>
      <c r="AO24" s="463"/>
      <c r="AP24" s="463"/>
      <c r="AQ24" s="463"/>
      <c r="AR24" s="505"/>
      <c r="AS24" s="462">
        <v>3051</v>
      </c>
      <c r="AT24" s="463"/>
      <c r="AU24" s="463"/>
      <c r="AV24" s="463"/>
      <c r="AW24" s="463"/>
      <c r="AX24" s="464"/>
      <c r="AY24" s="527" t="s">
        <v>172</v>
      </c>
      <c r="AZ24" s="528"/>
      <c r="BA24" s="528"/>
      <c r="BB24" s="528"/>
      <c r="BC24" s="528"/>
      <c r="BD24" s="528"/>
      <c r="BE24" s="528"/>
      <c r="BF24" s="528"/>
      <c r="BG24" s="528"/>
      <c r="BH24" s="528"/>
      <c r="BI24" s="528"/>
      <c r="BJ24" s="528"/>
      <c r="BK24" s="528"/>
      <c r="BL24" s="528"/>
      <c r="BM24" s="529"/>
      <c r="BN24" s="411">
        <v>12418304</v>
      </c>
      <c r="BO24" s="412"/>
      <c r="BP24" s="412"/>
      <c r="BQ24" s="412"/>
      <c r="BR24" s="412"/>
      <c r="BS24" s="412"/>
      <c r="BT24" s="412"/>
      <c r="BU24" s="413"/>
      <c r="BV24" s="411">
        <v>11602515</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2">
      <c r="A25" s="178"/>
      <c r="B25" s="582"/>
      <c r="C25" s="558"/>
      <c r="D25" s="559"/>
      <c r="E25" s="461" t="s">
        <v>173</v>
      </c>
      <c r="F25" s="441"/>
      <c r="G25" s="441"/>
      <c r="H25" s="441"/>
      <c r="I25" s="441"/>
      <c r="J25" s="441"/>
      <c r="K25" s="442"/>
      <c r="L25" s="462">
        <v>1</v>
      </c>
      <c r="M25" s="463"/>
      <c r="N25" s="463"/>
      <c r="O25" s="463"/>
      <c r="P25" s="505"/>
      <c r="Q25" s="462">
        <v>6150</v>
      </c>
      <c r="R25" s="463"/>
      <c r="S25" s="463"/>
      <c r="T25" s="463"/>
      <c r="U25" s="463"/>
      <c r="V25" s="505"/>
      <c r="W25" s="557"/>
      <c r="X25" s="558"/>
      <c r="Y25" s="559"/>
      <c r="Z25" s="461" t="s">
        <v>174</v>
      </c>
      <c r="AA25" s="441"/>
      <c r="AB25" s="441"/>
      <c r="AC25" s="441"/>
      <c r="AD25" s="441"/>
      <c r="AE25" s="441"/>
      <c r="AF25" s="441"/>
      <c r="AG25" s="442"/>
      <c r="AH25" s="462" t="s">
        <v>136</v>
      </c>
      <c r="AI25" s="463"/>
      <c r="AJ25" s="463"/>
      <c r="AK25" s="463"/>
      <c r="AL25" s="505"/>
      <c r="AM25" s="462" t="s">
        <v>136</v>
      </c>
      <c r="AN25" s="463"/>
      <c r="AO25" s="463"/>
      <c r="AP25" s="463"/>
      <c r="AQ25" s="463"/>
      <c r="AR25" s="505"/>
      <c r="AS25" s="462" t="s">
        <v>136</v>
      </c>
      <c r="AT25" s="463"/>
      <c r="AU25" s="463"/>
      <c r="AV25" s="463"/>
      <c r="AW25" s="463"/>
      <c r="AX25" s="464"/>
      <c r="AY25" s="371" t="s">
        <v>175</v>
      </c>
      <c r="AZ25" s="372"/>
      <c r="BA25" s="372"/>
      <c r="BB25" s="372"/>
      <c r="BC25" s="372"/>
      <c r="BD25" s="372"/>
      <c r="BE25" s="372"/>
      <c r="BF25" s="372"/>
      <c r="BG25" s="372"/>
      <c r="BH25" s="372"/>
      <c r="BI25" s="372"/>
      <c r="BJ25" s="372"/>
      <c r="BK25" s="372"/>
      <c r="BL25" s="372"/>
      <c r="BM25" s="373"/>
      <c r="BN25" s="374">
        <v>379558</v>
      </c>
      <c r="BO25" s="375"/>
      <c r="BP25" s="375"/>
      <c r="BQ25" s="375"/>
      <c r="BR25" s="375"/>
      <c r="BS25" s="375"/>
      <c r="BT25" s="375"/>
      <c r="BU25" s="376"/>
      <c r="BV25" s="374">
        <v>476024</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2">
      <c r="A26" s="178"/>
      <c r="B26" s="582"/>
      <c r="C26" s="558"/>
      <c r="D26" s="559"/>
      <c r="E26" s="461" t="s">
        <v>176</v>
      </c>
      <c r="F26" s="441"/>
      <c r="G26" s="441"/>
      <c r="H26" s="441"/>
      <c r="I26" s="441"/>
      <c r="J26" s="441"/>
      <c r="K26" s="442"/>
      <c r="L26" s="462">
        <v>1</v>
      </c>
      <c r="M26" s="463"/>
      <c r="N26" s="463"/>
      <c r="O26" s="463"/>
      <c r="P26" s="505"/>
      <c r="Q26" s="462">
        <v>5600</v>
      </c>
      <c r="R26" s="463"/>
      <c r="S26" s="463"/>
      <c r="T26" s="463"/>
      <c r="U26" s="463"/>
      <c r="V26" s="505"/>
      <c r="W26" s="557"/>
      <c r="X26" s="558"/>
      <c r="Y26" s="559"/>
      <c r="Z26" s="461" t="s">
        <v>177</v>
      </c>
      <c r="AA26" s="563"/>
      <c r="AB26" s="563"/>
      <c r="AC26" s="563"/>
      <c r="AD26" s="563"/>
      <c r="AE26" s="563"/>
      <c r="AF26" s="563"/>
      <c r="AG26" s="564"/>
      <c r="AH26" s="462">
        <v>7</v>
      </c>
      <c r="AI26" s="463"/>
      <c r="AJ26" s="463"/>
      <c r="AK26" s="463"/>
      <c r="AL26" s="505"/>
      <c r="AM26" s="462">
        <v>25508</v>
      </c>
      <c r="AN26" s="463"/>
      <c r="AO26" s="463"/>
      <c r="AP26" s="463"/>
      <c r="AQ26" s="463"/>
      <c r="AR26" s="505"/>
      <c r="AS26" s="462">
        <v>3644</v>
      </c>
      <c r="AT26" s="463"/>
      <c r="AU26" s="463"/>
      <c r="AV26" s="463"/>
      <c r="AW26" s="463"/>
      <c r="AX26" s="464"/>
      <c r="AY26" s="414" t="s">
        <v>178</v>
      </c>
      <c r="AZ26" s="415"/>
      <c r="BA26" s="415"/>
      <c r="BB26" s="415"/>
      <c r="BC26" s="415"/>
      <c r="BD26" s="415"/>
      <c r="BE26" s="415"/>
      <c r="BF26" s="415"/>
      <c r="BG26" s="415"/>
      <c r="BH26" s="415"/>
      <c r="BI26" s="415"/>
      <c r="BJ26" s="415"/>
      <c r="BK26" s="415"/>
      <c r="BL26" s="415"/>
      <c r="BM26" s="416"/>
      <c r="BN26" s="411" t="s">
        <v>136</v>
      </c>
      <c r="BO26" s="412"/>
      <c r="BP26" s="412"/>
      <c r="BQ26" s="412"/>
      <c r="BR26" s="412"/>
      <c r="BS26" s="412"/>
      <c r="BT26" s="412"/>
      <c r="BU26" s="413"/>
      <c r="BV26" s="411" t="s">
        <v>128</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5">
      <c r="A27" s="178"/>
      <c r="B27" s="582"/>
      <c r="C27" s="558"/>
      <c r="D27" s="559"/>
      <c r="E27" s="461" t="s">
        <v>179</v>
      </c>
      <c r="F27" s="441"/>
      <c r="G27" s="441"/>
      <c r="H27" s="441"/>
      <c r="I27" s="441"/>
      <c r="J27" s="441"/>
      <c r="K27" s="442"/>
      <c r="L27" s="462">
        <v>1</v>
      </c>
      <c r="M27" s="463"/>
      <c r="N27" s="463"/>
      <c r="O27" s="463"/>
      <c r="P27" s="505"/>
      <c r="Q27" s="462">
        <v>2800</v>
      </c>
      <c r="R27" s="463"/>
      <c r="S27" s="463"/>
      <c r="T27" s="463"/>
      <c r="U27" s="463"/>
      <c r="V27" s="505"/>
      <c r="W27" s="557"/>
      <c r="X27" s="558"/>
      <c r="Y27" s="559"/>
      <c r="Z27" s="461" t="s">
        <v>180</v>
      </c>
      <c r="AA27" s="441"/>
      <c r="AB27" s="441"/>
      <c r="AC27" s="441"/>
      <c r="AD27" s="441"/>
      <c r="AE27" s="441"/>
      <c r="AF27" s="441"/>
      <c r="AG27" s="442"/>
      <c r="AH27" s="462" t="s">
        <v>181</v>
      </c>
      <c r="AI27" s="463"/>
      <c r="AJ27" s="463"/>
      <c r="AK27" s="463"/>
      <c r="AL27" s="505"/>
      <c r="AM27" s="462" t="s">
        <v>136</v>
      </c>
      <c r="AN27" s="463"/>
      <c r="AO27" s="463"/>
      <c r="AP27" s="463"/>
      <c r="AQ27" s="463"/>
      <c r="AR27" s="505"/>
      <c r="AS27" s="462" t="s">
        <v>136</v>
      </c>
      <c r="AT27" s="463"/>
      <c r="AU27" s="463"/>
      <c r="AV27" s="463"/>
      <c r="AW27" s="463"/>
      <c r="AX27" s="464"/>
      <c r="AY27" s="506" t="s">
        <v>182</v>
      </c>
      <c r="AZ27" s="507"/>
      <c r="BA27" s="507"/>
      <c r="BB27" s="507"/>
      <c r="BC27" s="507"/>
      <c r="BD27" s="507"/>
      <c r="BE27" s="507"/>
      <c r="BF27" s="507"/>
      <c r="BG27" s="507"/>
      <c r="BH27" s="507"/>
      <c r="BI27" s="507"/>
      <c r="BJ27" s="507"/>
      <c r="BK27" s="507"/>
      <c r="BL27" s="507"/>
      <c r="BM27" s="508"/>
      <c r="BN27" s="530">
        <v>503621</v>
      </c>
      <c r="BO27" s="531"/>
      <c r="BP27" s="531"/>
      <c r="BQ27" s="531"/>
      <c r="BR27" s="531"/>
      <c r="BS27" s="531"/>
      <c r="BT27" s="531"/>
      <c r="BU27" s="532"/>
      <c r="BV27" s="530">
        <v>503618</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2">
      <c r="A28" s="178"/>
      <c r="B28" s="582"/>
      <c r="C28" s="558"/>
      <c r="D28" s="559"/>
      <c r="E28" s="461" t="s">
        <v>183</v>
      </c>
      <c r="F28" s="441"/>
      <c r="G28" s="441"/>
      <c r="H28" s="441"/>
      <c r="I28" s="441"/>
      <c r="J28" s="441"/>
      <c r="K28" s="442"/>
      <c r="L28" s="462">
        <v>1</v>
      </c>
      <c r="M28" s="463"/>
      <c r="N28" s="463"/>
      <c r="O28" s="463"/>
      <c r="P28" s="505"/>
      <c r="Q28" s="462">
        <v>2360</v>
      </c>
      <c r="R28" s="463"/>
      <c r="S28" s="463"/>
      <c r="T28" s="463"/>
      <c r="U28" s="463"/>
      <c r="V28" s="505"/>
      <c r="W28" s="557"/>
      <c r="X28" s="558"/>
      <c r="Y28" s="559"/>
      <c r="Z28" s="461" t="s">
        <v>184</v>
      </c>
      <c r="AA28" s="441"/>
      <c r="AB28" s="441"/>
      <c r="AC28" s="441"/>
      <c r="AD28" s="441"/>
      <c r="AE28" s="441"/>
      <c r="AF28" s="441"/>
      <c r="AG28" s="442"/>
      <c r="AH28" s="462" t="s">
        <v>128</v>
      </c>
      <c r="AI28" s="463"/>
      <c r="AJ28" s="463"/>
      <c r="AK28" s="463"/>
      <c r="AL28" s="505"/>
      <c r="AM28" s="462" t="s">
        <v>185</v>
      </c>
      <c r="AN28" s="463"/>
      <c r="AO28" s="463"/>
      <c r="AP28" s="463"/>
      <c r="AQ28" s="463"/>
      <c r="AR28" s="505"/>
      <c r="AS28" s="462" t="s">
        <v>136</v>
      </c>
      <c r="AT28" s="463"/>
      <c r="AU28" s="463"/>
      <c r="AV28" s="463"/>
      <c r="AW28" s="463"/>
      <c r="AX28" s="464"/>
      <c r="AY28" s="565" t="s">
        <v>186</v>
      </c>
      <c r="AZ28" s="566"/>
      <c r="BA28" s="566"/>
      <c r="BB28" s="567"/>
      <c r="BC28" s="371" t="s">
        <v>47</v>
      </c>
      <c r="BD28" s="372"/>
      <c r="BE28" s="372"/>
      <c r="BF28" s="372"/>
      <c r="BG28" s="372"/>
      <c r="BH28" s="372"/>
      <c r="BI28" s="372"/>
      <c r="BJ28" s="372"/>
      <c r="BK28" s="372"/>
      <c r="BL28" s="372"/>
      <c r="BM28" s="373"/>
      <c r="BN28" s="374">
        <v>1413702</v>
      </c>
      <c r="BO28" s="375"/>
      <c r="BP28" s="375"/>
      <c r="BQ28" s="375"/>
      <c r="BR28" s="375"/>
      <c r="BS28" s="375"/>
      <c r="BT28" s="375"/>
      <c r="BU28" s="376"/>
      <c r="BV28" s="374">
        <v>1289594</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2">
      <c r="A29" s="178"/>
      <c r="B29" s="582"/>
      <c r="C29" s="558"/>
      <c r="D29" s="559"/>
      <c r="E29" s="461" t="s">
        <v>187</v>
      </c>
      <c r="F29" s="441"/>
      <c r="G29" s="441"/>
      <c r="H29" s="441"/>
      <c r="I29" s="441"/>
      <c r="J29" s="441"/>
      <c r="K29" s="442"/>
      <c r="L29" s="462">
        <v>10</v>
      </c>
      <c r="M29" s="463"/>
      <c r="N29" s="463"/>
      <c r="O29" s="463"/>
      <c r="P29" s="505"/>
      <c r="Q29" s="462">
        <v>1970</v>
      </c>
      <c r="R29" s="463"/>
      <c r="S29" s="463"/>
      <c r="T29" s="463"/>
      <c r="U29" s="463"/>
      <c r="V29" s="505"/>
      <c r="W29" s="560"/>
      <c r="X29" s="561"/>
      <c r="Y29" s="562"/>
      <c r="Z29" s="461" t="s">
        <v>188</v>
      </c>
      <c r="AA29" s="441"/>
      <c r="AB29" s="441"/>
      <c r="AC29" s="441"/>
      <c r="AD29" s="441"/>
      <c r="AE29" s="441"/>
      <c r="AF29" s="441"/>
      <c r="AG29" s="442"/>
      <c r="AH29" s="462">
        <v>115</v>
      </c>
      <c r="AI29" s="463"/>
      <c r="AJ29" s="463"/>
      <c r="AK29" s="463"/>
      <c r="AL29" s="505"/>
      <c r="AM29" s="462">
        <v>350865</v>
      </c>
      <c r="AN29" s="463"/>
      <c r="AO29" s="463"/>
      <c r="AP29" s="463"/>
      <c r="AQ29" s="463"/>
      <c r="AR29" s="505"/>
      <c r="AS29" s="462">
        <v>3051</v>
      </c>
      <c r="AT29" s="463"/>
      <c r="AU29" s="463"/>
      <c r="AV29" s="463"/>
      <c r="AW29" s="463"/>
      <c r="AX29" s="464"/>
      <c r="AY29" s="568"/>
      <c r="AZ29" s="569"/>
      <c r="BA29" s="569"/>
      <c r="BB29" s="570"/>
      <c r="BC29" s="445" t="s">
        <v>189</v>
      </c>
      <c r="BD29" s="446"/>
      <c r="BE29" s="446"/>
      <c r="BF29" s="446"/>
      <c r="BG29" s="446"/>
      <c r="BH29" s="446"/>
      <c r="BI29" s="446"/>
      <c r="BJ29" s="446"/>
      <c r="BK29" s="446"/>
      <c r="BL29" s="446"/>
      <c r="BM29" s="447"/>
      <c r="BN29" s="411">
        <v>640850</v>
      </c>
      <c r="BO29" s="412"/>
      <c r="BP29" s="412"/>
      <c r="BQ29" s="412"/>
      <c r="BR29" s="412"/>
      <c r="BS29" s="412"/>
      <c r="BT29" s="412"/>
      <c r="BU29" s="413"/>
      <c r="BV29" s="411">
        <v>280936</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5">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190</v>
      </c>
      <c r="X30" s="579"/>
      <c r="Y30" s="579"/>
      <c r="Z30" s="579"/>
      <c r="AA30" s="579"/>
      <c r="AB30" s="579"/>
      <c r="AC30" s="579"/>
      <c r="AD30" s="579"/>
      <c r="AE30" s="579"/>
      <c r="AF30" s="579"/>
      <c r="AG30" s="580"/>
      <c r="AH30" s="538">
        <v>98.1</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49</v>
      </c>
      <c r="BD30" s="528"/>
      <c r="BE30" s="528"/>
      <c r="BF30" s="528"/>
      <c r="BG30" s="528"/>
      <c r="BH30" s="528"/>
      <c r="BI30" s="528"/>
      <c r="BJ30" s="528"/>
      <c r="BK30" s="528"/>
      <c r="BL30" s="528"/>
      <c r="BM30" s="529"/>
      <c r="BN30" s="530">
        <v>1271303</v>
      </c>
      <c r="BO30" s="531"/>
      <c r="BP30" s="531"/>
      <c r="BQ30" s="531"/>
      <c r="BR30" s="531"/>
      <c r="BS30" s="531"/>
      <c r="BT30" s="531"/>
      <c r="BU30" s="532"/>
      <c r="BV30" s="530">
        <v>1269463</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574" t="s">
        <v>191</v>
      </c>
      <c r="D32" s="574"/>
      <c r="E32" s="574"/>
      <c r="F32" s="574"/>
      <c r="G32" s="574"/>
      <c r="H32" s="574"/>
      <c r="I32" s="574"/>
      <c r="J32" s="574"/>
      <c r="K32" s="574"/>
      <c r="L32" s="574"/>
      <c r="M32" s="574"/>
      <c r="N32" s="574"/>
      <c r="O32" s="574"/>
      <c r="P32" s="574"/>
      <c r="Q32" s="574"/>
      <c r="R32" s="574"/>
      <c r="S32" s="574"/>
      <c r="U32" s="415" t="s">
        <v>192</v>
      </c>
      <c r="V32" s="415"/>
      <c r="W32" s="415"/>
      <c r="X32" s="415"/>
      <c r="Y32" s="415"/>
      <c r="Z32" s="415"/>
      <c r="AA32" s="415"/>
      <c r="AB32" s="415"/>
      <c r="AC32" s="415"/>
      <c r="AD32" s="415"/>
      <c r="AE32" s="415"/>
      <c r="AF32" s="415"/>
      <c r="AG32" s="415"/>
      <c r="AH32" s="415"/>
      <c r="AI32" s="415"/>
      <c r="AJ32" s="415"/>
      <c r="AK32" s="415"/>
      <c r="AM32" s="415" t="s">
        <v>193</v>
      </c>
      <c r="AN32" s="415"/>
      <c r="AO32" s="415"/>
      <c r="AP32" s="415"/>
      <c r="AQ32" s="415"/>
      <c r="AR32" s="415"/>
      <c r="AS32" s="415"/>
      <c r="AT32" s="415"/>
      <c r="AU32" s="415"/>
      <c r="AV32" s="415"/>
      <c r="AW32" s="415"/>
      <c r="AX32" s="415"/>
      <c r="AY32" s="415"/>
      <c r="AZ32" s="415"/>
      <c r="BA32" s="415"/>
      <c r="BB32" s="415"/>
      <c r="BC32" s="415"/>
      <c r="BE32" s="415" t="s">
        <v>194</v>
      </c>
      <c r="BF32" s="415"/>
      <c r="BG32" s="415"/>
      <c r="BH32" s="415"/>
      <c r="BI32" s="415"/>
      <c r="BJ32" s="415"/>
      <c r="BK32" s="415"/>
      <c r="BL32" s="415"/>
      <c r="BM32" s="415"/>
      <c r="BN32" s="415"/>
      <c r="BO32" s="415"/>
      <c r="BP32" s="415"/>
      <c r="BQ32" s="415"/>
      <c r="BR32" s="415"/>
      <c r="BS32" s="415"/>
      <c r="BT32" s="415"/>
      <c r="BU32" s="415"/>
      <c r="BW32" s="415" t="s">
        <v>195</v>
      </c>
      <c r="BX32" s="415"/>
      <c r="BY32" s="415"/>
      <c r="BZ32" s="415"/>
      <c r="CA32" s="415"/>
      <c r="CB32" s="415"/>
      <c r="CC32" s="415"/>
      <c r="CD32" s="415"/>
      <c r="CE32" s="415"/>
      <c r="CF32" s="415"/>
      <c r="CG32" s="415"/>
      <c r="CH32" s="415"/>
      <c r="CI32" s="415"/>
      <c r="CJ32" s="415"/>
      <c r="CK32" s="415"/>
      <c r="CL32" s="415"/>
      <c r="CM32" s="415"/>
      <c r="CO32" s="415" t="s">
        <v>196</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2">
      <c r="A33" s="178"/>
      <c r="B33" s="202"/>
      <c r="C33" s="435" t="s">
        <v>197</v>
      </c>
      <c r="D33" s="435"/>
      <c r="E33" s="400" t="s">
        <v>198</v>
      </c>
      <c r="F33" s="400"/>
      <c r="G33" s="400"/>
      <c r="H33" s="400"/>
      <c r="I33" s="400"/>
      <c r="J33" s="400"/>
      <c r="K33" s="400"/>
      <c r="L33" s="400"/>
      <c r="M33" s="400"/>
      <c r="N33" s="400"/>
      <c r="O33" s="400"/>
      <c r="P33" s="400"/>
      <c r="Q33" s="400"/>
      <c r="R33" s="400"/>
      <c r="S33" s="400"/>
      <c r="T33" s="203"/>
      <c r="U33" s="435" t="s">
        <v>199</v>
      </c>
      <c r="V33" s="435"/>
      <c r="W33" s="400" t="s">
        <v>198</v>
      </c>
      <c r="X33" s="400"/>
      <c r="Y33" s="400"/>
      <c r="Z33" s="400"/>
      <c r="AA33" s="400"/>
      <c r="AB33" s="400"/>
      <c r="AC33" s="400"/>
      <c r="AD33" s="400"/>
      <c r="AE33" s="400"/>
      <c r="AF33" s="400"/>
      <c r="AG33" s="400"/>
      <c r="AH33" s="400"/>
      <c r="AI33" s="400"/>
      <c r="AJ33" s="400"/>
      <c r="AK33" s="400"/>
      <c r="AL33" s="203"/>
      <c r="AM33" s="435" t="s">
        <v>197</v>
      </c>
      <c r="AN33" s="435"/>
      <c r="AO33" s="400" t="s">
        <v>198</v>
      </c>
      <c r="AP33" s="400"/>
      <c r="AQ33" s="400"/>
      <c r="AR33" s="400"/>
      <c r="AS33" s="400"/>
      <c r="AT33" s="400"/>
      <c r="AU33" s="400"/>
      <c r="AV33" s="400"/>
      <c r="AW33" s="400"/>
      <c r="AX33" s="400"/>
      <c r="AY33" s="400"/>
      <c r="AZ33" s="400"/>
      <c r="BA33" s="400"/>
      <c r="BB33" s="400"/>
      <c r="BC33" s="400"/>
      <c r="BD33" s="204"/>
      <c r="BE33" s="400" t="s">
        <v>200</v>
      </c>
      <c r="BF33" s="400"/>
      <c r="BG33" s="400" t="s">
        <v>201</v>
      </c>
      <c r="BH33" s="400"/>
      <c r="BI33" s="400"/>
      <c r="BJ33" s="400"/>
      <c r="BK33" s="400"/>
      <c r="BL33" s="400"/>
      <c r="BM33" s="400"/>
      <c r="BN33" s="400"/>
      <c r="BO33" s="400"/>
      <c r="BP33" s="400"/>
      <c r="BQ33" s="400"/>
      <c r="BR33" s="400"/>
      <c r="BS33" s="400"/>
      <c r="BT33" s="400"/>
      <c r="BU33" s="400"/>
      <c r="BV33" s="204"/>
      <c r="BW33" s="435" t="s">
        <v>200</v>
      </c>
      <c r="BX33" s="435"/>
      <c r="BY33" s="400" t="s">
        <v>202</v>
      </c>
      <c r="BZ33" s="400"/>
      <c r="CA33" s="400"/>
      <c r="CB33" s="400"/>
      <c r="CC33" s="400"/>
      <c r="CD33" s="400"/>
      <c r="CE33" s="400"/>
      <c r="CF33" s="400"/>
      <c r="CG33" s="400"/>
      <c r="CH33" s="400"/>
      <c r="CI33" s="400"/>
      <c r="CJ33" s="400"/>
      <c r="CK33" s="400"/>
      <c r="CL33" s="400"/>
      <c r="CM33" s="400"/>
      <c r="CN33" s="203"/>
      <c r="CO33" s="435" t="s">
        <v>197</v>
      </c>
      <c r="CP33" s="435"/>
      <c r="CQ33" s="400" t="s">
        <v>203</v>
      </c>
      <c r="CR33" s="400"/>
      <c r="CS33" s="400"/>
      <c r="CT33" s="400"/>
      <c r="CU33" s="400"/>
      <c r="CV33" s="400"/>
      <c r="CW33" s="400"/>
      <c r="CX33" s="400"/>
      <c r="CY33" s="400"/>
      <c r="CZ33" s="400"/>
      <c r="DA33" s="400"/>
      <c r="DB33" s="400"/>
      <c r="DC33" s="400"/>
      <c r="DD33" s="400"/>
      <c r="DE33" s="400"/>
      <c r="DF33" s="203"/>
      <c r="DG33" s="600" t="s">
        <v>204</v>
      </c>
      <c r="DH33" s="600"/>
      <c r="DI33" s="205"/>
    </row>
    <row r="34" spans="1:113" ht="32.25" customHeight="1" x14ac:dyDescent="0.2">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4</v>
      </c>
      <c r="V34" s="601"/>
      <c r="W34" s="602" t="str">
        <f>IF('各会計、関係団体の財政状況及び健全化判断比率'!B28="","",'各会計、関係団体の財政状況及び健全化判断比率'!B28)</f>
        <v>国民健康保険事業特別会計</v>
      </c>
      <c r="X34" s="602"/>
      <c r="Y34" s="602"/>
      <c r="Z34" s="602"/>
      <c r="AA34" s="602"/>
      <c r="AB34" s="602"/>
      <c r="AC34" s="602"/>
      <c r="AD34" s="602"/>
      <c r="AE34" s="602"/>
      <c r="AF34" s="602"/>
      <c r="AG34" s="602"/>
      <c r="AH34" s="602"/>
      <c r="AI34" s="602"/>
      <c r="AJ34" s="602"/>
      <c r="AK34" s="602"/>
      <c r="AL34" s="178"/>
      <c r="AM34" s="601">
        <f>IF(AO34="","",MAX(C34:D43,U34:V43)+1)</f>
        <v>8</v>
      </c>
      <c r="AN34" s="601"/>
      <c r="AO34" s="602" t="str">
        <f>IF('各会計、関係団体の財政状況及び健全化判断比率'!B32="","",'各会計、関係団体の財政状況及び健全化判断比率'!B32)</f>
        <v>病院事業会計</v>
      </c>
      <c r="AP34" s="602"/>
      <c r="AQ34" s="602"/>
      <c r="AR34" s="602"/>
      <c r="AS34" s="602"/>
      <c r="AT34" s="602"/>
      <c r="AU34" s="602"/>
      <c r="AV34" s="602"/>
      <c r="AW34" s="602"/>
      <c r="AX34" s="602"/>
      <c r="AY34" s="602"/>
      <c r="AZ34" s="602"/>
      <c r="BA34" s="602"/>
      <c r="BB34" s="602"/>
      <c r="BC34" s="602"/>
      <c r="BD34" s="178"/>
      <c r="BE34" s="601">
        <f>IF(BG34="","",MAX(C34:D43,U34:V43,AM34:AN43)+1)</f>
        <v>10</v>
      </c>
      <c r="BF34" s="601"/>
      <c r="BG34" s="602" t="str">
        <f>IF('各会計、関係団体の財政状況及び健全化判断比率'!B34="","",'各会計、関係団体の財政状況及び健全化判断比率'!B34)</f>
        <v>下水道事業特別会計</v>
      </c>
      <c r="BH34" s="602"/>
      <c r="BI34" s="602"/>
      <c r="BJ34" s="602"/>
      <c r="BK34" s="602"/>
      <c r="BL34" s="602"/>
      <c r="BM34" s="602"/>
      <c r="BN34" s="602"/>
      <c r="BO34" s="602"/>
      <c r="BP34" s="602"/>
      <c r="BQ34" s="602"/>
      <c r="BR34" s="602"/>
      <c r="BS34" s="602"/>
      <c r="BT34" s="602"/>
      <c r="BU34" s="602"/>
      <c r="BV34" s="178"/>
      <c r="BW34" s="601" t="str">
        <f>IF(BY34="","",MAX(C34:D43,U34:V43,AM34:AN43,BE34:BF43)+1)</f>
        <v/>
      </c>
      <c r="BX34" s="601"/>
      <c r="BY34" s="602" t="str">
        <f>IF('各会計、関係団体の財政状況及び健全化判断比率'!B68="","",'各会計、関係団体の財政状況及び健全化判断比率'!B68)</f>
        <v/>
      </c>
      <c r="BZ34" s="602"/>
      <c r="CA34" s="602"/>
      <c r="CB34" s="602"/>
      <c r="CC34" s="602"/>
      <c r="CD34" s="602"/>
      <c r="CE34" s="602"/>
      <c r="CF34" s="602"/>
      <c r="CG34" s="602"/>
      <c r="CH34" s="602"/>
      <c r="CI34" s="602"/>
      <c r="CJ34" s="602"/>
      <c r="CK34" s="602"/>
      <c r="CL34" s="602"/>
      <c r="CM34" s="602"/>
      <c r="CN34" s="178"/>
      <c r="CO34" s="601" t="str">
        <f>IF(CQ34="","",MAX(C34:D43,U34:V43,AM34:AN43,BE34:BF43,BW34:BX43)+1)</f>
        <v/>
      </c>
      <c r="CP34" s="601"/>
      <c r="CQ34" s="602" t="str">
        <f>IF('各会計、関係団体の財政状況及び健全化判断比率'!BS7="","",'各会計、関係団体の財政状況及び健全化判断比率'!BS7)</f>
        <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2">
      <c r="A35" s="178"/>
      <c r="B35" s="202"/>
      <c r="C35" s="601">
        <f>IF(E35="","",C34+1)</f>
        <v>2</v>
      </c>
      <c r="D35" s="601"/>
      <c r="E35" s="602" t="str">
        <f>IF('各会計、関係団体の財政状況及び健全化判断比率'!B8="","",'各会計、関係団体の財政状況及び健全化判断比率'!B8)</f>
        <v>奨学基金特別会計</v>
      </c>
      <c r="F35" s="602"/>
      <c r="G35" s="602"/>
      <c r="H35" s="602"/>
      <c r="I35" s="602"/>
      <c r="J35" s="602"/>
      <c r="K35" s="602"/>
      <c r="L35" s="602"/>
      <c r="M35" s="602"/>
      <c r="N35" s="602"/>
      <c r="O35" s="602"/>
      <c r="P35" s="602"/>
      <c r="Q35" s="602"/>
      <c r="R35" s="602"/>
      <c r="S35" s="602"/>
      <c r="T35" s="178"/>
      <c r="U35" s="601">
        <f>IF(W35="","",U34+1)</f>
        <v>5</v>
      </c>
      <c r="V35" s="601"/>
      <c r="W35" s="602" t="str">
        <f>IF('各会計、関係団体の財政状況及び健全化判断比率'!B29="","",'各会計、関係団体の財政状況及び健全化判断比率'!B29)</f>
        <v>介護保険事業特別会計</v>
      </c>
      <c r="X35" s="602"/>
      <c r="Y35" s="602"/>
      <c r="Z35" s="602"/>
      <c r="AA35" s="602"/>
      <c r="AB35" s="602"/>
      <c r="AC35" s="602"/>
      <c r="AD35" s="602"/>
      <c r="AE35" s="602"/>
      <c r="AF35" s="602"/>
      <c r="AG35" s="602"/>
      <c r="AH35" s="602"/>
      <c r="AI35" s="602"/>
      <c r="AJ35" s="602"/>
      <c r="AK35" s="602"/>
      <c r="AL35" s="178"/>
      <c r="AM35" s="601">
        <f t="shared" ref="AM35:AM43" si="0">IF(AO35="","",AM34+1)</f>
        <v>9</v>
      </c>
      <c r="AN35" s="601"/>
      <c r="AO35" s="602" t="str">
        <f>IF('各会計、関係団体の財政状況及び健全化判断比率'!B33="","",'各会計、関係団体の財政状況及び健全化判断比率'!B33)</f>
        <v>水道事業特別会計</v>
      </c>
      <c r="AP35" s="602"/>
      <c r="AQ35" s="602"/>
      <c r="AR35" s="602"/>
      <c r="AS35" s="602"/>
      <c r="AT35" s="602"/>
      <c r="AU35" s="602"/>
      <c r="AV35" s="602"/>
      <c r="AW35" s="602"/>
      <c r="AX35" s="602"/>
      <c r="AY35" s="602"/>
      <c r="AZ35" s="602"/>
      <c r="BA35" s="602"/>
      <c r="BB35" s="602"/>
      <c r="BC35" s="602"/>
      <c r="BD35" s="178"/>
      <c r="BE35" s="601">
        <f t="shared" ref="BE35:BE43" si="1">IF(BG35="","",BE34+1)</f>
        <v>11</v>
      </c>
      <c r="BF35" s="601"/>
      <c r="BG35" s="602" t="str">
        <f>IF('各会計、関係団体の財政状況及び健全化判断比率'!B35="","",'各会計、関係団体の財政状況及び健全化判断比率'!B35)</f>
        <v>農業集落排水事業特別会計</v>
      </c>
      <c r="BH35" s="602"/>
      <c r="BI35" s="602"/>
      <c r="BJ35" s="602"/>
      <c r="BK35" s="602"/>
      <c r="BL35" s="602"/>
      <c r="BM35" s="602"/>
      <c r="BN35" s="602"/>
      <c r="BO35" s="602"/>
      <c r="BP35" s="602"/>
      <c r="BQ35" s="602"/>
      <c r="BR35" s="602"/>
      <c r="BS35" s="602"/>
      <c r="BT35" s="602"/>
      <c r="BU35" s="602"/>
      <c r="BV35" s="178"/>
      <c r="BW35" s="601" t="str">
        <f t="shared" ref="BW35:BW43" si="2">IF(BY35="","",BW34+1)</f>
        <v/>
      </c>
      <c r="BX35" s="601"/>
      <c r="BY35" s="602" t="str">
        <f>IF('各会計、関係団体の財政状況及び健全化判断比率'!B69="","",'各会計、関係団体の財政状況及び健全化判断比率'!B69)</f>
        <v/>
      </c>
      <c r="BZ35" s="602"/>
      <c r="CA35" s="602"/>
      <c r="CB35" s="602"/>
      <c r="CC35" s="602"/>
      <c r="CD35" s="602"/>
      <c r="CE35" s="602"/>
      <c r="CF35" s="602"/>
      <c r="CG35" s="602"/>
      <c r="CH35" s="602"/>
      <c r="CI35" s="602"/>
      <c r="CJ35" s="602"/>
      <c r="CK35" s="602"/>
      <c r="CL35" s="602"/>
      <c r="CM35" s="602"/>
      <c r="CN35" s="178"/>
      <c r="CO35" s="601" t="str">
        <f t="shared" ref="CO35:CO43" si="3">IF(CQ35="","",CO34+1)</f>
        <v/>
      </c>
      <c r="CP35" s="601"/>
      <c r="CQ35" s="602" t="str">
        <f>IF('各会計、関係団体の財政状況及び健全化判断比率'!BS8="","",'各会計、関係団体の財政状況及び健全化判断比率'!BS8)</f>
        <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2">
      <c r="A36" s="178"/>
      <c r="B36" s="202"/>
      <c r="C36" s="601">
        <f>IF(E36="","",C35+1)</f>
        <v>3</v>
      </c>
      <c r="D36" s="601"/>
      <c r="E36" s="602" t="str">
        <f>IF('各会計、関係団体の財政状況及び健全化判断比率'!B9="","",'各会計、関係団体の財政状況及び健全化判断比率'!B9)</f>
        <v>診療所特別会計</v>
      </c>
      <c r="F36" s="602"/>
      <c r="G36" s="602"/>
      <c r="H36" s="602"/>
      <c r="I36" s="602"/>
      <c r="J36" s="602"/>
      <c r="K36" s="602"/>
      <c r="L36" s="602"/>
      <c r="M36" s="602"/>
      <c r="N36" s="602"/>
      <c r="O36" s="602"/>
      <c r="P36" s="602"/>
      <c r="Q36" s="602"/>
      <c r="R36" s="602"/>
      <c r="S36" s="602"/>
      <c r="T36" s="178"/>
      <c r="U36" s="601">
        <f t="shared" ref="U36:U43" si="4">IF(W36="","",U35+1)</f>
        <v>6</v>
      </c>
      <c r="V36" s="601"/>
      <c r="W36" s="602" t="str">
        <f>IF('各会計、関係団体の財政状況及び健全化判断比率'!B30="","",'各会計、関係団体の財政状況及び健全化判断比率'!B30)</f>
        <v>後期高齢者医療事業特別会計</v>
      </c>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t="str">
        <f t="shared" si="2"/>
        <v/>
      </c>
      <c r="BX36" s="601"/>
      <c r="BY36" s="602" t="str">
        <f>IF('各会計、関係団体の財政状況及び健全化判断比率'!B70="","",'各会計、関係団体の財政状況及び健全化判断比率'!B70)</f>
        <v/>
      </c>
      <c r="BZ36" s="602"/>
      <c r="CA36" s="602"/>
      <c r="CB36" s="602"/>
      <c r="CC36" s="602"/>
      <c r="CD36" s="602"/>
      <c r="CE36" s="602"/>
      <c r="CF36" s="602"/>
      <c r="CG36" s="602"/>
      <c r="CH36" s="602"/>
      <c r="CI36" s="602"/>
      <c r="CJ36" s="602"/>
      <c r="CK36" s="602"/>
      <c r="CL36" s="602"/>
      <c r="CM36" s="602"/>
      <c r="CN36" s="178"/>
      <c r="CO36" s="601" t="str">
        <f t="shared" si="3"/>
        <v/>
      </c>
      <c r="CP36" s="601"/>
      <c r="CQ36" s="602" t="str">
        <f>IF('各会計、関係団体の財政状況及び健全化判断比率'!BS9="","",'各会計、関係団体の財政状況及び健全化判断比率'!BS9)</f>
        <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2">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f t="shared" si="4"/>
        <v>7</v>
      </c>
      <c r="V37" s="601"/>
      <c r="W37" s="602" t="str">
        <f>IF('各会計、関係団体の財政状況及び健全化判断比率'!B31="","",'各会計、関係団体の財政状況及び健全化判断比率'!B31)</f>
        <v>介護老人保健施設事業特別会計</v>
      </c>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t="str">
        <f t="shared" si="2"/>
        <v/>
      </c>
      <c r="BX37" s="601"/>
      <c r="BY37" s="602" t="str">
        <f>IF('各会計、関係団体の財政状況及び健全化判断比率'!B71="","",'各会計、関係団体の財政状況及び健全化判断比率'!B71)</f>
        <v/>
      </c>
      <c r="BZ37" s="602"/>
      <c r="CA37" s="602"/>
      <c r="CB37" s="602"/>
      <c r="CC37" s="602"/>
      <c r="CD37" s="602"/>
      <c r="CE37" s="602"/>
      <c r="CF37" s="602"/>
      <c r="CG37" s="602"/>
      <c r="CH37" s="602"/>
      <c r="CI37" s="602"/>
      <c r="CJ37" s="602"/>
      <c r="CK37" s="602"/>
      <c r="CL37" s="602"/>
      <c r="CM37" s="602"/>
      <c r="CN37" s="178"/>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2">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t="str">
        <f t="shared" si="2"/>
        <v/>
      </c>
      <c r="BX38" s="601"/>
      <c r="BY38" s="602" t="str">
        <f>IF('各会計、関係団体の財政状況及び健全化判断比率'!B72="","",'各会計、関係団体の財政状況及び健全化判断比率'!B72)</f>
        <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2">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t="str">
        <f t="shared" si="2"/>
        <v/>
      </c>
      <c r="BX39" s="601"/>
      <c r="BY39" s="602" t="str">
        <f>IF('各会計、関係団体の財政状況及び健全化判断比率'!B73="","",'各会計、関係団体の財政状況及び健全化判断比率'!B73)</f>
        <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2">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t="str">
        <f t="shared" si="2"/>
        <v/>
      </c>
      <c r="BX40" s="601"/>
      <c r="BY40" s="602" t="str">
        <f>IF('各会計、関係団体の財政状況及び健全化判断比率'!B74="","",'各会計、関係団体の財政状況及び健全化判断比率'!B74)</f>
        <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2">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t="str">
        <f t="shared" si="2"/>
        <v/>
      </c>
      <c r="BX41" s="601"/>
      <c r="BY41" s="602" t="str">
        <f>IF('各会計、関係団体の財政状況及び健全化判断比率'!B75="","",'各会計、関係団体の財政状況及び健全化判断比率'!B75)</f>
        <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2">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t="str">
        <f t="shared" si="2"/>
        <v/>
      </c>
      <c r="BX42" s="601"/>
      <c r="BY42" s="602" t="str">
        <f>IF('各会計、関係団体の財政状況及び健全化判断比率'!B76="","",'各会計、関係団体の財政状況及び健全化判断比率'!B76)</f>
        <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2">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205</v>
      </c>
      <c r="E46" s="604" t="s">
        <v>206</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2">
      <c r="E47" s="604" t="s">
        <v>207</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2">
      <c r="E48" s="604" t="s">
        <v>208</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2">
      <c r="E49" s="605" t="s">
        <v>209</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2">
      <c r="E50" s="604" t="s">
        <v>210</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2">
      <c r="E51" s="604" t="s">
        <v>211</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2">
      <c r="E52" s="604" t="s">
        <v>212</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2">
      <c r="E53" s="367" t="s">
        <v>587</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7"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180" t="s">
        <v>571</v>
      </c>
      <c r="D34" s="1180"/>
      <c r="E34" s="1181"/>
      <c r="F34" s="32">
        <v>5.68</v>
      </c>
      <c r="G34" s="33">
        <v>5.87</v>
      </c>
      <c r="H34" s="33">
        <v>6.1</v>
      </c>
      <c r="I34" s="33">
        <v>6.55</v>
      </c>
      <c r="J34" s="34">
        <v>6.79</v>
      </c>
      <c r="K34" s="22"/>
      <c r="L34" s="22"/>
      <c r="M34" s="22"/>
      <c r="N34" s="22"/>
      <c r="O34" s="22"/>
      <c r="P34" s="22"/>
    </row>
    <row r="35" spans="1:16" ht="39" customHeight="1" x14ac:dyDescent="0.2">
      <c r="A35" s="22"/>
      <c r="B35" s="35"/>
      <c r="C35" s="1174" t="s">
        <v>572</v>
      </c>
      <c r="D35" s="1175"/>
      <c r="E35" s="1176"/>
      <c r="F35" s="36" t="s">
        <v>525</v>
      </c>
      <c r="G35" s="37">
        <v>3.14</v>
      </c>
      <c r="H35" s="37">
        <v>1.6</v>
      </c>
      <c r="I35" s="37">
        <v>1.07</v>
      </c>
      <c r="J35" s="38">
        <v>4.04</v>
      </c>
      <c r="K35" s="22"/>
      <c r="L35" s="22"/>
      <c r="M35" s="22"/>
      <c r="N35" s="22"/>
      <c r="O35" s="22"/>
      <c r="P35" s="22"/>
    </row>
    <row r="36" spans="1:16" ht="39" customHeight="1" x14ac:dyDescent="0.2">
      <c r="A36" s="22"/>
      <c r="B36" s="35"/>
      <c r="C36" s="1174" t="s">
        <v>573</v>
      </c>
      <c r="D36" s="1175"/>
      <c r="E36" s="1176"/>
      <c r="F36" s="36">
        <v>1.95</v>
      </c>
      <c r="G36" s="37">
        <v>0.61</v>
      </c>
      <c r="H36" s="37">
        <v>1.38</v>
      </c>
      <c r="I36" s="37">
        <v>1.64</v>
      </c>
      <c r="J36" s="38">
        <v>2.34</v>
      </c>
      <c r="K36" s="22"/>
      <c r="L36" s="22"/>
      <c r="M36" s="22"/>
      <c r="N36" s="22"/>
      <c r="O36" s="22"/>
      <c r="P36" s="22"/>
    </row>
    <row r="37" spans="1:16" ht="39" customHeight="1" x14ac:dyDescent="0.2">
      <c r="A37" s="22"/>
      <c r="B37" s="35"/>
      <c r="C37" s="1174" t="s">
        <v>574</v>
      </c>
      <c r="D37" s="1175"/>
      <c r="E37" s="1176"/>
      <c r="F37" s="36">
        <v>1.06</v>
      </c>
      <c r="G37" s="37">
        <v>0.77</v>
      </c>
      <c r="H37" s="37">
        <v>0.47</v>
      </c>
      <c r="I37" s="37">
        <v>0.52</v>
      </c>
      <c r="J37" s="38">
        <v>0.91</v>
      </c>
      <c r="K37" s="22"/>
      <c r="L37" s="22"/>
      <c r="M37" s="22"/>
      <c r="N37" s="22"/>
      <c r="O37" s="22"/>
      <c r="P37" s="22"/>
    </row>
    <row r="38" spans="1:16" ht="39" customHeight="1" x14ac:dyDescent="0.2">
      <c r="A38" s="22"/>
      <c r="B38" s="35"/>
      <c r="C38" s="1174" t="s">
        <v>575</v>
      </c>
      <c r="D38" s="1175"/>
      <c r="E38" s="1176"/>
      <c r="F38" s="36">
        <v>0.72</v>
      </c>
      <c r="G38" s="37">
        <v>0.69</v>
      </c>
      <c r="H38" s="37">
        <v>0.38</v>
      </c>
      <c r="I38" s="37">
        <v>0.56999999999999995</v>
      </c>
      <c r="J38" s="38">
        <v>0.81</v>
      </c>
      <c r="K38" s="22"/>
      <c r="L38" s="22"/>
      <c r="M38" s="22"/>
      <c r="N38" s="22"/>
      <c r="O38" s="22"/>
      <c r="P38" s="22"/>
    </row>
    <row r="39" spans="1:16" ht="39" customHeight="1" x14ac:dyDescent="0.2">
      <c r="A39" s="22"/>
      <c r="B39" s="35"/>
      <c r="C39" s="1174" t="s">
        <v>576</v>
      </c>
      <c r="D39" s="1175"/>
      <c r="E39" s="1176"/>
      <c r="F39" s="36">
        <v>0.21</v>
      </c>
      <c r="G39" s="37">
        <v>0.13</v>
      </c>
      <c r="H39" s="37">
        <v>0.3</v>
      </c>
      <c r="I39" s="37">
        <v>0.4</v>
      </c>
      <c r="J39" s="38">
        <v>0.38</v>
      </c>
      <c r="K39" s="22"/>
      <c r="L39" s="22"/>
      <c r="M39" s="22"/>
      <c r="N39" s="22"/>
      <c r="O39" s="22"/>
      <c r="P39" s="22"/>
    </row>
    <row r="40" spans="1:16" ht="39" customHeight="1" x14ac:dyDescent="0.2">
      <c r="A40" s="22"/>
      <c r="B40" s="35"/>
      <c r="C40" s="1174" t="s">
        <v>577</v>
      </c>
      <c r="D40" s="1175"/>
      <c r="E40" s="1176"/>
      <c r="F40" s="36">
        <v>0.06</v>
      </c>
      <c r="G40" s="37">
        <v>0.01</v>
      </c>
      <c r="H40" s="37">
        <v>0.04</v>
      </c>
      <c r="I40" s="37">
        <v>0.13</v>
      </c>
      <c r="J40" s="38">
        <v>0.09</v>
      </c>
      <c r="K40" s="22"/>
      <c r="L40" s="22"/>
      <c r="M40" s="22"/>
      <c r="N40" s="22"/>
      <c r="O40" s="22"/>
      <c r="P40" s="22"/>
    </row>
    <row r="41" spans="1:16" ht="39" customHeight="1" x14ac:dyDescent="0.2">
      <c r="A41" s="22"/>
      <c r="B41" s="35"/>
      <c r="C41" s="1174" t="s">
        <v>578</v>
      </c>
      <c r="D41" s="1175"/>
      <c r="E41" s="1176"/>
      <c r="F41" s="36">
        <v>0.05</v>
      </c>
      <c r="G41" s="37">
        <v>0.02</v>
      </c>
      <c r="H41" s="37">
        <v>0.06</v>
      </c>
      <c r="I41" s="37">
        <v>0.17</v>
      </c>
      <c r="J41" s="38">
        <v>0.05</v>
      </c>
      <c r="K41" s="22"/>
      <c r="L41" s="22"/>
      <c r="M41" s="22"/>
      <c r="N41" s="22"/>
      <c r="O41" s="22"/>
      <c r="P41" s="22"/>
    </row>
    <row r="42" spans="1:16" ht="39" customHeight="1" x14ac:dyDescent="0.2">
      <c r="A42" s="22"/>
      <c r="B42" s="39"/>
      <c r="C42" s="1174" t="s">
        <v>579</v>
      </c>
      <c r="D42" s="1175"/>
      <c r="E42" s="1176"/>
      <c r="F42" s="36" t="s">
        <v>525</v>
      </c>
      <c r="G42" s="37" t="s">
        <v>525</v>
      </c>
      <c r="H42" s="37" t="s">
        <v>525</v>
      </c>
      <c r="I42" s="37" t="s">
        <v>525</v>
      </c>
      <c r="J42" s="38" t="s">
        <v>525</v>
      </c>
      <c r="K42" s="22"/>
      <c r="L42" s="22"/>
      <c r="M42" s="22"/>
      <c r="N42" s="22"/>
      <c r="O42" s="22"/>
      <c r="P42" s="22"/>
    </row>
    <row r="43" spans="1:16" ht="39" customHeight="1" thickBot="1" x14ac:dyDescent="0.25">
      <c r="A43" s="22"/>
      <c r="B43" s="40"/>
      <c r="C43" s="1177" t="s">
        <v>580</v>
      </c>
      <c r="D43" s="1178"/>
      <c r="E43" s="1179"/>
      <c r="F43" s="41">
        <v>0.15</v>
      </c>
      <c r="G43" s="42">
        <v>0.03</v>
      </c>
      <c r="H43" s="42">
        <v>0.02</v>
      </c>
      <c r="I43" s="42">
        <v>0.01</v>
      </c>
      <c r="J43" s="43">
        <v>0.03</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FzFQVo4kh8YEdrcN/L85YG2S4q7gBlwsmsV3Ba4tDJ22UKCjvglds83wstTBmgC8bOeggoTroltQDTHOOexDvg==" saltValue="YRXe/56JogZan77fdfcg9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7"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182" t="s">
        <v>10</v>
      </c>
      <c r="C45" s="1183"/>
      <c r="D45" s="58"/>
      <c r="E45" s="1188" t="s">
        <v>11</v>
      </c>
      <c r="F45" s="1188"/>
      <c r="G45" s="1188"/>
      <c r="H45" s="1188"/>
      <c r="I45" s="1188"/>
      <c r="J45" s="1189"/>
      <c r="K45" s="59">
        <v>1156</v>
      </c>
      <c r="L45" s="60">
        <v>1116</v>
      </c>
      <c r="M45" s="60">
        <v>1182</v>
      </c>
      <c r="N45" s="60">
        <v>1094</v>
      </c>
      <c r="O45" s="61">
        <v>1122</v>
      </c>
      <c r="P45" s="48"/>
      <c r="Q45" s="48"/>
      <c r="R45" s="48"/>
      <c r="S45" s="48"/>
      <c r="T45" s="48"/>
      <c r="U45" s="48"/>
    </row>
    <row r="46" spans="1:21" ht="30.75" customHeight="1" x14ac:dyDescent="0.2">
      <c r="A46" s="48"/>
      <c r="B46" s="1184"/>
      <c r="C46" s="1185"/>
      <c r="D46" s="62"/>
      <c r="E46" s="1190" t="s">
        <v>12</v>
      </c>
      <c r="F46" s="1190"/>
      <c r="G46" s="1190"/>
      <c r="H46" s="1190"/>
      <c r="I46" s="1190"/>
      <c r="J46" s="1191"/>
      <c r="K46" s="63" t="s">
        <v>525</v>
      </c>
      <c r="L46" s="64" t="s">
        <v>525</v>
      </c>
      <c r="M46" s="64" t="s">
        <v>525</v>
      </c>
      <c r="N46" s="64" t="s">
        <v>525</v>
      </c>
      <c r="O46" s="65" t="s">
        <v>525</v>
      </c>
      <c r="P46" s="48"/>
      <c r="Q46" s="48"/>
      <c r="R46" s="48"/>
      <c r="S46" s="48"/>
      <c r="T46" s="48"/>
      <c r="U46" s="48"/>
    </row>
    <row r="47" spans="1:21" ht="30.75" customHeight="1" x14ac:dyDescent="0.2">
      <c r="A47" s="48"/>
      <c r="B47" s="1184"/>
      <c r="C47" s="1185"/>
      <c r="D47" s="62"/>
      <c r="E47" s="1190" t="s">
        <v>13</v>
      </c>
      <c r="F47" s="1190"/>
      <c r="G47" s="1190"/>
      <c r="H47" s="1190"/>
      <c r="I47" s="1190"/>
      <c r="J47" s="1191"/>
      <c r="K47" s="63" t="s">
        <v>525</v>
      </c>
      <c r="L47" s="64" t="s">
        <v>525</v>
      </c>
      <c r="M47" s="64" t="s">
        <v>525</v>
      </c>
      <c r="N47" s="64" t="s">
        <v>525</v>
      </c>
      <c r="O47" s="65" t="s">
        <v>525</v>
      </c>
      <c r="P47" s="48"/>
      <c r="Q47" s="48"/>
      <c r="R47" s="48"/>
      <c r="S47" s="48"/>
      <c r="T47" s="48"/>
      <c r="U47" s="48"/>
    </row>
    <row r="48" spans="1:21" ht="30.75" customHeight="1" x14ac:dyDescent="0.2">
      <c r="A48" s="48"/>
      <c r="B48" s="1184"/>
      <c r="C48" s="1185"/>
      <c r="D48" s="62"/>
      <c r="E48" s="1190" t="s">
        <v>14</v>
      </c>
      <c r="F48" s="1190"/>
      <c r="G48" s="1190"/>
      <c r="H48" s="1190"/>
      <c r="I48" s="1190"/>
      <c r="J48" s="1191"/>
      <c r="K48" s="63">
        <v>253</v>
      </c>
      <c r="L48" s="64">
        <v>284</v>
      </c>
      <c r="M48" s="64">
        <v>288</v>
      </c>
      <c r="N48" s="64">
        <v>292</v>
      </c>
      <c r="O48" s="65">
        <v>297</v>
      </c>
      <c r="P48" s="48"/>
      <c r="Q48" s="48"/>
      <c r="R48" s="48"/>
      <c r="S48" s="48"/>
      <c r="T48" s="48"/>
      <c r="U48" s="48"/>
    </row>
    <row r="49" spans="1:21" ht="30.75" customHeight="1" x14ac:dyDescent="0.2">
      <c r="A49" s="48"/>
      <c r="B49" s="1184"/>
      <c r="C49" s="1185"/>
      <c r="D49" s="62"/>
      <c r="E49" s="1190" t="s">
        <v>15</v>
      </c>
      <c r="F49" s="1190"/>
      <c r="G49" s="1190"/>
      <c r="H49" s="1190"/>
      <c r="I49" s="1190"/>
      <c r="J49" s="1191"/>
      <c r="K49" s="63">
        <v>34</v>
      </c>
      <c r="L49" s="64">
        <v>34</v>
      </c>
      <c r="M49" s="64">
        <v>16</v>
      </c>
      <c r="N49" s="64">
        <v>8</v>
      </c>
      <c r="O49" s="65">
        <v>3</v>
      </c>
      <c r="P49" s="48"/>
      <c r="Q49" s="48"/>
      <c r="R49" s="48"/>
      <c r="S49" s="48"/>
      <c r="T49" s="48"/>
      <c r="U49" s="48"/>
    </row>
    <row r="50" spans="1:21" ht="30.75" customHeight="1" x14ac:dyDescent="0.2">
      <c r="A50" s="48"/>
      <c r="B50" s="1184"/>
      <c r="C50" s="1185"/>
      <c r="D50" s="62"/>
      <c r="E50" s="1190" t="s">
        <v>16</v>
      </c>
      <c r="F50" s="1190"/>
      <c r="G50" s="1190"/>
      <c r="H50" s="1190"/>
      <c r="I50" s="1190"/>
      <c r="J50" s="1191"/>
      <c r="K50" s="63">
        <v>10</v>
      </c>
      <c r="L50" s="64">
        <v>10</v>
      </c>
      <c r="M50" s="64">
        <v>10</v>
      </c>
      <c r="N50" s="64">
        <v>9</v>
      </c>
      <c r="O50" s="65">
        <v>10</v>
      </c>
      <c r="P50" s="48"/>
      <c r="Q50" s="48"/>
      <c r="R50" s="48"/>
      <c r="S50" s="48"/>
      <c r="T50" s="48"/>
      <c r="U50" s="48"/>
    </row>
    <row r="51" spans="1:21" ht="30.75" customHeight="1" x14ac:dyDescent="0.2">
      <c r="A51" s="48"/>
      <c r="B51" s="1186"/>
      <c r="C51" s="1187"/>
      <c r="D51" s="66"/>
      <c r="E51" s="1190" t="s">
        <v>17</v>
      </c>
      <c r="F51" s="1190"/>
      <c r="G51" s="1190"/>
      <c r="H51" s="1190"/>
      <c r="I51" s="1190"/>
      <c r="J51" s="1191"/>
      <c r="K51" s="63">
        <v>0</v>
      </c>
      <c r="L51" s="64">
        <v>0</v>
      </c>
      <c r="M51" s="64">
        <v>0</v>
      </c>
      <c r="N51" s="64">
        <v>0</v>
      </c>
      <c r="O51" s="65">
        <v>0</v>
      </c>
      <c r="P51" s="48"/>
      <c r="Q51" s="48"/>
      <c r="R51" s="48"/>
      <c r="S51" s="48"/>
      <c r="T51" s="48"/>
      <c r="U51" s="48"/>
    </row>
    <row r="52" spans="1:21" ht="30.75" customHeight="1" x14ac:dyDescent="0.2">
      <c r="A52" s="48"/>
      <c r="B52" s="1192" t="s">
        <v>18</v>
      </c>
      <c r="C52" s="1193"/>
      <c r="D52" s="66"/>
      <c r="E52" s="1190" t="s">
        <v>19</v>
      </c>
      <c r="F52" s="1190"/>
      <c r="G52" s="1190"/>
      <c r="H52" s="1190"/>
      <c r="I52" s="1190"/>
      <c r="J52" s="1191"/>
      <c r="K52" s="63">
        <v>1081</v>
      </c>
      <c r="L52" s="64">
        <v>1108</v>
      </c>
      <c r="M52" s="64">
        <v>1139</v>
      </c>
      <c r="N52" s="64">
        <v>1049</v>
      </c>
      <c r="O52" s="65">
        <v>1068</v>
      </c>
      <c r="P52" s="48"/>
      <c r="Q52" s="48"/>
      <c r="R52" s="48"/>
      <c r="S52" s="48"/>
      <c r="T52" s="48"/>
      <c r="U52" s="48"/>
    </row>
    <row r="53" spans="1:21" ht="30.75" customHeight="1" thickBot="1" x14ac:dyDescent="0.25">
      <c r="A53" s="48"/>
      <c r="B53" s="1194" t="s">
        <v>20</v>
      </c>
      <c r="C53" s="1195"/>
      <c r="D53" s="67"/>
      <c r="E53" s="1196" t="s">
        <v>21</v>
      </c>
      <c r="F53" s="1196"/>
      <c r="G53" s="1196"/>
      <c r="H53" s="1196"/>
      <c r="I53" s="1196"/>
      <c r="J53" s="1197"/>
      <c r="K53" s="68">
        <v>372</v>
      </c>
      <c r="L53" s="69">
        <v>336</v>
      </c>
      <c r="M53" s="69">
        <v>357</v>
      </c>
      <c r="N53" s="69">
        <v>354</v>
      </c>
      <c r="O53" s="70">
        <v>364</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3">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2">
      <c r="B57" s="1198" t="s">
        <v>24</v>
      </c>
      <c r="C57" s="1199"/>
      <c r="D57" s="1202" t="s">
        <v>25</v>
      </c>
      <c r="E57" s="1203"/>
      <c r="F57" s="1203"/>
      <c r="G57" s="1203"/>
      <c r="H57" s="1203"/>
      <c r="I57" s="1203"/>
      <c r="J57" s="1204"/>
      <c r="K57" s="83"/>
      <c r="L57" s="84"/>
      <c r="M57" s="84"/>
      <c r="N57" s="84"/>
      <c r="O57" s="85"/>
    </row>
    <row r="58" spans="1:21" ht="31.5" customHeight="1" thickBot="1" x14ac:dyDescent="0.25">
      <c r="B58" s="1200"/>
      <c r="C58" s="1201"/>
      <c r="D58" s="1205" t="s">
        <v>26</v>
      </c>
      <c r="E58" s="1206"/>
      <c r="F58" s="1206"/>
      <c r="G58" s="1206"/>
      <c r="H58" s="1206"/>
      <c r="I58" s="1206"/>
      <c r="J58" s="1207"/>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EbDYXdE52XOM43Bn5kgK+v01SVKLQcbDxQ60UJBLCGpqZUm3GeNN+9JmUs92yKm2h9NauVY5BYJWqXpMttUYw==" saltValue="ypi6zsm8YwZ5WqZYcVpja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I31"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3">
      <c r="B40" s="95" t="s">
        <v>9</v>
      </c>
      <c r="C40" s="96"/>
      <c r="D40" s="96"/>
      <c r="E40" s="97"/>
      <c r="F40" s="97"/>
      <c r="G40" s="97"/>
      <c r="H40" s="98" t="s">
        <v>2</v>
      </c>
      <c r="I40" s="99" t="s">
        <v>566</v>
      </c>
      <c r="J40" s="100" t="s">
        <v>567</v>
      </c>
      <c r="K40" s="100" t="s">
        <v>568</v>
      </c>
      <c r="L40" s="100" t="s">
        <v>569</v>
      </c>
      <c r="M40" s="101" t="s">
        <v>570</v>
      </c>
    </row>
    <row r="41" spans="2:13" ht="27.75" customHeight="1" x14ac:dyDescent="0.2">
      <c r="B41" s="1208" t="s">
        <v>29</v>
      </c>
      <c r="C41" s="1209"/>
      <c r="D41" s="102"/>
      <c r="E41" s="1214" t="s">
        <v>30</v>
      </c>
      <c r="F41" s="1214"/>
      <c r="G41" s="1214"/>
      <c r="H41" s="1215"/>
      <c r="I41" s="358">
        <v>12565</v>
      </c>
      <c r="J41" s="359">
        <v>12826</v>
      </c>
      <c r="K41" s="359">
        <v>12848</v>
      </c>
      <c r="L41" s="359">
        <v>13631</v>
      </c>
      <c r="M41" s="360">
        <v>14289</v>
      </c>
    </row>
    <row r="42" spans="2:13" ht="27.75" customHeight="1" x14ac:dyDescent="0.2">
      <c r="B42" s="1210"/>
      <c r="C42" s="1211"/>
      <c r="D42" s="103"/>
      <c r="E42" s="1216" t="s">
        <v>31</v>
      </c>
      <c r="F42" s="1216"/>
      <c r="G42" s="1216"/>
      <c r="H42" s="1217"/>
      <c r="I42" s="361">
        <v>73</v>
      </c>
      <c r="J42" s="362">
        <v>63</v>
      </c>
      <c r="K42" s="362">
        <v>53</v>
      </c>
      <c r="L42" s="362">
        <v>44</v>
      </c>
      <c r="M42" s="363">
        <v>34</v>
      </c>
    </row>
    <row r="43" spans="2:13" ht="27.75" customHeight="1" x14ac:dyDescent="0.2">
      <c r="B43" s="1210"/>
      <c r="C43" s="1211"/>
      <c r="D43" s="103"/>
      <c r="E43" s="1216" t="s">
        <v>32</v>
      </c>
      <c r="F43" s="1216"/>
      <c r="G43" s="1216"/>
      <c r="H43" s="1217"/>
      <c r="I43" s="361">
        <v>3462</v>
      </c>
      <c r="J43" s="362">
        <v>3278</v>
      </c>
      <c r="K43" s="362">
        <v>3230</v>
      </c>
      <c r="L43" s="362">
        <v>3115</v>
      </c>
      <c r="M43" s="363">
        <v>3147</v>
      </c>
    </row>
    <row r="44" spans="2:13" ht="27.75" customHeight="1" x14ac:dyDescent="0.2">
      <c r="B44" s="1210"/>
      <c r="C44" s="1211"/>
      <c r="D44" s="103"/>
      <c r="E44" s="1216" t="s">
        <v>33</v>
      </c>
      <c r="F44" s="1216"/>
      <c r="G44" s="1216"/>
      <c r="H44" s="1217"/>
      <c r="I44" s="361">
        <v>47</v>
      </c>
      <c r="J44" s="362">
        <v>38</v>
      </c>
      <c r="K44" s="362">
        <v>52</v>
      </c>
      <c r="L44" s="362">
        <v>47</v>
      </c>
      <c r="M44" s="363">
        <v>48</v>
      </c>
    </row>
    <row r="45" spans="2:13" ht="27.75" customHeight="1" x14ac:dyDescent="0.2">
      <c r="B45" s="1210"/>
      <c r="C45" s="1211"/>
      <c r="D45" s="103"/>
      <c r="E45" s="1216" t="s">
        <v>34</v>
      </c>
      <c r="F45" s="1216"/>
      <c r="G45" s="1216"/>
      <c r="H45" s="1217"/>
      <c r="I45" s="361">
        <v>1235</v>
      </c>
      <c r="J45" s="362">
        <v>1197</v>
      </c>
      <c r="K45" s="362">
        <v>1249</v>
      </c>
      <c r="L45" s="362">
        <v>1101</v>
      </c>
      <c r="M45" s="363">
        <v>1241</v>
      </c>
    </row>
    <row r="46" spans="2:13" ht="27.75" customHeight="1" x14ac:dyDescent="0.2">
      <c r="B46" s="1210"/>
      <c r="C46" s="1211"/>
      <c r="D46" s="104"/>
      <c r="E46" s="1216" t="s">
        <v>35</v>
      </c>
      <c r="F46" s="1216"/>
      <c r="G46" s="1216"/>
      <c r="H46" s="1217"/>
      <c r="I46" s="361" t="s">
        <v>525</v>
      </c>
      <c r="J46" s="362" t="s">
        <v>525</v>
      </c>
      <c r="K46" s="362" t="s">
        <v>525</v>
      </c>
      <c r="L46" s="362" t="s">
        <v>525</v>
      </c>
      <c r="M46" s="363" t="s">
        <v>525</v>
      </c>
    </row>
    <row r="47" spans="2:13" ht="27.75" customHeight="1" x14ac:dyDescent="0.2">
      <c r="B47" s="1210"/>
      <c r="C47" s="1211"/>
      <c r="D47" s="105"/>
      <c r="E47" s="1218" t="s">
        <v>36</v>
      </c>
      <c r="F47" s="1219"/>
      <c r="G47" s="1219"/>
      <c r="H47" s="1220"/>
      <c r="I47" s="361" t="s">
        <v>525</v>
      </c>
      <c r="J47" s="362" t="s">
        <v>525</v>
      </c>
      <c r="K47" s="362" t="s">
        <v>525</v>
      </c>
      <c r="L47" s="362" t="s">
        <v>525</v>
      </c>
      <c r="M47" s="363" t="s">
        <v>525</v>
      </c>
    </row>
    <row r="48" spans="2:13" ht="27.75" customHeight="1" x14ac:dyDescent="0.2">
      <c r="B48" s="1210"/>
      <c r="C48" s="1211"/>
      <c r="D48" s="103"/>
      <c r="E48" s="1216" t="s">
        <v>37</v>
      </c>
      <c r="F48" s="1216"/>
      <c r="G48" s="1216"/>
      <c r="H48" s="1217"/>
      <c r="I48" s="361" t="s">
        <v>525</v>
      </c>
      <c r="J48" s="362" t="s">
        <v>525</v>
      </c>
      <c r="K48" s="362" t="s">
        <v>525</v>
      </c>
      <c r="L48" s="362" t="s">
        <v>525</v>
      </c>
      <c r="M48" s="363" t="s">
        <v>525</v>
      </c>
    </row>
    <row r="49" spans="2:13" ht="27.75" customHeight="1" x14ac:dyDescent="0.2">
      <c r="B49" s="1212"/>
      <c r="C49" s="1213"/>
      <c r="D49" s="103"/>
      <c r="E49" s="1216" t="s">
        <v>38</v>
      </c>
      <c r="F49" s="1216"/>
      <c r="G49" s="1216"/>
      <c r="H49" s="1217"/>
      <c r="I49" s="361" t="s">
        <v>525</v>
      </c>
      <c r="J49" s="362" t="s">
        <v>525</v>
      </c>
      <c r="K49" s="362" t="s">
        <v>525</v>
      </c>
      <c r="L49" s="362" t="s">
        <v>525</v>
      </c>
      <c r="M49" s="363" t="s">
        <v>525</v>
      </c>
    </row>
    <row r="50" spans="2:13" ht="27.75" customHeight="1" x14ac:dyDescent="0.2">
      <c r="B50" s="1221" t="s">
        <v>39</v>
      </c>
      <c r="C50" s="1222"/>
      <c r="D50" s="106"/>
      <c r="E50" s="1216" t="s">
        <v>40</v>
      </c>
      <c r="F50" s="1216"/>
      <c r="G50" s="1216"/>
      <c r="H50" s="1217"/>
      <c r="I50" s="361">
        <v>2621</v>
      </c>
      <c r="J50" s="362">
        <v>2144</v>
      </c>
      <c r="K50" s="362">
        <v>2152</v>
      </c>
      <c r="L50" s="362">
        <v>1960</v>
      </c>
      <c r="M50" s="363">
        <v>2476</v>
      </c>
    </row>
    <row r="51" spans="2:13" ht="27.75" customHeight="1" x14ac:dyDescent="0.2">
      <c r="B51" s="1210"/>
      <c r="C51" s="1211"/>
      <c r="D51" s="103"/>
      <c r="E51" s="1216" t="s">
        <v>41</v>
      </c>
      <c r="F51" s="1216"/>
      <c r="G51" s="1216"/>
      <c r="H51" s="1217"/>
      <c r="I51" s="361">
        <v>291</v>
      </c>
      <c r="J51" s="362">
        <v>268</v>
      </c>
      <c r="K51" s="362">
        <v>279</v>
      </c>
      <c r="L51" s="362">
        <v>270</v>
      </c>
      <c r="M51" s="363">
        <v>247</v>
      </c>
    </row>
    <row r="52" spans="2:13" ht="27.75" customHeight="1" x14ac:dyDescent="0.2">
      <c r="B52" s="1212"/>
      <c r="C52" s="1213"/>
      <c r="D52" s="103"/>
      <c r="E52" s="1216" t="s">
        <v>42</v>
      </c>
      <c r="F52" s="1216"/>
      <c r="G52" s="1216"/>
      <c r="H52" s="1217"/>
      <c r="I52" s="361">
        <v>11404</v>
      </c>
      <c r="J52" s="362">
        <v>11097</v>
      </c>
      <c r="K52" s="362">
        <v>11106</v>
      </c>
      <c r="L52" s="362">
        <v>11646</v>
      </c>
      <c r="M52" s="363">
        <v>12267</v>
      </c>
    </row>
    <row r="53" spans="2:13" ht="27.75" customHeight="1" thickBot="1" x14ac:dyDescent="0.25">
      <c r="B53" s="1223" t="s">
        <v>43</v>
      </c>
      <c r="C53" s="1224"/>
      <c r="D53" s="107"/>
      <c r="E53" s="1225" t="s">
        <v>44</v>
      </c>
      <c r="F53" s="1225"/>
      <c r="G53" s="1225"/>
      <c r="H53" s="1226"/>
      <c r="I53" s="364">
        <v>3065</v>
      </c>
      <c r="J53" s="365">
        <v>3892</v>
      </c>
      <c r="K53" s="365">
        <v>3895</v>
      </c>
      <c r="L53" s="365">
        <v>4062</v>
      </c>
      <c r="M53" s="366">
        <v>3768</v>
      </c>
    </row>
    <row r="54" spans="2:13" ht="27.75" customHeight="1" x14ac:dyDescent="0.25">
      <c r="B54" s="108" t="s">
        <v>45</v>
      </c>
      <c r="C54" s="109"/>
      <c r="D54" s="109"/>
      <c r="E54" s="110"/>
      <c r="F54" s="110"/>
      <c r="G54" s="110"/>
      <c r="H54" s="110"/>
      <c r="I54" s="111"/>
      <c r="J54" s="111"/>
      <c r="K54" s="111"/>
      <c r="L54" s="111"/>
      <c r="M54" s="111"/>
    </row>
    <row r="55" spans="2:13" ht="13" x14ac:dyDescent="0.2"/>
  </sheetData>
  <sheetProtection algorithmName="SHA-512" hashValue="FETyuClm7XVwKjKgx560pgtb1FQLlvYhXl5tdSJm2mZkT6UD5DL+dEXC5Emfp+ijKWEHCna+7aR73CZqgbeTKg==" saltValue="PgnKEIwbXiFlEUJKaAzua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2" zoomScale="70" zoomScaleNormal="70" zoomScaleSheetLayoutView="100" workbookViewId="0">
      <selection activeCell="H63" sqref="H63"/>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46</v>
      </c>
    </row>
    <row r="54" spans="2:8" ht="29.25" customHeight="1" thickBot="1" x14ac:dyDescent="0.35">
      <c r="B54" s="113" t="s">
        <v>1</v>
      </c>
      <c r="C54" s="114"/>
      <c r="D54" s="114"/>
      <c r="E54" s="115" t="s">
        <v>2</v>
      </c>
      <c r="F54" s="116" t="s">
        <v>568</v>
      </c>
      <c r="G54" s="116" t="s">
        <v>569</v>
      </c>
      <c r="H54" s="117" t="s">
        <v>570</v>
      </c>
    </row>
    <row r="55" spans="2:8" ht="52.5" customHeight="1" x14ac:dyDescent="0.2">
      <c r="B55" s="118"/>
      <c r="C55" s="1235" t="s">
        <v>47</v>
      </c>
      <c r="D55" s="1235"/>
      <c r="E55" s="1236"/>
      <c r="F55" s="119">
        <v>1291</v>
      </c>
      <c r="G55" s="119">
        <v>1290</v>
      </c>
      <c r="H55" s="120">
        <v>1414</v>
      </c>
    </row>
    <row r="56" spans="2:8" ht="52.5" customHeight="1" x14ac:dyDescent="0.2">
      <c r="B56" s="121"/>
      <c r="C56" s="1237" t="s">
        <v>48</v>
      </c>
      <c r="D56" s="1237"/>
      <c r="E56" s="1238"/>
      <c r="F56" s="122">
        <v>423</v>
      </c>
      <c r="G56" s="122">
        <v>281</v>
      </c>
      <c r="H56" s="123">
        <v>641</v>
      </c>
    </row>
    <row r="57" spans="2:8" ht="53.25" customHeight="1" x14ac:dyDescent="0.2">
      <c r="B57" s="121"/>
      <c r="C57" s="1239" t="s">
        <v>49</v>
      </c>
      <c r="D57" s="1239"/>
      <c r="E57" s="1240"/>
      <c r="F57" s="124">
        <v>1303</v>
      </c>
      <c r="G57" s="124">
        <v>1269</v>
      </c>
      <c r="H57" s="125">
        <v>1271</v>
      </c>
    </row>
    <row r="58" spans="2:8" ht="45.75" customHeight="1" x14ac:dyDescent="0.2">
      <c r="B58" s="126"/>
      <c r="C58" s="1227" t="s">
        <v>588</v>
      </c>
      <c r="D58" s="1228"/>
      <c r="E58" s="1229"/>
      <c r="F58" s="127">
        <v>980</v>
      </c>
      <c r="G58" s="127">
        <v>960</v>
      </c>
      <c r="H58" s="128">
        <v>857</v>
      </c>
    </row>
    <row r="59" spans="2:8" ht="45.75" customHeight="1" x14ac:dyDescent="0.2">
      <c r="B59" s="126"/>
      <c r="C59" s="1227" t="s">
        <v>589</v>
      </c>
      <c r="D59" s="1228"/>
      <c r="E59" s="1229"/>
      <c r="F59" s="127">
        <v>52</v>
      </c>
      <c r="G59" s="127">
        <v>77</v>
      </c>
      <c r="H59" s="128">
        <v>101</v>
      </c>
    </row>
    <row r="60" spans="2:8" ht="45.75" customHeight="1" x14ac:dyDescent="0.2">
      <c r="B60" s="126"/>
      <c r="C60" s="1227" t="s">
        <v>590</v>
      </c>
      <c r="D60" s="1228"/>
      <c r="E60" s="1229"/>
      <c r="F60" s="127">
        <v>37</v>
      </c>
      <c r="G60" s="127">
        <v>45</v>
      </c>
      <c r="H60" s="128">
        <v>67</v>
      </c>
    </row>
    <row r="61" spans="2:8" ht="45.75" customHeight="1" x14ac:dyDescent="0.2">
      <c r="B61" s="126"/>
      <c r="C61" s="1227" t="s">
        <v>592</v>
      </c>
      <c r="D61" s="1228"/>
      <c r="E61" s="1229"/>
      <c r="F61" s="127" t="s">
        <v>593</v>
      </c>
      <c r="G61" s="127" t="s">
        <v>593</v>
      </c>
      <c r="H61" s="128">
        <v>43</v>
      </c>
    </row>
    <row r="62" spans="2:8" ht="45.75" customHeight="1" thickBot="1" x14ac:dyDescent="0.25">
      <c r="B62" s="129"/>
      <c r="C62" s="1230" t="s">
        <v>591</v>
      </c>
      <c r="D62" s="1231"/>
      <c r="E62" s="1232"/>
      <c r="F62" s="130">
        <v>95</v>
      </c>
      <c r="G62" s="130">
        <v>38</v>
      </c>
      <c r="H62" s="131">
        <v>33</v>
      </c>
    </row>
    <row r="63" spans="2:8" ht="52.5" customHeight="1" thickBot="1" x14ac:dyDescent="0.25">
      <c r="B63" s="132"/>
      <c r="C63" s="1233" t="s">
        <v>50</v>
      </c>
      <c r="D63" s="1233"/>
      <c r="E63" s="1234"/>
      <c r="F63" s="133">
        <v>3018</v>
      </c>
      <c r="G63" s="133">
        <v>2840</v>
      </c>
      <c r="H63" s="134">
        <v>3326</v>
      </c>
    </row>
    <row r="64" spans="2:8" ht="13" x14ac:dyDescent="0.2"/>
  </sheetData>
  <sheetProtection algorithmName="SHA-512" hashValue="GnRTxHrtfhRlRGBQ6WPJMmar5Hq0/iZS/IxZ1GmZ/Bi3WpbgwNrQcFJ6HLrVd8gzXZSphUEhP7/i4sSrI2p56Q==" saltValue="KIIjEgCR1fm3AeBt9hwY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topLeftCell="I1" zoomScaleNormal="100" zoomScaleSheetLayoutView="55" workbookViewId="0">
      <selection activeCell="CB20" sqref="CB20"/>
    </sheetView>
  </sheetViews>
  <sheetFormatPr defaultColWidth="0" defaultRowHeight="13.5" customHeight="1" zeroHeight="1" x14ac:dyDescent="0.2"/>
  <cols>
    <col min="1" max="1" width="6.36328125" style="1243" customWidth="1"/>
    <col min="2" max="107" width="2.453125" style="1243" customWidth="1"/>
    <col min="108" max="108" width="6.08984375" style="1250" customWidth="1"/>
    <col min="109" max="109" width="5.90625" style="1249" customWidth="1"/>
    <col min="110" max="16384" width="8.6328125" style="1243" hidden="1"/>
  </cols>
  <sheetData>
    <row r="1" spans="1:109" ht="42.75" customHeight="1" x14ac:dyDescent="0.2">
      <c r="A1" s="1241"/>
      <c r="B1" s="1242"/>
      <c r="DD1" s="1243"/>
      <c r="DE1" s="1243"/>
    </row>
    <row r="2" spans="1:109" ht="25.5" customHeight="1" x14ac:dyDescent="0.2">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2">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62" customFormat="1" ht="13" x14ac:dyDescent="0.2">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62" customFormat="1" ht="13" x14ac:dyDescent="0.2">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62" customFormat="1" ht="13" x14ac:dyDescent="0.2">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62" customFormat="1" ht="13" x14ac:dyDescent="0.2">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62" customFormat="1" ht="13" x14ac:dyDescent="0.2">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62" customFormat="1" ht="13" x14ac:dyDescent="0.2">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62" customFormat="1" ht="13" x14ac:dyDescent="0.2">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62" customFormat="1" ht="13" x14ac:dyDescent="0.2">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62" customFormat="1" ht="13" x14ac:dyDescent="0.2">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62" customFormat="1" ht="13" x14ac:dyDescent="0.2">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62" customFormat="1" ht="13" x14ac:dyDescent="0.2">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62" customFormat="1" ht="13" x14ac:dyDescent="0.2">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62" customFormat="1" ht="13" x14ac:dyDescent="0.2">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62" customFormat="1" ht="13" x14ac:dyDescent="0.2">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62" customFormat="1" ht="13" x14ac:dyDescent="0.2">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ht="13" x14ac:dyDescent="0.2">
      <c r="DD19" s="1243"/>
      <c r="DE19" s="1243"/>
    </row>
    <row r="20" spans="1:109" ht="13" x14ac:dyDescent="0.2">
      <c r="DD20" s="1243"/>
      <c r="DE20" s="1243"/>
    </row>
    <row r="21" spans="1:109" ht="17.25" customHeight="1" x14ac:dyDescent="0.2">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2">
      <c r="B22" s="1249"/>
    </row>
    <row r="23" spans="1:109" ht="13" x14ac:dyDescent="0.2">
      <c r="B23" s="1249"/>
    </row>
    <row r="24" spans="1:109" ht="13" x14ac:dyDescent="0.2">
      <c r="B24" s="1249"/>
    </row>
    <row r="25" spans="1:109" ht="13" x14ac:dyDescent="0.2">
      <c r="B25" s="1249"/>
    </row>
    <row r="26" spans="1:109" ht="13" x14ac:dyDescent="0.2">
      <c r="B26" s="1249"/>
    </row>
    <row r="27" spans="1:109" ht="13" x14ac:dyDescent="0.2">
      <c r="B27" s="1249"/>
    </row>
    <row r="28" spans="1:109" ht="13" x14ac:dyDescent="0.2">
      <c r="B28" s="1249"/>
    </row>
    <row r="29" spans="1:109" ht="13" x14ac:dyDescent="0.2">
      <c r="B29" s="1249"/>
    </row>
    <row r="30" spans="1:109" ht="13" x14ac:dyDescent="0.2">
      <c r="B30" s="1249"/>
    </row>
    <row r="31" spans="1:109" ht="13" x14ac:dyDescent="0.2">
      <c r="B31" s="1249"/>
    </row>
    <row r="32" spans="1:109" ht="13" x14ac:dyDescent="0.2">
      <c r="B32" s="1249"/>
    </row>
    <row r="33" spans="2:109" ht="13" x14ac:dyDescent="0.2">
      <c r="B33" s="1249"/>
    </row>
    <row r="34" spans="2:109" ht="13" x14ac:dyDescent="0.2">
      <c r="B34" s="1249"/>
    </row>
    <row r="35" spans="2:109" ht="13" x14ac:dyDescent="0.2">
      <c r="B35" s="1249"/>
    </row>
    <row r="36" spans="2:109" ht="13" x14ac:dyDescent="0.2">
      <c r="B36" s="1249"/>
    </row>
    <row r="37" spans="2:109" ht="13" x14ac:dyDescent="0.2">
      <c r="B37" s="1249"/>
    </row>
    <row r="38" spans="2:109" ht="13" x14ac:dyDescent="0.2">
      <c r="B38" s="1249"/>
    </row>
    <row r="39" spans="2:109" ht="13" x14ac:dyDescent="0.2">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ht="13" x14ac:dyDescent="0.2">
      <c r="B40" s="1254"/>
      <c r="DD40" s="1254"/>
      <c r="DE40" s="1243"/>
    </row>
    <row r="41" spans="2:109" ht="16.5" x14ac:dyDescent="0.2">
      <c r="B41" s="1255" t="s">
        <v>594</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ht="13" x14ac:dyDescent="0.2">
      <c r="B42" s="1249"/>
      <c r="G42" s="1256"/>
      <c r="I42" s="1257"/>
      <c r="J42" s="1257"/>
      <c r="K42" s="1257"/>
      <c r="AM42" s="1256"/>
      <c r="AN42" s="1256" t="s">
        <v>595</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2">
      <c r="B43" s="1249"/>
      <c r="AN43" s="1258" t="s">
        <v>596</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ht="13" x14ac:dyDescent="0.2">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ht="13" x14ac:dyDescent="0.2">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ht="13" x14ac:dyDescent="0.2">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ht="13" x14ac:dyDescent="0.2">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ht="13" x14ac:dyDescent="0.2">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ht="13" x14ac:dyDescent="0.2">
      <c r="B49" s="1249"/>
      <c r="AN49" s="1243" t="s">
        <v>597</v>
      </c>
    </row>
    <row r="50" spans="1:109" ht="13" x14ac:dyDescent="0.2">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566</v>
      </c>
      <c r="BQ50" s="1274"/>
      <c r="BR50" s="1274"/>
      <c r="BS50" s="1274"/>
      <c r="BT50" s="1274"/>
      <c r="BU50" s="1274"/>
      <c r="BV50" s="1274"/>
      <c r="BW50" s="1274"/>
      <c r="BX50" s="1274" t="s">
        <v>567</v>
      </c>
      <c r="BY50" s="1274"/>
      <c r="BZ50" s="1274"/>
      <c r="CA50" s="1274"/>
      <c r="CB50" s="1274"/>
      <c r="CC50" s="1274"/>
      <c r="CD50" s="1274"/>
      <c r="CE50" s="1274"/>
      <c r="CF50" s="1274" t="s">
        <v>568</v>
      </c>
      <c r="CG50" s="1274"/>
      <c r="CH50" s="1274"/>
      <c r="CI50" s="1274"/>
      <c r="CJ50" s="1274"/>
      <c r="CK50" s="1274"/>
      <c r="CL50" s="1274"/>
      <c r="CM50" s="1274"/>
      <c r="CN50" s="1274" t="s">
        <v>569</v>
      </c>
      <c r="CO50" s="1274"/>
      <c r="CP50" s="1274"/>
      <c r="CQ50" s="1274"/>
      <c r="CR50" s="1274"/>
      <c r="CS50" s="1274"/>
      <c r="CT50" s="1274"/>
      <c r="CU50" s="1274"/>
      <c r="CV50" s="1274" t="s">
        <v>570</v>
      </c>
      <c r="CW50" s="1274"/>
      <c r="CX50" s="1274"/>
      <c r="CY50" s="1274"/>
      <c r="CZ50" s="1274"/>
      <c r="DA50" s="1274"/>
      <c r="DB50" s="1274"/>
      <c r="DC50" s="1274"/>
    </row>
    <row r="51" spans="1:109" ht="13.5" customHeight="1" x14ac:dyDescent="0.2">
      <c r="B51" s="1249"/>
      <c r="G51" s="1275"/>
      <c r="H51" s="1275"/>
      <c r="I51" s="1276"/>
      <c r="J51" s="1276"/>
      <c r="K51" s="1277"/>
      <c r="L51" s="1277"/>
      <c r="M51" s="1277"/>
      <c r="N51" s="1277"/>
      <c r="AM51" s="1267"/>
      <c r="AN51" s="1278" t="s">
        <v>598</v>
      </c>
      <c r="AO51" s="1278"/>
      <c r="AP51" s="1278"/>
      <c r="AQ51" s="1278"/>
      <c r="AR51" s="1278"/>
      <c r="AS51" s="1278"/>
      <c r="AT51" s="1278"/>
      <c r="AU51" s="1278"/>
      <c r="AV51" s="1278"/>
      <c r="AW51" s="1278"/>
      <c r="AX51" s="1278"/>
      <c r="AY51" s="1278"/>
      <c r="AZ51" s="1278"/>
      <c r="BA51" s="1278"/>
      <c r="BB51" s="1278" t="s">
        <v>599</v>
      </c>
      <c r="BC51" s="1278"/>
      <c r="BD51" s="1278"/>
      <c r="BE51" s="1278"/>
      <c r="BF51" s="1278"/>
      <c r="BG51" s="1278"/>
      <c r="BH51" s="1278"/>
      <c r="BI51" s="1278"/>
      <c r="BJ51" s="1278"/>
      <c r="BK51" s="1278"/>
      <c r="BL51" s="1278"/>
      <c r="BM51" s="1278"/>
      <c r="BN51" s="1278"/>
      <c r="BO51" s="1278"/>
      <c r="BP51" s="1279">
        <v>83.4</v>
      </c>
      <c r="BQ51" s="1279"/>
      <c r="BR51" s="1279"/>
      <c r="BS51" s="1279"/>
      <c r="BT51" s="1279"/>
      <c r="BU51" s="1279"/>
      <c r="BV51" s="1279"/>
      <c r="BW51" s="1279"/>
      <c r="BX51" s="1279">
        <v>107.6</v>
      </c>
      <c r="BY51" s="1279"/>
      <c r="BZ51" s="1279"/>
      <c r="CA51" s="1279"/>
      <c r="CB51" s="1279"/>
      <c r="CC51" s="1279"/>
      <c r="CD51" s="1279"/>
      <c r="CE51" s="1279"/>
      <c r="CF51" s="1280"/>
      <c r="CG51" s="1279"/>
      <c r="CH51" s="1279"/>
      <c r="CI51" s="1279"/>
      <c r="CJ51" s="1279"/>
      <c r="CK51" s="1279"/>
      <c r="CL51" s="1279"/>
      <c r="CM51" s="1279"/>
      <c r="CN51" s="1279">
        <v>110.8</v>
      </c>
      <c r="CO51" s="1279"/>
      <c r="CP51" s="1279"/>
      <c r="CQ51" s="1279"/>
      <c r="CR51" s="1279"/>
      <c r="CS51" s="1279"/>
      <c r="CT51" s="1279"/>
      <c r="CU51" s="1279"/>
      <c r="CV51" s="1279">
        <v>95.1</v>
      </c>
      <c r="CW51" s="1279"/>
      <c r="CX51" s="1279"/>
      <c r="CY51" s="1279"/>
      <c r="CZ51" s="1279"/>
      <c r="DA51" s="1279"/>
      <c r="DB51" s="1279"/>
      <c r="DC51" s="1279"/>
    </row>
    <row r="52" spans="1:109" ht="13" x14ac:dyDescent="0.2">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 x14ac:dyDescent="0.2">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600</v>
      </c>
      <c r="BC53" s="1278"/>
      <c r="BD53" s="1278"/>
      <c r="BE53" s="1278"/>
      <c r="BF53" s="1278"/>
      <c r="BG53" s="1278"/>
      <c r="BH53" s="1278"/>
      <c r="BI53" s="1278"/>
      <c r="BJ53" s="1278"/>
      <c r="BK53" s="1278"/>
      <c r="BL53" s="1278"/>
      <c r="BM53" s="1278"/>
      <c r="BN53" s="1278"/>
      <c r="BO53" s="1278"/>
      <c r="BP53" s="1279">
        <v>43.1</v>
      </c>
      <c r="BQ53" s="1279"/>
      <c r="BR53" s="1279"/>
      <c r="BS53" s="1279"/>
      <c r="BT53" s="1279"/>
      <c r="BU53" s="1279"/>
      <c r="BV53" s="1279"/>
      <c r="BW53" s="1279"/>
      <c r="BX53" s="1279">
        <v>79.099999999999994</v>
      </c>
      <c r="BY53" s="1279"/>
      <c r="BZ53" s="1279"/>
      <c r="CA53" s="1279"/>
      <c r="CB53" s="1279"/>
      <c r="CC53" s="1279"/>
      <c r="CD53" s="1279"/>
      <c r="CE53" s="1279"/>
      <c r="CF53" s="1280"/>
      <c r="CG53" s="1279"/>
      <c r="CH53" s="1279"/>
      <c r="CI53" s="1279"/>
      <c r="CJ53" s="1279"/>
      <c r="CK53" s="1279"/>
      <c r="CL53" s="1279"/>
      <c r="CM53" s="1279"/>
      <c r="CN53" s="1279">
        <v>57.2</v>
      </c>
      <c r="CO53" s="1279"/>
      <c r="CP53" s="1279"/>
      <c r="CQ53" s="1279"/>
      <c r="CR53" s="1279"/>
      <c r="CS53" s="1279"/>
      <c r="CT53" s="1279"/>
      <c r="CU53" s="1279"/>
      <c r="CV53" s="1279">
        <v>58.7</v>
      </c>
      <c r="CW53" s="1279"/>
      <c r="CX53" s="1279"/>
      <c r="CY53" s="1279"/>
      <c r="CZ53" s="1279"/>
      <c r="DA53" s="1279"/>
      <c r="DB53" s="1279"/>
      <c r="DC53" s="1279"/>
    </row>
    <row r="54" spans="1:109" ht="13" x14ac:dyDescent="0.2">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 x14ac:dyDescent="0.2">
      <c r="A55" s="1257"/>
      <c r="B55" s="1249"/>
      <c r="G55" s="1268"/>
      <c r="H55" s="1268"/>
      <c r="I55" s="1268"/>
      <c r="J55" s="1268"/>
      <c r="K55" s="1277"/>
      <c r="L55" s="1277"/>
      <c r="M55" s="1277"/>
      <c r="N55" s="1277"/>
      <c r="AN55" s="1274" t="s">
        <v>601</v>
      </c>
      <c r="AO55" s="1274"/>
      <c r="AP55" s="1274"/>
      <c r="AQ55" s="1274"/>
      <c r="AR55" s="1274"/>
      <c r="AS55" s="1274"/>
      <c r="AT55" s="1274"/>
      <c r="AU55" s="1274"/>
      <c r="AV55" s="1274"/>
      <c r="AW55" s="1274"/>
      <c r="AX55" s="1274"/>
      <c r="AY55" s="1274"/>
      <c r="AZ55" s="1274"/>
      <c r="BA55" s="1274"/>
      <c r="BB55" s="1278" t="s">
        <v>599</v>
      </c>
      <c r="BC55" s="1278"/>
      <c r="BD55" s="1278"/>
      <c r="BE55" s="1278"/>
      <c r="BF55" s="1278"/>
      <c r="BG55" s="1278"/>
      <c r="BH55" s="1278"/>
      <c r="BI55" s="1278"/>
      <c r="BJ55" s="1278"/>
      <c r="BK55" s="1278"/>
      <c r="BL55" s="1278"/>
      <c r="BM55" s="1278"/>
      <c r="BN55" s="1278"/>
      <c r="BO55" s="1278"/>
      <c r="BP55" s="1279">
        <v>23.4</v>
      </c>
      <c r="BQ55" s="1279"/>
      <c r="BR55" s="1279"/>
      <c r="BS55" s="1279"/>
      <c r="BT55" s="1279"/>
      <c r="BU55" s="1279"/>
      <c r="BV55" s="1279"/>
      <c r="BW55" s="1279"/>
      <c r="BX55" s="1279">
        <v>7.6</v>
      </c>
      <c r="BY55" s="1279"/>
      <c r="BZ55" s="1279"/>
      <c r="CA55" s="1279"/>
      <c r="CB55" s="1279"/>
      <c r="CC55" s="1279"/>
      <c r="CD55" s="1279"/>
      <c r="CE55" s="1279"/>
      <c r="CF55" s="1280"/>
      <c r="CG55" s="1279"/>
      <c r="CH55" s="1279"/>
      <c r="CI55" s="1279"/>
      <c r="CJ55" s="1279"/>
      <c r="CK55" s="1279"/>
      <c r="CL55" s="1279"/>
      <c r="CM55" s="1279"/>
      <c r="CN55" s="1279">
        <v>3.4</v>
      </c>
      <c r="CO55" s="1279"/>
      <c r="CP55" s="1279"/>
      <c r="CQ55" s="1279"/>
      <c r="CR55" s="1279"/>
      <c r="CS55" s="1279"/>
      <c r="CT55" s="1279"/>
      <c r="CU55" s="1279"/>
      <c r="CV55" s="1279">
        <v>0</v>
      </c>
      <c r="CW55" s="1279"/>
      <c r="CX55" s="1279"/>
      <c r="CY55" s="1279"/>
      <c r="CZ55" s="1279"/>
      <c r="DA55" s="1279"/>
      <c r="DB55" s="1279"/>
      <c r="DC55" s="1279"/>
    </row>
    <row r="56" spans="1:109" ht="13" x14ac:dyDescent="0.2">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ht="13" x14ac:dyDescent="0.2">
      <c r="B57" s="1281"/>
      <c r="G57" s="1268"/>
      <c r="H57" s="1268"/>
      <c r="I57" s="1282"/>
      <c r="J57" s="1282"/>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600</v>
      </c>
      <c r="BC57" s="1278"/>
      <c r="BD57" s="1278"/>
      <c r="BE57" s="1278"/>
      <c r="BF57" s="1278"/>
      <c r="BG57" s="1278"/>
      <c r="BH57" s="1278"/>
      <c r="BI57" s="1278"/>
      <c r="BJ57" s="1278"/>
      <c r="BK57" s="1278"/>
      <c r="BL57" s="1278"/>
      <c r="BM57" s="1278"/>
      <c r="BN57" s="1278"/>
      <c r="BO57" s="1278"/>
      <c r="BP57" s="1279">
        <v>59.2</v>
      </c>
      <c r="BQ57" s="1279"/>
      <c r="BR57" s="1279"/>
      <c r="BS57" s="1279"/>
      <c r="BT57" s="1279"/>
      <c r="BU57" s="1279"/>
      <c r="BV57" s="1279"/>
      <c r="BW57" s="1279"/>
      <c r="BX57" s="1279">
        <v>63.4</v>
      </c>
      <c r="BY57" s="1279"/>
      <c r="BZ57" s="1279"/>
      <c r="CA57" s="1279"/>
      <c r="CB57" s="1279"/>
      <c r="CC57" s="1279"/>
      <c r="CD57" s="1279"/>
      <c r="CE57" s="1279"/>
      <c r="CF57" s="1280"/>
      <c r="CG57" s="1279"/>
      <c r="CH57" s="1279"/>
      <c r="CI57" s="1279"/>
      <c r="CJ57" s="1279"/>
      <c r="CK57" s="1279"/>
      <c r="CL57" s="1279"/>
      <c r="CM57" s="1279"/>
      <c r="CN57" s="1279">
        <v>62.8</v>
      </c>
      <c r="CO57" s="1279"/>
      <c r="CP57" s="1279"/>
      <c r="CQ57" s="1279"/>
      <c r="CR57" s="1279"/>
      <c r="CS57" s="1279"/>
      <c r="CT57" s="1279"/>
      <c r="CU57" s="1279"/>
      <c r="CV57" s="1279">
        <v>62.8</v>
      </c>
      <c r="CW57" s="1279"/>
      <c r="CX57" s="1279"/>
      <c r="CY57" s="1279"/>
      <c r="CZ57" s="1279"/>
      <c r="DA57" s="1279"/>
      <c r="DB57" s="1279"/>
      <c r="DC57" s="1279"/>
      <c r="DD57" s="1283"/>
      <c r="DE57" s="1281"/>
    </row>
    <row r="58" spans="1:109" s="1257" customFormat="1" ht="13" x14ac:dyDescent="0.2">
      <c r="A58" s="1243"/>
      <c r="B58" s="1281"/>
      <c r="G58" s="1268"/>
      <c r="H58" s="1268"/>
      <c r="I58" s="1282"/>
      <c r="J58" s="1282"/>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3"/>
      <c r="DE58" s="1281"/>
    </row>
    <row r="59" spans="1:109" s="1257" customFormat="1" ht="13" x14ac:dyDescent="0.2">
      <c r="A59" s="1243"/>
      <c r="B59" s="1281"/>
      <c r="K59" s="1284"/>
      <c r="L59" s="1284"/>
      <c r="M59" s="1284"/>
      <c r="N59" s="1284"/>
      <c r="AQ59" s="1284"/>
      <c r="AR59" s="1284"/>
      <c r="AS59" s="1284"/>
      <c r="AT59" s="1284"/>
      <c r="BC59" s="1284"/>
      <c r="BD59" s="1284"/>
      <c r="BE59" s="1284"/>
      <c r="BF59" s="1284"/>
      <c r="BO59" s="1284"/>
      <c r="BP59" s="1284"/>
      <c r="BQ59" s="1284"/>
      <c r="BR59" s="1284"/>
      <c r="CA59" s="1284"/>
      <c r="CB59" s="1284"/>
      <c r="CC59" s="1284"/>
      <c r="CD59" s="1284"/>
      <c r="CM59" s="1284"/>
      <c r="CN59" s="1284"/>
      <c r="CO59" s="1284"/>
      <c r="CP59" s="1284"/>
      <c r="CY59" s="1284"/>
      <c r="CZ59" s="1284"/>
      <c r="DA59" s="1284"/>
      <c r="DB59" s="1284"/>
      <c r="DC59" s="1284"/>
      <c r="DD59" s="1283"/>
      <c r="DE59" s="1281"/>
    </row>
    <row r="60" spans="1:109" s="1257" customFormat="1" ht="13" x14ac:dyDescent="0.2">
      <c r="A60" s="1243"/>
      <c r="B60" s="1281"/>
      <c r="K60" s="1284"/>
      <c r="L60" s="1284"/>
      <c r="M60" s="1284"/>
      <c r="N60" s="1284"/>
      <c r="AQ60" s="1284"/>
      <c r="AR60" s="1284"/>
      <c r="AS60" s="1284"/>
      <c r="AT60" s="1284"/>
      <c r="BC60" s="1284"/>
      <c r="BD60" s="1284"/>
      <c r="BE60" s="1284"/>
      <c r="BF60" s="1284"/>
      <c r="BO60" s="1284"/>
      <c r="BP60" s="1284"/>
      <c r="BQ60" s="1284"/>
      <c r="BR60" s="1284"/>
      <c r="CA60" s="1284"/>
      <c r="CB60" s="1284"/>
      <c r="CC60" s="1284"/>
      <c r="CD60" s="1284"/>
      <c r="CM60" s="1284"/>
      <c r="CN60" s="1284"/>
      <c r="CO60" s="1284"/>
      <c r="CP60" s="1284"/>
      <c r="CY60" s="1284"/>
      <c r="CZ60" s="1284"/>
      <c r="DA60" s="1284"/>
      <c r="DB60" s="1284"/>
      <c r="DC60" s="1284"/>
      <c r="DD60" s="1283"/>
      <c r="DE60" s="1281"/>
    </row>
    <row r="61" spans="1:109" s="1257" customFormat="1" ht="13" x14ac:dyDescent="0.2">
      <c r="A61" s="1243"/>
      <c r="B61" s="1285"/>
      <c r="C61" s="1286"/>
      <c r="D61" s="1286"/>
      <c r="E61" s="1286"/>
      <c r="F61" s="1286"/>
      <c r="G61" s="1286"/>
      <c r="H61" s="1286"/>
      <c r="I61" s="1286"/>
      <c r="J61" s="1286"/>
      <c r="K61" s="1286"/>
      <c r="L61" s="1286"/>
      <c r="M61" s="1287"/>
      <c r="N61" s="1287"/>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7"/>
      <c r="AT61" s="1287"/>
      <c r="AU61" s="1286"/>
      <c r="AV61" s="1286"/>
      <c r="AW61" s="1286"/>
      <c r="AX61" s="1286"/>
      <c r="AY61" s="1286"/>
      <c r="AZ61" s="1286"/>
      <c r="BA61" s="1286"/>
      <c r="BB61" s="1286"/>
      <c r="BC61" s="1286"/>
      <c r="BD61" s="1286"/>
      <c r="BE61" s="1287"/>
      <c r="BF61" s="1287"/>
      <c r="BG61" s="1286"/>
      <c r="BH61" s="1286"/>
      <c r="BI61" s="1286"/>
      <c r="BJ61" s="1286"/>
      <c r="BK61" s="1286"/>
      <c r="BL61" s="1286"/>
      <c r="BM61" s="1286"/>
      <c r="BN61" s="1286"/>
      <c r="BO61" s="1286"/>
      <c r="BP61" s="1286"/>
      <c r="BQ61" s="1287"/>
      <c r="BR61" s="1287"/>
      <c r="BS61" s="1286"/>
      <c r="BT61" s="1286"/>
      <c r="BU61" s="1286"/>
      <c r="BV61" s="1286"/>
      <c r="BW61" s="1286"/>
      <c r="BX61" s="1286"/>
      <c r="BY61" s="1286"/>
      <c r="BZ61" s="1286"/>
      <c r="CA61" s="1286"/>
      <c r="CB61" s="1286"/>
      <c r="CC61" s="1287"/>
      <c r="CD61" s="1287"/>
      <c r="CE61" s="1286"/>
      <c r="CF61" s="1286"/>
      <c r="CG61" s="1286"/>
      <c r="CH61" s="1286"/>
      <c r="CI61" s="1286"/>
      <c r="CJ61" s="1286"/>
      <c r="CK61" s="1286"/>
      <c r="CL61" s="1286"/>
      <c r="CM61" s="1286"/>
      <c r="CN61" s="1286"/>
      <c r="CO61" s="1287"/>
      <c r="CP61" s="1287"/>
      <c r="CQ61" s="1286"/>
      <c r="CR61" s="1286"/>
      <c r="CS61" s="1286"/>
      <c r="CT61" s="1286"/>
      <c r="CU61" s="1286"/>
      <c r="CV61" s="1286"/>
      <c r="CW61" s="1286"/>
      <c r="CX61" s="1286"/>
      <c r="CY61" s="1286"/>
      <c r="CZ61" s="1286"/>
      <c r="DA61" s="1287"/>
      <c r="DB61" s="1287"/>
      <c r="DC61" s="1287"/>
      <c r="DD61" s="1288"/>
      <c r="DE61" s="1281"/>
    </row>
    <row r="62" spans="1:109" ht="13" x14ac:dyDescent="0.2">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6.5" x14ac:dyDescent="0.2">
      <c r="B63" s="1289" t="s">
        <v>602</v>
      </c>
    </row>
    <row r="64" spans="1:109" ht="13" x14ac:dyDescent="0.2">
      <c r="B64" s="1249"/>
      <c r="G64" s="1256"/>
      <c r="I64" s="1290"/>
      <c r="J64" s="1290"/>
      <c r="K64" s="1290"/>
      <c r="L64" s="1290"/>
      <c r="M64" s="1290"/>
      <c r="N64" s="1291"/>
      <c r="AM64" s="1256"/>
      <c r="AN64" s="1256" t="s">
        <v>595</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ht="13" customHeight="1" x14ac:dyDescent="0.2">
      <c r="B65" s="1249"/>
      <c r="AN65" s="1258" t="s">
        <v>603</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ht="13" x14ac:dyDescent="0.2">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ht="13" x14ac:dyDescent="0.2">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ht="13" x14ac:dyDescent="0.2">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ht="13" x14ac:dyDescent="0.2">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ht="13" x14ac:dyDescent="0.2">
      <c r="B70" s="1249"/>
      <c r="H70" s="1292"/>
      <c r="I70" s="1292"/>
      <c r="J70" s="1293"/>
      <c r="K70" s="1293"/>
      <c r="L70" s="1294"/>
      <c r="M70" s="1293"/>
      <c r="N70" s="1294"/>
      <c r="AN70" s="1267"/>
      <c r="AO70" s="1267"/>
      <c r="AP70" s="1267"/>
      <c r="AZ70" s="1267"/>
      <c r="BA70" s="1267"/>
      <c r="BB70" s="1267"/>
      <c r="BL70" s="1267"/>
      <c r="BM70" s="1267"/>
      <c r="BN70" s="1267"/>
      <c r="BX70" s="1267"/>
      <c r="BY70" s="1267"/>
      <c r="BZ70" s="1267"/>
      <c r="CJ70" s="1267"/>
      <c r="CK70" s="1267"/>
      <c r="CL70" s="1267"/>
      <c r="CV70" s="1267"/>
      <c r="CW70" s="1267"/>
      <c r="CX70" s="1267"/>
    </row>
    <row r="71" spans="2:107" ht="13" x14ac:dyDescent="0.2">
      <c r="B71" s="1249"/>
      <c r="G71" s="1295"/>
      <c r="I71" s="1296"/>
      <c r="J71" s="1293"/>
      <c r="K71" s="1293"/>
      <c r="L71" s="1294"/>
      <c r="M71" s="1293"/>
      <c r="N71" s="1294"/>
      <c r="AM71" s="1295"/>
      <c r="AN71" s="1243" t="s">
        <v>597</v>
      </c>
    </row>
    <row r="72" spans="2:107" ht="13" x14ac:dyDescent="0.2">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566</v>
      </c>
      <c r="BQ72" s="1274"/>
      <c r="BR72" s="1274"/>
      <c r="BS72" s="1274"/>
      <c r="BT72" s="1274"/>
      <c r="BU72" s="1274"/>
      <c r="BV72" s="1274"/>
      <c r="BW72" s="1274"/>
      <c r="BX72" s="1274" t="s">
        <v>567</v>
      </c>
      <c r="BY72" s="1274"/>
      <c r="BZ72" s="1274"/>
      <c r="CA72" s="1274"/>
      <c r="CB72" s="1274"/>
      <c r="CC72" s="1274"/>
      <c r="CD72" s="1274"/>
      <c r="CE72" s="1274"/>
      <c r="CF72" s="1274" t="s">
        <v>568</v>
      </c>
      <c r="CG72" s="1274"/>
      <c r="CH72" s="1274"/>
      <c r="CI72" s="1274"/>
      <c r="CJ72" s="1274"/>
      <c r="CK72" s="1274"/>
      <c r="CL72" s="1274"/>
      <c r="CM72" s="1274"/>
      <c r="CN72" s="1274" t="s">
        <v>569</v>
      </c>
      <c r="CO72" s="1274"/>
      <c r="CP72" s="1274"/>
      <c r="CQ72" s="1274"/>
      <c r="CR72" s="1274"/>
      <c r="CS72" s="1274"/>
      <c r="CT72" s="1274"/>
      <c r="CU72" s="1274"/>
      <c r="CV72" s="1274" t="s">
        <v>570</v>
      </c>
      <c r="CW72" s="1274"/>
      <c r="CX72" s="1274"/>
      <c r="CY72" s="1274"/>
      <c r="CZ72" s="1274"/>
      <c r="DA72" s="1274"/>
      <c r="DB72" s="1274"/>
      <c r="DC72" s="1274"/>
    </row>
    <row r="73" spans="2:107" ht="13" x14ac:dyDescent="0.2">
      <c r="B73" s="1249"/>
      <c r="G73" s="1275"/>
      <c r="H73" s="1275"/>
      <c r="I73" s="1275"/>
      <c r="J73" s="1275"/>
      <c r="K73" s="1297"/>
      <c r="L73" s="1297"/>
      <c r="M73" s="1297"/>
      <c r="N73" s="1297"/>
      <c r="AM73" s="1267"/>
      <c r="AN73" s="1278" t="s">
        <v>598</v>
      </c>
      <c r="AO73" s="1278"/>
      <c r="AP73" s="1278"/>
      <c r="AQ73" s="1278"/>
      <c r="AR73" s="1278"/>
      <c r="AS73" s="1278"/>
      <c r="AT73" s="1278"/>
      <c r="AU73" s="1278"/>
      <c r="AV73" s="1278"/>
      <c r="AW73" s="1278"/>
      <c r="AX73" s="1278"/>
      <c r="AY73" s="1278"/>
      <c r="AZ73" s="1278"/>
      <c r="BA73" s="1278"/>
      <c r="BB73" s="1278" t="s">
        <v>599</v>
      </c>
      <c r="BC73" s="1278"/>
      <c r="BD73" s="1278"/>
      <c r="BE73" s="1278"/>
      <c r="BF73" s="1278"/>
      <c r="BG73" s="1278"/>
      <c r="BH73" s="1278"/>
      <c r="BI73" s="1278"/>
      <c r="BJ73" s="1278"/>
      <c r="BK73" s="1278"/>
      <c r="BL73" s="1278"/>
      <c r="BM73" s="1278"/>
      <c r="BN73" s="1278"/>
      <c r="BO73" s="1278"/>
      <c r="BP73" s="1279">
        <v>83.4</v>
      </c>
      <c r="BQ73" s="1279"/>
      <c r="BR73" s="1279"/>
      <c r="BS73" s="1279"/>
      <c r="BT73" s="1279"/>
      <c r="BU73" s="1279"/>
      <c r="BV73" s="1279"/>
      <c r="BW73" s="1279"/>
      <c r="BX73" s="1279">
        <v>107.6</v>
      </c>
      <c r="BY73" s="1279"/>
      <c r="BZ73" s="1279"/>
      <c r="CA73" s="1279"/>
      <c r="CB73" s="1279"/>
      <c r="CC73" s="1279"/>
      <c r="CD73" s="1279"/>
      <c r="CE73" s="1279"/>
      <c r="CF73" s="1279">
        <v>108.8</v>
      </c>
      <c r="CG73" s="1279"/>
      <c r="CH73" s="1279"/>
      <c r="CI73" s="1279"/>
      <c r="CJ73" s="1279"/>
      <c r="CK73" s="1279"/>
      <c r="CL73" s="1279"/>
      <c r="CM73" s="1279"/>
      <c r="CN73" s="1279">
        <v>110.8</v>
      </c>
      <c r="CO73" s="1279"/>
      <c r="CP73" s="1279"/>
      <c r="CQ73" s="1279"/>
      <c r="CR73" s="1279"/>
      <c r="CS73" s="1279"/>
      <c r="CT73" s="1279"/>
      <c r="CU73" s="1279"/>
      <c r="CV73" s="1279">
        <v>95.1</v>
      </c>
      <c r="CW73" s="1279"/>
      <c r="CX73" s="1279"/>
      <c r="CY73" s="1279"/>
      <c r="CZ73" s="1279"/>
      <c r="DA73" s="1279"/>
      <c r="DB73" s="1279"/>
      <c r="DC73" s="1279"/>
    </row>
    <row r="74" spans="2:107" ht="13" x14ac:dyDescent="0.2">
      <c r="B74" s="1249"/>
      <c r="G74" s="1275"/>
      <c r="H74" s="1275"/>
      <c r="I74" s="1275"/>
      <c r="J74" s="1275"/>
      <c r="K74" s="1297"/>
      <c r="L74" s="1297"/>
      <c r="M74" s="1297"/>
      <c r="N74" s="1297"/>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 x14ac:dyDescent="0.2">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604</v>
      </c>
      <c r="BC75" s="1278"/>
      <c r="BD75" s="1278"/>
      <c r="BE75" s="1278"/>
      <c r="BF75" s="1278"/>
      <c r="BG75" s="1278"/>
      <c r="BH75" s="1278"/>
      <c r="BI75" s="1278"/>
      <c r="BJ75" s="1278"/>
      <c r="BK75" s="1278"/>
      <c r="BL75" s="1278"/>
      <c r="BM75" s="1278"/>
      <c r="BN75" s="1278"/>
      <c r="BO75" s="1278"/>
      <c r="BP75" s="1279">
        <v>10.8</v>
      </c>
      <c r="BQ75" s="1279"/>
      <c r="BR75" s="1279"/>
      <c r="BS75" s="1279"/>
      <c r="BT75" s="1279"/>
      <c r="BU75" s="1279"/>
      <c r="BV75" s="1279"/>
      <c r="BW75" s="1279"/>
      <c r="BX75" s="1279">
        <v>10.199999999999999</v>
      </c>
      <c r="BY75" s="1279"/>
      <c r="BZ75" s="1279"/>
      <c r="CA75" s="1279"/>
      <c r="CB75" s="1279"/>
      <c r="CC75" s="1279"/>
      <c r="CD75" s="1279"/>
      <c r="CE75" s="1279"/>
      <c r="CF75" s="1279">
        <v>9.8000000000000007</v>
      </c>
      <c r="CG75" s="1279"/>
      <c r="CH75" s="1279"/>
      <c r="CI75" s="1279"/>
      <c r="CJ75" s="1279"/>
      <c r="CK75" s="1279"/>
      <c r="CL75" s="1279"/>
      <c r="CM75" s="1279"/>
      <c r="CN75" s="1279">
        <v>9.6999999999999993</v>
      </c>
      <c r="CO75" s="1279"/>
      <c r="CP75" s="1279"/>
      <c r="CQ75" s="1279"/>
      <c r="CR75" s="1279"/>
      <c r="CS75" s="1279"/>
      <c r="CT75" s="1279"/>
      <c r="CU75" s="1279"/>
      <c r="CV75" s="1279">
        <v>9.6</v>
      </c>
      <c r="CW75" s="1279"/>
      <c r="CX75" s="1279"/>
      <c r="CY75" s="1279"/>
      <c r="CZ75" s="1279"/>
      <c r="DA75" s="1279"/>
      <c r="DB75" s="1279"/>
      <c r="DC75" s="1279"/>
    </row>
    <row r="76" spans="2:107" ht="13" x14ac:dyDescent="0.2">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 x14ac:dyDescent="0.2">
      <c r="B77" s="1249"/>
      <c r="G77" s="1268"/>
      <c r="H77" s="1268"/>
      <c r="I77" s="1268"/>
      <c r="J77" s="1268"/>
      <c r="K77" s="1297"/>
      <c r="L77" s="1297"/>
      <c r="M77" s="1297"/>
      <c r="N77" s="1297"/>
      <c r="AN77" s="1274" t="s">
        <v>601</v>
      </c>
      <c r="AO77" s="1274"/>
      <c r="AP77" s="1274"/>
      <c r="AQ77" s="1274"/>
      <c r="AR77" s="1274"/>
      <c r="AS77" s="1274"/>
      <c r="AT77" s="1274"/>
      <c r="AU77" s="1274"/>
      <c r="AV77" s="1274"/>
      <c r="AW77" s="1274"/>
      <c r="AX77" s="1274"/>
      <c r="AY77" s="1274"/>
      <c r="AZ77" s="1274"/>
      <c r="BA77" s="1274"/>
      <c r="BB77" s="1278" t="s">
        <v>599</v>
      </c>
      <c r="BC77" s="1278"/>
      <c r="BD77" s="1278"/>
      <c r="BE77" s="1278"/>
      <c r="BF77" s="1278"/>
      <c r="BG77" s="1278"/>
      <c r="BH77" s="1278"/>
      <c r="BI77" s="1278"/>
      <c r="BJ77" s="1278"/>
      <c r="BK77" s="1278"/>
      <c r="BL77" s="1278"/>
      <c r="BM77" s="1278"/>
      <c r="BN77" s="1278"/>
      <c r="BO77" s="1278"/>
      <c r="BP77" s="1279">
        <v>23.4</v>
      </c>
      <c r="BQ77" s="1279"/>
      <c r="BR77" s="1279"/>
      <c r="BS77" s="1279"/>
      <c r="BT77" s="1279"/>
      <c r="BU77" s="1279"/>
      <c r="BV77" s="1279"/>
      <c r="BW77" s="1279"/>
      <c r="BX77" s="1279">
        <v>7.6</v>
      </c>
      <c r="BY77" s="1279"/>
      <c r="BZ77" s="1279"/>
      <c r="CA77" s="1279"/>
      <c r="CB77" s="1279"/>
      <c r="CC77" s="1279"/>
      <c r="CD77" s="1279"/>
      <c r="CE77" s="1279"/>
      <c r="CF77" s="1279">
        <v>3</v>
      </c>
      <c r="CG77" s="1279"/>
      <c r="CH77" s="1279"/>
      <c r="CI77" s="1279"/>
      <c r="CJ77" s="1279"/>
      <c r="CK77" s="1279"/>
      <c r="CL77" s="1279"/>
      <c r="CM77" s="1279"/>
      <c r="CN77" s="1279">
        <v>3.4</v>
      </c>
      <c r="CO77" s="1279"/>
      <c r="CP77" s="1279"/>
      <c r="CQ77" s="1279"/>
      <c r="CR77" s="1279"/>
      <c r="CS77" s="1279"/>
      <c r="CT77" s="1279"/>
      <c r="CU77" s="1279"/>
      <c r="CV77" s="1279">
        <v>0</v>
      </c>
      <c r="CW77" s="1279"/>
      <c r="CX77" s="1279"/>
      <c r="CY77" s="1279"/>
      <c r="CZ77" s="1279"/>
      <c r="DA77" s="1279"/>
      <c r="DB77" s="1279"/>
      <c r="DC77" s="1279"/>
    </row>
    <row r="78" spans="2:107" ht="13" x14ac:dyDescent="0.2">
      <c r="B78" s="1249"/>
      <c r="G78" s="1268"/>
      <c r="H78" s="1268"/>
      <c r="I78" s="1268"/>
      <c r="J78" s="1268"/>
      <c r="K78" s="1297"/>
      <c r="L78" s="1297"/>
      <c r="M78" s="1297"/>
      <c r="N78" s="1297"/>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 x14ac:dyDescent="0.2">
      <c r="B79" s="1249"/>
      <c r="G79" s="1268"/>
      <c r="H79" s="1268"/>
      <c r="I79" s="1282"/>
      <c r="J79" s="1282"/>
      <c r="K79" s="1298"/>
      <c r="L79" s="1298"/>
      <c r="M79" s="1298"/>
      <c r="N79" s="1298"/>
      <c r="AN79" s="1274"/>
      <c r="AO79" s="1274"/>
      <c r="AP79" s="1274"/>
      <c r="AQ79" s="1274"/>
      <c r="AR79" s="1274"/>
      <c r="AS79" s="1274"/>
      <c r="AT79" s="1274"/>
      <c r="AU79" s="1274"/>
      <c r="AV79" s="1274"/>
      <c r="AW79" s="1274"/>
      <c r="AX79" s="1274"/>
      <c r="AY79" s="1274"/>
      <c r="AZ79" s="1274"/>
      <c r="BA79" s="1274"/>
      <c r="BB79" s="1278" t="s">
        <v>604</v>
      </c>
      <c r="BC79" s="1278"/>
      <c r="BD79" s="1278"/>
      <c r="BE79" s="1278"/>
      <c r="BF79" s="1278"/>
      <c r="BG79" s="1278"/>
      <c r="BH79" s="1278"/>
      <c r="BI79" s="1278"/>
      <c r="BJ79" s="1278"/>
      <c r="BK79" s="1278"/>
      <c r="BL79" s="1278"/>
      <c r="BM79" s="1278"/>
      <c r="BN79" s="1278"/>
      <c r="BO79" s="1278"/>
      <c r="BP79" s="1279">
        <v>8.5</v>
      </c>
      <c r="BQ79" s="1279"/>
      <c r="BR79" s="1279"/>
      <c r="BS79" s="1279"/>
      <c r="BT79" s="1279"/>
      <c r="BU79" s="1279"/>
      <c r="BV79" s="1279"/>
      <c r="BW79" s="1279"/>
      <c r="BX79" s="1279">
        <v>8.6</v>
      </c>
      <c r="BY79" s="1279"/>
      <c r="BZ79" s="1279"/>
      <c r="CA79" s="1279"/>
      <c r="CB79" s="1279"/>
      <c r="CC79" s="1279"/>
      <c r="CD79" s="1279"/>
      <c r="CE79" s="1279"/>
      <c r="CF79" s="1279">
        <v>8.8000000000000007</v>
      </c>
      <c r="CG79" s="1279"/>
      <c r="CH79" s="1279"/>
      <c r="CI79" s="1279"/>
      <c r="CJ79" s="1279"/>
      <c r="CK79" s="1279"/>
      <c r="CL79" s="1279"/>
      <c r="CM79" s="1279"/>
      <c r="CN79" s="1279">
        <v>8.8000000000000007</v>
      </c>
      <c r="CO79" s="1279"/>
      <c r="CP79" s="1279"/>
      <c r="CQ79" s="1279"/>
      <c r="CR79" s="1279"/>
      <c r="CS79" s="1279"/>
      <c r="CT79" s="1279"/>
      <c r="CU79" s="1279"/>
      <c r="CV79" s="1279">
        <v>8.3000000000000007</v>
      </c>
      <c r="CW79" s="1279"/>
      <c r="CX79" s="1279"/>
      <c r="CY79" s="1279"/>
      <c r="CZ79" s="1279"/>
      <c r="DA79" s="1279"/>
      <c r="DB79" s="1279"/>
      <c r="DC79" s="1279"/>
    </row>
    <row r="80" spans="2:107" ht="13" x14ac:dyDescent="0.2">
      <c r="B80" s="1249"/>
      <c r="G80" s="1268"/>
      <c r="H80" s="1268"/>
      <c r="I80" s="1282"/>
      <c r="J80" s="1282"/>
      <c r="K80" s="1298"/>
      <c r="L80" s="1298"/>
      <c r="M80" s="1298"/>
      <c r="N80" s="1298"/>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 x14ac:dyDescent="0.2">
      <c r="B81" s="1249"/>
    </row>
    <row r="82" spans="2:109" ht="16.5" x14ac:dyDescent="0.2">
      <c r="B82" s="1249"/>
      <c r="K82" s="1299"/>
      <c r="L82" s="1299"/>
      <c r="M82" s="1299"/>
      <c r="N82" s="1299"/>
      <c r="AQ82" s="1299"/>
      <c r="AR82" s="1299"/>
      <c r="AS82" s="1299"/>
      <c r="AT82" s="1299"/>
      <c r="BC82" s="1299"/>
      <c r="BD82" s="1299"/>
      <c r="BE82" s="1299"/>
      <c r="BF82" s="1299"/>
      <c r="BO82" s="1299"/>
      <c r="BP82" s="1299"/>
      <c r="BQ82" s="1299"/>
      <c r="BR82" s="1299"/>
      <c r="CA82" s="1299"/>
      <c r="CB82" s="1299"/>
      <c r="CC82" s="1299"/>
      <c r="CD82" s="1299"/>
      <c r="CM82" s="1299"/>
      <c r="CN82" s="1299"/>
      <c r="CO82" s="1299"/>
      <c r="CP82" s="1299"/>
      <c r="CY82" s="1299"/>
      <c r="CZ82" s="1299"/>
      <c r="DA82" s="1299"/>
      <c r="DB82" s="1299"/>
      <c r="DC82" s="1299"/>
    </row>
    <row r="83" spans="2:109" ht="13" x14ac:dyDescent="0.2">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ht="13" x14ac:dyDescent="0.2">
      <c r="DD84" s="1243"/>
      <c r="DE84" s="1243"/>
    </row>
    <row r="85" spans="2:109" ht="13" x14ac:dyDescent="0.2">
      <c r="DD85" s="1243"/>
      <c r="DE85" s="1243"/>
    </row>
  </sheetData>
  <sheetProtection algorithmName="SHA-512" hashValue="YzRyTPREyHfnoNjkkujzCLcSC0jLBJXhmgHCTeRjnm/7R2+A5GFp4clwXHvITsyWc7BDwk9v1PScA9d75H5fFA==" saltValue="034ctVivwZzWHbiJps5cE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Normal="100" zoomScaleSheetLayoutView="70" workbookViewId="0"/>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 x14ac:dyDescent="0.2">
      <c r="S2" s="262"/>
      <c r="AH2" s="262"/>
    </row>
    <row r="3" spans="1: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 x14ac:dyDescent="0.2"/>
    <row r="5" spans="1:34" ht="13" x14ac:dyDescent="0.2"/>
    <row r="6" spans="1:34" ht="13" x14ac:dyDescent="0.2"/>
    <row r="7" spans="1:34" ht="13" x14ac:dyDescent="0.2"/>
    <row r="8" spans="1:34" ht="13" x14ac:dyDescent="0.2"/>
    <row r="9" spans="1:34" ht="13" x14ac:dyDescent="0.2">
      <c r="AH9" s="26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513</v>
      </c>
    </row>
  </sheetData>
  <sheetProtection algorithmName="SHA-512" hashValue="ufYnatiZy+/b5z9lAGjJTXbBpCre3ys8PpBeDhQsDb+5T1FNeUPU47udmh7NGUpSTqh/lcYvGlHFZwpBJFXzdQ==" saltValue="NdcvjQ3kvRiOEkc0+fLqW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Normal="100" zoomScaleSheetLayoutView="55" workbookViewId="0"/>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 x14ac:dyDescent="0.2">
      <c r="S2" s="262"/>
      <c r="AH2" s="262"/>
    </row>
    <row r="3" spans="2: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 x14ac:dyDescent="0.2"/>
    <row r="5" spans="2:34" ht="13" x14ac:dyDescent="0.2"/>
    <row r="6" spans="2:34" ht="13" x14ac:dyDescent="0.2"/>
    <row r="7" spans="2:34" ht="13" x14ac:dyDescent="0.2"/>
    <row r="8" spans="2:34" ht="13" x14ac:dyDescent="0.2"/>
    <row r="9" spans="2:34" ht="13" x14ac:dyDescent="0.2">
      <c r="AH9" s="26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c r="AG59" s="262"/>
      <c r="AH59" s="262"/>
    </row>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513</v>
      </c>
    </row>
  </sheetData>
  <sheetProtection algorithmName="SHA-512" hashValue="cgyPQVEb6+BKm++1KvervnuB99SQ4e/MTmp+F3Ly4Un4pwbWnRsgGnitDi5ufZkj1byFvNZrBGr8b7hqZzGG4A==" saltValue="5Gi0dEu0X6bsrCGTU5MRP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51</v>
      </c>
      <c r="E2" s="146"/>
      <c r="F2" s="147" t="s">
        <v>563</v>
      </c>
      <c r="G2" s="148"/>
      <c r="H2" s="149"/>
    </row>
    <row r="3" spans="1:8" x14ac:dyDescent="0.2">
      <c r="A3" s="145" t="s">
        <v>556</v>
      </c>
      <c r="B3" s="150"/>
      <c r="C3" s="151"/>
      <c r="D3" s="152">
        <v>169069</v>
      </c>
      <c r="E3" s="153"/>
      <c r="F3" s="154">
        <v>116162</v>
      </c>
      <c r="G3" s="155"/>
      <c r="H3" s="156"/>
    </row>
    <row r="4" spans="1:8" x14ac:dyDescent="0.2">
      <c r="A4" s="157"/>
      <c r="B4" s="158"/>
      <c r="C4" s="159"/>
      <c r="D4" s="160">
        <v>43472</v>
      </c>
      <c r="E4" s="161"/>
      <c r="F4" s="162">
        <v>61562</v>
      </c>
      <c r="G4" s="163"/>
      <c r="H4" s="164"/>
    </row>
    <row r="5" spans="1:8" x14ac:dyDescent="0.2">
      <c r="A5" s="145" t="s">
        <v>558</v>
      </c>
      <c r="B5" s="150"/>
      <c r="C5" s="151"/>
      <c r="D5" s="152">
        <v>210953</v>
      </c>
      <c r="E5" s="153"/>
      <c r="F5" s="154">
        <v>121449</v>
      </c>
      <c r="G5" s="155"/>
      <c r="H5" s="156"/>
    </row>
    <row r="6" spans="1:8" x14ac:dyDescent="0.2">
      <c r="A6" s="157"/>
      <c r="B6" s="158"/>
      <c r="C6" s="159"/>
      <c r="D6" s="160">
        <v>82799</v>
      </c>
      <c r="E6" s="161"/>
      <c r="F6" s="162">
        <v>62922</v>
      </c>
      <c r="G6" s="163"/>
      <c r="H6" s="164"/>
    </row>
    <row r="7" spans="1:8" x14ac:dyDescent="0.2">
      <c r="A7" s="145" t="s">
        <v>559</v>
      </c>
      <c r="B7" s="150"/>
      <c r="C7" s="151"/>
      <c r="D7" s="152">
        <v>196190</v>
      </c>
      <c r="E7" s="153"/>
      <c r="F7" s="154">
        <v>145139</v>
      </c>
      <c r="G7" s="155"/>
      <c r="H7" s="156"/>
    </row>
    <row r="8" spans="1:8" x14ac:dyDescent="0.2">
      <c r="A8" s="157"/>
      <c r="B8" s="158"/>
      <c r="C8" s="159"/>
      <c r="D8" s="160">
        <v>96493</v>
      </c>
      <c r="E8" s="161"/>
      <c r="F8" s="162">
        <v>83762</v>
      </c>
      <c r="G8" s="163"/>
      <c r="H8" s="164"/>
    </row>
    <row r="9" spans="1:8" x14ac:dyDescent="0.2">
      <c r="A9" s="145" t="s">
        <v>560</v>
      </c>
      <c r="B9" s="150"/>
      <c r="C9" s="151"/>
      <c r="D9" s="152">
        <v>334479</v>
      </c>
      <c r="E9" s="153"/>
      <c r="F9" s="154">
        <v>125391</v>
      </c>
      <c r="G9" s="155"/>
      <c r="H9" s="156"/>
    </row>
    <row r="10" spans="1:8" x14ac:dyDescent="0.2">
      <c r="A10" s="157"/>
      <c r="B10" s="158"/>
      <c r="C10" s="159"/>
      <c r="D10" s="160">
        <v>226898</v>
      </c>
      <c r="E10" s="161"/>
      <c r="F10" s="162">
        <v>68516</v>
      </c>
      <c r="G10" s="163"/>
      <c r="H10" s="164"/>
    </row>
    <row r="11" spans="1:8" x14ac:dyDescent="0.2">
      <c r="A11" s="145" t="s">
        <v>561</v>
      </c>
      <c r="B11" s="150"/>
      <c r="C11" s="151"/>
      <c r="D11" s="152">
        <v>362232</v>
      </c>
      <c r="E11" s="153"/>
      <c r="F11" s="154">
        <v>138402</v>
      </c>
      <c r="G11" s="155"/>
      <c r="H11" s="156"/>
    </row>
    <row r="12" spans="1:8" x14ac:dyDescent="0.2">
      <c r="A12" s="157"/>
      <c r="B12" s="158"/>
      <c r="C12" s="165"/>
      <c r="D12" s="160">
        <v>123485</v>
      </c>
      <c r="E12" s="161"/>
      <c r="F12" s="162">
        <v>70652</v>
      </c>
      <c r="G12" s="163"/>
      <c r="H12" s="164"/>
    </row>
    <row r="13" spans="1:8" x14ac:dyDescent="0.2">
      <c r="A13" s="145"/>
      <c r="B13" s="150"/>
      <c r="C13" s="166"/>
      <c r="D13" s="167">
        <v>254585</v>
      </c>
      <c r="E13" s="168"/>
      <c r="F13" s="169">
        <v>129309</v>
      </c>
      <c r="G13" s="170"/>
      <c r="H13" s="156"/>
    </row>
    <row r="14" spans="1:8" x14ac:dyDescent="0.2">
      <c r="A14" s="157"/>
      <c r="B14" s="158"/>
      <c r="C14" s="159"/>
      <c r="D14" s="160">
        <v>114629</v>
      </c>
      <c r="E14" s="161"/>
      <c r="F14" s="162">
        <v>69483</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2.02</v>
      </c>
      <c r="C19" s="171">
        <f>ROUND(VALUE(SUBSTITUTE(実質収支比率等に係る経年分析!G$48,"▲","-")),2)</f>
        <v>0.63</v>
      </c>
      <c r="D19" s="171">
        <f>ROUND(VALUE(SUBSTITUTE(実質収支比率等に係る経年分析!H$48,"▲","-")),2)</f>
        <v>1.43</v>
      </c>
      <c r="E19" s="171">
        <f>ROUND(VALUE(SUBSTITUTE(実質収支比率等に係る経年分析!I$48,"▲","-")),2)</f>
        <v>1.78</v>
      </c>
      <c r="F19" s="171">
        <f>ROUND(VALUE(SUBSTITUTE(実質収支比率等に係る経年分析!J$48,"▲","-")),2)</f>
        <v>2.4500000000000002</v>
      </c>
    </row>
    <row r="20" spans="1:11" x14ac:dyDescent="0.2">
      <c r="A20" s="171" t="s">
        <v>54</v>
      </c>
      <c r="B20" s="171">
        <f>ROUND(VALUE(SUBSTITUTE(実質収支比率等に係る経年分析!F$47,"▲","-")),2)</f>
        <v>29</v>
      </c>
      <c r="C20" s="171">
        <f>ROUND(VALUE(SUBSTITUTE(実質収支比率等に係る経年分析!G$47,"▲","-")),2)</f>
        <v>28.23</v>
      </c>
      <c r="D20" s="171">
        <f>ROUND(VALUE(SUBSTITUTE(実質収支比率等に係る経年分析!H$47,"▲","-")),2)</f>
        <v>27.56</v>
      </c>
      <c r="E20" s="171">
        <f>ROUND(VALUE(SUBSTITUTE(実質収支比率等に係る経年分析!I$47,"▲","-")),2)</f>
        <v>27.54</v>
      </c>
      <c r="F20" s="171">
        <f>ROUND(VALUE(SUBSTITUTE(実質収支比率等に係る経年分析!J$47,"▲","-")),2)</f>
        <v>28.28</v>
      </c>
    </row>
    <row r="21" spans="1:11" x14ac:dyDescent="0.2">
      <c r="A21" s="171" t="s">
        <v>55</v>
      </c>
      <c r="B21" s="171">
        <f>IF(ISNUMBER(VALUE(SUBSTITUTE(実質収支比率等に係る経年分析!F$49,"▲","-"))),ROUND(VALUE(SUBSTITUTE(実質収支比率等に係る経年分析!F$49,"▲","-")),2),NA())</f>
        <v>11.3</v>
      </c>
      <c r="C21" s="171">
        <f>IF(ISNUMBER(VALUE(SUBSTITUTE(実質収支比率等に係る経年分析!G$49,"▲","-"))),ROUND(VALUE(SUBSTITUTE(実質収支比率等に係る経年分析!G$49,"▲","-")),2),NA())</f>
        <v>6.66</v>
      </c>
      <c r="D21" s="171">
        <f>IF(ISNUMBER(VALUE(SUBSTITUTE(実質収支比率等に係る経年分析!H$49,"▲","-"))),ROUND(VALUE(SUBSTITUTE(実質収支比率等に係る経年分析!H$49,"▲","-")),2),NA())</f>
        <v>0.59</v>
      </c>
      <c r="E21" s="171">
        <f>IF(ISNUMBER(VALUE(SUBSTITUTE(実質収支比率等に係る経年分析!I$49,"▲","-"))),ROUND(VALUE(SUBSTITUTE(実質収支比率等に係る経年分析!I$49,"▲","-")),2),NA())</f>
        <v>4.09</v>
      </c>
      <c r="F21" s="171">
        <f>IF(ISNUMBER(VALUE(SUBSTITUTE(実質収支比率等に係る経年分析!J$49,"▲","-"))),ROUND(VALUE(SUBSTITUTE(実質収支比率等に係る経年分析!J$49,"▲","-")),2),NA())</f>
        <v>6.64</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0.03</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下水道事業特別会計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0.05</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0.06</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0.17</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0.05</v>
      </c>
    </row>
    <row r="30" spans="1:11" x14ac:dyDescent="0.2">
      <c r="A30" s="172" t="str">
        <f>IF(連結実質赤字比率に係る赤字・黒字の構成分析!C$40="",NA(),連結実質赤字比率に係る赤字・黒字の構成分析!C$40)</f>
        <v>診療所特別会計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0.09</v>
      </c>
    </row>
    <row r="31" spans="1:11" x14ac:dyDescent="0.2">
      <c r="A31" s="172" t="str">
        <f>IF(連結実質赤字比率に係る赤字・黒字の構成分析!C$39="",NA(),連結実質赤字比率に係る赤字・黒字の構成分析!C$39)</f>
        <v>介護老人保健施設事業特別会計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0.38</v>
      </c>
    </row>
    <row r="32" spans="1:11" x14ac:dyDescent="0.2">
      <c r="A32" s="172" t="str">
        <f>IF(連結実質赤字比率に係る赤字・黒字の構成分析!C$38="",NA(),連結実質赤字比率に係る赤字・黒字の構成分析!C$38)</f>
        <v>介護保険事業特別会計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0.72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0.69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0.56999999999999995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0.81</v>
      </c>
    </row>
    <row r="33" spans="1:16" x14ac:dyDescent="0.2">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1.06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0.91</v>
      </c>
    </row>
    <row r="34" spans="1:16" x14ac:dyDescent="0.2">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1.95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0.61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1.38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1.64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2.34</v>
      </c>
    </row>
    <row r="35" spans="1:16" x14ac:dyDescent="0.2">
      <c r="A35" s="172" t="str">
        <f>IF(連結実質赤字比率に係る赤字・黒字の構成分析!C$35="",NA(),連結実質赤字比率に係る赤字・黒字の構成分析!C$35)</f>
        <v>水道事業特別会計</v>
      </c>
      <c r="B35" s="172" t="e">
        <f>IF(ROUND(VALUE(SUBSTITUTE(連結実質赤字比率に係る赤字・黒字の構成分析!F$35,"▲", "-")), 2) &lt; 0, ABS(ROUND(VALUE(SUBSTITUTE(連結実質赤字比率に係る赤字・黒字の構成分析!F$35,"▲", "-")), 2)), NA())</f>
        <v>#VALUE!</v>
      </c>
      <c r="C35" s="172" t="e">
        <f>IF(ROUND(VALUE(SUBSTITUTE(連結実質赤字比率に係る赤字・黒字の構成分析!F$35,"▲", "-")), 2) &gt;= 0, ABS(ROUND(VALUE(SUBSTITUTE(連結実質赤字比率に係る赤字・黒字の構成分析!F$35,"▲", "-")), 2)), NA())</f>
        <v>#VALUE!</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3.14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1.07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4.04</v>
      </c>
    </row>
    <row r="36" spans="1:16" x14ac:dyDescent="0.2">
      <c r="A36" s="172" t="str">
        <f>IF(連結実質赤字比率に係る赤字・黒字の構成分析!C$34="",NA(),連結実質赤字比率に係る赤字・黒字の構成分析!C$34)</f>
        <v>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5.68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5.87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6.55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6.79</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1081</v>
      </c>
      <c r="E42" s="173"/>
      <c r="F42" s="173"/>
      <c r="G42" s="173">
        <f>'実質公債費比率（分子）の構造'!L$52</f>
        <v>1108</v>
      </c>
      <c r="H42" s="173"/>
      <c r="I42" s="173"/>
      <c r="J42" s="173">
        <f>'実質公債費比率（分子）の構造'!M$52</f>
        <v>1139</v>
      </c>
      <c r="K42" s="173"/>
      <c r="L42" s="173"/>
      <c r="M42" s="173">
        <f>'実質公債費比率（分子）の構造'!N$52</f>
        <v>1049</v>
      </c>
      <c r="N42" s="173"/>
      <c r="O42" s="173"/>
      <c r="P42" s="173">
        <f>'実質公債費比率（分子）の構造'!O$52</f>
        <v>1068</v>
      </c>
    </row>
    <row r="43" spans="1:16" x14ac:dyDescent="0.2">
      <c r="A43" s="173" t="s">
        <v>63</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2">
      <c r="A44" s="173" t="s">
        <v>64</v>
      </c>
      <c r="B44" s="173">
        <f>'実質公債費比率（分子）の構造'!K$50</f>
        <v>10</v>
      </c>
      <c r="C44" s="173"/>
      <c r="D44" s="173"/>
      <c r="E44" s="173">
        <f>'実質公債費比率（分子）の構造'!L$50</f>
        <v>10</v>
      </c>
      <c r="F44" s="173"/>
      <c r="G44" s="173"/>
      <c r="H44" s="173">
        <f>'実質公債費比率（分子）の構造'!M$50</f>
        <v>10</v>
      </c>
      <c r="I44" s="173"/>
      <c r="J44" s="173"/>
      <c r="K44" s="173">
        <f>'実質公債費比率（分子）の構造'!N$50</f>
        <v>9</v>
      </c>
      <c r="L44" s="173"/>
      <c r="M44" s="173"/>
      <c r="N44" s="173">
        <f>'実質公債費比率（分子）の構造'!O$50</f>
        <v>10</v>
      </c>
      <c r="O44" s="173"/>
      <c r="P44" s="173"/>
    </row>
    <row r="45" spans="1:16" x14ac:dyDescent="0.2">
      <c r="A45" s="173" t="s">
        <v>65</v>
      </c>
      <c r="B45" s="173">
        <f>'実質公債費比率（分子）の構造'!K$49</f>
        <v>34</v>
      </c>
      <c r="C45" s="173"/>
      <c r="D45" s="173"/>
      <c r="E45" s="173">
        <f>'実質公債費比率（分子）の構造'!L$49</f>
        <v>34</v>
      </c>
      <c r="F45" s="173"/>
      <c r="G45" s="173"/>
      <c r="H45" s="173">
        <f>'実質公債費比率（分子）の構造'!M$49</f>
        <v>16</v>
      </c>
      <c r="I45" s="173"/>
      <c r="J45" s="173"/>
      <c r="K45" s="173">
        <f>'実質公債費比率（分子）の構造'!N$49</f>
        <v>8</v>
      </c>
      <c r="L45" s="173"/>
      <c r="M45" s="173"/>
      <c r="N45" s="173">
        <f>'実質公債費比率（分子）の構造'!O$49</f>
        <v>3</v>
      </c>
      <c r="O45" s="173"/>
      <c r="P45" s="173"/>
    </row>
    <row r="46" spans="1:16" x14ac:dyDescent="0.2">
      <c r="A46" s="173" t="s">
        <v>66</v>
      </c>
      <c r="B46" s="173">
        <f>'実質公債費比率（分子）の構造'!K$48</f>
        <v>253</v>
      </c>
      <c r="C46" s="173"/>
      <c r="D46" s="173"/>
      <c r="E46" s="173">
        <f>'実質公債費比率（分子）の構造'!L$48</f>
        <v>284</v>
      </c>
      <c r="F46" s="173"/>
      <c r="G46" s="173"/>
      <c r="H46" s="173">
        <f>'実質公債費比率（分子）の構造'!M$48</f>
        <v>288</v>
      </c>
      <c r="I46" s="173"/>
      <c r="J46" s="173"/>
      <c r="K46" s="173">
        <f>'実質公債費比率（分子）の構造'!N$48</f>
        <v>292</v>
      </c>
      <c r="L46" s="173"/>
      <c r="M46" s="173"/>
      <c r="N46" s="173">
        <f>'実質公債費比率（分子）の構造'!O$48</f>
        <v>297</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1156</v>
      </c>
      <c r="C49" s="173"/>
      <c r="D49" s="173"/>
      <c r="E49" s="173">
        <f>'実質公債費比率（分子）の構造'!L$45</f>
        <v>1116</v>
      </c>
      <c r="F49" s="173"/>
      <c r="G49" s="173"/>
      <c r="H49" s="173">
        <f>'実質公債費比率（分子）の構造'!M$45</f>
        <v>1182</v>
      </c>
      <c r="I49" s="173"/>
      <c r="J49" s="173"/>
      <c r="K49" s="173">
        <f>'実質公債費比率（分子）の構造'!N$45</f>
        <v>1094</v>
      </c>
      <c r="L49" s="173"/>
      <c r="M49" s="173"/>
      <c r="N49" s="173">
        <f>'実質公債費比率（分子）の構造'!O$45</f>
        <v>1122</v>
      </c>
      <c r="O49" s="173"/>
      <c r="P49" s="173"/>
    </row>
    <row r="50" spans="1:16" x14ac:dyDescent="0.2">
      <c r="A50" s="173" t="s">
        <v>70</v>
      </c>
      <c r="B50" s="173" t="e">
        <f>NA()</f>
        <v>#N/A</v>
      </c>
      <c r="C50" s="173">
        <f>IF(ISNUMBER('実質公債費比率（分子）の構造'!K$53),'実質公債費比率（分子）の構造'!K$53,NA())</f>
        <v>372</v>
      </c>
      <c r="D50" s="173" t="e">
        <f>NA()</f>
        <v>#N/A</v>
      </c>
      <c r="E50" s="173" t="e">
        <f>NA()</f>
        <v>#N/A</v>
      </c>
      <c r="F50" s="173">
        <f>IF(ISNUMBER('実質公債費比率（分子）の構造'!L$53),'実質公債費比率（分子）の構造'!L$53,NA())</f>
        <v>336</v>
      </c>
      <c r="G50" s="173" t="e">
        <f>NA()</f>
        <v>#N/A</v>
      </c>
      <c r="H50" s="173" t="e">
        <f>NA()</f>
        <v>#N/A</v>
      </c>
      <c r="I50" s="173">
        <f>IF(ISNUMBER('実質公債費比率（分子）の構造'!M$53),'実質公債費比率（分子）の構造'!M$53,NA())</f>
        <v>357</v>
      </c>
      <c r="J50" s="173" t="e">
        <f>NA()</f>
        <v>#N/A</v>
      </c>
      <c r="K50" s="173" t="e">
        <f>NA()</f>
        <v>#N/A</v>
      </c>
      <c r="L50" s="173">
        <f>IF(ISNUMBER('実質公債費比率（分子）の構造'!N$53),'実質公債費比率（分子）の構造'!N$53,NA())</f>
        <v>354</v>
      </c>
      <c r="M50" s="173" t="e">
        <f>NA()</f>
        <v>#N/A</v>
      </c>
      <c r="N50" s="173" t="e">
        <f>NA()</f>
        <v>#N/A</v>
      </c>
      <c r="O50" s="173">
        <f>IF(ISNUMBER('実質公債費比率（分子）の構造'!O$53),'実質公債費比率（分子）の構造'!O$53,NA())</f>
        <v>364</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11404</v>
      </c>
      <c r="E56" s="172"/>
      <c r="F56" s="172"/>
      <c r="G56" s="172">
        <f>'将来負担比率（分子）の構造'!J$52</f>
        <v>11097</v>
      </c>
      <c r="H56" s="172"/>
      <c r="I56" s="172"/>
      <c r="J56" s="172">
        <f>'将来負担比率（分子）の構造'!K$52</f>
        <v>11106</v>
      </c>
      <c r="K56" s="172"/>
      <c r="L56" s="172"/>
      <c r="M56" s="172">
        <f>'将来負担比率（分子）の構造'!L$52</f>
        <v>11646</v>
      </c>
      <c r="N56" s="172"/>
      <c r="O56" s="172"/>
      <c r="P56" s="172">
        <f>'将来負担比率（分子）の構造'!M$52</f>
        <v>12267</v>
      </c>
    </row>
    <row r="57" spans="1:16" x14ac:dyDescent="0.2">
      <c r="A57" s="172" t="s">
        <v>41</v>
      </c>
      <c r="B57" s="172"/>
      <c r="C57" s="172"/>
      <c r="D57" s="172">
        <f>'将来負担比率（分子）の構造'!I$51</f>
        <v>291</v>
      </c>
      <c r="E57" s="172"/>
      <c r="F57" s="172"/>
      <c r="G57" s="172">
        <f>'将来負担比率（分子）の構造'!J$51</f>
        <v>268</v>
      </c>
      <c r="H57" s="172"/>
      <c r="I57" s="172"/>
      <c r="J57" s="172">
        <f>'将来負担比率（分子）の構造'!K$51</f>
        <v>279</v>
      </c>
      <c r="K57" s="172"/>
      <c r="L57" s="172"/>
      <c r="M57" s="172">
        <f>'将来負担比率（分子）の構造'!L$51</f>
        <v>270</v>
      </c>
      <c r="N57" s="172"/>
      <c r="O57" s="172"/>
      <c r="P57" s="172">
        <f>'将来負担比率（分子）の構造'!M$51</f>
        <v>247</v>
      </c>
    </row>
    <row r="58" spans="1:16" x14ac:dyDescent="0.2">
      <c r="A58" s="172" t="s">
        <v>40</v>
      </c>
      <c r="B58" s="172"/>
      <c r="C58" s="172"/>
      <c r="D58" s="172">
        <f>'将来負担比率（分子）の構造'!I$50</f>
        <v>2621</v>
      </c>
      <c r="E58" s="172"/>
      <c r="F58" s="172"/>
      <c r="G58" s="172">
        <f>'将来負担比率（分子）の構造'!J$50</f>
        <v>2144</v>
      </c>
      <c r="H58" s="172"/>
      <c r="I58" s="172"/>
      <c r="J58" s="172">
        <f>'将来負担比率（分子）の構造'!K$50</f>
        <v>2152</v>
      </c>
      <c r="K58" s="172"/>
      <c r="L58" s="172"/>
      <c r="M58" s="172">
        <f>'将来負担比率（分子）の構造'!L$50</f>
        <v>1960</v>
      </c>
      <c r="N58" s="172"/>
      <c r="O58" s="172"/>
      <c r="P58" s="172">
        <f>'将来負担比率（分子）の構造'!M$50</f>
        <v>2476</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34</v>
      </c>
      <c r="B62" s="172">
        <f>'将来負担比率（分子）の構造'!I$45</f>
        <v>1235</v>
      </c>
      <c r="C62" s="172"/>
      <c r="D62" s="172"/>
      <c r="E62" s="172">
        <f>'将来負担比率（分子）の構造'!J$45</f>
        <v>1197</v>
      </c>
      <c r="F62" s="172"/>
      <c r="G62" s="172"/>
      <c r="H62" s="172">
        <f>'将来負担比率（分子）の構造'!K$45</f>
        <v>1249</v>
      </c>
      <c r="I62" s="172"/>
      <c r="J62" s="172"/>
      <c r="K62" s="172">
        <f>'将来負担比率（分子）の構造'!L$45</f>
        <v>1101</v>
      </c>
      <c r="L62" s="172"/>
      <c r="M62" s="172"/>
      <c r="N62" s="172">
        <f>'将来負担比率（分子）の構造'!M$45</f>
        <v>1241</v>
      </c>
      <c r="O62" s="172"/>
      <c r="P62" s="172"/>
    </row>
    <row r="63" spans="1:16" x14ac:dyDescent="0.2">
      <c r="A63" s="172" t="s">
        <v>33</v>
      </c>
      <c r="B63" s="172">
        <f>'将来負担比率（分子）の構造'!I$44</f>
        <v>47</v>
      </c>
      <c r="C63" s="172"/>
      <c r="D63" s="172"/>
      <c r="E63" s="172">
        <f>'将来負担比率（分子）の構造'!J$44</f>
        <v>38</v>
      </c>
      <c r="F63" s="172"/>
      <c r="G63" s="172"/>
      <c r="H63" s="172">
        <f>'将来負担比率（分子）の構造'!K$44</f>
        <v>52</v>
      </c>
      <c r="I63" s="172"/>
      <c r="J63" s="172"/>
      <c r="K63" s="172">
        <f>'将来負担比率（分子）の構造'!L$44</f>
        <v>47</v>
      </c>
      <c r="L63" s="172"/>
      <c r="M63" s="172"/>
      <c r="N63" s="172">
        <f>'将来負担比率（分子）の構造'!M$44</f>
        <v>48</v>
      </c>
      <c r="O63" s="172"/>
      <c r="P63" s="172"/>
    </row>
    <row r="64" spans="1:16" x14ac:dyDescent="0.2">
      <c r="A64" s="172" t="s">
        <v>32</v>
      </c>
      <c r="B64" s="172">
        <f>'将来負担比率（分子）の構造'!I$43</f>
        <v>3462</v>
      </c>
      <c r="C64" s="172"/>
      <c r="D64" s="172"/>
      <c r="E64" s="172">
        <f>'将来負担比率（分子）の構造'!J$43</f>
        <v>3278</v>
      </c>
      <c r="F64" s="172"/>
      <c r="G64" s="172"/>
      <c r="H64" s="172">
        <f>'将来負担比率（分子）の構造'!K$43</f>
        <v>3230</v>
      </c>
      <c r="I64" s="172"/>
      <c r="J64" s="172"/>
      <c r="K64" s="172">
        <f>'将来負担比率（分子）の構造'!L$43</f>
        <v>3115</v>
      </c>
      <c r="L64" s="172"/>
      <c r="M64" s="172"/>
      <c r="N64" s="172">
        <f>'将来負担比率（分子）の構造'!M$43</f>
        <v>3147</v>
      </c>
      <c r="O64" s="172"/>
      <c r="P64" s="172"/>
    </row>
    <row r="65" spans="1:16" x14ac:dyDescent="0.2">
      <c r="A65" s="172" t="s">
        <v>31</v>
      </c>
      <c r="B65" s="172">
        <f>'将来負担比率（分子）の構造'!I$42</f>
        <v>73</v>
      </c>
      <c r="C65" s="172"/>
      <c r="D65" s="172"/>
      <c r="E65" s="172">
        <f>'将来負担比率（分子）の構造'!J$42</f>
        <v>63</v>
      </c>
      <c r="F65" s="172"/>
      <c r="G65" s="172"/>
      <c r="H65" s="172">
        <f>'将来負担比率（分子）の構造'!K$42</f>
        <v>53</v>
      </c>
      <c r="I65" s="172"/>
      <c r="J65" s="172"/>
      <c r="K65" s="172">
        <f>'将来負担比率（分子）の構造'!L$42</f>
        <v>44</v>
      </c>
      <c r="L65" s="172"/>
      <c r="M65" s="172"/>
      <c r="N65" s="172">
        <f>'将来負担比率（分子）の構造'!M$42</f>
        <v>34</v>
      </c>
      <c r="O65" s="172"/>
      <c r="P65" s="172"/>
    </row>
    <row r="66" spans="1:16" x14ac:dyDescent="0.2">
      <c r="A66" s="172" t="s">
        <v>30</v>
      </c>
      <c r="B66" s="172">
        <f>'将来負担比率（分子）の構造'!I$41</f>
        <v>12565</v>
      </c>
      <c r="C66" s="172"/>
      <c r="D66" s="172"/>
      <c r="E66" s="172">
        <f>'将来負担比率（分子）の構造'!J$41</f>
        <v>12826</v>
      </c>
      <c r="F66" s="172"/>
      <c r="G66" s="172"/>
      <c r="H66" s="172">
        <f>'将来負担比率（分子）の構造'!K$41</f>
        <v>12848</v>
      </c>
      <c r="I66" s="172"/>
      <c r="J66" s="172"/>
      <c r="K66" s="172">
        <f>'将来負担比率（分子）の構造'!L$41</f>
        <v>13631</v>
      </c>
      <c r="L66" s="172"/>
      <c r="M66" s="172"/>
      <c r="N66" s="172">
        <f>'将来負担比率（分子）の構造'!M$41</f>
        <v>14289</v>
      </c>
      <c r="O66" s="172"/>
      <c r="P66" s="172"/>
    </row>
    <row r="67" spans="1:16" x14ac:dyDescent="0.2">
      <c r="A67" s="172" t="s">
        <v>74</v>
      </c>
      <c r="B67" s="172" t="e">
        <f>NA()</f>
        <v>#N/A</v>
      </c>
      <c r="C67" s="172">
        <f>IF(ISNUMBER('将来負担比率（分子）の構造'!I$53), IF('将来負担比率（分子）の構造'!I$53 &lt; 0, 0, '将来負担比率（分子）の構造'!I$53), NA())</f>
        <v>3065</v>
      </c>
      <c r="D67" s="172" t="e">
        <f>NA()</f>
        <v>#N/A</v>
      </c>
      <c r="E67" s="172" t="e">
        <f>NA()</f>
        <v>#N/A</v>
      </c>
      <c r="F67" s="172">
        <f>IF(ISNUMBER('将来負担比率（分子）の構造'!J$53), IF('将来負担比率（分子）の構造'!J$53 &lt; 0, 0, '将来負担比率（分子）の構造'!J$53), NA())</f>
        <v>3892</v>
      </c>
      <c r="G67" s="172" t="e">
        <f>NA()</f>
        <v>#N/A</v>
      </c>
      <c r="H67" s="172" t="e">
        <f>NA()</f>
        <v>#N/A</v>
      </c>
      <c r="I67" s="172">
        <f>IF(ISNUMBER('将来負担比率（分子）の構造'!K$53), IF('将来負担比率（分子）の構造'!K$53 &lt; 0, 0, '将来負担比率（分子）の構造'!K$53), NA())</f>
        <v>3895</v>
      </c>
      <c r="J67" s="172" t="e">
        <f>NA()</f>
        <v>#N/A</v>
      </c>
      <c r="K67" s="172" t="e">
        <f>NA()</f>
        <v>#N/A</v>
      </c>
      <c r="L67" s="172">
        <f>IF(ISNUMBER('将来負担比率（分子）の構造'!L$53), IF('将来負担比率（分子）の構造'!L$53 &lt; 0, 0, '将来負担比率（分子）の構造'!L$53), NA())</f>
        <v>4062</v>
      </c>
      <c r="M67" s="172" t="e">
        <f>NA()</f>
        <v>#N/A</v>
      </c>
      <c r="N67" s="172" t="e">
        <f>NA()</f>
        <v>#N/A</v>
      </c>
      <c r="O67" s="172">
        <f>IF(ISNUMBER('将来負担比率（分子）の構造'!M$53), IF('将来負担比率（分子）の構造'!M$53 &lt; 0, 0, '将来負担比率（分子）の構造'!M$53), NA())</f>
        <v>3768</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1291</v>
      </c>
      <c r="C72" s="176">
        <f>基金残高に係る経年分析!G55</f>
        <v>1290</v>
      </c>
      <c r="D72" s="176">
        <f>基金残高に係る経年分析!H55</f>
        <v>1414</v>
      </c>
    </row>
    <row r="73" spans="1:16" x14ac:dyDescent="0.2">
      <c r="A73" s="175" t="s">
        <v>77</v>
      </c>
      <c r="B73" s="176">
        <f>基金残高に係る経年分析!F56</f>
        <v>423</v>
      </c>
      <c r="C73" s="176">
        <f>基金残高に係る経年分析!G56</f>
        <v>281</v>
      </c>
      <c r="D73" s="176">
        <f>基金残高に係る経年分析!H56</f>
        <v>641</v>
      </c>
    </row>
    <row r="74" spans="1:16" x14ac:dyDescent="0.2">
      <c r="A74" s="175" t="s">
        <v>78</v>
      </c>
      <c r="B74" s="176">
        <f>基金残高に係る経年分析!F57</f>
        <v>1303</v>
      </c>
      <c r="C74" s="176">
        <f>基金残高に係る経年分析!G57</f>
        <v>1269</v>
      </c>
      <c r="D74" s="176">
        <f>基金残高に係る経年分析!H57</f>
        <v>1271</v>
      </c>
    </row>
  </sheetData>
  <sheetProtection algorithmName="SHA-512" hashValue="7Z9OuJ0xdiQrpAh19Il19CmtabfZxsYUdI8o6C2kMmW/HvjApi+Xvx2ZFti3+fM5SU980cY4C5Seb26IzTa3Og==" saltValue="0I5EVchxvyPL7ZfZkXwQM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A28"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9"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213</v>
      </c>
      <c r="DI1" s="607"/>
      <c r="DJ1" s="607"/>
      <c r="DK1" s="607"/>
      <c r="DL1" s="607"/>
      <c r="DM1" s="607"/>
      <c r="DN1" s="608"/>
      <c r="DO1" s="212"/>
      <c r="DP1" s="606" t="s">
        <v>214</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2">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9" t="s">
        <v>216</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217</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218</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2">
      <c r="B4" s="609" t="s">
        <v>1</v>
      </c>
      <c r="C4" s="610"/>
      <c r="D4" s="610"/>
      <c r="E4" s="610"/>
      <c r="F4" s="610"/>
      <c r="G4" s="610"/>
      <c r="H4" s="610"/>
      <c r="I4" s="610"/>
      <c r="J4" s="610"/>
      <c r="K4" s="610"/>
      <c r="L4" s="610"/>
      <c r="M4" s="610"/>
      <c r="N4" s="610"/>
      <c r="O4" s="610"/>
      <c r="P4" s="610"/>
      <c r="Q4" s="611"/>
      <c r="R4" s="609" t="s">
        <v>219</v>
      </c>
      <c r="S4" s="610"/>
      <c r="T4" s="610"/>
      <c r="U4" s="610"/>
      <c r="V4" s="610"/>
      <c r="W4" s="610"/>
      <c r="X4" s="610"/>
      <c r="Y4" s="611"/>
      <c r="Z4" s="609" t="s">
        <v>220</v>
      </c>
      <c r="AA4" s="610"/>
      <c r="AB4" s="610"/>
      <c r="AC4" s="611"/>
      <c r="AD4" s="609" t="s">
        <v>221</v>
      </c>
      <c r="AE4" s="610"/>
      <c r="AF4" s="610"/>
      <c r="AG4" s="610"/>
      <c r="AH4" s="610"/>
      <c r="AI4" s="610"/>
      <c r="AJ4" s="610"/>
      <c r="AK4" s="611"/>
      <c r="AL4" s="609" t="s">
        <v>220</v>
      </c>
      <c r="AM4" s="610"/>
      <c r="AN4" s="610"/>
      <c r="AO4" s="611"/>
      <c r="AP4" s="615" t="s">
        <v>222</v>
      </c>
      <c r="AQ4" s="615"/>
      <c r="AR4" s="615"/>
      <c r="AS4" s="615"/>
      <c r="AT4" s="615"/>
      <c r="AU4" s="615"/>
      <c r="AV4" s="615"/>
      <c r="AW4" s="615"/>
      <c r="AX4" s="615"/>
      <c r="AY4" s="615"/>
      <c r="AZ4" s="615"/>
      <c r="BA4" s="615"/>
      <c r="BB4" s="615"/>
      <c r="BC4" s="615"/>
      <c r="BD4" s="615"/>
      <c r="BE4" s="615"/>
      <c r="BF4" s="615"/>
      <c r="BG4" s="615" t="s">
        <v>223</v>
      </c>
      <c r="BH4" s="615"/>
      <c r="BI4" s="615"/>
      <c r="BJ4" s="615"/>
      <c r="BK4" s="615"/>
      <c r="BL4" s="615"/>
      <c r="BM4" s="615"/>
      <c r="BN4" s="615"/>
      <c r="BO4" s="615" t="s">
        <v>220</v>
      </c>
      <c r="BP4" s="615"/>
      <c r="BQ4" s="615"/>
      <c r="BR4" s="615"/>
      <c r="BS4" s="615" t="s">
        <v>224</v>
      </c>
      <c r="BT4" s="615"/>
      <c r="BU4" s="615"/>
      <c r="BV4" s="615"/>
      <c r="BW4" s="615"/>
      <c r="BX4" s="615"/>
      <c r="BY4" s="615"/>
      <c r="BZ4" s="615"/>
      <c r="CA4" s="615"/>
      <c r="CB4" s="615"/>
      <c r="CD4" s="612" t="s">
        <v>225</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216" customFormat="1" ht="11.25" customHeight="1" x14ac:dyDescent="0.2">
      <c r="B5" s="616" t="s">
        <v>226</v>
      </c>
      <c r="C5" s="617"/>
      <c r="D5" s="617"/>
      <c r="E5" s="617"/>
      <c r="F5" s="617"/>
      <c r="G5" s="617"/>
      <c r="H5" s="617"/>
      <c r="I5" s="617"/>
      <c r="J5" s="617"/>
      <c r="K5" s="617"/>
      <c r="L5" s="617"/>
      <c r="M5" s="617"/>
      <c r="N5" s="617"/>
      <c r="O5" s="617"/>
      <c r="P5" s="617"/>
      <c r="Q5" s="618"/>
      <c r="R5" s="619">
        <v>680225</v>
      </c>
      <c r="S5" s="620"/>
      <c r="T5" s="620"/>
      <c r="U5" s="620"/>
      <c r="V5" s="620"/>
      <c r="W5" s="620"/>
      <c r="X5" s="620"/>
      <c r="Y5" s="621"/>
      <c r="Z5" s="622">
        <v>6.3</v>
      </c>
      <c r="AA5" s="622"/>
      <c r="AB5" s="622"/>
      <c r="AC5" s="622"/>
      <c r="AD5" s="623">
        <v>680225</v>
      </c>
      <c r="AE5" s="623"/>
      <c r="AF5" s="623"/>
      <c r="AG5" s="623"/>
      <c r="AH5" s="623"/>
      <c r="AI5" s="623"/>
      <c r="AJ5" s="623"/>
      <c r="AK5" s="623"/>
      <c r="AL5" s="624">
        <v>13.7</v>
      </c>
      <c r="AM5" s="625"/>
      <c r="AN5" s="625"/>
      <c r="AO5" s="626"/>
      <c r="AP5" s="616" t="s">
        <v>227</v>
      </c>
      <c r="AQ5" s="617"/>
      <c r="AR5" s="617"/>
      <c r="AS5" s="617"/>
      <c r="AT5" s="617"/>
      <c r="AU5" s="617"/>
      <c r="AV5" s="617"/>
      <c r="AW5" s="617"/>
      <c r="AX5" s="617"/>
      <c r="AY5" s="617"/>
      <c r="AZ5" s="617"/>
      <c r="BA5" s="617"/>
      <c r="BB5" s="617"/>
      <c r="BC5" s="617"/>
      <c r="BD5" s="617"/>
      <c r="BE5" s="617"/>
      <c r="BF5" s="618"/>
      <c r="BG5" s="630">
        <v>677176</v>
      </c>
      <c r="BH5" s="631"/>
      <c r="BI5" s="631"/>
      <c r="BJ5" s="631"/>
      <c r="BK5" s="631"/>
      <c r="BL5" s="631"/>
      <c r="BM5" s="631"/>
      <c r="BN5" s="632"/>
      <c r="BO5" s="633">
        <v>99.6</v>
      </c>
      <c r="BP5" s="633"/>
      <c r="BQ5" s="633"/>
      <c r="BR5" s="633"/>
      <c r="BS5" s="634">
        <v>30226</v>
      </c>
      <c r="BT5" s="634"/>
      <c r="BU5" s="634"/>
      <c r="BV5" s="634"/>
      <c r="BW5" s="634"/>
      <c r="BX5" s="634"/>
      <c r="BY5" s="634"/>
      <c r="BZ5" s="634"/>
      <c r="CA5" s="634"/>
      <c r="CB5" s="638"/>
      <c r="CD5" s="612" t="s">
        <v>222</v>
      </c>
      <c r="CE5" s="613"/>
      <c r="CF5" s="613"/>
      <c r="CG5" s="613"/>
      <c r="CH5" s="613"/>
      <c r="CI5" s="613"/>
      <c r="CJ5" s="613"/>
      <c r="CK5" s="613"/>
      <c r="CL5" s="613"/>
      <c r="CM5" s="613"/>
      <c r="CN5" s="613"/>
      <c r="CO5" s="613"/>
      <c r="CP5" s="613"/>
      <c r="CQ5" s="614"/>
      <c r="CR5" s="612" t="s">
        <v>228</v>
      </c>
      <c r="CS5" s="613"/>
      <c r="CT5" s="613"/>
      <c r="CU5" s="613"/>
      <c r="CV5" s="613"/>
      <c r="CW5" s="613"/>
      <c r="CX5" s="613"/>
      <c r="CY5" s="614"/>
      <c r="CZ5" s="612" t="s">
        <v>220</v>
      </c>
      <c r="DA5" s="613"/>
      <c r="DB5" s="613"/>
      <c r="DC5" s="614"/>
      <c r="DD5" s="612" t="s">
        <v>229</v>
      </c>
      <c r="DE5" s="613"/>
      <c r="DF5" s="613"/>
      <c r="DG5" s="613"/>
      <c r="DH5" s="613"/>
      <c r="DI5" s="613"/>
      <c r="DJ5" s="613"/>
      <c r="DK5" s="613"/>
      <c r="DL5" s="613"/>
      <c r="DM5" s="613"/>
      <c r="DN5" s="613"/>
      <c r="DO5" s="613"/>
      <c r="DP5" s="614"/>
      <c r="DQ5" s="612" t="s">
        <v>230</v>
      </c>
      <c r="DR5" s="613"/>
      <c r="DS5" s="613"/>
      <c r="DT5" s="613"/>
      <c r="DU5" s="613"/>
      <c r="DV5" s="613"/>
      <c r="DW5" s="613"/>
      <c r="DX5" s="613"/>
      <c r="DY5" s="613"/>
      <c r="DZ5" s="613"/>
      <c r="EA5" s="613"/>
      <c r="EB5" s="613"/>
      <c r="EC5" s="614"/>
    </row>
    <row r="6" spans="2:143" ht="11.25" customHeight="1" x14ac:dyDescent="0.2">
      <c r="B6" s="627" t="s">
        <v>231</v>
      </c>
      <c r="C6" s="628"/>
      <c r="D6" s="628"/>
      <c r="E6" s="628"/>
      <c r="F6" s="628"/>
      <c r="G6" s="628"/>
      <c r="H6" s="628"/>
      <c r="I6" s="628"/>
      <c r="J6" s="628"/>
      <c r="K6" s="628"/>
      <c r="L6" s="628"/>
      <c r="M6" s="628"/>
      <c r="N6" s="628"/>
      <c r="O6" s="628"/>
      <c r="P6" s="628"/>
      <c r="Q6" s="629"/>
      <c r="R6" s="630">
        <v>99587</v>
      </c>
      <c r="S6" s="631"/>
      <c r="T6" s="631"/>
      <c r="U6" s="631"/>
      <c r="V6" s="631"/>
      <c r="W6" s="631"/>
      <c r="X6" s="631"/>
      <c r="Y6" s="632"/>
      <c r="Z6" s="633">
        <v>0.9</v>
      </c>
      <c r="AA6" s="633"/>
      <c r="AB6" s="633"/>
      <c r="AC6" s="633"/>
      <c r="AD6" s="634">
        <v>99587</v>
      </c>
      <c r="AE6" s="634"/>
      <c r="AF6" s="634"/>
      <c r="AG6" s="634"/>
      <c r="AH6" s="634"/>
      <c r="AI6" s="634"/>
      <c r="AJ6" s="634"/>
      <c r="AK6" s="634"/>
      <c r="AL6" s="635">
        <v>2</v>
      </c>
      <c r="AM6" s="636"/>
      <c r="AN6" s="636"/>
      <c r="AO6" s="637"/>
      <c r="AP6" s="627" t="s">
        <v>232</v>
      </c>
      <c r="AQ6" s="628"/>
      <c r="AR6" s="628"/>
      <c r="AS6" s="628"/>
      <c r="AT6" s="628"/>
      <c r="AU6" s="628"/>
      <c r="AV6" s="628"/>
      <c r="AW6" s="628"/>
      <c r="AX6" s="628"/>
      <c r="AY6" s="628"/>
      <c r="AZ6" s="628"/>
      <c r="BA6" s="628"/>
      <c r="BB6" s="628"/>
      <c r="BC6" s="628"/>
      <c r="BD6" s="628"/>
      <c r="BE6" s="628"/>
      <c r="BF6" s="629"/>
      <c r="BG6" s="630">
        <v>677176</v>
      </c>
      <c r="BH6" s="631"/>
      <c r="BI6" s="631"/>
      <c r="BJ6" s="631"/>
      <c r="BK6" s="631"/>
      <c r="BL6" s="631"/>
      <c r="BM6" s="631"/>
      <c r="BN6" s="632"/>
      <c r="BO6" s="633">
        <v>99.6</v>
      </c>
      <c r="BP6" s="633"/>
      <c r="BQ6" s="633"/>
      <c r="BR6" s="633"/>
      <c r="BS6" s="634">
        <v>30226</v>
      </c>
      <c r="BT6" s="634"/>
      <c r="BU6" s="634"/>
      <c r="BV6" s="634"/>
      <c r="BW6" s="634"/>
      <c r="BX6" s="634"/>
      <c r="BY6" s="634"/>
      <c r="BZ6" s="634"/>
      <c r="CA6" s="634"/>
      <c r="CB6" s="638"/>
      <c r="CD6" s="641" t="s">
        <v>233</v>
      </c>
      <c r="CE6" s="642"/>
      <c r="CF6" s="642"/>
      <c r="CG6" s="642"/>
      <c r="CH6" s="642"/>
      <c r="CI6" s="642"/>
      <c r="CJ6" s="642"/>
      <c r="CK6" s="642"/>
      <c r="CL6" s="642"/>
      <c r="CM6" s="642"/>
      <c r="CN6" s="642"/>
      <c r="CO6" s="642"/>
      <c r="CP6" s="642"/>
      <c r="CQ6" s="643"/>
      <c r="CR6" s="630">
        <v>68139</v>
      </c>
      <c r="CS6" s="631"/>
      <c r="CT6" s="631"/>
      <c r="CU6" s="631"/>
      <c r="CV6" s="631"/>
      <c r="CW6" s="631"/>
      <c r="CX6" s="631"/>
      <c r="CY6" s="632"/>
      <c r="CZ6" s="624">
        <v>0.6</v>
      </c>
      <c r="DA6" s="625"/>
      <c r="DB6" s="625"/>
      <c r="DC6" s="644"/>
      <c r="DD6" s="639" t="s">
        <v>136</v>
      </c>
      <c r="DE6" s="631"/>
      <c r="DF6" s="631"/>
      <c r="DG6" s="631"/>
      <c r="DH6" s="631"/>
      <c r="DI6" s="631"/>
      <c r="DJ6" s="631"/>
      <c r="DK6" s="631"/>
      <c r="DL6" s="631"/>
      <c r="DM6" s="631"/>
      <c r="DN6" s="631"/>
      <c r="DO6" s="631"/>
      <c r="DP6" s="632"/>
      <c r="DQ6" s="639">
        <v>68139</v>
      </c>
      <c r="DR6" s="631"/>
      <c r="DS6" s="631"/>
      <c r="DT6" s="631"/>
      <c r="DU6" s="631"/>
      <c r="DV6" s="631"/>
      <c r="DW6" s="631"/>
      <c r="DX6" s="631"/>
      <c r="DY6" s="631"/>
      <c r="DZ6" s="631"/>
      <c r="EA6" s="631"/>
      <c r="EB6" s="631"/>
      <c r="EC6" s="640"/>
    </row>
    <row r="7" spans="2:143" ht="11.25" customHeight="1" x14ac:dyDescent="0.2">
      <c r="B7" s="627" t="s">
        <v>234</v>
      </c>
      <c r="C7" s="628"/>
      <c r="D7" s="628"/>
      <c r="E7" s="628"/>
      <c r="F7" s="628"/>
      <c r="G7" s="628"/>
      <c r="H7" s="628"/>
      <c r="I7" s="628"/>
      <c r="J7" s="628"/>
      <c r="K7" s="628"/>
      <c r="L7" s="628"/>
      <c r="M7" s="628"/>
      <c r="N7" s="628"/>
      <c r="O7" s="628"/>
      <c r="P7" s="628"/>
      <c r="Q7" s="629"/>
      <c r="R7" s="630">
        <v>693</v>
      </c>
      <c r="S7" s="631"/>
      <c r="T7" s="631"/>
      <c r="U7" s="631"/>
      <c r="V7" s="631"/>
      <c r="W7" s="631"/>
      <c r="X7" s="631"/>
      <c r="Y7" s="632"/>
      <c r="Z7" s="633">
        <v>0</v>
      </c>
      <c r="AA7" s="633"/>
      <c r="AB7" s="633"/>
      <c r="AC7" s="633"/>
      <c r="AD7" s="634">
        <v>693</v>
      </c>
      <c r="AE7" s="634"/>
      <c r="AF7" s="634"/>
      <c r="AG7" s="634"/>
      <c r="AH7" s="634"/>
      <c r="AI7" s="634"/>
      <c r="AJ7" s="634"/>
      <c r="AK7" s="634"/>
      <c r="AL7" s="635">
        <v>0</v>
      </c>
      <c r="AM7" s="636"/>
      <c r="AN7" s="636"/>
      <c r="AO7" s="637"/>
      <c r="AP7" s="627" t="s">
        <v>235</v>
      </c>
      <c r="AQ7" s="628"/>
      <c r="AR7" s="628"/>
      <c r="AS7" s="628"/>
      <c r="AT7" s="628"/>
      <c r="AU7" s="628"/>
      <c r="AV7" s="628"/>
      <c r="AW7" s="628"/>
      <c r="AX7" s="628"/>
      <c r="AY7" s="628"/>
      <c r="AZ7" s="628"/>
      <c r="BA7" s="628"/>
      <c r="BB7" s="628"/>
      <c r="BC7" s="628"/>
      <c r="BD7" s="628"/>
      <c r="BE7" s="628"/>
      <c r="BF7" s="629"/>
      <c r="BG7" s="630">
        <v>244141</v>
      </c>
      <c r="BH7" s="631"/>
      <c r="BI7" s="631"/>
      <c r="BJ7" s="631"/>
      <c r="BK7" s="631"/>
      <c r="BL7" s="631"/>
      <c r="BM7" s="631"/>
      <c r="BN7" s="632"/>
      <c r="BO7" s="633">
        <v>35.9</v>
      </c>
      <c r="BP7" s="633"/>
      <c r="BQ7" s="633"/>
      <c r="BR7" s="633"/>
      <c r="BS7" s="634">
        <v>7875</v>
      </c>
      <c r="BT7" s="634"/>
      <c r="BU7" s="634"/>
      <c r="BV7" s="634"/>
      <c r="BW7" s="634"/>
      <c r="BX7" s="634"/>
      <c r="BY7" s="634"/>
      <c r="BZ7" s="634"/>
      <c r="CA7" s="634"/>
      <c r="CB7" s="638"/>
      <c r="CD7" s="645" t="s">
        <v>236</v>
      </c>
      <c r="CE7" s="646"/>
      <c r="CF7" s="646"/>
      <c r="CG7" s="646"/>
      <c r="CH7" s="646"/>
      <c r="CI7" s="646"/>
      <c r="CJ7" s="646"/>
      <c r="CK7" s="646"/>
      <c r="CL7" s="646"/>
      <c r="CM7" s="646"/>
      <c r="CN7" s="646"/>
      <c r="CO7" s="646"/>
      <c r="CP7" s="646"/>
      <c r="CQ7" s="647"/>
      <c r="CR7" s="630">
        <v>1956402</v>
      </c>
      <c r="CS7" s="631"/>
      <c r="CT7" s="631"/>
      <c r="CU7" s="631"/>
      <c r="CV7" s="631"/>
      <c r="CW7" s="631"/>
      <c r="CX7" s="631"/>
      <c r="CY7" s="632"/>
      <c r="CZ7" s="633">
        <v>18.399999999999999</v>
      </c>
      <c r="DA7" s="633"/>
      <c r="DB7" s="633"/>
      <c r="DC7" s="633"/>
      <c r="DD7" s="639">
        <v>171598</v>
      </c>
      <c r="DE7" s="631"/>
      <c r="DF7" s="631"/>
      <c r="DG7" s="631"/>
      <c r="DH7" s="631"/>
      <c r="DI7" s="631"/>
      <c r="DJ7" s="631"/>
      <c r="DK7" s="631"/>
      <c r="DL7" s="631"/>
      <c r="DM7" s="631"/>
      <c r="DN7" s="631"/>
      <c r="DO7" s="631"/>
      <c r="DP7" s="632"/>
      <c r="DQ7" s="639">
        <v>1386812</v>
      </c>
      <c r="DR7" s="631"/>
      <c r="DS7" s="631"/>
      <c r="DT7" s="631"/>
      <c r="DU7" s="631"/>
      <c r="DV7" s="631"/>
      <c r="DW7" s="631"/>
      <c r="DX7" s="631"/>
      <c r="DY7" s="631"/>
      <c r="DZ7" s="631"/>
      <c r="EA7" s="631"/>
      <c r="EB7" s="631"/>
      <c r="EC7" s="640"/>
    </row>
    <row r="8" spans="2:143" ht="11.25" customHeight="1" x14ac:dyDescent="0.2">
      <c r="B8" s="627" t="s">
        <v>237</v>
      </c>
      <c r="C8" s="628"/>
      <c r="D8" s="628"/>
      <c r="E8" s="628"/>
      <c r="F8" s="628"/>
      <c r="G8" s="628"/>
      <c r="H8" s="628"/>
      <c r="I8" s="628"/>
      <c r="J8" s="628"/>
      <c r="K8" s="628"/>
      <c r="L8" s="628"/>
      <c r="M8" s="628"/>
      <c r="N8" s="628"/>
      <c r="O8" s="628"/>
      <c r="P8" s="628"/>
      <c r="Q8" s="629"/>
      <c r="R8" s="630">
        <v>2598</v>
      </c>
      <c r="S8" s="631"/>
      <c r="T8" s="631"/>
      <c r="U8" s="631"/>
      <c r="V8" s="631"/>
      <c r="W8" s="631"/>
      <c r="X8" s="631"/>
      <c r="Y8" s="632"/>
      <c r="Z8" s="633">
        <v>0</v>
      </c>
      <c r="AA8" s="633"/>
      <c r="AB8" s="633"/>
      <c r="AC8" s="633"/>
      <c r="AD8" s="634">
        <v>2598</v>
      </c>
      <c r="AE8" s="634"/>
      <c r="AF8" s="634"/>
      <c r="AG8" s="634"/>
      <c r="AH8" s="634"/>
      <c r="AI8" s="634"/>
      <c r="AJ8" s="634"/>
      <c r="AK8" s="634"/>
      <c r="AL8" s="635">
        <v>0.1</v>
      </c>
      <c r="AM8" s="636"/>
      <c r="AN8" s="636"/>
      <c r="AO8" s="637"/>
      <c r="AP8" s="627" t="s">
        <v>238</v>
      </c>
      <c r="AQ8" s="628"/>
      <c r="AR8" s="628"/>
      <c r="AS8" s="628"/>
      <c r="AT8" s="628"/>
      <c r="AU8" s="628"/>
      <c r="AV8" s="628"/>
      <c r="AW8" s="628"/>
      <c r="AX8" s="628"/>
      <c r="AY8" s="628"/>
      <c r="AZ8" s="628"/>
      <c r="BA8" s="628"/>
      <c r="BB8" s="628"/>
      <c r="BC8" s="628"/>
      <c r="BD8" s="628"/>
      <c r="BE8" s="628"/>
      <c r="BF8" s="629"/>
      <c r="BG8" s="630">
        <v>11182</v>
      </c>
      <c r="BH8" s="631"/>
      <c r="BI8" s="631"/>
      <c r="BJ8" s="631"/>
      <c r="BK8" s="631"/>
      <c r="BL8" s="631"/>
      <c r="BM8" s="631"/>
      <c r="BN8" s="632"/>
      <c r="BO8" s="633">
        <v>1.6</v>
      </c>
      <c r="BP8" s="633"/>
      <c r="BQ8" s="633"/>
      <c r="BR8" s="633"/>
      <c r="BS8" s="634" t="s">
        <v>136</v>
      </c>
      <c r="BT8" s="634"/>
      <c r="BU8" s="634"/>
      <c r="BV8" s="634"/>
      <c r="BW8" s="634"/>
      <c r="BX8" s="634"/>
      <c r="BY8" s="634"/>
      <c r="BZ8" s="634"/>
      <c r="CA8" s="634"/>
      <c r="CB8" s="638"/>
      <c r="CD8" s="645" t="s">
        <v>239</v>
      </c>
      <c r="CE8" s="646"/>
      <c r="CF8" s="646"/>
      <c r="CG8" s="646"/>
      <c r="CH8" s="646"/>
      <c r="CI8" s="646"/>
      <c r="CJ8" s="646"/>
      <c r="CK8" s="646"/>
      <c r="CL8" s="646"/>
      <c r="CM8" s="646"/>
      <c r="CN8" s="646"/>
      <c r="CO8" s="646"/>
      <c r="CP8" s="646"/>
      <c r="CQ8" s="647"/>
      <c r="CR8" s="630">
        <v>1917195</v>
      </c>
      <c r="CS8" s="631"/>
      <c r="CT8" s="631"/>
      <c r="CU8" s="631"/>
      <c r="CV8" s="631"/>
      <c r="CW8" s="631"/>
      <c r="CX8" s="631"/>
      <c r="CY8" s="632"/>
      <c r="CZ8" s="633">
        <v>18</v>
      </c>
      <c r="DA8" s="633"/>
      <c r="DB8" s="633"/>
      <c r="DC8" s="633"/>
      <c r="DD8" s="639">
        <v>132728</v>
      </c>
      <c r="DE8" s="631"/>
      <c r="DF8" s="631"/>
      <c r="DG8" s="631"/>
      <c r="DH8" s="631"/>
      <c r="DI8" s="631"/>
      <c r="DJ8" s="631"/>
      <c r="DK8" s="631"/>
      <c r="DL8" s="631"/>
      <c r="DM8" s="631"/>
      <c r="DN8" s="631"/>
      <c r="DO8" s="631"/>
      <c r="DP8" s="632"/>
      <c r="DQ8" s="639">
        <v>964267</v>
      </c>
      <c r="DR8" s="631"/>
      <c r="DS8" s="631"/>
      <c r="DT8" s="631"/>
      <c r="DU8" s="631"/>
      <c r="DV8" s="631"/>
      <c r="DW8" s="631"/>
      <c r="DX8" s="631"/>
      <c r="DY8" s="631"/>
      <c r="DZ8" s="631"/>
      <c r="EA8" s="631"/>
      <c r="EB8" s="631"/>
      <c r="EC8" s="640"/>
    </row>
    <row r="9" spans="2:143" ht="11.25" customHeight="1" x14ac:dyDescent="0.2">
      <c r="B9" s="627" t="s">
        <v>240</v>
      </c>
      <c r="C9" s="628"/>
      <c r="D9" s="628"/>
      <c r="E9" s="628"/>
      <c r="F9" s="628"/>
      <c r="G9" s="628"/>
      <c r="H9" s="628"/>
      <c r="I9" s="628"/>
      <c r="J9" s="628"/>
      <c r="K9" s="628"/>
      <c r="L9" s="628"/>
      <c r="M9" s="628"/>
      <c r="N9" s="628"/>
      <c r="O9" s="628"/>
      <c r="P9" s="628"/>
      <c r="Q9" s="629"/>
      <c r="R9" s="630">
        <v>2396</v>
      </c>
      <c r="S9" s="631"/>
      <c r="T9" s="631"/>
      <c r="U9" s="631"/>
      <c r="V9" s="631"/>
      <c r="W9" s="631"/>
      <c r="X9" s="631"/>
      <c r="Y9" s="632"/>
      <c r="Z9" s="633">
        <v>0</v>
      </c>
      <c r="AA9" s="633"/>
      <c r="AB9" s="633"/>
      <c r="AC9" s="633"/>
      <c r="AD9" s="634">
        <v>2396</v>
      </c>
      <c r="AE9" s="634"/>
      <c r="AF9" s="634"/>
      <c r="AG9" s="634"/>
      <c r="AH9" s="634"/>
      <c r="AI9" s="634"/>
      <c r="AJ9" s="634"/>
      <c r="AK9" s="634"/>
      <c r="AL9" s="635">
        <v>0</v>
      </c>
      <c r="AM9" s="636"/>
      <c r="AN9" s="636"/>
      <c r="AO9" s="637"/>
      <c r="AP9" s="627" t="s">
        <v>241</v>
      </c>
      <c r="AQ9" s="628"/>
      <c r="AR9" s="628"/>
      <c r="AS9" s="628"/>
      <c r="AT9" s="628"/>
      <c r="AU9" s="628"/>
      <c r="AV9" s="628"/>
      <c r="AW9" s="628"/>
      <c r="AX9" s="628"/>
      <c r="AY9" s="628"/>
      <c r="AZ9" s="628"/>
      <c r="BA9" s="628"/>
      <c r="BB9" s="628"/>
      <c r="BC9" s="628"/>
      <c r="BD9" s="628"/>
      <c r="BE9" s="628"/>
      <c r="BF9" s="629"/>
      <c r="BG9" s="630">
        <v>195200</v>
      </c>
      <c r="BH9" s="631"/>
      <c r="BI9" s="631"/>
      <c r="BJ9" s="631"/>
      <c r="BK9" s="631"/>
      <c r="BL9" s="631"/>
      <c r="BM9" s="631"/>
      <c r="BN9" s="632"/>
      <c r="BO9" s="633">
        <v>28.7</v>
      </c>
      <c r="BP9" s="633"/>
      <c r="BQ9" s="633"/>
      <c r="BR9" s="633"/>
      <c r="BS9" s="634" t="s">
        <v>136</v>
      </c>
      <c r="BT9" s="634"/>
      <c r="BU9" s="634"/>
      <c r="BV9" s="634"/>
      <c r="BW9" s="634"/>
      <c r="BX9" s="634"/>
      <c r="BY9" s="634"/>
      <c r="BZ9" s="634"/>
      <c r="CA9" s="634"/>
      <c r="CB9" s="638"/>
      <c r="CD9" s="645" t="s">
        <v>242</v>
      </c>
      <c r="CE9" s="646"/>
      <c r="CF9" s="646"/>
      <c r="CG9" s="646"/>
      <c r="CH9" s="646"/>
      <c r="CI9" s="646"/>
      <c r="CJ9" s="646"/>
      <c r="CK9" s="646"/>
      <c r="CL9" s="646"/>
      <c r="CM9" s="646"/>
      <c r="CN9" s="646"/>
      <c r="CO9" s="646"/>
      <c r="CP9" s="646"/>
      <c r="CQ9" s="647"/>
      <c r="CR9" s="630">
        <v>927080</v>
      </c>
      <c r="CS9" s="631"/>
      <c r="CT9" s="631"/>
      <c r="CU9" s="631"/>
      <c r="CV9" s="631"/>
      <c r="CW9" s="631"/>
      <c r="CX9" s="631"/>
      <c r="CY9" s="632"/>
      <c r="CZ9" s="633">
        <v>8.6999999999999993</v>
      </c>
      <c r="DA9" s="633"/>
      <c r="DB9" s="633"/>
      <c r="DC9" s="633"/>
      <c r="DD9" s="639">
        <v>72837</v>
      </c>
      <c r="DE9" s="631"/>
      <c r="DF9" s="631"/>
      <c r="DG9" s="631"/>
      <c r="DH9" s="631"/>
      <c r="DI9" s="631"/>
      <c r="DJ9" s="631"/>
      <c r="DK9" s="631"/>
      <c r="DL9" s="631"/>
      <c r="DM9" s="631"/>
      <c r="DN9" s="631"/>
      <c r="DO9" s="631"/>
      <c r="DP9" s="632"/>
      <c r="DQ9" s="639">
        <v>613815</v>
      </c>
      <c r="DR9" s="631"/>
      <c r="DS9" s="631"/>
      <c r="DT9" s="631"/>
      <c r="DU9" s="631"/>
      <c r="DV9" s="631"/>
      <c r="DW9" s="631"/>
      <c r="DX9" s="631"/>
      <c r="DY9" s="631"/>
      <c r="DZ9" s="631"/>
      <c r="EA9" s="631"/>
      <c r="EB9" s="631"/>
      <c r="EC9" s="640"/>
    </row>
    <row r="10" spans="2:143" ht="11.25" customHeight="1" x14ac:dyDescent="0.2">
      <c r="B10" s="627" t="s">
        <v>243</v>
      </c>
      <c r="C10" s="628"/>
      <c r="D10" s="628"/>
      <c r="E10" s="628"/>
      <c r="F10" s="628"/>
      <c r="G10" s="628"/>
      <c r="H10" s="628"/>
      <c r="I10" s="628"/>
      <c r="J10" s="628"/>
      <c r="K10" s="628"/>
      <c r="L10" s="628"/>
      <c r="M10" s="628"/>
      <c r="N10" s="628"/>
      <c r="O10" s="628"/>
      <c r="P10" s="628"/>
      <c r="Q10" s="629"/>
      <c r="R10" s="630" t="s">
        <v>136</v>
      </c>
      <c r="S10" s="631"/>
      <c r="T10" s="631"/>
      <c r="U10" s="631"/>
      <c r="V10" s="631"/>
      <c r="W10" s="631"/>
      <c r="X10" s="631"/>
      <c r="Y10" s="632"/>
      <c r="Z10" s="633" t="s">
        <v>136</v>
      </c>
      <c r="AA10" s="633"/>
      <c r="AB10" s="633"/>
      <c r="AC10" s="633"/>
      <c r="AD10" s="634" t="s">
        <v>128</v>
      </c>
      <c r="AE10" s="634"/>
      <c r="AF10" s="634"/>
      <c r="AG10" s="634"/>
      <c r="AH10" s="634"/>
      <c r="AI10" s="634"/>
      <c r="AJ10" s="634"/>
      <c r="AK10" s="634"/>
      <c r="AL10" s="635" t="s">
        <v>136</v>
      </c>
      <c r="AM10" s="636"/>
      <c r="AN10" s="636"/>
      <c r="AO10" s="637"/>
      <c r="AP10" s="627" t="s">
        <v>244</v>
      </c>
      <c r="AQ10" s="628"/>
      <c r="AR10" s="628"/>
      <c r="AS10" s="628"/>
      <c r="AT10" s="628"/>
      <c r="AU10" s="628"/>
      <c r="AV10" s="628"/>
      <c r="AW10" s="628"/>
      <c r="AX10" s="628"/>
      <c r="AY10" s="628"/>
      <c r="AZ10" s="628"/>
      <c r="BA10" s="628"/>
      <c r="BB10" s="628"/>
      <c r="BC10" s="628"/>
      <c r="BD10" s="628"/>
      <c r="BE10" s="628"/>
      <c r="BF10" s="629"/>
      <c r="BG10" s="630">
        <v>22541</v>
      </c>
      <c r="BH10" s="631"/>
      <c r="BI10" s="631"/>
      <c r="BJ10" s="631"/>
      <c r="BK10" s="631"/>
      <c r="BL10" s="631"/>
      <c r="BM10" s="631"/>
      <c r="BN10" s="632"/>
      <c r="BO10" s="633">
        <v>3.3</v>
      </c>
      <c r="BP10" s="633"/>
      <c r="BQ10" s="633"/>
      <c r="BR10" s="633"/>
      <c r="BS10" s="634">
        <v>3559</v>
      </c>
      <c r="BT10" s="634"/>
      <c r="BU10" s="634"/>
      <c r="BV10" s="634"/>
      <c r="BW10" s="634"/>
      <c r="BX10" s="634"/>
      <c r="BY10" s="634"/>
      <c r="BZ10" s="634"/>
      <c r="CA10" s="634"/>
      <c r="CB10" s="638"/>
      <c r="CD10" s="645" t="s">
        <v>245</v>
      </c>
      <c r="CE10" s="646"/>
      <c r="CF10" s="646"/>
      <c r="CG10" s="646"/>
      <c r="CH10" s="646"/>
      <c r="CI10" s="646"/>
      <c r="CJ10" s="646"/>
      <c r="CK10" s="646"/>
      <c r="CL10" s="646"/>
      <c r="CM10" s="646"/>
      <c r="CN10" s="646"/>
      <c r="CO10" s="646"/>
      <c r="CP10" s="646"/>
      <c r="CQ10" s="647"/>
      <c r="CR10" s="630">
        <v>614</v>
      </c>
      <c r="CS10" s="631"/>
      <c r="CT10" s="631"/>
      <c r="CU10" s="631"/>
      <c r="CV10" s="631"/>
      <c r="CW10" s="631"/>
      <c r="CX10" s="631"/>
      <c r="CY10" s="632"/>
      <c r="CZ10" s="633">
        <v>0</v>
      </c>
      <c r="DA10" s="633"/>
      <c r="DB10" s="633"/>
      <c r="DC10" s="633"/>
      <c r="DD10" s="639" t="s">
        <v>136</v>
      </c>
      <c r="DE10" s="631"/>
      <c r="DF10" s="631"/>
      <c r="DG10" s="631"/>
      <c r="DH10" s="631"/>
      <c r="DI10" s="631"/>
      <c r="DJ10" s="631"/>
      <c r="DK10" s="631"/>
      <c r="DL10" s="631"/>
      <c r="DM10" s="631"/>
      <c r="DN10" s="631"/>
      <c r="DO10" s="631"/>
      <c r="DP10" s="632"/>
      <c r="DQ10" s="639">
        <v>614</v>
      </c>
      <c r="DR10" s="631"/>
      <c r="DS10" s="631"/>
      <c r="DT10" s="631"/>
      <c r="DU10" s="631"/>
      <c r="DV10" s="631"/>
      <c r="DW10" s="631"/>
      <c r="DX10" s="631"/>
      <c r="DY10" s="631"/>
      <c r="DZ10" s="631"/>
      <c r="EA10" s="631"/>
      <c r="EB10" s="631"/>
      <c r="EC10" s="640"/>
    </row>
    <row r="11" spans="2:143" ht="11.25" customHeight="1" x14ac:dyDescent="0.2">
      <c r="B11" s="627" t="s">
        <v>246</v>
      </c>
      <c r="C11" s="628"/>
      <c r="D11" s="628"/>
      <c r="E11" s="628"/>
      <c r="F11" s="628"/>
      <c r="G11" s="628"/>
      <c r="H11" s="628"/>
      <c r="I11" s="628"/>
      <c r="J11" s="628"/>
      <c r="K11" s="628"/>
      <c r="L11" s="628"/>
      <c r="M11" s="628"/>
      <c r="N11" s="628"/>
      <c r="O11" s="628"/>
      <c r="P11" s="628"/>
      <c r="Q11" s="629"/>
      <c r="R11" s="630">
        <v>165212</v>
      </c>
      <c r="S11" s="631"/>
      <c r="T11" s="631"/>
      <c r="U11" s="631"/>
      <c r="V11" s="631"/>
      <c r="W11" s="631"/>
      <c r="X11" s="631"/>
      <c r="Y11" s="632"/>
      <c r="Z11" s="635">
        <v>1.5</v>
      </c>
      <c r="AA11" s="636"/>
      <c r="AB11" s="636"/>
      <c r="AC11" s="648"/>
      <c r="AD11" s="639">
        <v>165212</v>
      </c>
      <c r="AE11" s="631"/>
      <c r="AF11" s="631"/>
      <c r="AG11" s="631"/>
      <c r="AH11" s="631"/>
      <c r="AI11" s="631"/>
      <c r="AJ11" s="631"/>
      <c r="AK11" s="632"/>
      <c r="AL11" s="635">
        <v>3.3</v>
      </c>
      <c r="AM11" s="636"/>
      <c r="AN11" s="636"/>
      <c r="AO11" s="637"/>
      <c r="AP11" s="627" t="s">
        <v>247</v>
      </c>
      <c r="AQ11" s="628"/>
      <c r="AR11" s="628"/>
      <c r="AS11" s="628"/>
      <c r="AT11" s="628"/>
      <c r="AU11" s="628"/>
      <c r="AV11" s="628"/>
      <c r="AW11" s="628"/>
      <c r="AX11" s="628"/>
      <c r="AY11" s="628"/>
      <c r="AZ11" s="628"/>
      <c r="BA11" s="628"/>
      <c r="BB11" s="628"/>
      <c r="BC11" s="628"/>
      <c r="BD11" s="628"/>
      <c r="BE11" s="628"/>
      <c r="BF11" s="629"/>
      <c r="BG11" s="630">
        <v>15218</v>
      </c>
      <c r="BH11" s="631"/>
      <c r="BI11" s="631"/>
      <c r="BJ11" s="631"/>
      <c r="BK11" s="631"/>
      <c r="BL11" s="631"/>
      <c r="BM11" s="631"/>
      <c r="BN11" s="632"/>
      <c r="BO11" s="633">
        <v>2.2000000000000002</v>
      </c>
      <c r="BP11" s="633"/>
      <c r="BQ11" s="633"/>
      <c r="BR11" s="633"/>
      <c r="BS11" s="634">
        <v>4316</v>
      </c>
      <c r="BT11" s="634"/>
      <c r="BU11" s="634"/>
      <c r="BV11" s="634"/>
      <c r="BW11" s="634"/>
      <c r="BX11" s="634"/>
      <c r="BY11" s="634"/>
      <c r="BZ11" s="634"/>
      <c r="CA11" s="634"/>
      <c r="CB11" s="638"/>
      <c r="CD11" s="645" t="s">
        <v>248</v>
      </c>
      <c r="CE11" s="646"/>
      <c r="CF11" s="646"/>
      <c r="CG11" s="646"/>
      <c r="CH11" s="646"/>
      <c r="CI11" s="646"/>
      <c r="CJ11" s="646"/>
      <c r="CK11" s="646"/>
      <c r="CL11" s="646"/>
      <c r="CM11" s="646"/>
      <c r="CN11" s="646"/>
      <c r="CO11" s="646"/>
      <c r="CP11" s="646"/>
      <c r="CQ11" s="647"/>
      <c r="CR11" s="630">
        <v>888024</v>
      </c>
      <c r="CS11" s="631"/>
      <c r="CT11" s="631"/>
      <c r="CU11" s="631"/>
      <c r="CV11" s="631"/>
      <c r="CW11" s="631"/>
      <c r="CX11" s="631"/>
      <c r="CY11" s="632"/>
      <c r="CZ11" s="633">
        <v>8.3000000000000007</v>
      </c>
      <c r="DA11" s="633"/>
      <c r="DB11" s="633"/>
      <c r="DC11" s="633"/>
      <c r="DD11" s="639">
        <v>522470</v>
      </c>
      <c r="DE11" s="631"/>
      <c r="DF11" s="631"/>
      <c r="DG11" s="631"/>
      <c r="DH11" s="631"/>
      <c r="DI11" s="631"/>
      <c r="DJ11" s="631"/>
      <c r="DK11" s="631"/>
      <c r="DL11" s="631"/>
      <c r="DM11" s="631"/>
      <c r="DN11" s="631"/>
      <c r="DO11" s="631"/>
      <c r="DP11" s="632"/>
      <c r="DQ11" s="639">
        <v>262945</v>
      </c>
      <c r="DR11" s="631"/>
      <c r="DS11" s="631"/>
      <c r="DT11" s="631"/>
      <c r="DU11" s="631"/>
      <c r="DV11" s="631"/>
      <c r="DW11" s="631"/>
      <c r="DX11" s="631"/>
      <c r="DY11" s="631"/>
      <c r="DZ11" s="631"/>
      <c r="EA11" s="631"/>
      <c r="EB11" s="631"/>
      <c r="EC11" s="640"/>
    </row>
    <row r="12" spans="2:143" ht="11.25" customHeight="1" x14ac:dyDescent="0.2">
      <c r="B12" s="627" t="s">
        <v>249</v>
      </c>
      <c r="C12" s="628"/>
      <c r="D12" s="628"/>
      <c r="E12" s="628"/>
      <c r="F12" s="628"/>
      <c r="G12" s="628"/>
      <c r="H12" s="628"/>
      <c r="I12" s="628"/>
      <c r="J12" s="628"/>
      <c r="K12" s="628"/>
      <c r="L12" s="628"/>
      <c r="M12" s="628"/>
      <c r="N12" s="628"/>
      <c r="O12" s="628"/>
      <c r="P12" s="628"/>
      <c r="Q12" s="629"/>
      <c r="R12" s="630" t="s">
        <v>136</v>
      </c>
      <c r="S12" s="631"/>
      <c r="T12" s="631"/>
      <c r="U12" s="631"/>
      <c r="V12" s="631"/>
      <c r="W12" s="631"/>
      <c r="X12" s="631"/>
      <c r="Y12" s="632"/>
      <c r="Z12" s="633" t="s">
        <v>136</v>
      </c>
      <c r="AA12" s="633"/>
      <c r="AB12" s="633"/>
      <c r="AC12" s="633"/>
      <c r="AD12" s="634" t="s">
        <v>128</v>
      </c>
      <c r="AE12" s="634"/>
      <c r="AF12" s="634"/>
      <c r="AG12" s="634"/>
      <c r="AH12" s="634"/>
      <c r="AI12" s="634"/>
      <c r="AJ12" s="634"/>
      <c r="AK12" s="634"/>
      <c r="AL12" s="635" t="s">
        <v>136</v>
      </c>
      <c r="AM12" s="636"/>
      <c r="AN12" s="636"/>
      <c r="AO12" s="637"/>
      <c r="AP12" s="627" t="s">
        <v>250</v>
      </c>
      <c r="AQ12" s="628"/>
      <c r="AR12" s="628"/>
      <c r="AS12" s="628"/>
      <c r="AT12" s="628"/>
      <c r="AU12" s="628"/>
      <c r="AV12" s="628"/>
      <c r="AW12" s="628"/>
      <c r="AX12" s="628"/>
      <c r="AY12" s="628"/>
      <c r="AZ12" s="628"/>
      <c r="BA12" s="628"/>
      <c r="BB12" s="628"/>
      <c r="BC12" s="628"/>
      <c r="BD12" s="628"/>
      <c r="BE12" s="628"/>
      <c r="BF12" s="629"/>
      <c r="BG12" s="630">
        <v>369981</v>
      </c>
      <c r="BH12" s="631"/>
      <c r="BI12" s="631"/>
      <c r="BJ12" s="631"/>
      <c r="BK12" s="631"/>
      <c r="BL12" s="631"/>
      <c r="BM12" s="631"/>
      <c r="BN12" s="632"/>
      <c r="BO12" s="633">
        <v>54.4</v>
      </c>
      <c r="BP12" s="633"/>
      <c r="BQ12" s="633"/>
      <c r="BR12" s="633"/>
      <c r="BS12" s="634">
        <v>22351</v>
      </c>
      <c r="BT12" s="634"/>
      <c r="BU12" s="634"/>
      <c r="BV12" s="634"/>
      <c r="BW12" s="634"/>
      <c r="BX12" s="634"/>
      <c r="BY12" s="634"/>
      <c r="BZ12" s="634"/>
      <c r="CA12" s="634"/>
      <c r="CB12" s="638"/>
      <c r="CD12" s="645" t="s">
        <v>251</v>
      </c>
      <c r="CE12" s="646"/>
      <c r="CF12" s="646"/>
      <c r="CG12" s="646"/>
      <c r="CH12" s="646"/>
      <c r="CI12" s="646"/>
      <c r="CJ12" s="646"/>
      <c r="CK12" s="646"/>
      <c r="CL12" s="646"/>
      <c r="CM12" s="646"/>
      <c r="CN12" s="646"/>
      <c r="CO12" s="646"/>
      <c r="CP12" s="646"/>
      <c r="CQ12" s="647"/>
      <c r="CR12" s="630">
        <v>1057845</v>
      </c>
      <c r="CS12" s="631"/>
      <c r="CT12" s="631"/>
      <c r="CU12" s="631"/>
      <c r="CV12" s="631"/>
      <c r="CW12" s="631"/>
      <c r="CX12" s="631"/>
      <c r="CY12" s="632"/>
      <c r="CZ12" s="633">
        <v>9.9</v>
      </c>
      <c r="DA12" s="633"/>
      <c r="DB12" s="633"/>
      <c r="DC12" s="633"/>
      <c r="DD12" s="639">
        <v>694192</v>
      </c>
      <c r="DE12" s="631"/>
      <c r="DF12" s="631"/>
      <c r="DG12" s="631"/>
      <c r="DH12" s="631"/>
      <c r="DI12" s="631"/>
      <c r="DJ12" s="631"/>
      <c r="DK12" s="631"/>
      <c r="DL12" s="631"/>
      <c r="DM12" s="631"/>
      <c r="DN12" s="631"/>
      <c r="DO12" s="631"/>
      <c r="DP12" s="632"/>
      <c r="DQ12" s="639">
        <v>288693</v>
      </c>
      <c r="DR12" s="631"/>
      <c r="DS12" s="631"/>
      <c r="DT12" s="631"/>
      <c r="DU12" s="631"/>
      <c r="DV12" s="631"/>
      <c r="DW12" s="631"/>
      <c r="DX12" s="631"/>
      <c r="DY12" s="631"/>
      <c r="DZ12" s="631"/>
      <c r="EA12" s="631"/>
      <c r="EB12" s="631"/>
      <c r="EC12" s="640"/>
    </row>
    <row r="13" spans="2:143" ht="11.25" customHeight="1" x14ac:dyDescent="0.2">
      <c r="B13" s="627" t="s">
        <v>252</v>
      </c>
      <c r="C13" s="628"/>
      <c r="D13" s="628"/>
      <c r="E13" s="628"/>
      <c r="F13" s="628"/>
      <c r="G13" s="628"/>
      <c r="H13" s="628"/>
      <c r="I13" s="628"/>
      <c r="J13" s="628"/>
      <c r="K13" s="628"/>
      <c r="L13" s="628"/>
      <c r="M13" s="628"/>
      <c r="N13" s="628"/>
      <c r="O13" s="628"/>
      <c r="P13" s="628"/>
      <c r="Q13" s="629"/>
      <c r="R13" s="630" t="s">
        <v>136</v>
      </c>
      <c r="S13" s="631"/>
      <c r="T13" s="631"/>
      <c r="U13" s="631"/>
      <c r="V13" s="631"/>
      <c r="W13" s="631"/>
      <c r="X13" s="631"/>
      <c r="Y13" s="632"/>
      <c r="Z13" s="633" t="s">
        <v>128</v>
      </c>
      <c r="AA13" s="633"/>
      <c r="AB13" s="633"/>
      <c r="AC13" s="633"/>
      <c r="AD13" s="634" t="s">
        <v>136</v>
      </c>
      <c r="AE13" s="634"/>
      <c r="AF13" s="634"/>
      <c r="AG13" s="634"/>
      <c r="AH13" s="634"/>
      <c r="AI13" s="634"/>
      <c r="AJ13" s="634"/>
      <c r="AK13" s="634"/>
      <c r="AL13" s="635" t="s">
        <v>136</v>
      </c>
      <c r="AM13" s="636"/>
      <c r="AN13" s="636"/>
      <c r="AO13" s="637"/>
      <c r="AP13" s="627" t="s">
        <v>253</v>
      </c>
      <c r="AQ13" s="628"/>
      <c r="AR13" s="628"/>
      <c r="AS13" s="628"/>
      <c r="AT13" s="628"/>
      <c r="AU13" s="628"/>
      <c r="AV13" s="628"/>
      <c r="AW13" s="628"/>
      <c r="AX13" s="628"/>
      <c r="AY13" s="628"/>
      <c r="AZ13" s="628"/>
      <c r="BA13" s="628"/>
      <c r="BB13" s="628"/>
      <c r="BC13" s="628"/>
      <c r="BD13" s="628"/>
      <c r="BE13" s="628"/>
      <c r="BF13" s="629"/>
      <c r="BG13" s="630">
        <v>365843</v>
      </c>
      <c r="BH13" s="631"/>
      <c r="BI13" s="631"/>
      <c r="BJ13" s="631"/>
      <c r="BK13" s="631"/>
      <c r="BL13" s="631"/>
      <c r="BM13" s="631"/>
      <c r="BN13" s="632"/>
      <c r="BO13" s="633">
        <v>53.8</v>
      </c>
      <c r="BP13" s="633"/>
      <c r="BQ13" s="633"/>
      <c r="BR13" s="633"/>
      <c r="BS13" s="634">
        <v>22351</v>
      </c>
      <c r="BT13" s="634"/>
      <c r="BU13" s="634"/>
      <c r="BV13" s="634"/>
      <c r="BW13" s="634"/>
      <c r="BX13" s="634"/>
      <c r="BY13" s="634"/>
      <c r="BZ13" s="634"/>
      <c r="CA13" s="634"/>
      <c r="CB13" s="638"/>
      <c r="CD13" s="645" t="s">
        <v>254</v>
      </c>
      <c r="CE13" s="646"/>
      <c r="CF13" s="646"/>
      <c r="CG13" s="646"/>
      <c r="CH13" s="646"/>
      <c r="CI13" s="646"/>
      <c r="CJ13" s="646"/>
      <c r="CK13" s="646"/>
      <c r="CL13" s="646"/>
      <c r="CM13" s="646"/>
      <c r="CN13" s="646"/>
      <c r="CO13" s="646"/>
      <c r="CP13" s="646"/>
      <c r="CQ13" s="647"/>
      <c r="CR13" s="630">
        <v>992635</v>
      </c>
      <c r="CS13" s="631"/>
      <c r="CT13" s="631"/>
      <c r="CU13" s="631"/>
      <c r="CV13" s="631"/>
      <c r="CW13" s="631"/>
      <c r="CX13" s="631"/>
      <c r="CY13" s="632"/>
      <c r="CZ13" s="633">
        <v>9.3000000000000007</v>
      </c>
      <c r="DA13" s="633"/>
      <c r="DB13" s="633"/>
      <c r="DC13" s="633"/>
      <c r="DD13" s="639">
        <v>664929</v>
      </c>
      <c r="DE13" s="631"/>
      <c r="DF13" s="631"/>
      <c r="DG13" s="631"/>
      <c r="DH13" s="631"/>
      <c r="DI13" s="631"/>
      <c r="DJ13" s="631"/>
      <c r="DK13" s="631"/>
      <c r="DL13" s="631"/>
      <c r="DM13" s="631"/>
      <c r="DN13" s="631"/>
      <c r="DO13" s="631"/>
      <c r="DP13" s="632"/>
      <c r="DQ13" s="639">
        <v>275928</v>
      </c>
      <c r="DR13" s="631"/>
      <c r="DS13" s="631"/>
      <c r="DT13" s="631"/>
      <c r="DU13" s="631"/>
      <c r="DV13" s="631"/>
      <c r="DW13" s="631"/>
      <c r="DX13" s="631"/>
      <c r="DY13" s="631"/>
      <c r="DZ13" s="631"/>
      <c r="EA13" s="631"/>
      <c r="EB13" s="631"/>
      <c r="EC13" s="640"/>
    </row>
    <row r="14" spans="2:143" ht="11.25" customHeight="1" x14ac:dyDescent="0.2">
      <c r="B14" s="627" t="s">
        <v>255</v>
      </c>
      <c r="C14" s="628"/>
      <c r="D14" s="628"/>
      <c r="E14" s="628"/>
      <c r="F14" s="628"/>
      <c r="G14" s="628"/>
      <c r="H14" s="628"/>
      <c r="I14" s="628"/>
      <c r="J14" s="628"/>
      <c r="K14" s="628"/>
      <c r="L14" s="628"/>
      <c r="M14" s="628"/>
      <c r="N14" s="628"/>
      <c r="O14" s="628"/>
      <c r="P14" s="628"/>
      <c r="Q14" s="629"/>
      <c r="R14" s="630" t="s">
        <v>128</v>
      </c>
      <c r="S14" s="631"/>
      <c r="T14" s="631"/>
      <c r="U14" s="631"/>
      <c r="V14" s="631"/>
      <c r="W14" s="631"/>
      <c r="X14" s="631"/>
      <c r="Y14" s="632"/>
      <c r="Z14" s="633" t="s">
        <v>136</v>
      </c>
      <c r="AA14" s="633"/>
      <c r="AB14" s="633"/>
      <c r="AC14" s="633"/>
      <c r="AD14" s="634" t="s">
        <v>136</v>
      </c>
      <c r="AE14" s="634"/>
      <c r="AF14" s="634"/>
      <c r="AG14" s="634"/>
      <c r="AH14" s="634"/>
      <c r="AI14" s="634"/>
      <c r="AJ14" s="634"/>
      <c r="AK14" s="634"/>
      <c r="AL14" s="635" t="s">
        <v>136</v>
      </c>
      <c r="AM14" s="636"/>
      <c r="AN14" s="636"/>
      <c r="AO14" s="637"/>
      <c r="AP14" s="627" t="s">
        <v>256</v>
      </c>
      <c r="AQ14" s="628"/>
      <c r="AR14" s="628"/>
      <c r="AS14" s="628"/>
      <c r="AT14" s="628"/>
      <c r="AU14" s="628"/>
      <c r="AV14" s="628"/>
      <c r="AW14" s="628"/>
      <c r="AX14" s="628"/>
      <c r="AY14" s="628"/>
      <c r="AZ14" s="628"/>
      <c r="BA14" s="628"/>
      <c r="BB14" s="628"/>
      <c r="BC14" s="628"/>
      <c r="BD14" s="628"/>
      <c r="BE14" s="628"/>
      <c r="BF14" s="629"/>
      <c r="BG14" s="630">
        <v>29413</v>
      </c>
      <c r="BH14" s="631"/>
      <c r="BI14" s="631"/>
      <c r="BJ14" s="631"/>
      <c r="BK14" s="631"/>
      <c r="BL14" s="631"/>
      <c r="BM14" s="631"/>
      <c r="BN14" s="632"/>
      <c r="BO14" s="633">
        <v>4.3</v>
      </c>
      <c r="BP14" s="633"/>
      <c r="BQ14" s="633"/>
      <c r="BR14" s="633"/>
      <c r="BS14" s="634" t="s">
        <v>136</v>
      </c>
      <c r="BT14" s="634"/>
      <c r="BU14" s="634"/>
      <c r="BV14" s="634"/>
      <c r="BW14" s="634"/>
      <c r="BX14" s="634"/>
      <c r="BY14" s="634"/>
      <c r="BZ14" s="634"/>
      <c r="CA14" s="634"/>
      <c r="CB14" s="638"/>
      <c r="CD14" s="645" t="s">
        <v>257</v>
      </c>
      <c r="CE14" s="646"/>
      <c r="CF14" s="646"/>
      <c r="CG14" s="646"/>
      <c r="CH14" s="646"/>
      <c r="CI14" s="646"/>
      <c r="CJ14" s="646"/>
      <c r="CK14" s="646"/>
      <c r="CL14" s="646"/>
      <c r="CM14" s="646"/>
      <c r="CN14" s="646"/>
      <c r="CO14" s="646"/>
      <c r="CP14" s="646"/>
      <c r="CQ14" s="647"/>
      <c r="CR14" s="630">
        <v>331909</v>
      </c>
      <c r="CS14" s="631"/>
      <c r="CT14" s="631"/>
      <c r="CU14" s="631"/>
      <c r="CV14" s="631"/>
      <c r="CW14" s="631"/>
      <c r="CX14" s="631"/>
      <c r="CY14" s="632"/>
      <c r="CZ14" s="633">
        <v>3.1</v>
      </c>
      <c r="DA14" s="633"/>
      <c r="DB14" s="633"/>
      <c r="DC14" s="633"/>
      <c r="DD14" s="639">
        <v>7040</v>
      </c>
      <c r="DE14" s="631"/>
      <c r="DF14" s="631"/>
      <c r="DG14" s="631"/>
      <c r="DH14" s="631"/>
      <c r="DI14" s="631"/>
      <c r="DJ14" s="631"/>
      <c r="DK14" s="631"/>
      <c r="DL14" s="631"/>
      <c r="DM14" s="631"/>
      <c r="DN14" s="631"/>
      <c r="DO14" s="631"/>
      <c r="DP14" s="632"/>
      <c r="DQ14" s="639">
        <v>279673</v>
      </c>
      <c r="DR14" s="631"/>
      <c r="DS14" s="631"/>
      <c r="DT14" s="631"/>
      <c r="DU14" s="631"/>
      <c r="DV14" s="631"/>
      <c r="DW14" s="631"/>
      <c r="DX14" s="631"/>
      <c r="DY14" s="631"/>
      <c r="DZ14" s="631"/>
      <c r="EA14" s="631"/>
      <c r="EB14" s="631"/>
      <c r="EC14" s="640"/>
    </row>
    <row r="15" spans="2:143" ht="11.25" customHeight="1" x14ac:dyDescent="0.2">
      <c r="B15" s="627" t="s">
        <v>258</v>
      </c>
      <c r="C15" s="628"/>
      <c r="D15" s="628"/>
      <c r="E15" s="628"/>
      <c r="F15" s="628"/>
      <c r="G15" s="628"/>
      <c r="H15" s="628"/>
      <c r="I15" s="628"/>
      <c r="J15" s="628"/>
      <c r="K15" s="628"/>
      <c r="L15" s="628"/>
      <c r="M15" s="628"/>
      <c r="N15" s="628"/>
      <c r="O15" s="628"/>
      <c r="P15" s="628"/>
      <c r="Q15" s="629"/>
      <c r="R15" s="630" t="s">
        <v>128</v>
      </c>
      <c r="S15" s="631"/>
      <c r="T15" s="631"/>
      <c r="U15" s="631"/>
      <c r="V15" s="631"/>
      <c r="W15" s="631"/>
      <c r="X15" s="631"/>
      <c r="Y15" s="632"/>
      <c r="Z15" s="633" t="s">
        <v>136</v>
      </c>
      <c r="AA15" s="633"/>
      <c r="AB15" s="633"/>
      <c r="AC15" s="633"/>
      <c r="AD15" s="634" t="s">
        <v>136</v>
      </c>
      <c r="AE15" s="634"/>
      <c r="AF15" s="634"/>
      <c r="AG15" s="634"/>
      <c r="AH15" s="634"/>
      <c r="AI15" s="634"/>
      <c r="AJ15" s="634"/>
      <c r="AK15" s="634"/>
      <c r="AL15" s="635" t="s">
        <v>136</v>
      </c>
      <c r="AM15" s="636"/>
      <c r="AN15" s="636"/>
      <c r="AO15" s="637"/>
      <c r="AP15" s="627" t="s">
        <v>259</v>
      </c>
      <c r="AQ15" s="628"/>
      <c r="AR15" s="628"/>
      <c r="AS15" s="628"/>
      <c r="AT15" s="628"/>
      <c r="AU15" s="628"/>
      <c r="AV15" s="628"/>
      <c r="AW15" s="628"/>
      <c r="AX15" s="628"/>
      <c r="AY15" s="628"/>
      <c r="AZ15" s="628"/>
      <c r="BA15" s="628"/>
      <c r="BB15" s="628"/>
      <c r="BC15" s="628"/>
      <c r="BD15" s="628"/>
      <c r="BE15" s="628"/>
      <c r="BF15" s="629"/>
      <c r="BG15" s="630">
        <v>33641</v>
      </c>
      <c r="BH15" s="631"/>
      <c r="BI15" s="631"/>
      <c r="BJ15" s="631"/>
      <c r="BK15" s="631"/>
      <c r="BL15" s="631"/>
      <c r="BM15" s="631"/>
      <c r="BN15" s="632"/>
      <c r="BO15" s="633">
        <v>4.9000000000000004</v>
      </c>
      <c r="BP15" s="633"/>
      <c r="BQ15" s="633"/>
      <c r="BR15" s="633"/>
      <c r="BS15" s="634" t="s">
        <v>128</v>
      </c>
      <c r="BT15" s="634"/>
      <c r="BU15" s="634"/>
      <c r="BV15" s="634"/>
      <c r="BW15" s="634"/>
      <c r="BX15" s="634"/>
      <c r="BY15" s="634"/>
      <c r="BZ15" s="634"/>
      <c r="CA15" s="634"/>
      <c r="CB15" s="638"/>
      <c r="CD15" s="645" t="s">
        <v>260</v>
      </c>
      <c r="CE15" s="646"/>
      <c r="CF15" s="646"/>
      <c r="CG15" s="646"/>
      <c r="CH15" s="646"/>
      <c r="CI15" s="646"/>
      <c r="CJ15" s="646"/>
      <c r="CK15" s="646"/>
      <c r="CL15" s="646"/>
      <c r="CM15" s="646"/>
      <c r="CN15" s="646"/>
      <c r="CO15" s="646"/>
      <c r="CP15" s="646"/>
      <c r="CQ15" s="647"/>
      <c r="CR15" s="630">
        <v>1071744</v>
      </c>
      <c r="CS15" s="631"/>
      <c r="CT15" s="631"/>
      <c r="CU15" s="631"/>
      <c r="CV15" s="631"/>
      <c r="CW15" s="631"/>
      <c r="CX15" s="631"/>
      <c r="CY15" s="632"/>
      <c r="CZ15" s="633">
        <v>10.1</v>
      </c>
      <c r="DA15" s="633"/>
      <c r="DB15" s="633"/>
      <c r="DC15" s="633"/>
      <c r="DD15" s="639">
        <v>256791</v>
      </c>
      <c r="DE15" s="631"/>
      <c r="DF15" s="631"/>
      <c r="DG15" s="631"/>
      <c r="DH15" s="631"/>
      <c r="DI15" s="631"/>
      <c r="DJ15" s="631"/>
      <c r="DK15" s="631"/>
      <c r="DL15" s="631"/>
      <c r="DM15" s="631"/>
      <c r="DN15" s="631"/>
      <c r="DO15" s="631"/>
      <c r="DP15" s="632"/>
      <c r="DQ15" s="639">
        <v>673146</v>
      </c>
      <c r="DR15" s="631"/>
      <c r="DS15" s="631"/>
      <c r="DT15" s="631"/>
      <c r="DU15" s="631"/>
      <c r="DV15" s="631"/>
      <c r="DW15" s="631"/>
      <c r="DX15" s="631"/>
      <c r="DY15" s="631"/>
      <c r="DZ15" s="631"/>
      <c r="EA15" s="631"/>
      <c r="EB15" s="631"/>
      <c r="EC15" s="640"/>
    </row>
    <row r="16" spans="2:143" ht="11.25" customHeight="1" x14ac:dyDescent="0.2">
      <c r="B16" s="627" t="s">
        <v>261</v>
      </c>
      <c r="C16" s="628"/>
      <c r="D16" s="628"/>
      <c r="E16" s="628"/>
      <c r="F16" s="628"/>
      <c r="G16" s="628"/>
      <c r="H16" s="628"/>
      <c r="I16" s="628"/>
      <c r="J16" s="628"/>
      <c r="K16" s="628"/>
      <c r="L16" s="628"/>
      <c r="M16" s="628"/>
      <c r="N16" s="628"/>
      <c r="O16" s="628"/>
      <c r="P16" s="628"/>
      <c r="Q16" s="629"/>
      <c r="R16" s="630">
        <v>3475</v>
      </c>
      <c r="S16" s="631"/>
      <c r="T16" s="631"/>
      <c r="U16" s="631"/>
      <c r="V16" s="631"/>
      <c r="W16" s="631"/>
      <c r="X16" s="631"/>
      <c r="Y16" s="632"/>
      <c r="Z16" s="633">
        <v>0</v>
      </c>
      <c r="AA16" s="633"/>
      <c r="AB16" s="633"/>
      <c r="AC16" s="633"/>
      <c r="AD16" s="634">
        <v>3475</v>
      </c>
      <c r="AE16" s="634"/>
      <c r="AF16" s="634"/>
      <c r="AG16" s="634"/>
      <c r="AH16" s="634"/>
      <c r="AI16" s="634"/>
      <c r="AJ16" s="634"/>
      <c r="AK16" s="634"/>
      <c r="AL16" s="635">
        <v>0.1</v>
      </c>
      <c r="AM16" s="636"/>
      <c r="AN16" s="636"/>
      <c r="AO16" s="637"/>
      <c r="AP16" s="627" t="s">
        <v>262</v>
      </c>
      <c r="AQ16" s="628"/>
      <c r="AR16" s="628"/>
      <c r="AS16" s="628"/>
      <c r="AT16" s="628"/>
      <c r="AU16" s="628"/>
      <c r="AV16" s="628"/>
      <c r="AW16" s="628"/>
      <c r="AX16" s="628"/>
      <c r="AY16" s="628"/>
      <c r="AZ16" s="628"/>
      <c r="BA16" s="628"/>
      <c r="BB16" s="628"/>
      <c r="BC16" s="628"/>
      <c r="BD16" s="628"/>
      <c r="BE16" s="628"/>
      <c r="BF16" s="629"/>
      <c r="BG16" s="630" t="s">
        <v>128</v>
      </c>
      <c r="BH16" s="631"/>
      <c r="BI16" s="631"/>
      <c r="BJ16" s="631"/>
      <c r="BK16" s="631"/>
      <c r="BL16" s="631"/>
      <c r="BM16" s="631"/>
      <c r="BN16" s="632"/>
      <c r="BO16" s="633" t="s">
        <v>128</v>
      </c>
      <c r="BP16" s="633"/>
      <c r="BQ16" s="633"/>
      <c r="BR16" s="633"/>
      <c r="BS16" s="634" t="s">
        <v>136</v>
      </c>
      <c r="BT16" s="634"/>
      <c r="BU16" s="634"/>
      <c r="BV16" s="634"/>
      <c r="BW16" s="634"/>
      <c r="BX16" s="634"/>
      <c r="BY16" s="634"/>
      <c r="BZ16" s="634"/>
      <c r="CA16" s="634"/>
      <c r="CB16" s="638"/>
      <c r="CD16" s="645" t="s">
        <v>263</v>
      </c>
      <c r="CE16" s="646"/>
      <c r="CF16" s="646"/>
      <c r="CG16" s="646"/>
      <c r="CH16" s="646"/>
      <c r="CI16" s="646"/>
      <c r="CJ16" s="646"/>
      <c r="CK16" s="646"/>
      <c r="CL16" s="646"/>
      <c r="CM16" s="646"/>
      <c r="CN16" s="646"/>
      <c r="CO16" s="646"/>
      <c r="CP16" s="646"/>
      <c r="CQ16" s="647"/>
      <c r="CR16" s="630">
        <v>149032</v>
      </c>
      <c r="CS16" s="631"/>
      <c r="CT16" s="631"/>
      <c r="CU16" s="631"/>
      <c r="CV16" s="631"/>
      <c r="CW16" s="631"/>
      <c r="CX16" s="631"/>
      <c r="CY16" s="632"/>
      <c r="CZ16" s="633">
        <v>1.4</v>
      </c>
      <c r="DA16" s="633"/>
      <c r="DB16" s="633"/>
      <c r="DC16" s="633"/>
      <c r="DD16" s="639" t="s">
        <v>128</v>
      </c>
      <c r="DE16" s="631"/>
      <c r="DF16" s="631"/>
      <c r="DG16" s="631"/>
      <c r="DH16" s="631"/>
      <c r="DI16" s="631"/>
      <c r="DJ16" s="631"/>
      <c r="DK16" s="631"/>
      <c r="DL16" s="631"/>
      <c r="DM16" s="631"/>
      <c r="DN16" s="631"/>
      <c r="DO16" s="631"/>
      <c r="DP16" s="632"/>
      <c r="DQ16" s="639">
        <v>16496</v>
      </c>
      <c r="DR16" s="631"/>
      <c r="DS16" s="631"/>
      <c r="DT16" s="631"/>
      <c r="DU16" s="631"/>
      <c r="DV16" s="631"/>
      <c r="DW16" s="631"/>
      <c r="DX16" s="631"/>
      <c r="DY16" s="631"/>
      <c r="DZ16" s="631"/>
      <c r="EA16" s="631"/>
      <c r="EB16" s="631"/>
      <c r="EC16" s="640"/>
    </row>
    <row r="17" spans="2:133" ht="11.25" customHeight="1" x14ac:dyDescent="0.2">
      <c r="B17" s="627" t="s">
        <v>264</v>
      </c>
      <c r="C17" s="628"/>
      <c r="D17" s="628"/>
      <c r="E17" s="628"/>
      <c r="F17" s="628"/>
      <c r="G17" s="628"/>
      <c r="H17" s="628"/>
      <c r="I17" s="628"/>
      <c r="J17" s="628"/>
      <c r="K17" s="628"/>
      <c r="L17" s="628"/>
      <c r="M17" s="628"/>
      <c r="N17" s="628"/>
      <c r="O17" s="628"/>
      <c r="P17" s="628"/>
      <c r="Q17" s="629"/>
      <c r="R17" s="630">
        <v>5737</v>
      </c>
      <c r="S17" s="631"/>
      <c r="T17" s="631"/>
      <c r="U17" s="631"/>
      <c r="V17" s="631"/>
      <c r="W17" s="631"/>
      <c r="X17" s="631"/>
      <c r="Y17" s="632"/>
      <c r="Z17" s="633">
        <v>0.1</v>
      </c>
      <c r="AA17" s="633"/>
      <c r="AB17" s="633"/>
      <c r="AC17" s="633"/>
      <c r="AD17" s="634">
        <v>5737</v>
      </c>
      <c r="AE17" s="634"/>
      <c r="AF17" s="634"/>
      <c r="AG17" s="634"/>
      <c r="AH17" s="634"/>
      <c r="AI17" s="634"/>
      <c r="AJ17" s="634"/>
      <c r="AK17" s="634"/>
      <c r="AL17" s="635">
        <v>0.1</v>
      </c>
      <c r="AM17" s="636"/>
      <c r="AN17" s="636"/>
      <c r="AO17" s="637"/>
      <c r="AP17" s="627" t="s">
        <v>265</v>
      </c>
      <c r="AQ17" s="628"/>
      <c r="AR17" s="628"/>
      <c r="AS17" s="628"/>
      <c r="AT17" s="628"/>
      <c r="AU17" s="628"/>
      <c r="AV17" s="628"/>
      <c r="AW17" s="628"/>
      <c r="AX17" s="628"/>
      <c r="AY17" s="628"/>
      <c r="AZ17" s="628"/>
      <c r="BA17" s="628"/>
      <c r="BB17" s="628"/>
      <c r="BC17" s="628"/>
      <c r="BD17" s="628"/>
      <c r="BE17" s="628"/>
      <c r="BF17" s="629"/>
      <c r="BG17" s="630" t="s">
        <v>128</v>
      </c>
      <c r="BH17" s="631"/>
      <c r="BI17" s="631"/>
      <c r="BJ17" s="631"/>
      <c r="BK17" s="631"/>
      <c r="BL17" s="631"/>
      <c r="BM17" s="631"/>
      <c r="BN17" s="632"/>
      <c r="BO17" s="633" t="s">
        <v>128</v>
      </c>
      <c r="BP17" s="633"/>
      <c r="BQ17" s="633"/>
      <c r="BR17" s="633"/>
      <c r="BS17" s="634" t="s">
        <v>136</v>
      </c>
      <c r="BT17" s="634"/>
      <c r="BU17" s="634"/>
      <c r="BV17" s="634"/>
      <c r="BW17" s="634"/>
      <c r="BX17" s="634"/>
      <c r="BY17" s="634"/>
      <c r="BZ17" s="634"/>
      <c r="CA17" s="634"/>
      <c r="CB17" s="638"/>
      <c r="CD17" s="645" t="s">
        <v>266</v>
      </c>
      <c r="CE17" s="646"/>
      <c r="CF17" s="646"/>
      <c r="CG17" s="646"/>
      <c r="CH17" s="646"/>
      <c r="CI17" s="646"/>
      <c r="CJ17" s="646"/>
      <c r="CK17" s="646"/>
      <c r="CL17" s="646"/>
      <c r="CM17" s="646"/>
      <c r="CN17" s="646"/>
      <c r="CO17" s="646"/>
      <c r="CP17" s="646"/>
      <c r="CQ17" s="647"/>
      <c r="CR17" s="630">
        <v>1290634</v>
      </c>
      <c r="CS17" s="631"/>
      <c r="CT17" s="631"/>
      <c r="CU17" s="631"/>
      <c r="CV17" s="631"/>
      <c r="CW17" s="631"/>
      <c r="CX17" s="631"/>
      <c r="CY17" s="632"/>
      <c r="CZ17" s="633">
        <v>12.1</v>
      </c>
      <c r="DA17" s="633"/>
      <c r="DB17" s="633"/>
      <c r="DC17" s="633"/>
      <c r="DD17" s="639" t="s">
        <v>136</v>
      </c>
      <c r="DE17" s="631"/>
      <c r="DF17" s="631"/>
      <c r="DG17" s="631"/>
      <c r="DH17" s="631"/>
      <c r="DI17" s="631"/>
      <c r="DJ17" s="631"/>
      <c r="DK17" s="631"/>
      <c r="DL17" s="631"/>
      <c r="DM17" s="631"/>
      <c r="DN17" s="631"/>
      <c r="DO17" s="631"/>
      <c r="DP17" s="632"/>
      <c r="DQ17" s="639">
        <v>1260741</v>
      </c>
      <c r="DR17" s="631"/>
      <c r="DS17" s="631"/>
      <c r="DT17" s="631"/>
      <c r="DU17" s="631"/>
      <c r="DV17" s="631"/>
      <c r="DW17" s="631"/>
      <c r="DX17" s="631"/>
      <c r="DY17" s="631"/>
      <c r="DZ17" s="631"/>
      <c r="EA17" s="631"/>
      <c r="EB17" s="631"/>
      <c r="EC17" s="640"/>
    </row>
    <row r="18" spans="2:133" ht="11.25" customHeight="1" x14ac:dyDescent="0.2">
      <c r="B18" s="627" t="s">
        <v>267</v>
      </c>
      <c r="C18" s="628"/>
      <c r="D18" s="628"/>
      <c r="E18" s="628"/>
      <c r="F18" s="628"/>
      <c r="G18" s="628"/>
      <c r="H18" s="628"/>
      <c r="I18" s="628"/>
      <c r="J18" s="628"/>
      <c r="K18" s="628"/>
      <c r="L18" s="628"/>
      <c r="M18" s="628"/>
      <c r="N18" s="628"/>
      <c r="O18" s="628"/>
      <c r="P18" s="628"/>
      <c r="Q18" s="629"/>
      <c r="R18" s="630">
        <v>14191</v>
      </c>
      <c r="S18" s="631"/>
      <c r="T18" s="631"/>
      <c r="U18" s="631"/>
      <c r="V18" s="631"/>
      <c r="W18" s="631"/>
      <c r="X18" s="631"/>
      <c r="Y18" s="632"/>
      <c r="Z18" s="633">
        <v>0.1</v>
      </c>
      <c r="AA18" s="633"/>
      <c r="AB18" s="633"/>
      <c r="AC18" s="633"/>
      <c r="AD18" s="634">
        <v>14191</v>
      </c>
      <c r="AE18" s="634"/>
      <c r="AF18" s="634"/>
      <c r="AG18" s="634"/>
      <c r="AH18" s="634"/>
      <c r="AI18" s="634"/>
      <c r="AJ18" s="634"/>
      <c r="AK18" s="634"/>
      <c r="AL18" s="635">
        <v>0.30000001192092896</v>
      </c>
      <c r="AM18" s="636"/>
      <c r="AN18" s="636"/>
      <c r="AO18" s="637"/>
      <c r="AP18" s="627" t="s">
        <v>268</v>
      </c>
      <c r="AQ18" s="628"/>
      <c r="AR18" s="628"/>
      <c r="AS18" s="628"/>
      <c r="AT18" s="628"/>
      <c r="AU18" s="628"/>
      <c r="AV18" s="628"/>
      <c r="AW18" s="628"/>
      <c r="AX18" s="628"/>
      <c r="AY18" s="628"/>
      <c r="AZ18" s="628"/>
      <c r="BA18" s="628"/>
      <c r="BB18" s="628"/>
      <c r="BC18" s="628"/>
      <c r="BD18" s="628"/>
      <c r="BE18" s="628"/>
      <c r="BF18" s="629"/>
      <c r="BG18" s="630" t="s">
        <v>136</v>
      </c>
      <c r="BH18" s="631"/>
      <c r="BI18" s="631"/>
      <c r="BJ18" s="631"/>
      <c r="BK18" s="631"/>
      <c r="BL18" s="631"/>
      <c r="BM18" s="631"/>
      <c r="BN18" s="632"/>
      <c r="BO18" s="633" t="s">
        <v>128</v>
      </c>
      <c r="BP18" s="633"/>
      <c r="BQ18" s="633"/>
      <c r="BR18" s="633"/>
      <c r="BS18" s="634" t="s">
        <v>136</v>
      </c>
      <c r="BT18" s="634"/>
      <c r="BU18" s="634"/>
      <c r="BV18" s="634"/>
      <c r="BW18" s="634"/>
      <c r="BX18" s="634"/>
      <c r="BY18" s="634"/>
      <c r="BZ18" s="634"/>
      <c r="CA18" s="634"/>
      <c r="CB18" s="638"/>
      <c r="CD18" s="645" t="s">
        <v>269</v>
      </c>
      <c r="CE18" s="646"/>
      <c r="CF18" s="646"/>
      <c r="CG18" s="646"/>
      <c r="CH18" s="646"/>
      <c r="CI18" s="646"/>
      <c r="CJ18" s="646"/>
      <c r="CK18" s="646"/>
      <c r="CL18" s="646"/>
      <c r="CM18" s="646"/>
      <c r="CN18" s="646"/>
      <c r="CO18" s="646"/>
      <c r="CP18" s="646"/>
      <c r="CQ18" s="647"/>
      <c r="CR18" s="630" t="s">
        <v>136</v>
      </c>
      <c r="CS18" s="631"/>
      <c r="CT18" s="631"/>
      <c r="CU18" s="631"/>
      <c r="CV18" s="631"/>
      <c r="CW18" s="631"/>
      <c r="CX18" s="631"/>
      <c r="CY18" s="632"/>
      <c r="CZ18" s="633" t="s">
        <v>128</v>
      </c>
      <c r="DA18" s="633"/>
      <c r="DB18" s="633"/>
      <c r="DC18" s="633"/>
      <c r="DD18" s="639" t="s">
        <v>136</v>
      </c>
      <c r="DE18" s="631"/>
      <c r="DF18" s="631"/>
      <c r="DG18" s="631"/>
      <c r="DH18" s="631"/>
      <c r="DI18" s="631"/>
      <c r="DJ18" s="631"/>
      <c r="DK18" s="631"/>
      <c r="DL18" s="631"/>
      <c r="DM18" s="631"/>
      <c r="DN18" s="631"/>
      <c r="DO18" s="631"/>
      <c r="DP18" s="632"/>
      <c r="DQ18" s="639" t="s">
        <v>128</v>
      </c>
      <c r="DR18" s="631"/>
      <c r="DS18" s="631"/>
      <c r="DT18" s="631"/>
      <c r="DU18" s="631"/>
      <c r="DV18" s="631"/>
      <c r="DW18" s="631"/>
      <c r="DX18" s="631"/>
      <c r="DY18" s="631"/>
      <c r="DZ18" s="631"/>
      <c r="EA18" s="631"/>
      <c r="EB18" s="631"/>
      <c r="EC18" s="640"/>
    </row>
    <row r="19" spans="2:133" ht="11.25" customHeight="1" x14ac:dyDescent="0.2">
      <c r="B19" s="627" t="s">
        <v>270</v>
      </c>
      <c r="C19" s="628"/>
      <c r="D19" s="628"/>
      <c r="E19" s="628"/>
      <c r="F19" s="628"/>
      <c r="G19" s="628"/>
      <c r="H19" s="628"/>
      <c r="I19" s="628"/>
      <c r="J19" s="628"/>
      <c r="K19" s="628"/>
      <c r="L19" s="628"/>
      <c r="M19" s="628"/>
      <c r="N19" s="628"/>
      <c r="O19" s="628"/>
      <c r="P19" s="628"/>
      <c r="Q19" s="629"/>
      <c r="R19" s="630">
        <v>1659</v>
      </c>
      <c r="S19" s="631"/>
      <c r="T19" s="631"/>
      <c r="U19" s="631"/>
      <c r="V19" s="631"/>
      <c r="W19" s="631"/>
      <c r="X19" s="631"/>
      <c r="Y19" s="632"/>
      <c r="Z19" s="633">
        <v>0</v>
      </c>
      <c r="AA19" s="633"/>
      <c r="AB19" s="633"/>
      <c r="AC19" s="633"/>
      <c r="AD19" s="634">
        <v>1659</v>
      </c>
      <c r="AE19" s="634"/>
      <c r="AF19" s="634"/>
      <c r="AG19" s="634"/>
      <c r="AH19" s="634"/>
      <c r="AI19" s="634"/>
      <c r="AJ19" s="634"/>
      <c r="AK19" s="634"/>
      <c r="AL19" s="635">
        <v>0</v>
      </c>
      <c r="AM19" s="636"/>
      <c r="AN19" s="636"/>
      <c r="AO19" s="637"/>
      <c r="AP19" s="627" t="s">
        <v>271</v>
      </c>
      <c r="AQ19" s="628"/>
      <c r="AR19" s="628"/>
      <c r="AS19" s="628"/>
      <c r="AT19" s="628"/>
      <c r="AU19" s="628"/>
      <c r="AV19" s="628"/>
      <c r="AW19" s="628"/>
      <c r="AX19" s="628"/>
      <c r="AY19" s="628"/>
      <c r="AZ19" s="628"/>
      <c r="BA19" s="628"/>
      <c r="BB19" s="628"/>
      <c r="BC19" s="628"/>
      <c r="BD19" s="628"/>
      <c r="BE19" s="628"/>
      <c r="BF19" s="629"/>
      <c r="BG19" s="630">
        <v>3049</v>
      </c>
      <c r="BH19" s="631"/>
      <c r="BI19" s="631"/>
      <c r="BJ19" s="631"/>
      <c r="BK19" s="631"/>
      <c r="BL19" s="631"/>
      <c r="BM19" s="631"/>
      <c r="BN19" s="632"/>
      <c r="BO19" s="633">
        <v>0.4</v>
      </c>
      <c r="BP19" s="633"/>
      <c r="BQ19" s="633"/>
      <c r="BR19" s="633"/>
      <c r="BS19" s="634" t="s">
        <v>136</v>
      </c>
      <c r="BT19" s="634"/>
      <c r="BU19" s="634"/>
      <c r="BV19" s="634"/>
      <c r="BW19" s="634"/>
      <c r="BX19" s="634"/>
      <c r="BY19" s="634"/>
      <c r="BZ19" s="634"/>
      <c r="CA19" s="634"/>
      <c r="CB19" s="638"/>
      <c r="CD19" s="645" t="s">
        <v>272</v>
      </c>
      <c r="CE19" s="646"/>
      <c r="CF19" s="646"/>
      <c r="CG19" s="646"/>
      <c r="CH19" s="646"/>
      <c r="CI19" s="646"/>
      <c r="CJ19" s="646"/>
      <c r="CK19" s="646"/>
      <c r="CL19" s="646"/>
      <c r="CM19" s="646"/>
      <c r="CN19" s="646"/>
      <c r="CO19" s="646"/>
      <c r="CP19" s="646"/>
      <c r="CQ19" s="647"/>
      <c r="CR19" s="630" t="s">
        <v>136</v>
      </c>
      <c r="CS19" s="631"/>
      <c r="CT19" s="631"/>
      <c r="CU19" s="631"/>
      <c r="CV19" s="631"/>
      <c r="CW19" s="631"/>
      <c r="CX19" s="631"/>
      <c r="CY19" s="632"/>
      <c r="CZ19" s="633" t="s">
        <v>136</v>
      </c>
      <c r="DA19" s="633"/>
      <c r="DB19" s="633"/>
      <c r="DC19" s="633"/>
      <c r="DD19" s="639" t="s">
        <v>128</v>
      </c>
      <c r="DE19" s="631"/>
      <c r="DF19" s="631"/>
      <c r="DG19" s="631"/>
      <c r="DH19" s="631"/>
      <c r="DI19" s="631"/>
      <c r="DJ19" s="631"/>
      <c r="DK19" s="631"/>
      <c r="DL19" s="631"/>
      <c r="DM19" s="631"/>
      <c r="DN19" s="631"/>
      <c r="DO19" s="631"/>
      <c r="DP19" s="632"/>
      <c r="DQ19" s="639" t="s">
        <v>136</v>
      </c>
      <c r="DR19" s="631"/>
      <c r="DS19" s="631"/>
      <c r="DT19" s="631"/>
      <c r="DU19" s="631"/>
      <c r="DV19" s="631"/>
      <c r="DW19" s="631"/>
      <c r="DX19" s="631"/>
      <c r="DY19" s="631"/>
      <c r="DZ19" s="631"/>
      <c r="EA19" s="631"/>
      <c r="EB19" s="631"/>
      <c r="EC19" s="640"/>
    </row>
    <row r="20" spans="2:133" ht="11.25" customHeight="1" x14ac:dyDescent="0.2">
      <c r="B20" s="627" t="s">
        <v>273</v>
      </c>
      <c r="C20" s="628"/>
      <c r="D20" s="628"/>
      <c r="E20" s="628"/>
      <c r="F20" s="628"/>
      <c r="G20" s="628"/>
      <c r="H20" s="628"/>
      <c r="I20" s="628"/>
      <c r="J20" s="628"/>
      <c r="K20" s="628"/>
      <c r="L20" s="628"/>
      <c r="M20" s="628"/>
      <c r="N20" s="628"/>
      <c r="O20" s="628"/>
      <c r="P20" s="628"/>
      <c r="Q20" s="629"/>
      <c r="R20" s="630">
        <v>1193</v>
      </c>
      <c r="S20" s="631"/>
      <c r="T20" s="631"/>
      <c r="U20" s="631"/>
      <c r="V20" s="631"/>
      <c r="W20" s="631"/>
      <c r="X20" s="631"/>
      <c r="Y20" s="632"/>
      <c r="Z20" s="633">
        <v>0</v>
      </c>
      <c r="AA20" s="633"/>
      <c r="AB20" s="633"/>
      <c r="AC20" s="633"/>
      <c r="AD20" s="634">
        <v>1193</v>
      </c>
      <c r="AE20" s="634"/>
      <c r="AF20" s="634"/>
      <c r="AG20" s="634"/>
      <c r="AH20" s="634"/>
      <c r="AI20" s="634"/>
      <c r="AJ20" s="634"/>
      <c r="AK20" s="634"/>
      <c r="AL20" s="635">
        <v>0</v>
      </c>
      <c r="AM20" s="636"/>
      <c r="AN20" s="636"/>
      <c r="AO20" s="637"/>
      <c r="AP20" s="627" t="s">
        <v>274</v>
      </c>
      <c r="AQ20" s="628"/>
      <c r="AR20" s="628"/>
      <c r="AS20" s="628"/>
      <c r="AT20" s="628"/>
      <c r="AU20" s="628"/>
      <c r="AV20" s="628"/>
      <c r="AW20" s="628"/>
      <c r="AX20" s="628"/>
      <c r="AY20" s="628"/>
      <c r="AZ20" s="628"/>
      <c r="BA20" s="628"/>
      <c r="BB20" s="628"/>
      <c r="BC20" s="628"/>
      <c r="BD20" s="628"/>
      <c r="BE20" s="628"/>
      <c r="BF20" s="629"/>
      <c r="BG20" s="630">
        <v>3049</v>
      </c>
      <c r="BH20" s="631"/>
      <c r="BI20" s="631"/>
      <c r="BJ20" s="631"/>
      <c r="BK20" s="631"/>
      <c r="BL20" s="631"/>
      <c r="BM20" s="631"/>
      <c r="BN20" s="632"/>
      <c r="BO20" s="633">
        <v>0.4</v>
      </c>
      <c r="BP20" s="633"/>
      <c r="BQ20" s="633"/>
      <c r="BR20" s="633"/>
      <c r="BS20" s="634" t="s">
        <v>136</v>
      </c>
      <c r="BT20" s="634"/>
      <c r="BU20" s="634"/>
      <c r="BV20" s="634"/>
      <c r="BW20" s="634"/>
      <c r="BX20" s="634"/>
      <c r="BY20" s="634"/>
      <c r="BZ20" s="634"/>
      <c r="CA20" s="634"/>
      <c r="CB20" s="638"/>
      <c r="CD20" s="645" t="s">
        <v>275</v>
      </c>
      <c r="CE20" s="646"/>
      <c r="CF20" s="646"/>
      <c r="CG20" s="646"/>
      <c r="CH20" s="646"/>
      <c r="CI20" s="646"/>
      <c r="CJ20" s="646"/>
      <c r="CK20" s="646"/>
      <c r="CL20" s="646"/>
      <c r="CM20" s="646"/>
      <c r="CN20" s="646"/>
      <c r="CO20" s="646"/>
      <c r="CP20" s="646"/>
      <c r="CQ20" s="647"/>
      <c r="CR20" s="630">
        <v>10651253</v>
      </c>
      <c r="CS20" s="631"/>
      <c r="CT20" s="631"/>
      <c r="CU20" s="631"/>
      <c r="CV20" s="631"/>
      <c r="CW20" s="631"/>
      <c r="CX20" s="631"/>
      <c r="CY20" s="632"/>
      <c r="CZ20" s="633">
        <v>100</v>
      </c>
      <c r="DA20" s="633"/>
      <c r="DB20" s="633"/>
      <c r="DC20" s="633"/>
      <c r="DD20" s="639">
        <v>2522585</v>
      </c>
      <c r="DE20" s="631"/>
      <c r="DF20" s="631"/>
      <c r="DG20" s="631"/>
      <c r="DH20" s="631"/>
      <c r="DI20" s="631"/>
      <c r="DJ20" s="631"/>
      <c r="DK20" s="631"/>
      <c r="DL20" s="631"/>
      <c r="DM20" s="631"/>
      <c r="DN20" s="631"/>
      <c r="DO20" s="631"/>
      <c r="DP20" s="632"/>
      <c r="DQ20" s="639">
        <v>6091269</v>
      </c>
      <c r="DR20" s="631"/>
      <c r="DS20" s="631"/>
      <c r="DT20" s="631"/>
      <c r="DU20" s="631"/>
      <c r="DV20" s="631"/>
      <c r="DW20" s="631"/>
      <c r="DX20" s="631"/>
      <c r="DY20" s="631"/>
      <c r="DZ20" s="631"/>
      <c r="EA20" s="631"/>
      <c r="EB20" s="631"/>
      <c r="EC20" s="640"/>
    </row>
    <row r="21" spans="2:133" ht="11.25" customHeight="1" x14ac:dyDescent="0.2">
      <c r="B21" s="627" t="s">
        <v>276</v>
      </c>
      <c r="C21" s="628"/>
      <c r="D21" s="628"/>
      <c r="E21" s="628"/>
      <c r="F21" s="628"/>
      <c r="G21" s="628"/>
      <c r="H21" s="628"/>
      <c r="I21" s="628"/>
      <c r="J21" s="628"/>
      <c r="K21" s="628"/>
      <c r="L21" s="628"/>
      <c r="M21" s="628"/>
      <c r="N21" s="628"/>
      <c r="O21" s="628"/>
      <c r="P21" s="628"/>
      <c r="Q21" s="629"/>
      <c r="R21" s="630">
        <v>469</v>
      </c>
      <c r="S21" s="631"/>
      <c r="T21" s="631"/>
      <c r="U21" s="631"/>
      <c r="V21" s="631"/>
      <c r="W21" s="631"/>
      <c r="X21" s="631"/>
      <c r="Y21" s="632"/>
      <c r="Z21" s="633">
        <v>0</v>
      </c>
      <c r="AA21" s="633"/>
      <c r="AB21" s="633"/>
      <c r="AC21" s="633"/>
      <c r="AD21" s="634">
        <v>469</v>
      </c>
      <c r="AE21" s="634"/>
      <c r="AF21" s="634"/>
      <c r="AG21" s="634"/>
      <c r="AH21" s="634"/>
      <c r="AI21" s="634"/>
      <c r="AJ21" s="634"/>
      <c r="AK21" s="634"/>
      <c r="AL21" s="635">
        <v>0</v>
      </c>
      <c r="AM21" s="636"/>
      <c r="AN21" s="636"/>
      <c r="AO21" s="637"/>
      <c r="AP21" s="649" t="s">
        <v>277</v>
      </c>
      <c r="AQ21" s="650"/>
      <c r="AR21" s="650"/>
      <c r="AS21" s="650"/>
      <c r="AT21" s="650"/>
      <c r="AU21" s="650"/>
      <c r="AV21" s="650"/>
      <c r="AW21" s="650"/>
      <c r="AX21" s="650"/>
      <c r="AY21" s="650"/>
      <c r="AZ21" s="650"/>
      <c r="BA21" s="650"/>
      <c r="BB21" s="650"/>
      <c r="BC21" s="650"/>
      <c r="BD21" s="650"/>
      <c r="BE21" s="650"/>
      <c r="BF21" s="651"/>
      <c r="BG21" s="630">
        <v>3049</v>
      </c>
      <c r="BH21" s="631"/>
      <c r="BI21" s="631"/>
      <c r="BJ21" s="631"/>
      <c r="BK21" s="631"/>
      <c r="BL21" s="631"/>
      <c r="BM21" s="631"/>
      <c r="BN21" s="632"/>
      <c r="BO21" s="633">
        <v>0.4</v>
      </c>
      <c r="BP21" s="633"/>
      <c r="BQ21" s="633"/>
      <c r="BR21" s="633"/>
      <c r="BS21" s="634" t="s">
        <v>128</v>
      </c>
      <c r="BT21" s="634"/>
      <c r="BU21" s="634"/>
      <c r="BV21" s="634"/>
      <c r="BW21" s="634"/>
      <c r="BX21" s="634"/>
      <c r="BY21" s="634"/>
      <c r="BZ21" s="634"/>
      <c r="CA21" s="634"/>
      <c r="CB21" s="638"/>
      <c r="CD21" s="655"/>
      <c r="CE21" s="656"/>
      <c r="CF21" s="656"/>
      <c r="CG21" s="656"/>
      <c r="CH21" s="656"/>
      <c r="CI21" s="656"/>
      <c r="CJ21" s="656"/>
      <c r="CK21" s="656"/>
      <c r="CL21" s="656"/>
      <c r="CM21" s="656"/>
      <c r="CN21" s="656"/>
      <c r="CO21" s="656"/>
      <c r="CP21" s="656"/>
      <c r="CQ21" s="657"/>
      <c r="CR21" s="658"/>
      <c r="CS21" s="653"/>
      <c r="CT21" s="653"/>
      <c r="CU21" s="653"/>
      <c r="CV21" s="653"/>
      <c r="CW21" s="653"/>
      <c r="CX21" s="653"/>
      <c r="CY21" s="659"/>
      <c r="CZ21" s="660"/>
      <c r="DA21" s="660"/>
      <c r="DB21" s="660"/>
      <c r="DC21" s="660"/>
      <c r="DD21" s="652"/>
      <c r="DE21" s="653"/>
      <c r="DF21" s="653"/>
      <c r="DG21" s="653"/>
      <c r="DH21" s="653"/>
      <c r="DI21" s="653"/>
      <c r="DJ21" s="653"/>
      <c r="DK21" s="653"/>
      <c r="DL21" s="653"/>
      <c r="DM21" s="653"/>
      <c r="DN21" s="653"/>
      <c r="DO21" s="653"/>
      <c r="DP21" s="659"/>
      <c r="DQ21" s="652"/>
      <c r="DR21" s="653"/>
      <c r="DS21" s="653"/>
      <c r="DT21" s="653"/>
      <c r="DU21" s="653"/>
      <c r="DV21" s="653"/>
      <c r="DW21" s="653"/>
      <c r="DX21" s="653"/>
      <c r="DY21" s="653"/>
      <c r="DZ21" s="653"/>
      <c r="EA21" s="653"/>
      <c r="EB21" s="653"/>
      <c r="EC21" s="654"/>
    </row>
    <row r="22" spans="2:133" ht="11.25" customHeight="1" x14ac:dyDescent="0.2">
      <c r="B22" s="666" t="s">
        <v>278</v>
      </c>
      <c r="C22" s="667"/>
      <c r="D22" s="667"/>
      <c r="E22" s="667"/>
      <c r="F22" s="667"/>
      <c r="G22" s="667"/>
      <c r="H22" s="667"/>
      <c r="I22" s="667"/>
      <c r="J22" s="667"/>
      <c r="K22" s="667"/>
      <c r="L22" s="667"/>
      <c r="M22" s="667"/>
      <c r="N22" s="667"/>
      <c r="O22" s="667"/>
      <c r="P22" s="667"/>
      <c r="Q22" s="668"/>
      <c r="R22" s="630">
        <v>10870</v>
      </c>
      <c r="S22" s="631"/>
      <c r="T22" s="631"/>
      <c r="U22" s="631"/>
      <c r="V22" s="631"/>
      <c r="W22" s="631"/>
      <c r="X22" s="631"/>
      <c r="Y22" s="632"/>
      <c r="Z22" s="633">
        <v>0.1</v>
      </c>
      <c r="AA22" s="633"/>
      <c r="AB22" s="633"/>
      <c r="AC22" s="633"/>
      <c r="AD22" s="634">
        <v>10870</v>
      </c>
      <c r="AE22" s="634"/>
      <c r="AF22" s="634"/>
      <c r="AG22" s="634"/>
      <c r="AH22" s="634"/>
      <c r="AI22" s="634"/>
      <c r="AJ22" s="634"/>
      <c r="AK22" s="634"/>
      <c r="AL22" s="635">
        <v>0.20000000298023224</v>
      </c>
      <c r="AM22" s="636"/>
      <c r="AN22" s="636"/>
      <c r="AO22" s="637"/>
      <c r="AP22" s="649" t="s">
        <v>279</v>
      </c>
      <c r="AQ22" s="650"/>
      <c r="AR22" s="650"/>
      <c r="AS22" s="650"/>
      <c r="AT22" s="650"/>
      <c r="AU22" s="650"/>
      <c r="AV22" s="650"/>
      <c r="AW22" s="650"/>
      <c r="AX22" s="650"/>
      <c r="AY22" s="650"/>
      <c r="AZ22" s="650"/>
      <c r="BA22" s="650"/>
      <c r="BB22" s="650"/>
      <c r="BC22" s="650"/>
      <c r="BD22" s="650"/>
      <c r="BE22" s="650"/>
      <c r="BF22" s="651"/>
      <c r="BG22" s="630" t="s">
        <v>136</v>
      </c>
      <c r="BH22" s="631"/>
      <c r="BI22" s="631"/>
      <c r="BJ22" s="631"/>
      <c r="BK22" s="631"/>
      <c r="BL22" s="631"/>
      <c r="BM22" s="631"/>
      <c r="BN22" s="632"/>
      <c r="BO22" s="633" t="s">
        <v>136</v>
      </c>
      <c r="BP22" s="633"/>
      <c r="BQ22" s="633"/>
      <c r="BR22" s="633"/>
      <c r="BS22" s="634" t="s">
        <v>136</v>
      </c>
      <c r="BT22" s="634"/>
      <c r="BU22" s="634"/>
      <c r="BV22" s="634"/>
      <c r="BW22" s="634"/>
      <c r="BX22" s="634"/>
      <c r="BY22" s="634"/>
      <c r="BZ22" s="634"/>
      <c r="CA22" s="634"/>
      <c r="CB22" s="638"/>
      <c r="CD22" s="612" t="s">
        <v>280</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2">
      <c r="B23" s="627" t="s">
        <v>281</v>
      </c>
      <c r="C23" s="628"/>
      <c r="D23" s="628"/>
      <c r="E23" s="628"/>
      <c r="F23" s="628"/>
      <c r="G23" s="628"/>
      <c r="H23" s="628"/>
      <c r="I23" s="628"/>
      <c r="J23" s="628"/>
      <c r="K23" s="628"/>
      <c r="L23" s="628"/>
      <c r="M23" s="628"/>
      <c r="N23" s="628"/>
      <c r="O23" s="628"/>
      <c r="P23" s="628"/>
      <c r="Q23" s="629"/>
      <c r="R23" s="630">
        <v>4644130</v>
      </c>
      <c r="S23" s="631"/>
      <c r="T23" s="631"/>
      <c r="U23" s="631"/>
      <c r="V23" s="631"/>
      <c r="W23" s="631"/>
      <c r="X23" s="631"/>
      <c r="Y23" s="632"/>
      <c r="Z23" s="633">
        <v>42.8</v>
      </c>
      <c r="AA23" s="633"/>
      <c r="AB23" s="633"/>
      <c r="AC23" s="633"/>
      <c r="AD23" s="634">
        <v>3968233</v>
      </c>
      <c r="AE23" s="634"/>
      <c r="AF23" s="634"/>
      <c r="AG23" s="634"/>
      <c r="AH23" s="634"/>
      <c r="AI23" s="634"/>
      <c r="AJ23" s="634"/>
      <c r="AK23" s="634"/>
      <c r="AL23" s="635">
        <v>80.2</v>
      </c>
      <c r="AM23" s="636"/>
      <c r="AN23" s="636"/>
      <c r="AO23" s="637"/>
      <c r="AP23" s="649" t="s">
        <v>282</v>
      </c>
      <c r="AQ23" s="650"/>
      <c r="AR23" s="650"/>
      <c r="AS23" s="650"/>
      <c r="AT23" s="650"/>
      <c r="AU23" s="650"/>
      <c r="AV23" s="650"/>
      <c r="AW23" s="650"/>
      <c r="AX23" s="650"/>
      <c r="AY23" s="650"/>
      <c r="AZ23" s="650"/>
      <c r="BA23" s="650"/>
      <c r="BB23" s="650"/>
      <c r="BC23" s="650"/>
      <c r="BD23" s="650"/>
      <c r="BE23" s="650"/>
      <c r="BF23" s="651"/>
      <c r="BG23" s="630" t="s">
        <v>136</v>
      </c>
      <c r="BH23" s="631"/>
      <c r="BI23" s="631"/>
      <c r="BJ23" s="631"/>
      <c r="BK23" s="631"/>
      <c r="BL23" s="631"/>
      <c r="BM23" s="631"/>
      <c r="BN23" s="632"/>
      <c r="BO23" s="633" t="s">
        <v>128</v>
      </c>
      <c r="BP23" s="633"/>
      <c r="BQ23" s="633"/>
      <c r="BR23" s="633"/>
      <c r="BS23" s="634" t="s">
        <v>128</v>
      </c>
      <c r="BT23" s="634"/>
      <c r="BU23" s="634"/>
      <c r="BV23" s="634"/>
      <c r="BW23" s="634"/>
      <c r="BX23" s="634"/>
      <c r="BY23" s="634"/>
      <c r="BZ23" s="634"/>
      <c r="CA23" s="634"/>
      <c r="CB23" s="638"/>
      <c r="CD23" s="612" t="s">
        <v>222</v>
      </c>
      <c r="CE23" s="613"/>
      <c r="CF23" s="613"/>
      <c r="CG23" s="613"/>
      <c r="CH23" s="613"/>
      <c r="CI23" s="613"/>
      <c r="CJ23" s="613"/>
      <c r="CK23" s="613"/>
      <c r="CL23" s="613"/>
      <c r="CM23" s="613"/>
      <c r="CN23" s="613"/>
      <c r="CO23" s="613"/>
      <c r="CP23" s="613"/>
      <c r="CQ23" s="614"/>
      <c r="CR23" s="612" t="s">
        <v>283</v>
      </c>
      <c r="CS23" s="613"/>
      <c r="CT23" s="613"/>
      <c r="CU23" s="613"/>
      <c r="CV23" s="613"/>
      <c r="CW23" s="613"/>
      <c r="CX23" s="613"/>
      <c r="CY23" s="614"/>
      <c r="CZ23" s="612" t="s">
        <v>284</v>
      </c>
      <c r="DA23" s="613"/>
      <c r="DB23" s="613"/>
      <c r="DC23" s="614"/>
      <c r="DD23" s="612" t="s">
        <v>285</v>
      </c>
      <c r="DE23" s="613"/>
      <c r="DF23" s="613"/>
      <c r="DG23" s="613"/>
      <c r="DH23" s="613"/>
      <c r="DI23" s="613"/>
      <c r="DJ23" s="613"/>
      <c r="DK23" s="614"/>
      <c r="DL23" s="661" t="s">
        <v>286</v>
      </c>
      <c r="DM23" s="662"/>
      <c r="DN23" s="662"/>
      <c r="DO23" s="662"/>
      <c r="DP23" s="662"/>
      <c r="DQ23" s="662"/>
      <c r="DR23" s="662"/>
      <c r="DS23" s="662"/>
      <c r="DT23" s="662"/>
      <c r="DU23" s="662"/>
      <c r="DV23" s="663"/>
      <c r="DW23" s="612" t="s">
        <v>287</v>
      </c>
      <c r="DX23" s="613"/>
      <c r="DY23" s="613"/>
      <c r="DZ23" s="613"/>
      <c r="EA23" s="613"/>
      <c r="EB23" s="613"/>
      <c r="EC23" s="614"/>
    </row>
    <row r="24" spans="2:133" ht="11.25" customHeight="1" x14ac:dyDescent="0.2">
      <c r="B24" s="627" t="s">
        <v>288</v>
      </c>
      <c r="C24" s="628"/>
      <c r="D24" s="628"/>
      <c r="E24" s="628"/>
      <c r="F24" s="628"/>
      <c r="G24" s="628"/>
      <c r="H24" s="628"/>
      <c r="I24" s="628"/>
      <c r="J24" s="628"/>
      <c r="K24" s="628"/>
      <c r="L24" s="628"/>
      <c r="M24" s="628"/>
      <c r="N24" s="628"/>
      <c r="O24" s="628"/>
      <c r="P24" s="628"/>
      <c r="Q24" s="629"/>
      <c r="R24" s="630">
        <v>3968233</v>
      </c>
      <c r="S24" s="631"/>
      <c r="T24" s="631"/>
      <c r="U24" s="631"/>
      <c r="V24" s="631"/>
      <c r="W24" s="631"/>
      <c r="X24" s="631"/>
      <c r="Y24" s="632"/>
      <c r="Z24" s="633">
        <v>36.6</v>
      </c>
      <c r="AA24" s="633"/>
      <c r="AB24" s="633"/>
      <c r="AC24" s="633"/>
      <c r="AD24" s="634">
        <v>3968233</v>
      </c>
      <c r="AE24" s="634"/>
      <c r="AF24" s="634"/>
      <c r="AG24" s="634"/>
      <c r="AH24" s="634"/>
      <c r="AI24" s="634"/>
      <c r="AJ24" s="634"/>
      <c r="AK24" s="634"/>
      <c r="AL24" s="635">
        <v>80.2</v>
      </c>
      <c r="AM24" s="636"/>
      <c r="AN24" s="636"/>
      <c r="AO24" s="637"/>
      <c r="AP24" s="649" t="s">
        <v>289</v>
      </c>
      <c r="AQ24" s="650"/>
      <c r="AR24" s="650"/>
      <c r="AS24" s="650"/>
      <c r="AT24" s="650"/>
      <c r="AU24" s="650"/>
      <c r="AV24" s="650"/>
      <c r="AW24" s="650"/>
      <c r="AX24" s="650"/>
      <c r="AY24" s="650"/>
      <c r="AZ24" s="650"/>
      <c r="BA24" s="650"/>
      <c r="BB24" s="650"/>
      <c r="BC24" s="650"/>
      <c r="BD24" s="650"/>
      <c r="BE24" s="650"/>
      <c r="BF24" s="651"/>
      <c r="BG24" s="630" t="s">
        <v>128</v>
      </c>
      <c r="BH24" s="631"/>
      <c r="BI24" s="631"/>
      <c r="BJ24" s="631"/>
      <c r="BK24" s="631"/>
      <c r="BL24" s="631"/>
      <c r="BM24" s="631"/>
      <c r="BN24" s="632"/>
      <c r="BO24" s="633" t="s">
        <v>136</v>
      </c>
      <c r="BP24" s="633"/>
      <c r="BQ24" s="633"/>
      <c r="BR24" s="633"/>
      <c r="BS24" s="634" t="s">
        <v>136</v>
      </c>
      <c r="BT24" s="634"/>
      <c r="BU24" s="634"/>
      <c r="BV24" s="634"/>
      <c r="BW24" s="634"/>
      <c r="BX24" s="634"/>
      <c r="BY24" s="634"/>
      <c r="BZ24" s="634"/>
      <c r="CA24" s="634"/>
      <c r="CB24" s="638"/>
      <c r="CD24" s="641" t="s">
        <v>290</v>
      </c>
      <c r="CE24" s="642"/>
      <c r="CF24" s="642"/>
      <c r="CG24" s="642"/>
      <c r="CH24" s="642"/>
      <c r="CI24" s="642"/>
      <c r="CJ24" s="642"/>
      <c r="CK24" s="642"/>
      <c r="CL24" s="642"/>
      <c r="CM24" s="642"/>
      <c r="CN24" s="642"/>
      <c r="CO24" s="642"/>
      <c r="CP24" s="642"/>
      <c r="CQ24" s="643"/>
      <c r="CR24" s="619">
        <v>3454285</v>
      </c>
      <c r="CS24" s="620"/>
      <c r="CT24" s="620"/>
      <c r="CU24" s="620"/>
      <c r="CV24" s="620"/>
      <c r="CW24" s="620"/>
      <c r="CX24" s="620"/>
      <c r="CY24" s="621"/>
      <c r="CZ24" s="624">
        <v>32.4</v>
      </c>
      <c r="DA24" s="625"/>
      <c r="DB24" s="625"/>
      <c r="DC24" s="644"/>
      <c r="DD24" s="669">
        <v>2801597</v>
      </c>
      <c r="DE24" s="620"/>
      <c r="DF24" s="620"/>
      <c r="DG24" s="620"/>
      <c r="DH24" s="620"/>
      <c r="DI24" s="620"/>
      <c r="DJ24" s="620"/>
      <c r="DK24" s="621"/>
      <c r="DL24" s="669">
        <v>2417845</v>
      </c>
      <c r="DM24" s="620"/>
      <c r="DN24" s="620"/>
      <c r="DO24" s="620"/>
      <c r="DP24" s="620"/>
      <c r="DQ24" s="620"/>
      <c r="DR24" s="620"/>
      <c r="DS24" s="620"/>
      <c r="DT24" s="620"/>
      <c r="DU24" s="620"/>
      <c r="DV24" s="621"/>
      <c r="DW24" s="624">
        <v>47.4</v>
      </c>
      <c r="DX24" s="625"/>
      <c r="DY24" s="625"/>
      <c r="DZ24" s="625"/>
      <c r="EA24" s="625"/>
      <c r="EB24" s="625"/>
      <c r="EC24" s="626"/>
    </row>
    <row r="25" spans="2:133" ht="11.25" customHeight="1" x14ac:dyDescent="0.2">
      <c r="B25" s="627" t="s">
        <v>291</v>
      </c>
      <c r="C25" s="628"/>
      <c r="D25" s="628"/>
      <c r="E25" s="628"/>
      <c r="F25" s="628"/>
      <c r="G25" s="628"/>
      <c r="H25" s="628"/>
      <c r="I25" s="628"/>
      <c r="J25" s="628"/>
      <c r="K25" s="628"/>
      <c r="L25" s="628"/>
      <c r="M25" s="628"/>
      <c r="N25" s="628"/>
      <c r="O25" s="628"/>
      <c r="P25" s="628"/>
      <c r="Q25" s="629"/>
      <c r="R25" s="630">
        <v>675897</v>
      </c>
      <c r="S25" s="631"/>
      <c r="T25" s="631"/>
      <c r="U25" s="631"/>
      <c r="V25" s="631"/>
      <c r="W25" s="631"/>
      <c r="X25" s="631"/>
      <c r="Y25" s="632"/>
      <c r="Z25" s="633">
        <v>6.2</v>
      </c>
      <c r="AA25" s="633"/>
      <c r="AB25" s="633"/>
      <c r="AC25" s="633"/>
      <c r="AD25" s="634" t="s">
        <v>128</v>
      </c>
      <c r="AE25" s="634"/>
      <c r="AF25" s="634"/>
      <c r="AG25" s="634"/>
      <c r="AH25" s="634"/>
      <c r="AI25" s="634"/>
      <c r="AJ25" s="634"/>
      <c r="AK25" s="634"/>
      <c r="AL25" s="635" t="s">
        <v>136</v>
      </c>
      <c r="AM25" s="636"/>
      <c r="AN25" s="636"/>
      <c r="AO25" s="637"/>
      <c r="AP25" s="649" t="s">
        <v>292</v>
      </c>
      <c r="AQ25" s="650"/>
      <c r="AR25" s="650"/>
      <c r="AS25" s="650"/>
      <c r="AT25" s="650"/>
      <c r="AU25" s="650"/>
      <c r="AV25" s="650"/>
      <c r="AW25" s="650"/>
      <c r="AX25" s="650"/>
      <c r="AY25" s="650"/>
      <c r="AZ25" s="650"/>
      <c r="BA25" s="650"/>
      <c r="BB25" s="650"/>
      <c r="BC25" s="650"/>
      <c r="BD25" s="650"/>
      <c r="BE25" s="650"/>
      <c r="BF25" s="651"/>
      <c r="BG25" s="630" t="s">
        <v>136</v>
      </c>
      <c r="BH25" s="631"/>
      <c r="BI25" s="631"/>
      <c r="BJ25" s="631"/>
      <c r="BK25" s="631"/>
      <c r="BL25" s="631"/>
      <c r="BM25" s="631"/>
      <c r="BN25" s="632"/>
      <c r="BO25" s="633" t="s">
        <v>128</v>
      </c>
      <c r="BP25" s="633"/>
      <c r="BQ25" s="633"/>
      <c r="BR25" s="633"/>
      <c r="BS25" s="634" t="s">
        <v>128</v>
      </c>
      <c r="BT25" s="634"/>
      <c r="BU25" s="634"/>
      <c r="BV25" s="634"/>
      <c r="BW25" s="634"/>
      <c r="BX25" s="634"/>
      <c r="BY25" s="634"/>
      <c r="BZ25" s="634"/>
      <c r="CA25" s="634"/>
      <c r="CB25" s="638"/>
      <c r="CD25" s="645" t="s">
        <v>293</v>
      </c>
      <c r="CE25" s="646"/>
      <c r="CF25" s="646"/>
      <c r="CG25" s="646"/>
      <c r="CH25" s="646"/>
      <c r="CI25" s="646"/>
      <c r="CJ25" s="646"/>
      <c r="CK25" s="646"/>
      <c r="CL25" s="646"/>
      <c r="CM25" s="646"/>
      <c r="CN25" s="646"/>
      <c r="CO25" s="646"/>
      <c r="CP25" s="646"/>
      <c r="CQ25" s="647"/>
      <c r="CR25" s="630">
        <v>1407146</v>
      </c>
      <c r="CS25" s="670"/>
      <c r="CT25" s="670"/>
      <c r="CU25" s="670"/>
      <c r="CV25" s="670"/>
      <c r="CW25" s="670"/>
      <c r="CX25" s="670"/>
      <c r="CY25" s="671"/>
      <c r="CZ25" s="635">
        <v>13.2</v>
      </c>
      <c r="DA25" s="664"/>
      <c r="DB25" s="664"/>
      <c r="DC25" s="672"/>
      <c r="DD25" s="639">
        <v>1341969</v>
      </c>
      <c r="DE25" s="670"/>
      <c r="DF25" s="670"/>
      <c r="DG25" s="670"/>
      <c r="DH25" s="670"/>
      <c r="DI25" s="670"/>
      <c r="DJ25" s="670"/>
      <c r="DK25" s="671"/>
      <c r="DL25" s="639">
        <v>1129428</v>
      </c>
      <c r="DM25" s="670"/>
      <c r="DN25" s="670"/>
      <c r="DO25" s="670"/>
      <c r="DP25" s="670"/>
      <c r="DQ25" s="670"/>
      <c r="DR25" s="670"/>
      <c r="DS25" s="670"/>
      <c r="DT25" s="670"/>
      <c r="DU25" s="670"/>
      <c r="DV25" s="671"/>
      <c r="DW25" s="635">
        <v>22.1</v>
      </c>
      <c r="DX25" s="664"/>
      <c r="DY25" s="664"/>
      <c r="DZ25" s="664"/>
      <c r="EA25" s="664"/>
      <c r="EB25" s="664"/>
      <c r="EC25" s="665"/>
    </row>
    <row r="26" spans="2:133" ht="11.25" customHeight="1" x14ac:dyDescent="0.2">
      <c r="B26" s="627" t="s">
        <v>294</v>
      </c>
      <c r="C26" s="628"/>
      <c r="D26" s="628"/>
      <c r="E26" s="628"/>
      <c r="F26" s="628"/>
      <c r="G26" s="628"/>
      <c r="H26" s="628"/>
      <c r="I26" s="628"/>
      <c r="J26" s="628"/>
      <c r="K26" s="628"/>
      <c r="L26" s="628"/>
      <c r="M26" s="628"/>
      <c r="N26" s="628"/>
      <c r="O26" s="628"/>
      <c r="P26" s="628"/>
      <c r="Q26" s="629"/>
      <c r="R26" s="630" t="s">
        <v>136</v>
      </c>
      <c r="S26" s="631"/>
      <c r="T26" s="631"/>
      <c r="U26" s="631"/>
      <c r="V26" s="631"/>
      <c r="W26" s="631"/>
      <c r="X26" s="631"/>
      <c r="Y26" s="632"/>
      <c r="Z26" s="633" t="s">
        <v>136</v>
      </c>
      <c r="AA26" s="633"/>
      <c r="AB26" s="633"/>
      <c r="AC26" s="633"/>
      <c r="AD26" s="634" t="s">
        <v>136</v>
      </c>
      <c r="AE26" s="634"/>
      <c r="AF26" s="634"/>
      <c r="AG26" s="634"/>
      <c r="AH26" s="634"/>
      <c r="AI26" s="634"/>
      <c r="AJ26" s="634"/>
      <c r="AK26" s="634"/>
      <c r="AL26" s="635" t="s">
        <v>128</v>
      </c>
      <c r="AM26" s="636"/>
      <c r="AN26" s="636"/>
      <c r="AO26" s="637"/>
      <c r="AP26" s="649" t="s">
        <v>295</v>
      </c>
      <c r="AQ26" s="673"/>
      <c r="AR26" s="673"/>
      <c r="AS26" s="673"/>
      <c r="AT26" s="673"/>
      <c r="AU26" s="673"/>
      <c r="AV26" s="673"/>
      <c r="AW26" s="673"/>
      <c r="AX26" s="673"/>
      <c r="AY26" s="673"/>
      <c r="AZ26" s="673"/>
      <c r="BA26" s="673"/>
      <c r="BB26" s="673"/>
      <c r="BC26" s="673"/>
      <c r="BD26" s="673"/>
      <c r="BE26" s="673"/>
      <c r="BF26" s="651"/>
      <c r="BG26" s="630" t="s">
        <v>128</v>
      </c>
      <c r="BH26" s="631"/>
      <c r="BI26" s="631"/>
      <c r="BJ26" s="631"/>
      <c r="BK26" s="631"/>
      <c r="BL26" s="631"/>
      <c r="BM26" s="631"/>
      <c r="BN26" s="632"/>
      <c r="BO26" s="633" t="s">
        <v>128</v>
      </c>
      <c r="BP26" s="633"/>
      <c r="BQ26" s="633"/>
      <c r="BR26" s="633"/>
      <c r="BS26" s="634" t="s">
        <v>136</v>
      </c>
      <c r="BT26" s="634"/>
      <c r="BU26" s="634"/>
      <c r="BV26" s="634"/>
      <c r="BW26" s="634"/>
      <c r="BX26" s="634"/>
      <c r="BY26" s="634"/>
      <c r="BZ26" s="634"/>
      <c r="CA26" s="634"/>
      <c r="CB26" s="638"/>
      <c r="CD26" s="645" t="s">
        <v>296</v>
      </c>
      <c r="CE26" s="646"/>
      <c r="CF26" s="646"/>
      <c r="CG26" s="646"/>
      <c r="CH26" s="646"/>
      <c r="CI26" s="646"/>
      <c r="CJ26" s="646"/>
      <c r="CK26" s="646"/>
      <c r="CL26" s="646"/>
      <c r="CM26" s="646"/>
      <c r="CN26" s="646"/>
      <c r="CO26" s="646"/>
      <c r="CP26" s="646"/>
      <c r="CQ26" s="647"/>
      <c r="CR26" s="630">
        <v>766192</v>
      </c>
      <c r="CS26" s="631"/>
      <c r="CT26" s="631"/>
      <c r="CU26" s="631"/>
      <c r="CV26" s="631"/>
      <c r="CW26" s="631"/>
      <c r="CX26" s="631"/>
      <c r="CY26" s="632"/>
      <c r="CZ26" s="635">
        <v>7.2</v>
      </c>
      <c r="DA26" s="664"/>
      <c r="DB26" s="664"/>
      <c r="DC26" s="672"/>
      <c r="DD26" s="639">
        <v>734134</v>
      </c>
      <c r="DE26" s="631"/>
      <c r="DF26" s="631"/>
      <c r="DG26" s="631"/>
      <c r="DH26" s="631"/>
      <c r="DI26" s="631"/>
      <c r="DJ26" s="631"/>
      <c r="DK26" s="632"/>
      <c r="DL26" s="639" t="s">
        <v>136</v>
      </c>
      <c r="DM26" s="631"/>
      <c r="DN26" s="631"/>
      <c r="DO26" s="631"/>
      <c r="DP26" s="631"/>
      <c r="DQ26" s="631"/>
      <c r="DR26" s="631"/>
      <c r="DS26" s="631"/>
      <c r="DT26" s="631"/>
      <c r="DU26" s="631"/>
      <c r="DV26" s="632"/>
      <c r="DW26" s="635" t="s">
        <v>128</v>
      </c>
      <c r="DX26" s="664"/>
      <c r="DY26" s="664"/>
      <c r="DZ26" s="664"/>
      <c r="EA26" s="664"/>
      <c r="EB26" s="664"/>
      <c r="EC26" s="665"/>
    </row>
    <row r="27" spans="2:133" ht="11.25" customHeight="1" x14ac:dyDescent="0.2">
      <c r="B27" s="627" t="s">
        <v>297</v>
      </c>
      <c r="C27" s="628"/>
      <c r="D27" s="628"/>
      <c r="E27" s="628"/>
      <c r="F27" s="628"/>
      <c r="G27" s="628"/>
      <c r="H27" s="628"/>
      <c r="I27" s="628"/>
      <c r="J27" s="628"/>
      <c r="K27" s="628"/>
      <c r="L27" s="628"/>
      <c r="M27" s="628"/>
      <c r="N27" s="628"/>
      <c r="O27" s="628"/>
      <c r="P27" s="628"/>
      <c r="Q27" s="629"/>
      <c r="R27" s="630">
        <v>5618244</v>
      </c>
      <c r="S27" s="631"/>
      <c r="T27" s="631"/>
      <c r="U27" s="631"/>
      <c r="V27" s="631"/>
      <c r="W27" s="631"/>
      <c r="X27" s="631"/>
      <c r="Y27" s="632"/>
      <c r="Z27" s="633">
        <v>51.8</v>
      </c>
      <c r="AA27" s="633"/>
      <c r="AB27" s="633"/>
      <c r="AC27" s="633"/>
      <c r="AD27" s="634">
        <v>4942347</v>
      </c>
      <c r="AE27" s="634"/>
      <c r="AF27" s="634"/>
      <c r="AG27" s="634"/>
      <c r="AH27" s="634"/>
      <c r="AI27" s="634"/>
      <c r="AJ27" s="634"/>
      <c r="AK27" s="634"/>
      <c r="AL27" s="635">
        <v>99.900001525878906</v>
      </c>
      <c r="AM27" s="636"/>
      <c r="AN27" s="636"/>
      <c r="AO27" s="637"/>
      <c r="AP27" s="627" t="s">
        <v>298</v>
      </c>
      <c r="AQ27" s="628"/>
      <c r="AR27" s="628"/>
      <c r="AS27" s="628"/>
      <c r="AT27" s="628"/>
      <c r="AU27" s="628"/>
      <c r="AV27" s="628"/>
      <c r="AW27" s="628"/>
      <c r="AX27" s="628"/>
      <c r="AY27" s="628"/>
      <c r="AZ27" s="628"/>
      <c r="BA27" s="628"/>
      <c r="BB27" s="628"/>
      <c r="BC27" s="628"/>
      <c r="BD27" s="628"/>
      <c r="BE27" s="628"/>
      <c r="BF27" s="629"/>
      <c r="BG27" s="630">
        <v>680225</v>
      </c>
      <c r="BH27" s="631"/>
      <c r="BI27" s="631"/>
      <c r="BJ27" s="631"/>
      <c r="BK27" s="631"/>
      <c r="BL27" s="631"/>
      <c r="BM27" s="631"/>
      <c r="BN27" s="632"/>
      <c r="BO27" s="633">
        <v>100</v>
      </c>
      <c r="BP27" s="633"/>
      <c r="BQ27" s="633"/>
      <c r="BR27" s="633"/>
      <c r="BS27" s="634">
        <v>30226</v>
      </c>
      <c r="BT27" s="634"/>
      <c r="BU27" s="634"/>
      <c r="BV27" s="634"/>
      <c r="BW27" s="634"/>
      <c r="BX27" s="634"/>
      <c r="BY27" s="634"/>
      <c r="BZ27" s="634"/>
      <c r="CA27" s="634"/>
      <c r="CB27" s="638"/>
      <c r="CD27" s="645" t="s">
        <v>299</v>
      </c>
      <c r="CE27" s="646"/>
      <c r="CF27" s="646"/>
      <c r="CG27" s="646"/>
      <c r="CH27" s="646"/>
      <c r="CI27" s="646"/>
      <c r="CJ27" s="646"/>
      <c r="CK27" s="646"/>
      <c r="CL27" s="646"/>
      <c r="CM27" s="646"/>
      <c r="CN27" s="646"/>
      <c r="CO27" s="646"/>
      <c r="CP27" s="646"/>
      <c r="CQ27" s="647"/>
      <c r="CR27" s="630">
        <v>756505</v>
      </c>
      <c r="CS27" s="670"/>
      <c r="CT27" s="670"/>
      <c r="CU27" s="670"/>
      <c r="CV27" s="670"/>
      <c r="CW27" s="670"/>
      <c r="CX27" s="670"/>
      <c r="CY27" s="671"/>
      <c r="CZ27" s="635">
        <v>7.1</v>
      </c>
      <c r="DA27" s="664"/>
      <c r="DB27" s="664"/>
      <c r="DC27" s="672"/>
      <c r="DD27" s="639">
        <v>198887</v>
      </c>
      <c r="DE27" s="670"/>
      <c r="DF27" s="670"/>
      <c r="DG27" s="670"/>
      <c r="DH27" s="670"/>
      <c r="DI27" s="670"/>
      <c r="DJ27" s="670"/>
      <c r="DK27" s="671"/>
      <c r="DL27" s="639">
        <v>197068</v>
      </c>
      <c r="DM27" s="670"/>
      <c r="DN27" s="670"/>
      <c r="DO27" s="670"/>
      <c r="DP27" s="670"/>
      <c r="DQ27" s="670"/>
      <c r="DR27" s="670"/>
      <c r="DS27" s="670"/>
      <c r="DT27" s="670"/>
      <c r="DU27" s="670"/>
      <c r="DV27" s="671"/>
      <c r="DW27" s="635">
        <v>3.9</v>
      </c>
      <c r="DX27" s="664"/>
      <c r="DY27" s="664"/>
      <c r="DZ27" s="664"/>
      <c r="EA27" s="664"/>
      <c r="EB27" s="664"/>
      <c r="EC27" s="665"/>
    </row>
    <row r="28" spans="2:133" ht="11.25" customHeight="1" x14ac:dyDescent="0.2">
      <c r="B28" s="627" t="s">
        <v>300</v>
      </c>
      <c r="C28" s="628"/>
      <c r="D28" s="628"/>
      <c r="E28" s="628"/>
      <c r="F28" s="628"/>
      <c r="G28" s="628"/>
      <c r="H28" s="628"/>
      <c r="I28" s="628"/>
      <c r="J28" s="628"/>
      <c r="K28" s="628"/>
      <c r="L28" s="628"/>
      <c r="M28" s="628"/>
      <c r="N28" s="628"/>
      <c r="O28" s="628"/>
      <c r="P28" s="628"/>
      <c r="Q28" s="629"/>
      <c r="R28" s="630">
        <v>705</v>
      </c>
      <c r="S28" s="631"/>
      <c r="T28" s="631"/>
      <c r="U28" s="631"/>
      <c r="V28" s="631"/>
      <c r="W28" s="631"/>
      <c r="X28" s="631"/>
      <c r="Y28" s="632"/>
      <c r="Z28" s="633">
        <v>0</v>
      </c>
      <c r="AA28" s="633"/>
      <c r="AB28" s="633"/>
      <c r="AC28" s="633"/>
      <c r="AD28" s="634">
        <v>705</v>
      </c>
      <c r="AE28" s="634"/>
      <c r="AF28" s="634"/>
      <c r="AG28" s="634"/>
      <c r="AH28" s="634"/>
      <c r="AI28" s="634"/>
      <c r="AJ28" s="634"/>
      <c r="AK28" s="634"/>
      <c r="AL28" s="635">
        <v>0</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301</v>
      </c>
      <c r="CE28" s="646"/>
      <c r="CF28" s="646"/>
      <c r="CG28" s="646"/>
      <c r="CH28" s="646"/>
      <c r="CI28" s="646"/>
      <c r="CJ28" s="646"/>
      <c r="CK28" s="646"/>
      <c r="CL28" s="646"/>
      <c r="CM28" s="646"/>
      <c r="CN28" s="646"/>
      <c r="CO28" s="646"/>
      <c r="CP28" s="646"/>
      <c r="CQ28" s="647"/>
      <c r="CR28" s="630">
        <v>1290634</v>
      </c>
      <c r="CS28" s="631"/>
      <c r="CT28" s="631"/>
      <c r="CU28" s="631"/>
      <c r="CV28" s="631"/>
      <c r="CW28" s="631"/>
      <c r="CX28" s="631"/>
      <c r="CY28" s="632"/>
      <c r="CZ28" s="635">
        <v>12.1</v>
      </c>
      <c r="DA28" s="664"/>
      <c r="DB28" s="664"/>
      <c r="DC28" s="672"/>
      <c r="DD28" s="639">
        <v>1260741</v>
      </c>
      <c r="DE28" s="631"/>
      <c r="DF28" s="631"/>
      <c r="DG28" s="631"/>
      <c r="DH28" s="631"/>
      <c r="DI28" s="631"/>
      <c r="DJ28" s="631"/>
      <c r="DK28" s="632"/>
      <c r="DL28" s="639">
        <v>1091349</v>
      </c>
      <c r="DM28" s="631"/>
      <c r="DN28" s="631"/>
      <c r="DO28" s="631"/>
      <c r="DP28" s="631"/>
      <c r="DQ28" s="631"/>
      <c r="DR28" s="631"/>
      <c r="DS28" s="631"/>
      <c r="DT28" s="631"/>
      <c r="DU28" s="631"/>
      <c r="DV28" s="632"/>
      <c r="DW28" s="635">
        <v>21.4</v>
      </c>
      <c r="DX28" s="664"/>
      <c r="DY28" s="664"/>
      <c r="DZ28" s="664"/>
      <c r="EA28" s="664"/>
      <c r="EB28" s="664"/>
      <c r="EC28" s="665"/>
    </row>
    <row r="29" spans="2:133" ht="11.25" customHeight="1" x14ac:dyDescent="0.2">
      <c r="B29" s="627" t="s">
        <v>302</v>
      </c>
      <c r="C29" s="628"/>
      <c r="D29" s="628"/>
      <c r="E29" s="628"/>
      <c r="F29" s="628"/>
      <c r="G29" s="628"/>
      <c r="H29" s="628"/>
      <c r="I29" s="628"/>
      <c r="J29" s="628"/>
      <c r="K29" s="628"/>
      <c r="L29" s="628"/>
      <c r="M29" s="628"/>
      <c r="N29" s="628"/>
      <c r="O29" s="628"/>
      <c r="P29" s="628"/>
      <c r="Q29" s="629"/>
      <c r="R29" s="630">
        <v>72072</v>
      </c>
      <c r="S29" s="631"/>
      <c r="T29" s="631"/>
      <c r="U29" s="631"/>
      <c r="V29" s="631"/>
      <c r="W29" s="631"/>
      <c r="X29" s="631"/>
      <c r="Y29" s="632"/>
      <c r="Z29" s="633">
        <v>0.7</v>
      </c>
      <c r="AA29" s="633"/>
      <c r="AB29" s="633"/>
      <c r="AC29" s="633"/>
      <c r="AD29" s="634" t="s">
        <v>128</v>
      </c>
      <c r="AE29" s="634"/>
      <c r="AF29" s="634"/>
      <c r="AG29" s="634"/>
      <c r="AH29" s="634"/>
      <c r="AI29" s="634"/>
      <c r="AJ29" s="634"/>
      <c r="AK29" s="634"/>
      <c r="AL29" s="635" t="s">
        <v>136</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9" t="s">
        <v>303</v>
      </c>
      <c r="CE29" s="680"/>
      <c r="CF29" s="645" t="s">
        <v>304</v>
      </c>
      <c r="CG29" s="646"/>
      <c r="CH29" s="646"/>
      <c r="CI29" s="646"/>
      <c r="CJ29" s="646"/>
      <c r="CK29" s="646"/>
      <c r="CL29" s="646"/>
      <c r="CM29" s="646"/>
      <c r="CN29" s="646"/>
      <c r="CO29" s="646"/>
      <c r="CP29" s="646"/>
      <c r="CQ29" s="647"/>
      <c r="CR29" s="630">
        <v>1290526</v>
      </c>
      <c r="CS29" s="670"/>
      <c r="CT29" s="670"/>
      <c r="CU29" s="670"/>
      <c r="CV29" s="670"/>
      <c r="CW29" s="670"/>
      <c r="CX29" s="670"/>
      <c r="CY29" s="671"/>
      <c r="CZ29" s="635">
        <v>12.1</v>
      </c>
      <c r="DA29" s="664"/>
      <c r="DB29" s="664"/>
      <c r="DC29" s="672"/>
      <c r="DD29" s="639">
        <v>1260633</v>
      </c>
      <c r="DE29" s="670"/>
      <c r="DF29" s="670"/>
      <c r="DG29" s="670"/>
      <c r="DH29" s="670"/>
      <c r="DI29" s="670"/>
      <c r="DJ29" s="670"/>
      <c r="DK29" s="671"/>
      <c r="DL29" s="639">
        <v>1091241</v>
      </c>
      <c r="DM29" s="670"/>
      <c r="DN29" s="670"/>
      <c r="DO29" s="670"/>
      <c r="DP29" s="670"/>
      <c r="DQ29" s="670"/>
      <c r="DR29" s="670"/>
      <c r="DS29" s="670"/>
      <c r="DT29" s="670"/>
      <c r="DU29" s="670"/>
      <c r="DV29" s="671"/>
      <c r="DW29" s="635">
        <v>21.4</v>
      </c>
      <c r="DX29" s="664"/>
      <c r="DY29" s="664"/>
      <c r="DZ29" s="664"/>
      <c r="EA29" s="664"/>
      <c r="EB29" s="664"/>
      <c r="EC29" s="665"/>
    </row>
    <row r="30" spans="2:133" ht="11.25" customHeight="1" x14ac:dyDescent="0.2">
      <c r="B30" s="627" t="s">
        <v>305</v>
      </c>
      <c r="C30" s="628"/>
      <c r="D30" s="628"/>
      <c r="E30" s="628"/>
      <c r="F30" s="628"/>
      <c r="G30" s="628"/>
      <c r="H30" s="628"/>
      <c r="I30" s="628"/>
      <c r="J30" s="628"/>
      <c r="K30" s="628"/>
      <c r="L30" s="628"/>
      <c r="M30" s="628"/>
      <c r="N30" s="628"/>
      <c r="O30" s="628"/>
      <c r="P30" s="628"/>
      <c r="Q30" s="629"/>
      <c r="R30" s="630">
        <v>174526</v>
      </c>
      <c r="S30" s="631"/>
      <c r="T30" s="631"/>
      <c r="U30" s="631"/>
      <c r="V30" s="631"/>
      <c r="W30" s="631"/>
      <c r="X30" s="631"/>
      <c r="Y30" s="632"/>
      <c r="Z30" s="633">
        <v>1.6</v>
      </c>
      <c r="AA30" s="633"/>
      <c r="AB30" s="633"/>
      <c r="AC30" s="633"/>
      <c r="AD30" s="634">
        <v>5283</v>
      </c>
      <c r="AE30" s="634"/>
      <c r="AF30" s="634"/>
      <c r="AG30" s="634"/>
      <c r="AH30" s="634"/>
      <c r="AI30" s="634"/>
      <c r="AJ30" s="634"/>
      <c r="AK30" s="634"/>
      <c r="AL30" s="635">
        <v>0.1</v>
      </c>
      <c r="AM30" s="636"/>
      <c r="AN30" s="636"/>
      <c r="AO30" s="637"/>
      <c r="AP30" s="609" t="s">
        <v>222</v>
      </c>
      <c r="AQ30" s="610"/>
      <c r="AR30" s="610"/>
      <c r="AS30" s="610"/>
      <c r="AT30" s="610"/>
      <c r="AU30" s="610"/>
      <c r="AV30" s="610"/>
      <c r="AW30" s="610"/>
      <c r="AX30" s="610"/>
      <c r="AY30" s="610"/>
      <c r="AZ30" s="610"/>
      <c r="BA30" s="610"/>
      <c r="BB30" s="610"/>
      <c r="BC30" s="610"/>
      <c r="BD30" s="610"/>
      <c r="BE30" s="610"/>
      <c r="BF30" s="611"/>
      <c r="BG30" s="609" t="s">
        <v>306</v>
      </c>
      <c r="BH30" s="677"/>
      <c r="BI30" s="677"/>
      <c r="BJ30" s="677"/>
      <c r="BK30" s="677"/>
      <c r="BL30" s="677"/>
      <c r="BM30" s="677"/>
      <c r="BN30" s="677"/>
      <c r="BO30" s="677"/>
      <c r="BP30" s="677"/>
      <c r="BQ30" s="678"/>
      <c r="BR30" s="609" t="s">
        <v>307</v>
      </c>
      <c r="BS30" s="677"/>
      <c r="BT30" s="677"/>
      <c r="BU30" s="677"/>
      <c r="BV30" s="677"/>
      <c r="BW30" s="677"/>
      <c r="BX30" s="677"/>
      <c r="BY30" s="677"/>
      <c r="BZ30" s="677"/>
      <c r="CA30" s="677"/>
      <c r="CB30" s="678"/>
      <c r="CD30" s="681"/>
      <c r="CE30" s="682"/>
      <c r="CF30" s="645" t="s">
        <v>308</v>
      </c>
      <c r="CG30" s="646"/>
      <c r="CH30" s="646"/>
      <c r="CI30" s="646"/>
      <c r="CJ30" s="646"/>
      <c r="CK30" s="646"/>
      <c r="CL30" s="646"/>
      <c r="CM30" s="646"/>
      <c r="CN30" s="646"/>
      <c r="CO30" s="646"/>
      <c r="CP30" s="646"/>
      <c r="CQ30" s="647"/>
      <c r="CR30" s="630">
        <v>1234187</v>
      </c>
      <c r="CS30" s="631"/>
      <c r="CT30" s="631"/>
      <c r="CU30" s="631"/>
      <c r="CV30" s="631"/>
      <c r="CW30" s="631"/>
      <c r="CX30" s="631"/>
      <c r="CY30" s="632"/>
      <c r="CZ30" s="635">
        <v>11.6</v>
      </c>
      <c r="DA30" s="664"/>
      <c r="DB30" s="664"/>
      <c r="DC30" s="672"/>
      <c r="DD30" s="639">
        <v>1207032</v>
      </c>
      <c r="DE30" s="631"/>
      <c r="DF30" s="631"/>
      <c r="DG30" s="631"/>
      <c r="DH30" s="631"/>
      <c r="DI30" s="631"/>
      <c r="DJ30" s="631"/>
      <c r="DK30" s="632"/>
      <c r="DL30" s="639">
        <v>1038341</v>
      </c>
      <c r="DM30" s="631"/>
      <c r="DN30" s="631"/>
      <c r="DO30" s="631"/>
      <c r="DP30" s="631"/>
      <c r="DQ30" s="631"/>
      <c r="DR30" s="631"/>
      <c r="DS30" s="631"/>
      <c r="DT30" s="631"/>
      <c r="DU30" s="631"/>
      <c r="DV30" s="632"/>
      <c r="DW30" s="635">
        <v>20.3</v>
      </c>
      <c r="DX30" s="664"/>
      <c r="DY30" s="664"/>
      <c r="DZ30" s="664"/>
      <c r="EA30" s="664"/>
      <c r="EB30" s="664"/>
      <c r="EC30" s="665"/>
    </row>
    <row r="31" spans="2:133" ht="11.25" customHeight="1" x14ac:dyDescent="0.2">
      <c r="B31" s="627" t="s">
        <v>309</v>
      </c>
      <c r="C31" s="628"/>
      <c r="D31" s="628"/>
      <c r="E31" s="628"/>
      <c r="F31" s="628"/>
      <c r="G31" s="628"/>
      <c r="H31" s="628"/>
      <c r="I31" s="628"/>
      <c r="J31" s="628"/>
      <c r="K31" s="628"/>
      <c r="L31" s="628"/>
      <c r="M31" s="628"/>
      <c r="N31" s="628"/>
      <c r="O31" s="628"/>
      <c r="P31" s="628"/>
      <c r="Q31" s="629"/>
      <c r="R31" s="630">
        <v>21963</v>
      </c>
      <c r="S31" s="631"/>
      <c r="T31" s="631"/>
      <c r="U31" s="631"/>
      <c r="V31" s="631"/>
      <c r="W31" s="631"/>
      <c r="X31" s="631"/>
      <c r="Y31" s="632"/>
      <c r="Z31" s="633">
        <v>0.2</v>
      </c>
      <c r="AA31" s="633"/>
      <c r="AB31" s="633"/>
      <c r="AC31" s="633"/>
      <c r="AD31" s="634" t="s">
        <v>136</v>
      </c>
      <c r="AE31" s="634"/>
      <c r="AF31" s="634"/>
      <c r="AG31" s="634"/>
      <c r="AH31" s="634"/>
      <c r="AI31" s="634"/>
      <c r="AJ31" s="634"/>
      <c r="AK31" s="634"/>
      <c r="AL31" s="635" t="s">
        <v>128</v>
      </c>
      <c r="AM31" s="636"/>
      <c r="AN31" s="636"/>
      <c r="AO31" s="637"/>
      <c r="AP31" s="690" t="s">
        <v>310</v>
      </c>
      <c r="AQ31" s="691"/>
      <c r="AR31" s="691"/>
      <c r="AS31" s="691"/>
      <c r="AT31" s="696" t="s">
        <v>311</v>
      </c>
      <c r="AU31" s="217"/>
      <c r="AV31" s="217"/>
      <c r="AW31" s="217"/>
      <c r="AX31" s="616" t="s">
        <v>188</v>
      </c>
      <c r="AY31" s="617"/>
      <c r="AZ31" s="617"/>
      <c r="BA31" s="617"/>
      <c r="BB31" s="617"/>
      <c r="BC31" s="617"/>
      <c r="BD31" s="617"/>
      <c r="BE31" s="617"/>
      <c r="BF31" s="618"/>
      <c r="BG31" s="689">
        <v>99</v>
      </c>
      <c r="BH31" s="685"/>
      <c r="BI31" s="685"/>
      <c r="BJ31" s="685"/>
      <c r="BK31" s="685"/>
      <c r="BL31" s="685"/>
      <c r="BM31" s="625">
        <v>95.3</v>
      </c>
      <c r="BN31" s="685"/>
      <c r="BO31" s="685"/>
      <c r="BP31" s="685"/>
      <c r="BQ31" s="686"/>
      <c r="BR31" s="689">
        <v>94.7</v>
      </c>
      <c r="BS31" s="685"/>
      <c r="BT31" s="685"/>
      <c r="BU31" s="685"/>
      <c r="BV31" s="685"/>
      <c r="BW31" s="685"/>
      <c r="BX31" s="625">
        <v>91.3</v>
      </c>
      <c r="BY31" s="685"/>
      <c r="BZ31" s="685"/>
      <c r="CA31" s="685"/>
      <c r="CB31" s="686"/>
      <c r="CD31" s="681"/>
      <c r="CE31" s="682"/>
      <c r="CF31" s="645" t="s">
        <v>312</v>
      </c>
      <c r="CG31" s="646"/>
      <c r="CH31" s="646"/>
      <c r="CI31" s="646"/>
      <c r="CJ31" s="646"/>
      <c r="CK31" s="646"/>
      <c r="CL31" s="646"/>
      <c r="CM31" s="646"/>
      <c r="CN31" s="646"/>
      <c r="CO31" s="646"/>
      <c r="CP31" s="646"/>
      <c r="CQ31" s="647"/>
      <c r="CR31" s="630">
        <v>56339</v>
      </c>
      <c r="CS31" s="670"/>
      <c r="CT31" s="670"/>
      <c r="CU31" s="670"/>
      <c r="CV31" s="670"/>
      <c r="CW31" s="670"/>
      <c r="CX31" s="670"/>
      <c r="CY31" s="671"/>
      <c r="CZ31" s="635">
        <v>0.5</v>
      </c>
      <c r="DA31" s="664"/>
      <c r="DB31" s="664"/>
      <c r="DC31" s="672"/>
      <c r="DD31" s="639">
        <v>53601</v>
      </c>
      <c r="DE31" s="670"/>
      <c r="DF31" s="670"/>
      <c r="DG31" s="670"/>
      <c r="DH31" s="670"/>
      <c r="DI31" s="670"/>
      <c r="DJ31" s="670"/>
      <c r="DK31" s="671"/>
      <c r="DL31" s="639">
        <v>52900</v>
      </c>
      <c r="DM31" s="670"/>
      <c r="DN31" s="670"/>
      <c r="DO31" s="670"/>
      <c r="DP31" s="670"/>
      <c r="DQ31" s="670"/>
      <c r="DR31" s="670"/>
      <c r="DS31" s="670"/>
      <c r="DT31" s="670"/>
      <c r="DU31" s="670"/>
      <c r="DV31" s="671"/>
      <c r="DW31" s="635">
        <v>1</v>
      </c>
      <c r="DX31" s="664"/>
      <c r="DY31" s="664"/>
      <c r="DZ31" s="664"/>
      <c r="EA31" s="664"/>
      <c r="EB31" s="664"/>
      <c r="EC31" s="665"/>
    </row>
    <row r="32" spans="2:133" ht="11.25" customHeight="1" x14ac:dyDescent="0.2">
      <c r="B32" s="627" t="s">
        <v>313</v>
      </c>
      <c r="C32" s="628"/>
      <c r="D32" s="628"/>
      <c r="E32" s="628"/>
      <c r="F32" s="628"/>
      <c r="G32" s="628"/>
      <c r="H32" s="628"/>
      <c r="I32" s="628"/>
      <c r="J32" s="628"/>
      <c r="K32" s="628"/>
      <c r="L32" s="628"/>
      <c r="M32" s="628"/>
      <c r="N32" s="628"/>
      <c r="O32" s="628"/>
      <c r="P32" s="628"/>
      <c r="Q32" s="629"/>
      <c r="R32" s="630">
        <v>1607597</v>
      </c>
      <c r="S32" s="631"/>
      <c r="T32" s="631"/>
      <c r="U32" s="631"/>
      <c r="V32" s="631"/>
      <c r="W32" s="631"/>
      <c r="X32" s="631"/>
      <c r="Y32" s="632"/>
      <c r="Z32" s="633">
        <v>14.8</v>
      </c>
      <c r="AA32" s="633"/>
      <c r="AB32" s="633"/>
      <c r="AC32" s="633"/>
      <c r="AD32" s="634" t="s">
        <v>136</v>
      </c>
      <c r="AE32" s="634"/>
      <c r="AF32" s="634"/>
      <c r="AG32" s="634"/>
      <c r="AH32" s="634"/>
      <c r="AI32" s="634"/>
      <c r="AJ32" s="634"/>
      <c r="AK32" s="634"/>
      <c r="AL32" s="635" t="s">
        <v>136</v>
      </c>
      <c r="AM32" s="636"/>
      <c r="AN32" s="636"/>
      <c r="AO32" s="637"/>
      <c r="AP32" s="692"/>
      <c r="AQ32" s="693"/>
      <c r="AR32" s="693"/>
      <c r="AS32" s="693"/>
      <c r="AT32" s="697"/>
      <c r="AU32" s="216" t="s">
        <v>314</v>
      </c>
      <c r="AV32" s="216"/>
      <c r="AW32" s="216"/>
      <c r="AX32" s="627" t="s">
        <v>315</v>
      </c>
      <c r="AY32" s="628"/>
      <c r="AZ32" s="628"/>
      <c r="BA32" s="628"/>
      <c r="BB32" s="628"/>
      <c r="BC32" s="628"/>
      <c r="BD32" s="628"/>
      <c r="BE32" s="628"/>
      <c r="BF32" s="629"/>
      <c r="BG32" s="699">
        <v>99.9</v>
      </c>
      <c r="BH32" s="670"/>
      <c r="BI32" s="670"/>
      <c r="BJ32" s="670"/>
      <c r="BK32" s="670"/>
      <c r="BL32" s="670"/>
      <c r="BM32" s="636">
        <v>99.6</v>
      </c>
      <c r="BN32" s="687"/>
      <c r="BO32" s="687"/>
      <c r="BP32" s="687"/>
      <c r="BQ32" s="688"/>
      <c r="BR32" s="699">
        <v>99.5</v>
      </c>
      <c r="BS32" s="670"/>
      <c r="BT32" s="670"/>
      <c r="BU32" s="670"/>
      <c r="BV32" s="670"/>
      <c r="BW32" s="670"/>
      <c r="BX32" s="636">
        <v>99</v>
      </c>
      <c r="BY32" s="687"/>
      <c r="BZ32" s="687"/>
      <c r="CA32" s="687"/>
      <c r="CB32" s="688"/>
      <c r="CD32" s="683"/>
      <c r="CE32" s="684"/>
      <c r="CF32" s="645" t="s">
        <v>316</v>
      </c>
      <c r="CG32" s="646"/>
      <c r="CH32" s="646"/>
      <c r="CI32" s="646"/>
      <c r="CJ32" s="646"/>
      <c r="CK32" s="646"/>
      <c r="CL32" s="646"/>
      <c r="CM32" s="646"/>
      <c r="CN32" s="646"/>
      <c r="CO32" s="646"/>
      <c r="CP32" s="646"/>
      <c r="CQ32" s="647"/>
      <c r="CR32" s="630">
        <v>108</v>
      </c>
      <c r="CS32" s="631"/>
      <c r="CT32" s="631"/>
      <c r="CU32" s="631"/>
      <c r="CV32" s="631"/>
      <c r="CW32" s="631"/>
      <c r="CX32" s="631"/>
      <c r="CY32" s="632"/>
      <c r="CZ32" s="635">
        <v>0</v>
      </c>
      <c r="DA32" s="664"/>
      <c r="DB32" s="664"/>
      <c r="DC32" s="672"/>
      <c r="DD32" s="639">
        <v>108</v>
      </c>
      <c r="DE32" s="631"/>
      <c r="DF32" s="631"/>
      <c r="DG32" s="631"/>
      <c r="DH32" s="631"/>
      <c r="DI32" s="631"/>
      <c r="DJ32" s="631"/>
      <c r="DK32" s="632"/>
      <c r="DL32" s="639">
        <v>108</v>
      </c>
      <c r="DM32" s="631"/>
      <c r="DN32" s="631"/>
      <c r="DO32" s="631"/>
      <c r="DP32" s="631"/>
      <c r="DQ32" s="631"/>
      <c r="DR32" s="631"/>
      <c r="DS32" s="631"/>
      <c r="DT32" s="631"/>
      <c r="DU32" s="631"/>
      <c r="DV32" s="632"/>
      <c r="DW32" s="635">
        <v>0</v>
      </c>
      <c r="DX32" s="664"/>
      <c r="DY32" s="664"/>
      <c r="DZ32" s="664"/>
      <c r="EA32" s="664"/>
      <c r="EB32" s="664"/>
      <c r="EC32" s="665"/>
    </row>
    <row r="33" spans="2:133" ht="11.25" customHeight="1" x14ac:dyDescent="0.2">
      <c r="B33" s="666" t="s">
        <v>317</v>
      </c>
      <c r="C33" s="667"/>
      <c r="D33" s="667"/>
      <c r="E33" s="667"/>
      <c r="F33" s="667"/>
      <c r="G33" s="667"/>
      <c r="H33" s="667"/>
      <c r="I33" s="667"/>
      <c r="J33" s="667"/>
      <c r="K33" s="667"/>
      <c r="L33" s="667"/>
      <c r="M33" s="667"/>
      <c r="N33" s="667"/>
      <c r="O33" s="667"/>
      <c r="P33" s="667"/>
      <c r="Q33" s="668"/>
      <c r="R33" s="630" t="s">
        <v>136</v>
      </c>
      <c r="S33" s="631"/>
      <c r="T33" s="631"/>
      <c r="U33" s="631"/>
      <c r="V33" s="631"/>
      <c r="W33" s="631"/>
      <c r="X33" s="631"/>
      <c r="Y33" s="632"/>
      <c r="Z33" s="633" t="s">
        <v>136</v>
      </c>
      <c r="AA33" s="633"/>
      <c r="AB33" s="633"/>
      <c r="AC33" s="633"/>
      <c r="AD33" s="634" t="s">
        <v>128</v>
      </c>
      <c r="AE33" s="634"/>
      <c r="AF33" s="634"/>
      <c r="AG33" s="634"/>
      <c r="AH33" s="634"/>
      <c r="AI33" s="634"/>
      <c r="AJ33" s="634"/>
      <c r="AK33" s="634"/>
      <c r="AL33" s="635" t="s">
        <v>136</v>
      </c>
      <c r="AM33" s="636"/>
      <c r="AN33" s="636"/>
      <c r="AO33" s="637"/>
      <c r="AP33" s="694"/>
      <c r="AQ33" s="695"/>
      <c r="AR33" s="695"/>
      <c r="AS33" s="695"/>
      <c r="AT33" s="698"/>
      <c r="AU33" s="218"/>
      <c r="AV33" s="218"/>
      <c r="AW33" s="218"/>
      <c r="AX33" s="674" t="s">
        <v>318</v>
      </c>
      <c r="AY33" s="675"/>
      <c r="AZ33" s="675"/>
      <c r="BA33" s="675"/>
      <c r="BB33" s="675"/>
      <c r="BC33" s="675"/>
      <c r="BD33" s="675"/>
      <c r="BE33" s="675"/>
      <c r="BF33" s="676"/>
      <c r="BG33" s="700">
        <v>98.3</v>
      </c>
      <c r="BH33" s="701"/>
      <c r="BI33" s="701"/>
      <c r="BJ33" s="701"/>
      <c r="BK33" s="701"/>
      <c r="BL33" s="701"/>
      <c r="BM33" s="702">
        <v>91.9</v>
      </c>
      <c r="BN33" s="701"/>
      <c r="BO33" s="701"/>
      <c r="BP33" s="701"/>
      <c r="BQ33" s="703"/>
      <c r="BR33" s="700">
        <v>90.5</v>
      </c>
      <c r="BS33" s="701"/>
      <c r="BT33" s="701"/>
      <c r="BU33" s="701"/>
      <c r="BV33" s="701"/>
      <c r="BW33" s="701"/>
      <c r="BX33" s="702">
        <v>84.9</v>
      </c>
      <c r="BY33" s="701"/>
      <c r="BZ33" s="701"/>
      <c r="CA33" s="701"/>
      <c r="CB33" s="703"/>
      <c r="CD33" s="645" t="s">
        <v>319</v>
      </c>
      <c r="CE33" s="646"/>
      <c r="CF33" s="646"/>
      <c r="CG33" s="646"/>
      <c r="CH33" s="646"/>
      <c r="CI33" s="646"/>
      <c r="CJ33" s="646"/>
      <c r="CK33" s="646"/>
      <c r="CL33" s="646"/>
      <c r="CM33" s="646"/>
      <c r="CN33" s="646"/>
      <c r="CO33" s="646"/>
      <c r="CP33" s="646"/>
      <c r="CQ33" s="647"/>
      <c r="CR33" s="630">
        <v>4525351</v>
      </c>
      <c r="CS33" s="670"/>
      <c r="CT33" s="670"/>
      <c r="CU33" s="670"/>
      <c r="CV33" s="670"/>
      <c r="CW33" s="670"/>
      <c r="CX33" s="670"/>
      <c r="CY33" s="671"/>
      <c r="CZ33" s="635">
        <v>42.5</v>
      </c>
      <c r="DA33" s="664"/>
      <c r="DB33" s="664"/>
      <c r="DC33" s="672"/>
      <c r="DD33" s="639">
        <v>3193187</v>
      </c>
      <c r="DE33" s="670"/>
      <c r="DF33" s="670"/>
      <c r="DG33" s="670"/>
      <c r="DH33" s="670"/>
      <c r="DI33" s="670"/>
      <c r="DJ33" s="670"/>
      <c r="DK33" s="671"/>
      <c r="DL33" s="639">
        <v>1755555</v>
      </c>
      <c r="DM33" s="670"/>
      <c r="DN33" s="670"/>
      <c r="DO33" s="670"/>
      <c r="DP33" s="670"/>
      <c r="DQ33" s="670"/>
      <c r="DR33" s="670"/>
      <c r="DS33" s="670"/>
      <c r="DT33" s="670"/>
      <c r="DU33" s="670"/>
      <c r="DV33" s="671"/>
      <c r="DW33" s="635">
        <v>34.4</v>
      </c>
      <c r="DX33" s="664"/>
      <c r="DY33" s="664"/>
      <c r="DZ33" s="664"/>
      <c r="EA33" s="664"/>
      <c r="EB33" s="664"/>
      <c r="EC33" s="665"/>
    </row>
    <row r="34" spans="2:133" ht="11.25" customHeight="1" x14ac:dyDescent="0.2">
      <c r="B34" s="627" t="s">
        <v>320</v>
      </c>
      <c r="C34" s="628"/>
      <c r="D34" s="628"/>
      <c r="E34" s="628"/>
      <c r="F34" s="628"/>
      <c r="G34" s="628"/>
      <c r="H34" s="628"/>
      <c r="I34" s="628"/>
      <c r="J34" s="628"/>
      <c r="K34" s="628"/>
      <c r="L34" s="628"/>
      <c r="M34" s="628"/>
      <c r="N34" s="628"/>
      <c r="O34" s="628"/>
      <c r="P34" s="628"/>
      <c r="Q34" s="629"/>
      <c r="R34" s="630">
        <v>542724</v>
      </c>
      <c r="S34" s="631"/>
      <c r="T34" s="631"/>
      <c r="U34" s="631"/>
      <c r="V34" s="631"/>
      <c r="W34" s="631"/>
      <c r="X34" s="631"/>
      <c r="Y34" s="632"/>
      <c r="Z34" s="633">
        <v>5</v>
      </c>
      <c r="AA34" s="633"/>
      <c r="AB34" s="633"/>
      <c r="AC34" s="633"/>
      <c r="AD34" s="634" t="s">
        <v>136</v>
      </c>
      <c r="AE34" s="634"/>
      <c r="AF34" s="634"/>
      <c r="AG34" s="634"/>
      <c r="AH34" s="634"/>
      <c r="AI34" s="634"/>
      <c r="AJ34" s="634"/>
      <c r="AK34" s="634"/>
      <c r="AL34" s="635" t="s">
        <v>136</v>
      </c>
      <c r="AM34" s="636"/>
      <c r="AN34" s="636"/>
      <c r="AO34" s="63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5" t="s">
        <v>321</v>
      </c>
      <c r="CE34" s="646"/>
      <c r="CF34" s="646"/>
      <c r="CG34" s="646"/>
      <c r="CH34" s="646"/>
      <c r="CI34" s="646"/>
      <c r="CJ34" s="646"/>
      <c r="CK34" s="646"/>
      <c r="CL34" s="646"/>
      <c r="CM34" s="646"/>
      <c r="CN34" s="646"/>
      <c r="CO34" s="646"/>
      <c r="CP34" s="646"/>
      <c r="CQ34" s="647"/>
      <c r="CR34" s="630">
        <v>1346485</v>
      </c>
      <c r="CS34" s="631"/>
      <c r="CT34" s="631"/>
      <c r="CU34" s="631"/>
      <c r="CV34" s="631"/>
      <c r="CW34" s="631"/>
      <c r="CX34" s="631"/>
      <c r="CY34" s="632"/>
      <c r="CZ34" s="635">
        <v>12.6</v>
      </c>
      <c r="DA34" s="664"/>
      <c r="DB34" s="664"/>
      <c r="DC34" s="672"/>
      <c r="DD34" s="639">
        <v>808212</v>
      </c>
      <c r="DE34" s="631"/>
      <c r="DF34" s="631"/>
      <c r="DG34" s="631"/>
      <c r="DH34" s="631"/>
      <c r="DI34" s="631"/>
      <c r="DJ34" s="631"/>
      <c r="DK34" s="632"/>
      <c r="DL34" s="639">
        <v>493264</v>
      </c>
      <c r="DM34" s="631"/>
      <c r="DN34" s="631"/>
      <c r="DO34" s="631"/>
      <c r="DP34" s="631"/>
      <c r="DQ34" s="631"/>
      <c r="DR34" s="631"/>
      <c r="DS34" s="631"/>
      <c r="DT34" s="631"/>
      <c r="DU34" s="631"/>
      <c r="DV34" s="632"/>
      <c r="DW34" s="635">
        <v>9.6999999999999993</v>
      </c>
      <c r="DX34" s="664"/>
      <c r="DY34" s="664"/>
      <c r="DZ34" s="664"/>
      <c r="EA34" s="664"/>
      <c r="EB34" s="664"/>
      <c r="EC34" s="665"/>
    </row>
    <row r="35" spans="2:133" ht="11.25" customHeight="1" x14ac:dyDescent="0.2">
      <c r="B35" s="627" t="s">
        <v>322</v>
      </c>
      <c r="C35" s="628"/>
      <c r="D35" s="628"/>
      <c r="E35" s="628"/>
      <c r="F35" s="628"/>
      <c r="G35" s="628"/>
      <c r="H35" s="628"/>
      <c r="I35" s="628"/>
      <c r="J35" s="628"/>
      <c r="K35" s="628"/>
      <c r="L35" s="628"/>
      <c r="M35" s="628"/>
      <c r="N35" s="628"/>
      <c r="O35" s="628"/>
      <c r="P35" s="628"/>
      <c r="Q35" s="629"/>
      <c r="R35" s="630">
        <v>25210</v>
      </c>
      <c r="S35" s="631"/>
      <c r="T35" s="631"/>
      <c r="U35" s="631"/>
      <c r="V35" s="631"/>
      <c r="W35" s="631"/>
      <c r="X35" s="631"/>
      <c r="Y35" s="632"/>
      <c r="Z35" s="633">
        <v>0.2</v>
      </c>
      <c r="AA35" s="633"/>
      <c r="AB35" s="633"/>
      <c r="AC35" s="633"/>
      <c r="AD35" s="634" t="s">
        <v>128</v>
      </c>
      <c r="AE35" s="634"/>
      <c r="AF35" s="634"/>
      <c r="AG35" s="634"/>
      <c r="AH35" s="634"/>
      <c r="AI35" s="634"/>
      <c r="AJ35" s="634"/>
      <c r="AK35" s="634"/>
      <c r="AL35" s="635" t="s">
        <v>136</v>
      </c>
      <c r="AM35" s="636"/>
      <c r="AN35" s="636"/>
      <c r="AO35" s="637"/>
      <c r="AP35" s="221"/>
      <c r="AQ35" s="609" t="s">
        <v>323</v>
      </c>
      <c r="AR35" s="610"/>
      <c r="AS35" s="610"/>
      <c r="AT35" s="610"/>
      <c r="AU35" s="610"/>
      <c r="AV35" s="610"/>
      <c r="AW35" s="610"/>
      <c r="AX35" s="610"/>
      <c r="AY35" s="610"/>
      <c r="AZ35" s="610"/>
      <c r="BA35" s="610"/>
      <c r="BB35" s="610"/>
      <c r="BC35" s="610"/>
      <c r="BD35" s="610"/>
      <c r="BE35" s="610"/>
      <c r="BF35" s="611"/>
      <c r="BG35" s="609" t="s">
        <v>324</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325</v>
      </c>
      <c r="CE35" s="646"/>
      <c r="CF35" s="646"/>
      <c r="CG35" s="646"/>
      <c r="CH35" s="646"/>
      <c r="CI35" s="646"/>
      <c r="CJ35" s="646"/>
      <c r="CK35" s="646"/>
      <c r="CL35" s="646"/>
      <c r="CM35" s="646"/>
      <c r="CN35" s="646"/>
      <c r="CO35" s="646"/>
      <c r="CP35" s="646"/>
      <c r="CQ35" s="647"/>
      <c r="CR35" s="630">
        <v>58424</v>
      </c>
      <c r="CS35" s="670"/>
      <c r="CT35" s="670"/>
      <c r="CU35" s="670"/>
      <c r="CV35" s="670"/>
      <c r="CW35" s="670"/>
      <c r="CX35" s="670"/>
      <c r="CY35" s="671"/>
      <c r="CZ35" s="635">
        <v>0.5</v>
      </c>
      <c r="DA35" s="664"/>
      <c r="DB35" s="664"/>
      <c r="DC35" s="672"/>
      <c r="DD35" s="639">
        <v>50229</v>
      </c>
      <c r="DE35" s="670"/>
      <c r="DF35" s="670"/>
      <c r="DG35" s="670"/>
      <c r="DH35" s="670"/>
      <c r="DI35" s="670"/>
      <c r="DJ35" s="670"/>
      <c r="DK35" s="671"/>
      <c r="DL35" s="639">
        <v>34278</v>
      </c>
      <c r="DM35" s="670"/>
      <c r="DN35" s="670"/>
      <c r="DO35" s="670"/>
      <c r="DP35" s="670"/>
      <c r="DQ35" s="670"/>
      <c r="DR35" s="670"/>
      <c r="DS35" s="670"/>
      <c r="DT35" s="670"/>
      <c r="DU35" s="670"/>
      <c r="DV35" s="671"/>
      <c r="DW35" s="635">
        <v>0.7</v>
      </c>
      <c r="DX35" s="664"/>
      <c r="DY35" s="664"/>
      <c r="DZ35" s="664"/>
      <c r="EA35" s="664"/>
      <c r="EB35" s="664"/>
      <c r="EC35" s="665"/>
    </row>
    <row r="36" spans="2:133" ht="11.25" customHeight="1" x14ac:dyDescent="0.2">
      <c r="B36" s="627" t="s">
        <v>326</v>
      </c>
      <c r="C36" s="628"/>
      <c r="D36" s="628"/>
      <c r="E36" s="628"/>
      <c r="F36" s="628"/>
      <c r="G36" s="628"/>
      <c r="H36" s="628"/>
      <c r="I36" s="628"/>
      <c r="J36" s="628"/>
      <c r="K36" s="628"/>
      <c r="L36" s="628"/>
      <c r="M36" s="628"/>
      <c r="N36" s="628"/>
      <c r="O36" s="628"/>
      <c r="P36" s="628"/>
      <c r="Q36" s="629"/>
      <c r="R36" s="630">
        <v>246739</v>
      </c>
      <c r="S36" s="631"/>
      <c r="T36" s="631"/>
      <c r="U36" s="631"/>
      <c r="V36" s="631"/>
      <c r="W36" s="631"/>
      <c r="X36" s="631"/>
      <c r="Y36" s="632"/>
      <c r="Z36" s="633">
        <v>2.2999999999999998</v>
      </c>
      <c r="AA36" s="633"/>
      <c r="AB36" s="633"/>
      <c r="AC36" s="633"/>
      <c r="AD36" s="634" t="s">
        <v>128</v>
      </c>
      <c r="AE36" s="634"/>
      <c r="AF36" s="634"/>
      <c r="AG36" s="634"/>
      <c r="AH36" s="634"/>
      <c r="AI36" s="634"/>
      <c r="AJ36" s="634"/>
      <c r="AK36" s="634"/>
      <c r="AL36" s="635" t="s">
        <v>136</v>
      </c>
      <c r="AM36" s="636"/>
      <c r="AN36" s="636"/>
      <c r="AO36" s="637"/>
      <c r="AP36" s="221"/>
      <c r="AQ36" s="704" t="s">
        <v>327</v>
      </c>
      <c r="AR36" s="705"/>
      <c r="AS36" s="705"/>
      <c r="AT36" s="705"/>
      <c r="AU36" s="705"/>
      <c r="AV36" s="705"/>
      <c r="AW36" s="705"/>
      <c r="AX36" s="705"/>
      <c r="AY36" s="706"/>
      <c r="AZ36" s="619">
        <v>973221</v>
      </c>
      <c r="BA36" s="620"/>
      <c r="BB36" s="620"/>
      <c r="BC36" s="620"/>
      <c r="BD36" s="620"/>
      <c r="BE36" s="620"/>
      <c r="BF36" s="707"/>
      <c r="BG36" s="641" t="s">
        <v>328</v>
      </c>
      <c r="BH36" s="642"/>
      <c r="BI36" s="642"/>
      <c r="BJ36" s="642"/>
      <c r="BK36" s="642"/>
      <c r="BL36" s="642"/>
      <c r="BM36" s="642"/>
      <c r="BN36" s="642"/>
      <c r="BO36" s="642"/>
      <c r="BP36" s="642"/>
      <c r="BQ36" s="642"/>
      <c r="BR36" s="642"/>
      <c r="BS36" s="642"/>
      <c r="BT36" s="642"/>
      <c r="BU36" s="643"/>
      <c r="BV36" s="619">
        <v>45515</v>
      </c>
      <c r="BW36" s="620"/>
      <c r="BX36" s="620"/>
      <c r="BY36" s="620"/>
      <c r="BZ36" s="620"/>
      <c r="CA36" s="620"/>
      <c r="CB36" s="707"/>
      <c r="CD36" s="645" t="s">
        <v>329</v>
      </c>
      <c r="CE36" s="646"/>
      <c r="CF36" s="646"/>
      <c r="CG36" s="646"/>
      <c r="CH36" s="646"/>
      <c r="CI36" s="646"/>
      <c r="CJ36" s="646"/>
      <c r="CK36" s="646"/>
      <c r="CL36" s="646"/>
      <c r="CM36" s="646"/>
      <c r="CN36" s="646"/>
      <c r="CO36" s="646"/>
      <c r="CP36" s="646"/>
      <c r="CQ36" s="647"/>
      <c r="CR36" s="630">
        <v>1717276</v>
      </c>
      <c r="CS36" s="631"/>
      <c r="CT36" s="631"/>
      <c r="CU36" s="631"/>
      <c r="CV36" s="631"/>
      <c r="CW36" s="631"/>
      <c r="CX36" s="631"/>
      <c r="CY36" s="632"/>
      <c r="CZ36" s="635">
        <v>16.100000000000001</v>
      </c>
      <c r="DA36" s="664"/>
      <c r="DB36" s="664"/>
      <c r="DC36" s="672"/>
      <c r="DD36" s="639">
        <v>1215749</v>
      </c>
      <c r="DE36" s="631"/>
      <c r="DF36" s="631"/>
      <c r="DG36" s="631"/>
      <c r="DH36" s="631"/>
      <c r="DI36" s="631"/>
      <c r="DJ36" s="631"/>
      <c r="DK36" s="632"/>
      <c r="DL36" s="639">
        <v>812787</v>
      </c>
      <c r="DM36" s="631"/>
      <c r="DN36" s="631"/>
      <c r="DO36" s="631"/>
      <c r="DP36" s="631"/>
      <c r="DQ36" s="631"/>
      <c r="DR36" s="631"/>
      <c r="DS36" s="631"/>
      <c r="DT36" s="631"/>
      <c r="DU36" s="631"/>
      <c r="DV36" s="632"/>
      <c r="DW36" s="635">
        <v>15.9</v>
      </c>
      <c r="DX36" s="664"/>
      <c r="DY36" s="664"/>
      <c r="DZ36" s="664"/>
      <c r="EA36" s="664"/>
      <c r="EB36" s="664"/>
      <c r="EC36" s="665"/>
    </row>
    <row r="37" spans="2:133" ht="11.25" customHeight="1" x14ac:dyDescent="0.2">
      <c r="B37" s="627" t="s">
        <v>330</v>
      </c>
      <c r="C37" s="628"/>
      <c r="D37" s="628"/>
      <c r="E37" s="628"/>
      <c r="F37" s="628"/>
      <c r="G37" s="628"/>
      <c r="H37" s="628"/>
      <c r="I37" s="628"/>
      <c r="J37" s="628"/>
      <c r="K37" s="628"/>
      <c r="L37" s="628"/>
      <c r="M37" s="628"/>
      <c r="N37" s="628"/>
      <c r="O37" s="628"/>
      <c r="P37" s="628"/>
      <c r="Q37" s="629"/>
      <c r="R37" s="630">
        <v>175392</v>
      </c>
      <c r="S37" s="631"/>
      <c r="T37" s="631"/>
      <c r="U37" s="631"/>
      <c r="V37" s="631"/>
      <c r="W37" s="631"/>
      <c r="X37" s="631"/>
      <c r="Y37" s="632"/>
      <c r="Z37" s="633">
        <v>1.6</v>
      </c>
      <c r="AA37" s="633"/>
      <c r="AB37" s="633"/>
      <c r="AC37" s="633"/>
      <c r="AD37" s="634" t="s">
        <v>128</v>
      </c>
      <c r="AE37" s="634"/>
      <c r="AF37" s="634"/>
      <c r="AG37" s="634"/>
      <c r="AH37" s="634"/>
      <c r="AI37" s="634"/>
      <c r="AJ37" s="634"/>
      <c r="AK37" s="634"/>
      <c r="AL37" s="635" t="s">
        <v>136</v>
      </c>
      <c r="AM37" s="636"/>
      <c r="AN37" s="636"/>
      <c r="AO37" s="637"/>
      <c r="AQ37" s="708" t="s">
        <v>331</v>
      </c>
      <c r="AR37" s="709"/>
      <c r="AS37" s="709"/>
      <c r="AT37" s="709"/>
      <c r="AU37" s="709"/>
      <c r="AV37" s="709"/>
      <c r="AW37" s="709"/>
      <c r="AX37" s="709"/>
      <c r="AY37" s="710"/>
      <c r="AZ37" s="630">
        <v>167467</v>
      </c>
      <c r="BA37" s="631"/>
      <c r="BB37" s="631"/>
      <c r="BC37" s="631"/>
      <c r="BD37" s="670"/>
      <c r="BE37" s="670"/>
      <c r="BF37" s="688"/>
      <c r="BG37" s="645" t="s">
        <v>332</v>
      </c>
      <c r="BH37" s="646"/>
      <c r="BI37" s="646"/>
      <c r="BJ37" s="646"/>
      <c r="BK37" s="646"/>
      <c r="BL37" s="646"/>
      <c r="BM37" s="646"/>
      <c r="BN37" s="646"/>
      <c r="BO37" s="646"/>
      <c r="BP37" s="646"/>
      <c r="BQ37" s="646"/>
      <c r="BR37" s="646"/>
      <c r="BS37" s="646"/>
      <c r="BT37" s="646"/>
      <c r="BU37" s="647"/>
      <c r="BV37" s="630">
        <v>28492</v>
      </c>
      <c r="BW37" s="631"/>
      <c r="BX37" s="631"/>
      <c r="BY37" s="631"/>
      <c r="BZ37" s="631"/>
      <c r="CA37" s="631"/>
      <c r="CB37" s="640"/>
      <c r="CD37" s="645" t="s">
        <v>333</v>
      </c>
      <c r="CE37" s="646"/>
      <c r="CF37" s="646"/>
      <c r="CG37" s="646"/>
      <c r="CH37" s="646"/>
      <c r="CI37" s="646"/>
      <c r="CJ37" s="646"/>
      <c r="CK37" s="646"/>
      <c r="CL37" s="646"/>
      <c r="CM37" s="646"/>
      <c r="CN37" s="646"/>
      <c r="CO37" s="646"/>
      <c r="CP37" s="646"/>
      <c r="CQ37" s="647"/>
      <c r="CR37" s="630">
        <v>505667</v>
      </c>
      <c r="CS37" s="670"/>
      <c r="CT37" s="670"/>
      <c r="CU37" s="670"/>
      <c r="CV37" s="670"/>
      <c r="CW37" s="670"/>
      <c r="CX37" s="670"/>
      <c r="CY37" s="671"/>
      <c r="CZ37" s="635">
        <v>4.7</v>
      </c>
      <c r="DA37" s="664"/>
      <c r="DB37" s="664"/>
      <c r="DC37" s="672"/>
      <c r="DD37" s="639">
        <v>445167</v>
      </c>
      <c r="DE37" s="670"/>
      <c r="DF37" s="670"/>
      <c r="DG37" s="670"/>
      <c r="DH37" s="670"/>
      <c r="DI37" s="670"/>
      <c r="DJ37" s="670"/>
      <c r="DK37" s="671"/>
      <c r="DL37" s="639">
        <v>360240</v>
      </c>
      <c r="DM37" s="670"/>
      <c r="DN37" s="670"/>
      <c r="DO37" s="670"/>
      <c r="DP37" s="670"/>
      <c r="DQ37" s="670"/>
      <c r="DR37" s="670"/>
      <c r="DS37" s="670"/>
      <c r="DT37" s="670"/>
      <c r="DU37" s="670"/>
      <c r="DV37" s="671"/>
      <c r="DW37" s="635">
        <v>7.1</v>
      </c>
      <c r="DX37" s="664"/>
      <c r="DY37" s="664"/>
      <c r="DZ37" s="664"/>
      <c r="EA37" s="664"/>
      <c r="EB37" s="664"/>
      <c r="EC37" s="665"/>
    </row>
    <row r="38" spans="2:133" ht="11.25" customHeight="1" x14ac:dyDescent="0.2">
      <c r="B38" s="627" t="s">
        <v>334</v>
      </c>
      <c r="C38" s="628"/>
      <c r="D38" s="628"/>
      <c r="E38" s="628"/>
      <c r="F38" s="628"/>
      <c r="G38" s="628"/>
      <c r="H38" s="628"/>
      <c r="I38" s="628"/>
      <c r="J38" s="628"/>
      <c r="K38" s="628"/>
      <c r="L38" s="628"/>
      <c r="M38" s="628"/>
      <c r="N38" s="628"/>
      <c r="O38" s="628"/>
      <c r="P38" s="628"/>
      <c r="Q38" s="629"/>
      <c r="R38" s="630">
        <v>210761</v>
      </c>
      <c r="S38" s="631"/>
      <c r="T38" s="631"/>
      <c r="U38" s="631"/>
      <c r="V38" s="631"/>
      <c r="W38" s="631"/>
      <c r="X38" s="631"/>
      <c r="Y38" s="632"/>
      <c r="Z38" s="633">
        <v>1.9</v>
      </c>
      <c r="AA38" s="633"/>
      <c r="AB38" s="633"/>
      <c r="AC38" s="633"/>
      <c r="AD38" s="634" t="s">
        <v>136</v>
      </c>
      <c r="AE38" s="634"/>
      <c r="AF38" s="634"/>
      <c r="AG38" s="634"/>
      <c r="AH38" s="634"/>
      <c r="AI38" s="634"/>
      <c r="AJ38" s="634"/>
      <c r="AK38" s="634"/>
      <c r="AL38" s="635" t="s">
        <v>136</v>
      </c>
      <c r="AM38" s="636"/>
      <c r="AN38" s="636"/>
      <c r="AO38" s="637"/>
      <c r="AQ38" s="708" t="s">
        <v>335</v>
      </c>
      <c r="AR38" s="709"/>
      <c r="AS38" s="709"/>
      <c r="AT38" s="709"/>
      <c r="AU38" s="709"/>
      <c r="AV38" s="709"/>
      <c r="AW38" s="709"/>
      <c r="AX38" s="709"/>
      <c r="AY38" s="710"/>
      <c r="AZ38" s="630">
        <v>136735</v>
      </c>
      <c r="BA38" s="631"/>
      <c r="BB38" s="631"/>
      <c r="BC38" s="631"/>
      <c r="BD38" s="670"/>
      <c r="BE38" s="670"/>
      <c r="BF38" s="688"/>
      <c r="BG38" s="645" t="s">
        <v>336</v>
      </c>
      <c r="BH38" s="646"/>
      <c r="BI38" s="646"/>
      <c r="BJ38" s="646"/>
      <c r="BK38" s="646"/>
      <c r="BL38" s="646"/>
      <c r="BM38" s="646"/>
      <c r="BN38" s="646"/>
      <c r="BO38" s="646"/>
      <c r="BP38" s="646"/>
      <c r="BQ38" s="646"/>
      <c r="BR38" s="646"/>
      <c r="BS38" s="646"/>
      <c r="BT38" s="646"/>
      <c r="BU38" s="647"/>
      <c r="BV38" s="630">
        <v>1115</v>
      </c>
      <c r="BW38" s="631"/>
      <c r="BX38" s="631"/>
      <c r="BY38" s="631"/>
      <c r="BZ38" s="631"/>
      <c r="CA38" s="631"/>
      <c r="CB38" s="640"/>
      <c r="CD38" s="645" t="s">
        <v>337</v>
      </c>
      <c r="CE38" s="646"/>
      <c r="CF38" s="646"/>
      <c r="CG38" s="646"/>
      <c r="CH38" s="646"/>
      <c r="CI38" s="646"/>
      <c r="CJ38" s="646"/>
      <c r="CK38" s="646"/>
      <c r="CL38" s="646"/>
      <c r="CM38" s="646"/>
      <c r="CN38" s="646"/>
      <c r="CO38" s="646"/>
      <c r="CP38" s="646"/>
      <c r="CQ38" s="647"/>
      <c r="CR38" s="630">
        <v>705734</v>
      </c>
      <c r="CS38" s="631"/>
      <c r="CT38" s="631"/>
      <c r="CU38" s="631"/>
      <c r="CV38" s="631"/>
      <c r="CW38" s="631"/>
      <c r="CX38" s="631"/>
      <c r="CY38" s="632"/>
      <c r="CZ38" s="635">
        <v>6.6</v>
      </c>
      <c r="DA38" s="664"/>
      <c r="DB38" s="664"/>
      <c r="DC38" s="672"/>
      <c r="DD38" s="639">
        <v>617518</v>
      </c>
      <c r="DE38" s="631"/>
      <c r="DF38" s="631"/>
      <c r="DG38" s="631"/>
      <c r="DH38" s="631"/>
      <c r="DI38" s="631"/>
      <c r="DJ38" s="631"/>
      <c r="DK38" s="632"/>
      <c r="DL38" s="639">
        <v>415226</v>
      </c>
      <c r="DM38" s="631"/>
      <c r="DN38" s="631"/>
      <c r="DO38" s="631"/>
      <c r="DP38" s="631"/>
      <c r="DQ38" s="631"/>
      <c r="DR38" s="631"/>
      <c r="DS38" s="631"/>
      <c r="DT38" s="631"/>
      <c r="DU38" s="631"/>
      <c r="DV38" s="632"/>
      <c r="DW38" s="635">
        <v>8.1</v>
      </c>
      <c r="DX38" s="664"/>
      <c r="DY38" s="664"/>
      <c r="DZ38" s="664"/>
      <c r="EA38" s="664"/>
      <c r="EB38" s="664"/>
      <c r="EC38" s="665"/>
    </row>
    <row r="39" spans="2:133" ht="11.25" customHeight="1" x14ac:dyDescent="0.2">
      <c r="B39" s="627" t="s">
        <v>338</v>
      </c>
      <c r="C39" s="628"/>
      <c r="D39" s="628"/>
      <c r="E39" s="628"/>
      <c r="F39" s="628"/>
      <c r="G39" s="628"/>
      <c r="H39" s="628"/>
      <c r="I39" s="628"/>
      <c r="J39" s="628"/>
      <c r="K39" s="628"/>
      <c r="L39" s="628"/>
      <c r="M39" s="628"/>
      <c r="N39" s="628"/>
      <c r="O39" s="628"/>
      <c r="P39" s="628"/>
      <c r="Q39" s="629"/>
      <c r="R39" s="630">
        <v>264763</v>
      </c>
      <c r="S39" s="631"/>
      <c r="T39" s="631"/>
      <c r="U39" s="631"/>
      <c r="V39" s="631"/>
      <c r="W39" s="631"/>
      <c r="X39" s="631"/>
      <c r="Y39" s="632"/>
      <c r="Z39" s="633">
        <v>2.4</v>
      </c>
      <c r="AA39" s="633"/>
      <c r="AB39" s="633"/>
      <c r="AC39" s="633"/>
      <c r="AD39" s="634">
        <v>6</v>
      </c>
      <c r="AE39" s="634"/>
      <c r="AF39" s="634"/>
      <c r="AG39" s="634"/>
      <c r="AH39" s="634"/>
      <c r="AI39" s="634"/>
      <c r="AJ39" s="634"/>
      <c r="AK39" s="634"/>
      <c r="AL39" s="635">
        <v>0</v>
      </c>
      <c r="AM39" s="636"/>
      <c r="AN39" s="636"/>
      <c r="AO39" s="637"/>
      <c r="AQ39" s="708" t="s">
        <v>339</v>
      </c>
      <c r="AR39" s="709"/>
      <c r="AS39" s="709"/>
      <c r="AT39" s="709"/>
      <c r="AU39" s="709"/>
      <c r="AV39" s="709"/>
      <c r="AW39" s="709"/>
      <c r="AX39" s="709"/>
      <c r="AY39" s="710"/>
      <c r="AZ39" s="630">
        <v>130752</v>
      </c>
      <c r="BA39" s="631"/>
      <c r="BB39" s="631"/>
      <c r="BC39" s="631"/>
      <c r="BD39" s="670"/>
      <c r="BE39" s="670"/>
      <c r="BF39" s="688"/>
      <c r="BG39" s="645" t="s">
        <v>340</v>
      </c>
      <c r="BH39" s="646"/>
      <c r="BI39" s="646"/>
      <c r="BJ39" s="646"/>
      <c r="BK39" s="646"/>
      <c r="BL39" s="646"/>
      <c r="BM39" s="646"/>
      <c r="BN39" s="646"/>
      <c r="BO39" s="646"/>
      <c r="BP39" s="646"/>
      <c r="BQ39" s="646"/>
      <c r="BR39" s="646"/>
      <c r="BS39" s="646"/>
      <c r="BT39" s="646"/>
      <c r="BU39" s="647"/>
      <c r="BV39" s="630">
        <v>1627</v>
      </c>
      <c r="BW39" s="631"/>
      <c r="BX39" s="631"/>
      <c r="BY39" s="631"/>
      <c r="BZ39" s="631"/>
      <c r="CA39" s="631"/>
      <c r="CB39" s="640"/>
      <c r="CD39" s="645" t="s">
        <v>341</v>
      </c>
      <c r="CE39" s="646"/>
      <c r="CF39" s="646"/>
      <c r="CG39" s="646"/>
      <c r="CH39" s="646"/>
      <c r="CI39" s="646"/>
      <c r="CJ39" s="646"/>
      <c r="CK39" s="646"/>
      <c r="CL39" s="646"/>
      <c r="CM39" s="646"/>
      <c r="CN39" s="646"/>
      <c r="CO39" s="646"/>
      <c r="CP39" s="646"/>
      <c r="CQ39" s="647"/>
      <c r="CR39" s="630">
        <v>658099</v>
      </c>
      <c r="CS39" s="670"/>
      <c r="CT39" s="670"/>
      <c r="CU39" s="670"/>
      <c r="CV39" s="670"/>
      <c r="CW39" s="670"/>
      <c r="CX39" s="670"/>
      <c r="CY39" s="671"/>
      <c r="CZ39" s="635">
        <v>6.2</v>
      </c>
      <c r="DA39" s="664"/>
      <c r="DB39" s="664"/>
      <c r="DC39" s="672"/>
      <c r="DD39" s="639">
        <v>492839</v>
      </c>
      <c r="DE39" s="670"/>
      <c r="DF39" s="670"/>
      <c r="DG39" s="670"/>
      <c r="DH39" s="670"/>
      <c r="DI39" s="670"/>
      <c r="DJ39" s="670"/>
      <c r="DK39" s="671"/>
      <c r="DL39" s="639" t="s">
        <v>136</v>
      </c>
      <c r="DM39" s="670"/>
      <c r="DN39" s="670"/>
      <c r="DO39" s="670"/>
      <c r="DP39" s="670"/>
      <c r="DQ39" s="670"/>
      <c r="DR39" s="670"/>
      <c r="DS39" s="670"/>
      <c r="DT39" s="670"/>
      <c r="DU39" s="670"/>
      <c r="DV39" s="671"/>
      <c r="DW39" s="635" t="s">
        <v>136</v>
      </c>
      <c r="DX39" s="664"/>
      <c r="DY39" s="664"/>
      <c r="DZ39" s="664"/>
      <c r="EA39" s="664"/>
      <c r="EB39" s="664"/>
      <c r="EC39" s="665"/>
    </row>
    <row r="40" spans="2:133" ht="11.25" customHeight="1" x14ac:dyDescent="0.2">
      <c r="B40" s="627" t="s">
        <v>342</v>
      </c>
      <c r="C40" s="628"/>
      <c r="D40" s="628"/>
      <c r="E40" s="628"/>
      <c r="F40" s="628"/>
      <c r="G40" s="628"/>
      <c r="H40" s="628"/>
      <c r="I40" s="628"/>
      <c r="J40" s="628"/>
      <c r="K40" s="628"/>
      <c r="L40" s="628"/>
      <c r="M40" s="628"/>
      <c r="N40" s="628"/>
      <c r="O40" s="628"/>
      <c r="P40" s="628"/>
      <c r="Q40" s="629"/>
      <c r="R40" s="630">
        <v>1891584</v>
      </c>
      <c r="S40" s="631"/>
      <c r="T40" s="631"/>
      <c r="U40" s="631"/>
      <c r="V40" s="631"/>
      <c r="W40" s="631"/>
      <c r="X40" s="631"/>
      <c r="Y40" s="632"/>
      <c r="Z40" s="633">
        <v>17.399999999999999</v>
      </c>
      <c r="AA40" s="633"/>
      <c r="AB40" s="633"/>
      <c r="AC40" s="633"/>
      <c r="AD40" s="634" t="s">
        <v>128</v>
      </c>
      <c r="AE40" s="634"/>
      <c r="AF40" s="634"/>
      <c r="AG40" s="634"/>
      <c r="AH40" s="634"/>
      <c r="AI40" s="634"/>
      <c r="AJ40" s="634"/>
      <c r="AK40" s="634"/>
      <c r="AL40" s="635" t="s">
        <v>128</v>
      </c>
      <c r="AM40" s="636"/>
      <c r="AN40" s="636"/>
      <c r="AO40" s="637"/>
      <c r="AQ40" s="708" t="s">
        <v>343</v>
      </c>
      <c r="AR40" s="709"/>
      <c r="AS40" s="709"/>
      <c r="AT40" s="709"/>
      <c r="AU40" s="709"/>
      <c r="AV40" s="709"/>
      <c r="AW40" s="709"/>
      <c r="AX40" s="709"/>
      <c r="AY40" s="710"/>
      <c r="AZ40" s="630">
        <v>8172</v>
      </c>
      <c r="BA40" s="631"/>
      <c r="BB40" s="631"/>
      <c r="BC40" s="631"/>
      <c r="BD40" s="670"/>
      <c r="BE40" s="670"/>
      <c r="BF40" s="688"/>
      <c r="BG40" s="711" t="s">
        <v>344</v>
      </c>
      <c r="BH40" s="712"/>
      <c r="BI40" s="712"/>
      <c r="BJ40" s="712"/>
      <c r="BK40" s="712"/>
      <c r="BL40" s="222"/>
      <c r="BM40" s="646" t="s">
        <v>345</v>
      </c>
      <c r="BN40" s="646"/>
      <c r="BO40" s="646"/>
      <c r="BP40" s="646"/>
      <c r="BQ40" s="646"/>
      <c r="BR40" s="646"/>
      <c r="BS40" s="646"/>
      <c r="BT40" s="646"/>
      <c r="BU40" s="647"/>
      <c r="BV40" s="630">
        <v>90</v>
      </c>
      <c r="BW40" s="631"/>
      <c r="BX40" s="631"/>
      <c r="BY40" s="631"/>
      <c r="BZ40" s="631"/>
      <c r="CA40" s="631"/>
      <c r="CB40" s="640"/>
      <c r="CD40" s="645" t="s">
        <v>346</v>
      </c>
      <c r="CE40" s="646"/>
      <c r="CF40" s="646"/>
      <c r="CG40" s="646"/>
      <c r="CH40" s="646"/>
      <c r="CI40" s="646"/>
      <c r="CJ40" s="646"/>
      <c r="CK40" s="646"/>
      <c r="CL40" s="646"/>
      <c r="CM40" s="646"/>
      <c r="CN40" s="646"/>
      <c r="CO40" s="646"/>
      <c r="CP40" s="646"/>
      <c r="CQ40" s="647"/>
      <c r="CR40" s="630">
        <v>39333</v>
      </c>
      <c r="CS40" s="631"/>
      <c r="CT40" s="631"/>
      <c r="CU40" s="631"/>
      <c r="CV40" s="631"/>
      <c r="CW40" s="631"/>
      <c r="CX40" s="631"/>
      <c r="CY40" s="632"/>
      <c r="CZ40" s="635">
        <v>0.4</v>
      </c>
      <c r="DA40" s="664"/>
      <c r="DB40" s="664"/>
      <c r="DC40" s="672"/>
      <c r="DD40" s="639">
        <v>8640</v>
      </c>
      <c r="DE40" s="631"/>
      <c r="DF40" s="631"/>
      <c r="DG40" s="631"/>
      <c r="DH40" s="631"/>
      <c r="DI40" s="631"/>
      <c r="DJ40" s="631"/>
      <c r="DK40" s="632"/>
      <c r="DL40" s="639" t="s">
        <v>136</v>
      </c>
      <c r="DM40" s="631"/>
      <c r="DN40" s="631"/>
      <c r="DO40" s="631"/>
      <c r="DP40" s="631"/>
      <c r="DQ40" s="631"/>
      <c r="DR40" s="631"/>
      <c r="DS40" s="631"/>
      <c r="DT40" s="631"/>
      <c r="DU40" s="631"/>
      <c r="DV40" s="632"/>
      <c r="DW40" s="635" t="s">
        <v>136</v>
      </c>
      <c r="DX40" s="664"/>
      <c r="DY40" s="664"/>
      <c r="DZ40" s="664"/>
      <c r="EA40" s="664"/>
      <c r="EB40" s="664"/>
      <c r="EC40" s="665"/>
    </row>
    <row r="41" spans="2:133" ht="11.25" customHeight="1" x14ac:dyDescent="0.2">
      <c r="B41" s="627" t="s">
        <v>347</v>
      </c>
      <c r="C41" s="628"/>
      <c r="D41" s="628"/>
      <c r="E41" s="628"/>
      <c r="F41" s="628"/>
      <c r="G41" s="628"/>
      <c r="H41" s="628"/>
      <c r="I41" s="628"/>
      <c r="J41" s="628"/>
      <c r="K41" s="628"/>
      <c r="L41" s="628"/>
      <c r="M41" s="628"/>
      <c r="N41" s="628"/>
      <c r="O41" s="628"/>
      <c r="P41" s="628"/>
      <c r="Q41" s="629"/>
      <c r="R41" s="630" t="s">
        <v>136</v>
      </c>
      <c r="S41" s="631"/>
      <c r="T41" s="631"/>
      <c r="U41" s="631"/>
      <c r="V41" s="631"/>
      <c r="W41" s="631"/>
      <c r="X41" s="631"/>
      <c r="Y41" s="632"/>
      <c r="Z41" s="633" t="s">
        <v>128</v>
      </c>
      <c r="AA41" s="633"/>
      <c r="AB41" s="633"/>
      <c r="AC41" s="633"/>
      <c r="AD41" s="634" t="s">
        <v>128</v>
      </c>
      <c r="AE41" s="634"/>
      <c r="AF41" s="634"/>
      <c r="AG41" s="634"/>
      <c r="AH41" s="634"/>
      <c r="AI41" s="634"/>
      <c r="AJ41" s="634"/>
      <c r="AK41" s="634"/>
      <c r="AL41" s="635" t="s">
        <v>136</v>
      </c>
      <c r="AM41" s="636"/>
      <c r="AN41" s="636"/>
      <c r="AO41" s="637"/>
      <c r="AQ41" s="708" t="s">
        <v>348</v>
      </c>
      <c r="AR41" s="709"/>
      <c r="AS41" s="709"/>
      <c r="AT41" s="709"/>
      <c r="AU41" s="709"/>
      <c r="AV41" s="709"/>
      <c r="AW41" s="709"/>
      <c r="AX41" s="709"/>
      <c r="AY41" s="710"/>
      <c r="AZ41" s="630">
        <v>96779</v>
      </c>
      <c r="BA41" s="631"/>
      <c r="BB41" s="631"/>
      <c r="BC41" s="631"/>
      <c r="BD41" s="670"/>
      <c r="BE41" s="670"/>
      <c r="BF41" s="688"/>
      <c r="BG41" s="711"/>
      <c r="BH41" s="712"/>
      <c r="BI41" s="712"/>
      <c r="BJ41" s="712"/>
      <c r="BK41" s="712"/>
      <c r="BL41" s="222"/>
      <c r="BM41" s="646" t="s">
        <v>349</v>
      </c>
      <c r="BN41" s="646"/>
      <c r="BO41" s="646"/>
      <c r="BP41" s="646"/>
      <c r="BQ41" s="646"/>
      <c r="BR41" s="646"/>
      <c r="BS41" s="646"/>
      <c r="BT41" s="646"/>
      <c r="BU41" s="647"/>
      <c r="BV41" s="630" t="s">
        <v>136</v>
      </c>
      <c r="BW41" s="631"/>
      <c r="BX41" s="631"/>
      <c r="BY41" s="631"/>
      <c r="BZ41" s="631"/>
      <c r="CA41" s="631"/>
      <c r="CB41" s="640"/>
      <c r="CD41" s="645" t="s">
        <v>350</v>
      </c>
      <c r="CE41" s="646"/>
      <c r="CF41" s="646"/>
      <c r="CG41" s="646"/>
      <c r="CH41" s="646"/>
      <c r="CI41" s="646"/>
      <c r="CJ41" s="646"/>
      <c r="CK41" s="646"/>
      <c r="CL41" s="646"/>
      <c r="CM41" s="646"/>
      <c r="CN41" s="646"/>
      <c r="CO41" s="646"/>
      <c r="CP41" s="646"/>
      <c r="CQ41" s="647"/>
      <c r="CR41" s="630" t="s">
        <v>128</v>
      </c>
      <c r="CS41" s="670"/>
      <c r="CT41" s="670"/>
      <c r="CU41" s="670"/>
      <c r="CV41" s="670"/>
      <c r="CW41" s="670"/>
      <c r="CX41" s="670"/>
      <c r="CY41" s="671"/>
      <c r="CZ41" s="635" t="s">
        <v>136</v>
      </c>
      <c r="DA41" s="664"/>
      <c r="DB41" s="664"/>
      <c r="DC41" s="672"/>
      <c r="DD41" s="639" t="s">
        <v>128</v>
      </c>
      <c r="DE41" s="670"/>
      <c r="DF41" s="670"/>
      <c r="DG41" s="670"/>
      <c r="DH41" s="670"/>
      <c r="DI41" s="670"/>
      <c r="DJ41" s="670"/>
      <c r="DK41" s="671"/>
      <c r="DL41" s="721"/>
      <c r="DM41" s="722"/>
      <c r="DN41" s="722"/>
      <c r="DO41" s="722"/>
      <c r="DP41" s="722"/>
      <c r="DQ41" s="722"/>
      <c r="DR41" s="722"/>
      <c r="DS41" s="722"/>
      <c r="DT41" s="722"/>
      <c r="DU41" s="722"/>
      <c r="DV41" s="723"/>
      <c r="DW41" s="718"/>
      <c r="DX41" s="719"/>
      <c r="DY41" s="719"/>
      <c r="DZ41" s="719"/>
      <c r="EA41" s="719"/>
      <c r="EB41" s="719"/>
      <c r="EC41" s="720"/>
    </row>
    <row r="42" spans="2:133" ht="11.25" customHeight="1" x14ac:dyDescent="0.2">
      <c r="B42" s="627" t="s">
        <v>351</v>
      </c>
      <c r="C42" s="628"/>
      <c r="D42" s="628"/>
      <c r="E42" s="628"/>
      <c r="F42" s="628"/>
      <c r="G42" s="628"/>
      <c r="H42" s="628"/>
      <c r="I42" s="628"/>
      <c r="J42" s="628"/>
      <c r="K42" s="628"/>
      <c r="L42" s="628"/>
      <c r="M42" s="628"/>
      <c r="N42" s="628"/>
      <c r="O42" s="628"/>
      <c r="P42" s="628"/>
      <c r="Q42" s="629"/>
      <c r="R42" s="630" t="s">
        <v>128</v>
      </c>
      <c r="S42" s="631"/>
      <c r="T42" s="631"/>
      <c r="U42" s="631"/>
      <c r="V42" s="631"/>
      <c r="W42" s="631"/>
      <c r="X42" s="631"/>
      <c r="Y42" s="632"/>
      <c r="Z42" s="633" t="s">
        <v>128</v>
      </c>
      <c r="AA42" s="633"/>
      <c r="AB42" s="633"/>
      <c r="AC42" s="633"/>
      <c r="AD42" s="634" t="s">
        <v>128</v>
      </c>
      <c r="AE42" s="634"/>
      <c r="AF42" s="634"/>
      <c r="AG42" s="634"/>
      <c r="AH42" s="634"/>
      <c r="AI42" s="634"/>
      <c r="AJ42" s="634"/>
      <c r="AK42" s="634"/>
      <c r="AL42" s="635" t="s">
        <v>128</v>
      </c>
      <c r="AM42" s="636"/>
      <c r="AN42" s="636"/>
      <c r="AO42" s="637"/>
      <c r="AQ42" s="715" t="s">
        <v>352</v>
      </c>
      <c r="AR42" s="716"/>
      <c r="AS42" s="716"/>
      <c r="AT42" s="716"/>
      <c r="AU42" s="716"/>
      <c r="AV42" s="716"/>
      <c r="AW42" s="716"/>
      <c r="AX42" s="716"/>
      <c r="AY42" s="717"/>
      <c r="AZ42" s="724">
        <v>433316</v>
      </c>
      <c r="BA42" s="725"/>
      <c r="BB42" s="725"/>
      <c r="BC42" s="725"/>
      <c r="BD42" s="701"/>
      <c r="BE42" s="701"/>
      <c r="BF42" s="703"/>
      <c r="BG42" s="713"/>
      <c r="BH42" s="714"/>
      <c r="BI42" s="714"/>
      <c r="BJ42" s="714"/>
      <c r="BK42" s="714"/>
      <c r="BL42" s="223"/>
      <c r="BM42" s="656" t="s">
        <v>353</v>
      </c>
      <c r="BN42" s="656"/>
      <c r="BO42" s="656"/>
      <c r="BP42" s="656"/>
      <c r="BQ42" s="656"/>
      <c r="BR42" s="656"/>
      <c r="BS42" s="656"/>
      <c r="BT42" s="656"/>
      <c r="BU42" s="657"/>
      <c r="BV42" s="724">
        <v>495</v>
      </c>
      <c r="BW42" s="725"/>
      <c r="BX42" s="725"/>
      <c r="BY42" s="725"/>
      <c r="BZ42" s="725"/>
      <c r="CA42" s="725"/>
      <c r="CB42" s="737"/>
      <c r="CD42" s="627" t="s">
        <v>354</v>
      </c>
      <c r="CE42" s="628"/>
      <c r="CF42" s="628"/>
      <c r="CG42" s="628"/>
      <c r="CH42" s="628"/>
      <c r="CI42" s="628"/>
      <c r="CJ42" s="628"/>
      <c r="CK42" s="628"/>
      <c r="CL42" s="628"/>
      <c r="CM42" s="628"/>
      <c r="CN42" s="628"/>
      <c r="CO42" s="628"/>
      <c r="CP42" s="628"/>
      <c r="CQ42" s="629"/>
      <c r="CR42" s="630">
        <v>2671617</v>
      </c>
      <c r="CS42" s="670"/>
      <c r="CT42" s="670"/>
      <c r="CU42" s="670"/>
      <c r="CV42" s="670"/>
      <c r="CW42" s="670"/>
      <c r="CX42" s="670"/>
      <c r="CY42" s="671"/>
      <c r="CZ42" s="635">
        <v>25.1</v>
      </c>
      <c r="DA42" s="664"/>
      <c r="DB42" s="664"/>
      <c r="DC42" s="672"/>
      <c r="DD42" s="639">
        <v>96485</v>
      </c>
      <c r="DE42" s="670"/>
      <c r="DF42" s="670"/>
      <c r="DG42" s="670"/>
      <c r="DH42" s="670"/>
      <c r="DI42" s="670"/>
      <c r="DJ42" s="670"/>
      <c r="DK42" s="671"/>
      <c r="DL42" s="721"/>
      <c r="DM42" s="722"/>
      <c r="DN42" s="722"/>
      <c r="DO42" s="722"/>
      <c r="DP42" s="722"/>
      <c r="DQ42" s="722"/>
      <c r="DR42" s="722"/>
      <c r="DS42" s="722"/>
      <c r="DT42" s="722"/>
      <c r="DU42" s="722"/>
      <c r="DV42" s="723"/>
      <c r="DW42" s="718"/>
      <c r="DX42" s="719"/>
      <c r="DY42" s="719"/>
      <c r="DZ42" s="719"/>
      <c r="EA42" s="719"/>
      <c r="EB42" s="719"/>
      <c r="EC42" s="720"/>
    </row>
    <row r="43" spans="2:133" ht="11.25" customHeight="1" x14ac:dyDescent="0.2">
      <c r="B43" s="627" t="s">
        <v>355</v>
      </c>
      <c r="C43" s="628"/>
      <c r="D43" s="628"/>
      <c r="E43" s="628"/>
      <c r="F43" s="628"/>
      <c r="G43" s="628"/>
      <c r="H43" s="628"/>
      <c r="I43" s="628"/>
      <c r="J43" s="628"/>
      <c r="K43" s="628"/>
      <c r="L43" s="628"/>
      <c r="M43" s="628"/>
      <c r="N43" s="628"/>
      <c r="O43" s="628"/>
      <c r="P43" s="628"/>
      <c r="Q43" s="629"/>
      <c r="R43" s="630">
        <v>154084</v>
      </c>
      <c r="S43" s="631"/>
      <c r="T43" s="631"/>
      <c r="U43" s="631"/>
      <c r="V43" s="631"/>
      <c r="W43" s="631"/>
      <c r="X43" s="631"/>
      <c r="Y43" s="632"/>
      <c r="Z43" s="633">
        <v>1.4</v>
      </c>
      <c r="AA43" s="633"/>
      <c r="AB43" s="633"/>
      <c r="AC43" s="633"/>
      <c r="AD43" s="634" t="s">
        <v>128</v>
      </c>
      <c r="AE43" s="634"/>
      <c r="AF43" s="634"/>
      <c r="AG43" s="634"/>
      <c r="AH43" s="634"/>
      <c r="AI43" s="634"/>
      <c r="AJ43" s="634"/>
      <c r="AK43" s="634"/>
      <c r="AL43" s="635" t="s">
        <v>128</v>
      </c>
      <c r="AM43" s="636"/>
      <c r="AN43" s="636"/>
      <c r="AO43" s="637"/>
      <c r="BV43" s="224"/>
      <c r="BW43" s="224"/>
      <c r="BX43" s="224"/>
      <c r="BY43" s="224"/>
      <c r="BZ43" s="224"/>
      <c r="CA43" s="224"/>
      <c r="CB43" s="224"/>
      <c r="CD43" s="627" t="s">
        <v>356</v>
      </c>
      <c r="CE43" s="628"/>
      <c r="CF43" s="628"/>
      <c r="CG43" s="628"/>
      <c r="CH43" s="628"/>
      <c r="CI43" s="628"/>
      <c r="CJ43" s="628"/>
      <c r="CK43" s="628"/>
      <c r="CL43" s="628"/>
      <c r="CM43" s="628"/>
      <c r="CN43" s="628"/>
      <c r="CO43" s="628"/>
      <c r="CP43" s="628"/>
      <c r="CQ43" s="629"/>
      <c r="CR43" s="630">
        <v>6014</v>
      </c>
      <c r="CS43" s="670"/>
      <c r="CT43" s="670"/>
      <c r="CU43" s="670"/>
      <c r="CV43" s="670"/>
      <c r="CW43" s="670"/>
      <c r="CX43" s="670"/>
      <c r="CY43" s="671"/>
      <c r="CZ43" s="635">
        <v>0.1</v>
      </c>
      <c r="DA43" s="664"/>
      <c r="DB43" s="664"/>
      <c r="DC43" s="672"/>
      <c r="DD43" s="639">
        <v>805</v>
      </c>
      <c r="DE43" s="670"/>
      <c r="DF43" s="670"/>
      <c r="DG43" s="670"/>
      <c r="DH43" s="670"/>
      <c r="DI43" s="670"/>
      <c r="DJ43" s="670"/>
      <c r="DK43" s="671"/>
      <c r="DL43" s="721"/>
      <c r="DM43" s="722"/>
      <c r="DN43" s="722"/>
      <c r="DO43" s="722"/>
      <c r="DP43" s="722"/>
      <c r="DQ43" s="722"/>
      <c r="DR43" s="722"/>
      <c r="DS43" s="722"/>
      <c r="DT43" s="722"/>
      <c r="DU43" s="722"/>
      <c r="DV43" s="723"/>
      <c r="DW43" s="718"/>
      <c r="DX43" s="719"/>
      <c r="DY43" s="719"/>
      <c r="DZ43" s="719"/>
      <c r="EA43" s="719"/>
      <c r="EB43" s="719"/>
      <c r="EC43" s="720"/>
    </row>
    <row r="44" spans="2:133" ht="11.25" customHeight="1" x14ac:dyDescent="0.2">
      <c r="B44" s="674" t="s">
        <v>357</v>
      </c>
      <c r="C44" s="675"/>
      <c r="D44" s="675"/>
      <c r="E44" s="675"/>
      <c r="F44" s="675"/>
      <c r="G44" s="675"/>
      <c r="H44" s="675"/>
      <c r="I44" s="675"/>
      <c r="J44" s="675"/>
      <c r="K44" s="675"/>
      <c r="L44" s="675"/>
      <c r="M44" s="675"/>
      <c r="N44" s="675"/>
      <c r="O44" s="675"/>
      <c r="P44" s="675"/>
      <c r="Q44" s="676"/>
      <c r="R44" s="724">
        <v>10852280</v>
      </c>
      <c r="S44" s="725"/>
      <c r="T44" s="725"/>
      <c r="U44" s="725"/>
      <c r="V44" s="725"/>
      <c r="W44" s="725"/>
      <c r="X44" s="725"/>
      <c r="Y44" s="726"/>
      <c r="Z44" s="727">
        <v>100</v>
      </c>
      <c r="AA44" s="727"/>
      <c r="AB44" s="727"/>
      <c r="AC44" s="727"/>
      <c r="AD44" s="728">
        <v>4948341</v>
      </c>
      <c r="AE44" s="728"/>
      <c r="AF44" s="728"/>
      <c r="AG44" s="728"/>
      <c r="AH44" s="728"/>
      <c r="AI44" s="728"/>
      <c r="AJ44" s="728"/>
      <c r="AK44" s="728"/>
      <c r="AL44" s="729">
        <v>100</v>
      </c>
      <c r="AM44" s="702"/>
      <c r="AN44" s="702"/>
      <c r="AO44" s="730"/>
      <c r="CD44" s="731" t="s">
        <v>303</v>
      </c>
      <c r="CE44" s="732"/>
      <c r="CF44" s="627" t="s">
        <v>358</v>
      </c>
      <c r="CG44" s="628"/>
      <c r="CH44" s="628"/>
      <c r="CI44" s="628"/>
      <c r="CJ44" s="628"/>
      <c r="CK44" s="628"/>
      <c r="CL44" s="628"/>
      <c r="CM44" s="628"/>
      <c r="CN44" s="628"/>
      <c r="CO44" s="628"/>
      <c r="CP44" s="628"/>
      <c r="CQ44" s="629"/>
      <c r="CR44" s="630">
        <v>2522585</v>
      </c>
      <c r="CS44" s="631"/>
      <c r="CT44" s="631"/>
      <c r="CU44" s="631"/>
      <c r="CV44" s="631"/>
      <c r="CW44" s="631"/>
      <c r="CX44" s="631"/>
      <c r="CY44" s="632"/>
      <c r="CZ44" s="635">
        <v>23.7</v>
      </c>
      <c r="DA44" s="636"/>
      <c r="DB44" s="636"/>
      <c r="DC44" s="648"/>
      <c r="DD44" s="639">
        <v>79989</v>
      </c>
      <c r="DE44" s="631"/>
      <c r="DF44" s="631"/>
      <c r="DG44" s="631"/>
      <c r="DH44" s="631"/>
      <c r="DI44" s="631"/>
      <c r="DJ44" s="631"/>
      <c r="DK44" s="632"/>
      <c r="DL44" s="721"/>
      <c r="DM44" s="722"/>
      <c r="DN44" s="722"/>
      <c r="DO44" s="722"/>
      <c r="DP44" s="722"/>
      <c r="DQ44" s="722"/>
      <c r="DR44" s="722"/>
      <c r="DS44" s="722"/>
      <c r="DT44" s="722"/>
      <c r="DU44" s="722"/>
      <c r="DV44" s="723"/>
      <c r="DW44" s="718"/>
      <c r="DX44" s="719"/>
      <c r="DY44" s="719"/>
      <c r="DZ44" s="719"/>
      <c r="EA44" s="719"/>
      <c r="EB44" s="719"/>
      <c r="EC44" s="720"/>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3"/>
      <c r="CE45" s="734"/>
      <c r="CF45" s="627" t="s">
        <v>359</v>
      </c>
      <c r="CG45" s="628"/>
      <c r="CH45" s="628"/>
      <c r="CI45" s="628"/>
      <c r="CJ45" s="628"/>
      <c r="CK45" s="628"/>
      <c r="CL45" s="628"/>
      <c r="CM45" s="628"/>
      <c r="CN45" s="628"/>
      <c r="CO45" s="628"/>
      <c r="CP45" s="628"/>
      <c r="CQ45" s="629"/>
      <c r="CR45" s="630">
        <v>1583620</v>
      </c>
      <c r="CS45" s="670"/>
      <c r="CT45" s="670"/>
      <c r="CU45" s="670"/>
      <c r="CV45" s="670"/>
      <c r="CW45" s="670"/>
      <c r="CX45" s="670"/>
      <c r="CY45" s="671"/>
      <c r="CZ45" s="635">
        <v>14.9</v>
      </c>
      <c r="DA45" s="664"/>
      <c r="DB45" s="664"/>
      <c r="DC45" s="672"/>
      <c r="DD45" s="639">
        <v>24243</v>
      </c>
      <c r="DE45" s="670"/>
      <c r="DF45" s="670"/>
      <c r="DG45" s="670"/>
      <c r="DH45" s="670"/>
      <c r="DI45" s="670"/>
      <c r="DJ45" s="670"/>
      <c r="DK45" s="671"/>
      <c r="DL45" s="721"/>
      <c r="DM45" s="722"/>
      <c r="DN45" s="722"/>
      <c r="DO45" s="722"/>
      <c r="DP45" s="722"/>
      <c r="DQ45" s="722"/>
      <c r="DR45" s="722"/>
      <c r="DS45" s="722"/>
      <c r="DT45" s="722"/>
      <c r="DU45" s="722"/>
      <c r="DV45" s="723"/>
      <c r="DW45" s="718"/>
      <c r="DX45" s="719"/>
      <c r="DY45" s="719"/>
      <c r="DZ45" s="719"/>
      <c r="EA45" s="719"/>
      <c r="EB45" s="719"/>
      <c r="EC45" s="720"/>
    </row>
    <row r="46" spans="2:133" ht="11.25" customHeight="1" x14ac:dyDescent="0.2">
      <c r="B46" s="226" t="s">
        <v>360</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3"/>
      <c r="CE46" s="734"/>
      <c r="CF46" s="627" t="s">
        <v>361</v>
      </c>
      <c r="CG46" s="628"/>
      <c r="CH46" s="628"/>
      <c r="CI46" s="628"/>
      <c r="CJ46" s="628"/>
      <c r="CK46" s="628"/>
      <c r="CL46" s="628"/>
      <c r="CM46" s="628"/>
      <c r="CN46" s="628"/>
      <c r="CO46" s="628"/>
      <c r="CP46" s="628"/>
      <c r="CQ46" s="629"/>
      <c r="CR46" s="630">
        <v>859953</v>
      </c>
      <c r="CS46" s="631"/>
      <c r="CT46" s="631"/>
      <c r="CU46" s="631"/>
      <c r="CV46" s="631"/>
      <c r="CW46" s="631"/>
      <c r="CX46" s="631"/>
      <c r="CY46" s="632"/>
      <c r="CZ46" s="635">
        <v>8.1</v>
      </c>
      <c r="DA46" s="636"/>
      <c r="DB46" s="636"/>
      <c r="DC46" s="648"/>
      <c r="DD46" s="639">
        <v>53604</v>
      </c>
      <c r="DE46" s="631"/>
      <c r="DF46" s="631"/>
      <c r="DG46" s="631"/>
      <c r="DH46" s="631"/>
      <c r="DI46" s="631"/>
      <c r="DJ46" s="631"/>
      <c r="DK46" s="632"/>
      <c r="DL46" s="721"/>
      <c r="DM46" s="722"/>
      <c r="DN46" s="722"/>
      <c r="DO46" s="722"/>
      <c r="DP46" s="722"/>
      <c r="DQ46" s="722"/>
      <c r="DR46" s="722"/>
      <c r="DS46" s="722"/>
      <c r="DT46" s="722"/>
      <c r="DU46" s="722"/>
      <c r="DV46" s="723"/>
      <c r="DW46" s="718"/>
      <c r="DX46" s="719"/>
      <c r="DY46" s="719"/>
      <c r="DZ46" s="719"/>
      <c r="EA46" s="719"/>
      <c r="EB46" s="719"/>
      <c r="EC46" s="720"/>
    </row>
    <row r="47" spans="2:133" ht="11.25" customHeight="1" x14ac:dyDescent="0.2">
      <c r="B47" s="749" t="s">
        <v>362</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363</v>
      </c>
      <c r="CG47" s="628"/>
      <c r="CH47" s="628"/>
      <c r="CI47" s="628"/>
      <c r="CJ47" s="628"/>
      <c r="CK47" s="628"/>
      <c r="CL47" s="628"/>
      <c r="CM47" s="628"/>
      <c r="CN47" s="628"/>
      <c r="CO47" s="628"/>
      <c r="CP47" s="628"/>
      <c r="CQ47" s="629"/>
      <c r="CR47" s="630">
        <v>149032</v>
      </c>
      <c r="CS47" s="670"/>
      <c r="CT47" s="670"/>
      <c r="CU47" s="670"/>
      <c r="CV47" s="670"/>
      <c r="CW47" s="670"/>
      <c r="CX47" s="670"/>
      <c r="CY47" s="671"/>
      <c r="CZ47" s="635">
        <v>1.4</v>
      </c>
      <c r="DA47" s="664"/>
      <c r="DB47" s="664"/>
      <c r="DC47" s="672"/>
      <c r="DD47" s="639">
        <v>16496</v>
      </c>
      <c r="DE47" s="670"/>
      <c r="DF47" s="670"/>
      <c r="DG47" s="670"/>
      <c r="DH47" s="670"/>
      <c r="DI47" s="670"/>
      <c r="DJ47" s="670"/>
      <c r="DK47" s="671"/>
      <c r="DL47" s="721"/>
      <c r="DM47" s="722"/>
      <c r="DN47" s="722"/>
      <c r="DO47" s="722"/>
      <c r="DP47" s="722"/>
      <c r="DQ47" s="722"/>
      <c r="DR47" s="722"/>
      <c r="DS47" s="722"/>
      <c r="DT47" s="722"/>
      <c r="DU47" s="722"/>
      <c r="DV47" s="723"/>
      <c r="DW47" s="718"/>
      <c r="DX47" s="719"/>
      <c r="DY47" s="719"/>
      <c r="DZ47" s="719"/>
      <c r="EA47" s="719"/>
      <c r="EB47" s="719"/>
      <c r="EC47" s="720"/>
    </row>
    <row r="48" spans="2:133" ht="11" x14ac:dyDescent="0.2">
      <c r="B48" s="748" t="s">
        <v>364</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365</v>
      </c>
      <c r="CG48" s="628"/>
      <c r="CH48" s="628"/>
      <c r="CI48" s="628"/>
      <c r="CJ48" s="628"/>
      <c r="CK48" s="628"/>
      <c r="CL48" s="628"/>
      <c r="CM48" s="628"/>
      <c r="CN48" s="628"/>
      <c r="CO48" s="628"/>
      <c r="CP48" s="628"/>
      <c r="CQ48" s="629"/>
      <c r="CR48" s="630" t="s">
        <v>128</v>
      </c>
      <c r="CS48" s="631"/>
      <c r="CT48" s="631"/>
      <c r="CU48" s="631"/>
      <c r="CV48" s="631"/>
      <c r="CW48" s="631"/>
      <c r="CX48" s="631"/>
      <c r="CY48" s="632"/>
      <c r="CZ48" s="635" t="s">
        <v>128</v>
      </c>
      <c r="DA48" s="636"/>
      <c r="DB48" s="636"/>
      <c r="DC48" s="648"/>
      <c r="DD48" s="639" t="s">
        <v>128</v>
      </c>
      <c r="DE48" s="631"/>
      <c r="DF48" s="631"/>
      <c r="DG48" s="631"/>
      <c r="DH48" s="631"/>
      <c r="DI48" s="631"/>
      <c r="DJ48" s="631"/>
      <c r="DK48" s="632"/>
      <c r="DL48" s="721"/>
      <c r="DM48" s="722"/>
      <c r="DN48" s="722"/>
      <c r="DO48" s="722"/>
      <c r="DP48" s="722"/>
      <c r="DQ48" s="722"/>
      <c r="DR48" s="722"/>
      <c r="DS48" s="722"/>
      <c r="DT48" s="722"/>
      <c r="DU48" s="722"/>
      <c r="DV48" s="723"/>
      <c r="DW48" s="718"/>
      <c r="DX48" s="719"/>
      <c r="DY48" s="719"/>
      <c r="DZ48" s="719"/>
      <c r="EA48" s="719"/>
      <c r="EB48" s="719"/>
      <c r="EC48" s="720"/>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4" t="s">
        <v>366</v>
      </c>
      <c r="CE49" s="675"/>
      <c r="CF49" s="675"/>
      <c r="CG49" s="675"/>
      <c r="CH49" s="675"/>
      <c r="CI49" s="675"/>
      <c r="CJ49" s="675"/>
      <c r="CK49" s="675"/>
      <c r="CL49" s="675"/>
      <c r="CM49" s="675"/>
      <c r="CN49" s="675"/>
      <c r="CO49" s="675"/>
      <c r="CP49" s="675"/>
      <c r="CQ49" s="676"/>
      <c r="CR49" s="724">
        <v>10651253</v>
      </c>
      <c r="CS49" s="701"/>
      <c r="CT49" s="701"/>
      <c r="CU49" s="701"/>
      <c r="CV49" s="701"/>
      <c r="CW49" s="701"/>
      <c r="CX49" s="701"/>
      <c r="CY49" s="738"/>
      <c r="CZ49" s="729">
        <v>100</v>
      </c>
      <c r="DA49" s="739"/>
      <c r="DB49" s="739"/>
      <c r="DC49" s="740"/>
      <c r="DD49" s="741">
        <v>6091269</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t="11"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34" customWidth="1"/>
    <col min="131" max="131" width="1.63281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50" t="s">
        <v>367</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1" t="s">
        <v>368</v>
      </c>
      <c r="DK2" s="752"/>
      <c r="DL2" s="752"/>
      <c r="DM2" s="752"/>
      <c r="DN2" s="752"/>
      <c r="DO2" s="753"/>
      <c r="DP2" s="231"/>
      <c r="DQ2" s="751" t="s">
        <v>369</v>
      </c>
      <c r="DR2" s="752"/>
      <c r="DS2" s="752"/>
      <c r="DT2" s="752"/>
      <c r="DU2" s="752"/>
      <c r="DV2" s="752"/>
      <c r="DW2" s="752"/>
      <c r="DX2" s="752"/>
      <c r="DY2" s="752"/>
      <c r="DZ2" s="753"/>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754" t="s">
        <v>370</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35"/>
      <c r="BA4" s="235"/>
      <c r="BB4" s="235"/>
      <c r="BC4" s="235"/>
      <c r="BD4" s="235"/>
      <c r="BE4" s="236"/>
      <c r="BF4" s="236"/>
      <c r="BG4" s="236"/>
      <c r="BH4" s="236"/>
      <c r="BI4" s="236"/>
      <c r="BJ4" s="236"/>
      <c r="BK4" s="236"/>
      <c r="BL4" s="236"/>
      <c r="BM4" s="236"/>
      <c r="BN4" s="236"/>
      <c r="BO4" s="236"/>
      <c r="BP4" s="236"/>
      <c r="BQ4" s="755" t="s">
        <v>371</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7"/>
    </row>
    <row r="5" spans="1:131" s="238" customFormat="1" ht="26.25" customHeight="1" x14ac:dyDescent="0.2">
      <c r="A5" s="756" t="s">
        <v>372</v>
      </c>
      <c r="B5" s="757"/>
      <c r="C5" s="757"/>
      <c r="D5" s="757"/>
      <c r="E5" s="757"/>
      <c r="F5" s="757"/>
      <c r="G5" s="757"/>
      <c r="H5" s="757"/>
      <c r="I5" s="757"/>
      <c r="J5" s="757"/>
      <c r="K5" s="757"/>
      <c r="L5" s="757"/>
      <c r="M5" s="757"/>
      <c r="N5" s="757"/>
      <c r="O5" s="757"/>
      <c r="P5" s="758"/>
      <c r="Q5" s="762" t="s">
        <v>373</v>
      </c>
      <c r="R5" s="763"/>
      <c r="S5" s="763"/>
      <c r="T5" s="763"/>
      <c r="U5" s="764"/>
      <c r="V5" s="762" t="s">
        <v>374</v>
      </c>
      <c r="W5" s="763"/>
      <c r="X5" s="763"/>
      <c r="Y5" s="763"/>
      <c r="Z5" s="764"/>
      <c r="AA5" s="762" t="s">
        <v>375</v>
      </c>
      <c r="AB5" s="763"/>
      <c r="AC5" s="763"/>
      <c r="AD5" s="763"/>
      <c r="AE5" s="763"/>
      <c r="AF5" s="768" t="s">
        <v>376</v>
      </c>
      <c r="AG5" s="763"/>
      <c r="AH5" s="763"/>
      <c r="AI5" s="763"/>
      <c r="AJ5" s="769"/>
      <c r="AK5" s="763" t="s">
        <v>377</v>
      </c>
      <c r="AL5" s="763"/>
      <c r="AM5" s="763"/>
      <c r="AN5" s="763"/>
      <c r="AO5" s="764"/>
      <c r="AP5" s="762" t="s">
        <v>378</v>
      </c>
      <c r="AQ5" s="763"/>
      <c r="AR5" s="763"/>
      <c r="AS5" s="763"/>
      <c r="AT5" s="764"/>
      <c r="AU5" s="762" t="s">
        <v>379</v>
      </c>
      <c r="AV5" s="763"/>
      <c r="AW5" s="763"/>
      <c r="AX5" s="763"/>
      <c r="AY5" s="769"/>
      <c r="AZ5" s="235"/>
      <c r="BA5" s="235"/>
      <c r="BB5" s="235"/>
      <c r="BC5" s="235"/>
      <c r="BD5" s="235"/>
      <c r="BE5" s="236"/>
      <c r="BF5" s="236"/>
      <c r="BG5" s="236"/>
      <c r="BH5" s="236"/>
      <c r="BI5" s="236"/>
      <c r="BJ5" s="236"/>
      <c r="BK5" s="236"/>
      <c r="BL5" s="236"/>
      <c r="BM5" s="236"/>
      <c r="BN5" s="236"/>
      <c r="BO5" s="236"/>
      <c r="BP5" s="236"/>
      <c r="BQ5" s="756" t="s">
        <v>380</v>
      </c>
      <c r="BR5" s="757"/>
      <c r="BS5" s="757"/>
      <c r="BT5" s="757"/>
      <c r="BU5" s="757"/>
      <c r="BV5" s="757"/>
      <c r="BW5" s="757"/>
      <c r="BX5" s="757"/>
      <c r="BY5" s="757"/>
      <c r="BZ5" s="757"/>
      <c r="CA5" s="757"/>
      <c r="CB5" s="757"/>
      <c r="CC5" s="757"/>
      <c r="CD5" s="757"/>
      <c r="CE5" s="757"/>
      <c r="CF5" s="757"/>
      <c r="CG5" s="758"/>
      <c r="CH5" s="762" t="s">
        <v>381</v>
      </c>
      <c r="CI5" s="763"/>
      <c r="CJ5" s="763"/>
      <c r="CK5" s="763"/>
      <c r="CL5" s="764"/>
      <c r="CM5" s="762" t="s">
        <v>382</v>
      </c>
      <c r="CN5" s="763"/>
      <c r="CO5" s="763"/>
      <c r="CP5" s="763"/>
      <c r="CQ5" s="764"/>
      <c r="CR5" s="762" t="s">
        <v>383</v>
      </c>
      <c r="CS5" s="763"/>
      <c r="CT5" s="763"/>
      <c r="CU5" s="763"/>
      <c r="CV5" s="764"/>
      <c r="CW5" s="762" t="s">
        <v>384</v>
      </c>
      <c r="CX5" s="763"/>
      <c r="CY5" s="763"/>
      <c r="CZ5" s="763"/>
      <c r="DA5" s="764"/>
      <c r="DB5" s="762" t="s">
        <v>385</v>
      </c>
      <c r="DC5" s="763"/>
      <c r="DD5" s="763"/>
      <c r="DE5" s="763"/>
      <c r="DF5" s="764"/>
      <c r="DG5" s="792" t="s">
        <v>386</v>
      </c>
      <c r="DH5" s="793"/>
      <c r="DI5" s="793"/>
      <c r="DJ5" s="793"/>
      <c r="DK5" s="794"/>
      <c r="DL5" s="792" t="s">
        <v>387</v>
      </c>
      <c r="DM5" s="793"/>
      <c r="DN5" s="793"/>
      <c r="DO5" s="793"/>
      <c r="DP5" s="794"/>
      <c r="DQ5" s="762" t="s">
        <v>388</v>
      </c>
      <c r="DR5" s="763"/>
      <c r="DS5" s="763"/>
      <c r="DT5" s="763"/>
      <c r="DU5" s="764"/>
      <c r="DV5" s="762" t="s">
        <v>379</v>
      </c>
      <c r="DW5" s="763"/>
      <c r="DX5" s="763"/>
      <c r="DY5" s="763"/>
      <c r="DZ5" s="769"/>
      <c r="EA5" s="237"/>
    </row>
    <row r="6" spans="1:131" s="238" customFormat="1" ht="26.25" customHeight="1" thickBot="1" x14ac:dyDescent="0.25">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35"/>
      <c r="BA6" s="235"/>
      <c r="BB6" s="235"/>
      <c r="BC6" s="235"/>
      <c r="BD6" s="235"/>
      <c r="BE6" s="236"/>
      <c r="BF6" s="236"/>
      <c r="BG6" s="236"/>
      <c r="BH6" s="236"/>
      <c r="BI6" s="236"/>
      <c r="BJ6" s="236"/>
      <c r="BK6" s="236"/>
      <c r="BL6" s="236"/>
      <c r="BM6" s="236"/>
      <c r="BN6" s="236"/>
      <c r="BO6" s="236"/>
      <c r="BP6" s="236"/>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7"/>
    </row>
    <row r="7" spans="1:131" s="238" customFormat="1" ht="26.25" customHeight="1" thickTop="1" x14ac:dyDescent="0.2">
      <c r="A7" s="239">
        <v>1</v>
      </c>
      <c r="B7" s="778" t="s">
        <v>389</v>
      </c>
      <c r="C7" s="779"/>
      <c r="D7" s="779"/>
      <c r="E7" s="779"/>
      <c r="F7" s="779"/>
      <c r="G7" s="779"/>
      <c r="H7" s="779"/>
      <c r="I7" s="779"/>
      <c r="J7" s="779"/>
      <c r="K7" s="779"/>
      <c r="L7" s="779"/>
      <c r="M7" s="779"/>
      <c r="N7" s="779"/>
      <c r="O7" s="779"/>
      <c r="P7" s="780"/>
      <c r="Q7" s="781"/>
      <c r="R7" s="782"/>
      <c r="S7" s="782"/>
      <c r="T7" s="782"/>
      <c r="U7" s="782"/>
      <c r="V7" s="782"/>
      <c r="W7" s="782"/>
      <c r="X7" s="782"/>
      <c r="Y7" s="782"/>
      <c r="Z7" s="782"/>
      <c r="AA7" s="782"/>
      <c r="AB7" s="782"/>
      <c r="AC7" s="782"/>
      <c r="AD7" s="782"/>
      <c r="AE7" s="783"/>
      <c r="AF7" s="784">
        <v>117</v>
      </c>
      <c r="AG7" s="785"/>
      <c r="AH7" s="785"/>
      <c r="AI7" s="785"/>
      <c r="AJ7" s="786"/>
      <c r="AK7" s="787"/>
      <c r="AL7" s="788"/>
      <c r="AM7" s="788"/>
      <c r="AN7" s="788"/>
      <c r="AO7" s="788"/>
      <c r="AP7" s="788"/>
      <c r="AQ7" s="788"/>
      <c r="AR7" s="788"/>
      <c r="AS7" s="788"/>
      <c r="AT7" s="788"/>
      <c r="AU7" s="789"/>
      <c r="AV7" s="789"/>
      <c r="AW7" s="789"/>
      <c r="AX7" s="789"/>
      <c r="AY7" s="790"/>
      <c r="AZ7" s="235"/>
      <c r="BA7" s="235"/>
      <c r="BB7" s="235"/>
      <c r="BC7" s="235"/>
      <c r="BD7" s="235"/>
      <c r="BE7" s="236"/>
      <c r="BF7" s="236"/>
      <c r="BG7" s="236"/>
      <c r="BH7" s="236"/>
      <c r="BI7" s="236"/>
      <c r="BJ7" s="236"/>
      <c r="BK7" s="236"/>
      <c r="BL7" s="236"/>
      <c r="BM7" s="236"/>
      <c r="BN7" s="236"/>
      <c r="BO7" s="236"/>
      <c r="BP7" s="236"/>
      <c r="BQ7" s="239">
        <v>1</v>
      </c>
      <c r="BR7" s="240"/>
      <c r="BS7" s="775"/>
      <c r="BT7" s="776"/>
      <c r="BU7" s="776"/>
      <c r="BV7" s="776"/>
      <c r="BW7" s="776"/>
      <c r="BX7" s="776"/>
      <c r="BY7" s="776"/>
      <c r="BZ7" s="776"/>
      <c r="CA7" s="776"/>
      <c r="CB7" s="776"/>
      <c r="CC7" s="776"/>
      <c r="CD7" s="776"/>
      <c r="CE7" s="776"/>
      <c r="CF7" s="776"/>
      <c r="CG7" s="791"/>
      <c r="CH7" s="772"/>
      <c r="CI7" s="773"/>
      <c r="CJ7" s="773"/>
      <c r="CK7" s="773"/>
      <c r="CL7" s="774"/>
      <c r="CM7" s="772"/>
      <c r="CN7" s="773"/>
      <c r="CO7" s="773"/>
      <c r="CP7" s="773"/>
      <c r="CQ7" s="774"/>
      <c r="CR7" s="772"/>
      <c r="CS7" s="773"/>
      <c r="CT7" s="773"/>
      <c r="CU7" s="773"/>
      <c r="CV7" s="774"/>
      <c r="CW7" s="772"/>
      <c r="CX7" s="773"/>
      <c r="CY7" s="773"/>
      <c r="CZ7" s="773"/>
      <c r="DA7" s="774"/>
      <c r="DB7" s="772"/>
      <c r="DC7" s="773"/>
      <c r="DD7" s="773"/>
      <c r="DE7" s="773"/>
      <c r="DF7" s="774"/>
      <c r="DG7" s="772"/>
      <c r="DH7" s="773"/>
      <c r="DI7" s="773"/>
      <c r="DJ7" s="773"/>
      <c r="DK7" s="774"/>
      <c r="DL7" s="772"/>
      <c r="DM7" s="773"/>
      <c r="DN7" s="773"/>
      <c r="DO7" s="773"/>
      <c r="DP7" s="774"/>
      <c r="DQ7" s="772"/>
      <c r="DR7" s="773"/>
      <c r="DS7" s="773"/>
      <c r="DT7" s="773"/>
      <c r="DU7" s="774"/>
      <c r="DV7" s="775"/>
      <c r="DW7" s="776"/>
      <c r="DX7" s="776"/>
      <c r="DY7" s="776"/>
      <c r="DZ7" s="777"/>
      <c r="EA7" s="237"/>
    </row>
    <row r="8" spans="1:131" s="238" customFormat="1" ht="26.25" customHeight="1" x14ac:dyDescent="0.2">
      <c r="A8" s="241">
        <v>2</v>
      </c>
      <c r="B8" s="809" t="s">
        <v>390</v>
      </c>
      <c r="C8" s="810"/>
      <c r="D8" s="810"/>
      <c r="E8" s="810"/>
      <c r="F8" s="810"/>
      <c r="G8" s="810"/>
      <c r="H8" s="810"/>
      <c r="I8" s="810"/>
      <c r="J8" s="810"/>
      <c r="K8" s="810"/>
      <c r="L8" s="810"/>
      <c r="M8" s="810"/>
      <c r="N8" s="810"/>
      <c r="O8" s="810"/>
      <c r="P8" s="811"/>
      <c r="Q8" s="812"/>
      <c r="R8" s="813"/>
      <c r="S8" s="813"/>
      <c r="T8" s="813"/>
      <c r="U8" s="813"/>
      <c r="V8" s="813"/>
      <c r="W8" s="813"/>
      <c r="X8" s="813"/>
      <c r="Y8" s="813"/>
      <c r="Z8" s="813"/>
      <c r="AA8" s="813"/>
      <c r="AB8" s="813"/>
      <c r="AC8" s="813"/>
      <c r="AD8" s="813"/>
      <c r="AE8" s="814"/>
      <c r="AF8" s="815" t="s">
        <v>128</v>
      </c>
      <c r="AG8" s="816"/>
      <c r="AH8" s="816"/>
      <c r="AI8" s="816"/>
      <c r="AJ8" s="817"/>
      <c r="AK8" s="798"/>
      <c r="AL8" s="799"/>
      <c r="AM8" s="799"/>
      <c r="AN8" s="799"/>
      <c r="AO8" s="799"/>
      <c r="AP8" s="799"/>
      <c r="AQ8" s="799"/>
      <c r="AR8" s="799"/>
      <c r="AS8" s="799"/>
      <c r="AT8" s="799"/>
      <c r="AU8" s="800"/>
      <c r="AV8" s="800"/>
      <c r="AW8" s="800"/>
      <c r="AX8" s="800"/>
      <c r="AY8" s="801"/>
      <c r="AZ8" s="235"/>
      <c r="BA8" s="235"/>
      <c r="BB8" s="235"/>
      <c r="BC8" s="235"/>
      <c r="BD8" s="235"/>
      <c r="BE8" s="236"/>
      <c r="BF8" s="236"/>
      <c r="BG8" s="236"/>
      <c r="BH8" s="236"/>
      <c r="BI8" s="236"/>
      <c r="BJ8" s="236"/>
      <c r="BK8" s="236"/>
      <c r="BL8" s="236"/>
      <c r="BM8" s="236"/>
      <c r="BN8" s="236"/>
      <c r="BO8" s="236"/>
      <c r="BP8" s="236"/>
      <c r="BQ8" s="241">
        <v>2</v>
      </c>
      <c r="BR8" s="242"/>
      <c r="BS8" s="802"/>
      <c r="BT8" s="803"/>
      <c r="BU8" s="803"/>
      <c r="BV8" s="803"/>
      <c r="BW8" s="803"/>
      <c r="BX8" s="803"/>
      <c r="BY8" s="803"/>
      <c r="BZ8" s="803"/>
      <c r="CA8" s="803"/>
      <c r="CB8" s="803"/>
      <c r="CC8" s="803"/>
      <c r="CD8" s="803"/>
      <c r="CE8" s="803"/>
      <c r="CF8" s="803"/>
      <c r="CG8" s="804"/>
      <c r="CH8" s="805"/>
      <c r="CI8" s="806"/>
      <c r="CJ8" s="806"/>
      <c r="CK8" s="806"/>
      <c r="CL8" s="807"/>
      <c r="CM8" s="805"/>
      <c r="CN8" s="806"/>
      <c r="CO8" s="806"/>
      <c r="CP8" s="806"/>
      <c r="CQ8" s="807"/>
      <c r="CR8" s="805"/>
      <c r="CS8" s="806"/>
      <c r="CT8" s="806"/>
      <c r="CU8" s="806"/>
      <c r="CV8" s="807"/>
      <c r="CW8" s="805"/>
      <c r="CX8" s="806"/>
      <c r="CY8" s="806"/>
      <c r="CZ8" s="806"/>
      <c r="DA8" s="807"/>
      <c r="DB8" s="805"/>
      <c r="DC8" s="806"/>
      <c r="DD8" s="806"/>
      <c r="DE8" s="806"/>
      <c r="DF8" s="807"/>
      <c r="DG8" s="805"/>
      <c r="DH8" s="806"/>
      <c r="DI8" s="806"/>
      <c r="DJ8" s="806"/>
      <c r="DK8" s="807"/>
      <c r="DL8" s="805"/>
      <c r="DM8" s="806"/>
      <c r="DN8" s="806"/>
      <c r="DO8" s="806"/>
      <c r="DP8" s="807"/>
      <c r="DQ8" s="805"/>
      <c r="DR8" s="806"/>
      <c r="DS8" s="806"/>
      <c r="DT8" s="806"/>
      <c r="DU8" s="807"/>
      <c r="DV8" s="802"/>
      <c r="DW8" s="803"/>
      <c r="DX8" s="803"/>
      <c r="DY8" s="803"/>
      <c r="DZ8" s="808"/>
      <c r="EA8" s="237"/>
    </row>
    <row r="9" spans="1:131" s="238" customFormat="1" ht="26.25" customHeight="1" x14ac:dyDescent="0.2">
      <c r="A9" s="241">
        <v>3</v>
      </c>
      <c r="B9" s="809" t="s">
        <v>391</v>
      </c>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v>5</v>
      </c>
      <c r="AG9" s="816"/>
      <c r="AH9" s="816"/>
      <c r="AI9" s="816"/>
      <c r="AJ9" s="817"/>
      <c r="AK9" s="798"/>
      <c r="AL9" s="799"/>
      <c r="AM9" s="799"/>
      <c r="AN9" s="799"/>
      <c r="AO9" s="799"/>
      <c r="AP9" s="799"/>
      <c r="AQ9" s="799"/>
      <c r="AR9" s="799"/>
      <c r="AS9" s="799"/>
      <c r="AT9" s="799"/>
      <c r="AU9" s="800"/>
      <c r="AV9" s="800"/>
      <c r="AW9" s="800"/>
      <c r="AX9" s="800"/>
      <c r="AY9" s="801"/>
      <c r="AZ9" s="235"/>
      <c r="BA9" s="235"/>
      <c r="BB9" s="235"/>
      <c r="BC9" s="235"/>
      <c r="BD9" s="235"/>
      <c r="BE9" s="236"/>
      <c r="BF9" s="236"/>
      <c r="BG9" s="236"/>
      <c r="BH9" s="236"/>
      <c r="BI9" s="236"/>
      <c r="BJ9" s="236"/>
      <c r="BK9" s="236"/>
      <c r="BL9" s="236"/>
      <c r="BM9" s="236"/>
      <c r="BN9" s="236"/>
      <c r="BO9" s="236"/>
      <c r="BP9" s="236"/>
      <c r="BQ9" s="241">
        <v>3</v>
      </c>
      <c r="BR9" s="242"/>
      <c r="BS9" s="802"/>
      <c r="BT9" s="803"/>
      <c r="BU9" s="803"/>
      <c r="BV9" s="803"/>
      <c r="BW9" s="803"/>
      <c r="BX9" s="803"/>
      <c r="BY9" s="803"/>
      <c r="BZ9" s="803"/>
      <c r="CA9" s="803"/>
      <c r="CB9" s="803"/>
      <c r="CC9" s="803"/>
      <c r="CD9" s="803"/>
      <c r="CE9" s="803"/>
      <c r="CF9" s="803"/>
      <c r="CG9" s="804"/>
      <c r="CH9" s="805"/>
      <c r="CI9" s="806"/>
      <c r="CJ9" s="806"/>
      <c r="CK9" s="806"/>
      <c r="CL9" s="807"/>
      <c r="CM9" s="805"/>
      <c r="CN9" s="806"/>
      <c r="CO9" s="806"/>
      <c r="CP9" s="806"/>
      <c r="CQ9" s="807"/>
      <c r="CR9" s="805"/>
      <c r="CS9" s="806"/>
      <c r="CT9" s="806"/>
      <c r="CU9" s="806"/>
      <c r="CV9" s="807"/>
      <c r="CW9" s="805"/>
      <c r="CX9" s="806"/>
      <c r="CY9" s="806"/>
      <c r="CZ9" s="806"/>
      <c r="DA9" s="807"/>
      <c r="DB9" s="805"/>
      <c r="DC9" s="806"/>
      <c r="DD9" s="806"/>
      <c r="DE9" s="806"/>
      <c r="DF9" s="807"/>
      <c r="DG9" s="805"/>
      <c r="DH9" s="806"/>
      <c r="DI9" s="806"/>
      <c r="DJ9" s="806"/>
      <c r="DK9" s="807"/>
      <c r="DL9" s="805"/>
      <c r="DM9" s="806"/>
      <c r="DN9" s="806"/>
      <c r="DO9" s="806"/>
      <c r="DP9" s="807"/>
      <c r="DQ9" s="805"/>
      <c r="DR9" s="806"/>
      <c r="DS9" s="806"/>
      <c r="DT9" s="806"/>
      <c r="DU9" s="807"/>
      <c r="DV9" s="802"/>
      <c r="DW9" s="803"/>
      <c r="DX9" s="803"/>
      <c r="DY9" s="803"/>
      <c r="DZ9" s="808"/>
      <c r="EA9" s="237"/>
    </row>
    <row r="10" spans="1:131" s="238" customFormat="1" ht="26.25" customHeight="1" x14ac:dyDescent="0.2">
      <c r="A10" s="241">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35"/>
      <c r="BA10" s="235"/>
      <c r="BB10" s="235"/>
      <c r="BC10" s="235"/>
      <c r="BD10" s="235"/>
      <c r="BE10" s="236"/>
      <c r="BF10" s="236"/>
      <c r="BG10" s="236"/>
      <c r="BH10" s="236"/>
      <c r="BI10" s="236"/>
      <c r="BJ10" s="236"/>
      <c r="BK10" s="236"/>
      <c r="BL10" s="236"/>
      <c r="BM10" s="236"/>
      <c r="BN10" s="236"/>
      <c r="BO10" s="236"/>
      <c r="BP10" s="236"/>
      <c r="BQ10" s="241">
        <v>4</v>
      </c>
      <c r="BR10" s="242"/>
      <c r="BS10" s="802"/>
      <c r="BT10" s="803"/>
      <c r="BU10" s="803"/>
      <c r="BV10" s="803"/>
      <c r="BW10" s="803"/>
      <c r="BX10" s="803"/>
      <c r="BY10" s="803"/>
      <c r="BZ10" s="803"/>
      <c r="CA10" s="803"/>
      <c r="CB10" s="803"/>
      <c r="CC10" s="803"/>
      <c r="CD10" s="803"/>
      <c r="CE10" s="803"/>
      <c r="CF10" s="803"/>
      <c r="CG10" s="804"/>
      <c r="CH10" s="805"/>
      <c r="CI10" s="806"/>
      <c r="CJ10" s="806"/>
      <c r="CK10" s="806"/>
      <c r="CL10" s="807"/>
      <c r="CM10" s="805"/>
      <c r="CN10" s="806"/>
      <c r="CO10" s="806"/>
      <c r="CP10" s="806"/>
      <c r="CQ10" s="807"/>
      <c r="CR10" s="805"/>
      <c r="CS10" s="806"/>
      <c r="CT10" s="806"/>
      <c r="CU10" s="806"/>
      <c r="CV10" s="807"/>
      <c r="CW10" s="805"/>
      <c r="CX10" s="806"/>
      <c r="CY10" s="806"/>
      <c r="CZ10" s="806"/>
      <c r="DA10" s="807"/>
      <c r="DB10" s="805"/>
      <c r="DC10" s="806"/>
      <c r="DD10" s="806"/>
      <c r="DE10" s="806"/>
      <c r="DF10" s="807"/>
      <c r="DG10" s="805"/>
      <c r="DH10" s="806"/>
      <c r="DI10" s="806"/>
      <c r="DJ10" s="806"/>
      <c r="DK10" s="807"/>
      <c r="DL10" s="805"/>
      <c r="DM10" s="806"/>
      <c r="DN10" s="806"/>
      <c r="DO10" s="806"/>
      <c r="DP10" s="807"/>
      <c r="DQ10" s="805"/>
      <c r="DR10" s="806"/>
      <c r="DS10" s="806"/>
      <c r="DT10" s="806"/>
      <c r="DU10" s="807"/>
      <c r="DV10" s="802"/>
      <c r="DW10" s="803"/>
      <c r="DX10" s="803"/>
      <c r="DY10" s="803"/>
      <c r="DZ10" s="808"/>
      <c r="EA10" s="237"/>
    </row>
    <row r="11" spans="1:131" s="238" customFormat="1" ht="26.25" customHeight="1" x14ac:dyDescent="0.2">
      <c r="A11" s="241">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35"/>
      <c r="BA11" s="235"/>
      <c r="BB11" s="235"/>
      <c r="BC11" s="235"/>
      <c r="BD11" s="235"/>
      <c r="BE11" s="236"/>
      <c r="BF11" s="236"/>
      <c r="BG11" s="236"/>
      <c r="BH11" s="236"/>
      <c r="BI11" s="236"/>
      <c r="BJ11" s="236"/>
      <c r="BK11" s="236"/>
      <c r="BL11" s="236"/>
      <c r="BM11" s="236"/>
      <c r="BN11" s="236"/>
      <c r="BO11" s="236"/>
      <c r="BP11" s="236"/>
      <c r="BQ11" s="241">
        <v>5</v>
      </c>
      <c r="BR11" s="242"/>
      <c r="BS11" s="802"/>
      <c r="BT11" s="803"/>
      <c r="BU11" s="803"/>
      <c r="BV11" s="803"/>
      <c r="BW11" s="803"/>
      <c r="BX11" s="803"/>
      <c r="BY11" s="803"/>
      <c r="BZ11" s="803"/>
      <c r="CA11" s="803"/>
      <c r="CB11" s="803"/>
      <c r="CC11" s="803"/>
      <c r="CD11" s="803"/>
      <c r="CE11" s="803"/>
      <c r="CF11" s="803"/>
      <c r="CG11" s="804"/>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802"/>
      <c r="DW11" s="803"/>
      <c r="DX11" s="803"/>
      <c r="DY11" s="803"/>
      <c r="DZ11" s="808"/>
      <c r="EA11" s="237"/>
    </row>
    <row r="12" spans="1:131" s="238" customFormat="1" ht="26.25" customHeight="1" x14ac:dyDescent="0.2">
      <c r="A12" s="241">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35"/>
      <c r="BA12" s="235"/>
      <c r="BB12" s="235"/>
      <c r="BC12" s="235"/>
      <c r="BD12" s="235"/>
      <c r="BE12" s="236"/>
      <c r="BF12" s="236"/>
      <c r="BG12" s="236"/>
      <c r="BH12" s="236"/>
      <c r="BI12" s="236"/>
      <c r="BJ12" s="236"/>
      <c r="BK12" s="236"/>
      <c r="BL12" s="236"/>
      <c r="BM12" s="236"/>
      <c r="BN12" s="236"/>
      <c r="BO12" s="236"/>
      <c r="BP12" s="236"/>
      <c r="BQ12" s="241">
        <v>6</v>
      </c>
      <c r="BR12" s="242"/>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7"/>
    </row>
    <row r="13" spans="1:131" s="238" customFormat="1" ht="26.25" customHeight="1" x14ac:dyDescent="0.2">
      <c r="A13" s="241">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35"/>
      <c r="BA13" s="235"/>
      <c r="BB13" s="235"/>
      <c r="BC13" s="235"/>
      <c r="BD13" s="235"/>
      <c r="BE13" s="236"/>
      <c r="BF13" s="236"/>
      <c r="BG13" s="236"/>
      <c r="BH13" s="236"/>
      <c r="BI13" s="236"/>
      <c r="BJ13" s="236"/>
      <c r="BK13" s="236"/>
      <c r="BL13" s="236"/>
      <c r="BM13" s="236"/>
      <c r="BN13" s="236"/>
      <c r="BO13" s="236"/>
      <c r="BP13" s="236"/>
      <c r="BQ13" s="241">
        <v>7</v>
      </c>
      <c r="BR13" s="242"/>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7"/>
    </row>
    <row r="14" spans="1:131" s="238" customFormat="1" ht="26.25" customHeight="1" x14ac:dyDescent="0.2">
      <c r="A14" s="241">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35"/>
      <c r="BA14" s="235"/>
      <c r="BB14" s="235"/>
      <c r="BC14" s="235"/>
      <c r="BD14" s="235"/>
      <c r="BE14" s="236"/>
      <c r="BF14" s="236"/>
      <c r="BG14" s="236"/>
      <c r="BH14" s="236"/>
      <c r="BI14" s="236"/>
      <c r="BJ14" s="236"/>
      <c r="BK14" s="236"/>
      <c r="BL14" s="236"/>
      <c r="BM14" s="236"/>
      <c r="BN14" s="236"/>
      <c r="BO14" s="236"/>
      <c r="BP14" s="236"/>
      <c r="BQ14" s="241">
        <v>8</v>
      </c>
      <c r="BR14" s="242"/>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7"/>
    </row>
    <row r="15" spans="1:131" s="238" customFormat="1" ht="26.25" customHeight="1" x14ac:dyDescent="0.2">
      <c r="A15" s="241">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35"/>
      <c r="BA15" s="235"/>
      <c r="BB15" s="235"/>
      <c r="BC15" s="235"/>
      <c r="BD15" s="235"/>
      <c r="BE15" s="236"/>
      <c r="BF15" s="236"/>
      <c r="BG15" s="236"/>
      <c r="BH15" s="236"/>
      <c r="BI15" s="236"/>
      <c r="BJ15" s="236"/>
      <c r="BK15" s="236"/>
      <c r="BL15" s="236"/>
      <c r="BM15" s="236"/>
      <c r="BN15" s="236"/>
      <c r="BO15" s="236"/>
      <c r="BP15" s="236"/>
      <c r="BQ15" s="241">
        <v>9</v>
      </c>
      <c r="BR15" s="242"/>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7"/>
    </row>
    <row r="16" spans="1:131" s="238" customFormat="1" ht="26.25" customHeight="1" x14ac:dyDescent="0.2">
      <c r="A16" s="241">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35"/>
      <c r="BA16" s="235"/>
      <c r="BB16" s="235"/>
      <c r="BC16" s="235"/>
      <c r="BD16" s="235"/>
      <c r="BE16" s="236"/>
      <c r="BF16" s="236"/>
      <c r="BG16" s="236"/>
      <c r="BH16" s="236"/>
      <c r="BI16" s="236"/>
      <c r="BJ16" s="236"/>
      <c r="BK16" s="236"/>
      <c r="BL16" s="236"/>
      <c r="BM16" s="236"/>
      <c r="BN16" s="236"/>
      <c r="BO16" s="236"/>
      <c r="BP16" s="236"/>
      <c r="BQ16" s="241">
        <v>10</v>
      </c>
      <c r="BR16" s="242"/>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7"/>
    </row>
    <row r="17" spans="1:131" s="238" customFormat="1" ht="26.25" customHeight="1" x14ac:dyDescent="0.2">
      <c r="A17" s="241">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35"/>
      <c r="BA17" s="235"/>
      <c r="BB17" s="235"/>
      <c r="BC17" s="235"/>
      <c r="BD17" s="235"/>
      <c r="BE17" s="236"/>
      <c r="BF17" s="236"/>
      <c r="BG17" s="236"/>
      <c r="BH17" s="236"/>
      <c r="BI17" s="236"/>
      <c r="BJ17" s="236"/>
      <c r="BK17" s="236"/>
      <c r="BL17" s="236"/>
      <c r="BM17" s="236"/>
      <c r="BN17" s="236"/>
      <c r="BO17" s="236"/>
      <c r="BP17" s="236"/>
      <c r="BQ17" s="241">
        <v>11</v>
      </c>
      <c r="BR17" s="242"/>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7"/>
    </row>
    <row r="18" spans="1:131" s="238" customFormat="1" ht="26.25" customHeight="1" x14ac:dyDescent="0.2">
      <c r="A18" s="241">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35"/>
      <c r="BA18" s="235"/>
      <c r="BB18" s="235"/>
      <c r="BC18" s="235"/>
      <c r="BD18" s="235"/>
      <c r="BE18" s="236"/>
      <c r="BF18" s="236"/>
      <c r="BG18" s="236"/>
      <c r="BH18" s="236"/>
      <c r="BI18" s="236"/>
      <c r="BJ18" s="236"/>
      <c r="BK18" s="236"/>
      <c r="BL18" s="236"/>
      <c r="BM18" s="236"/>
      <c r="BN18" s="236"/>
      <c r="BO18" s="236"/>
      <c r="BP18" s="236"/>
      <c r="BQ18" s="241">
        <v>12</v>
      </c>
      <c r="BR18" s="242"/>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7"/>
    </row>
    <row r="19" spans="1:131" s="238" customFormat="1" ht="26.25" customHeight="1" x14ac:dyDescent="0.2">
      <c r="A19" s="241">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35"/>
      <c r="BA19" s="235"/>
      <c r="BB19" s="235"/>
      <c r="BC19" s="235"/>
      <c r="BD19" s="235"/>
      <c r="BE19" s="236"/>
      <c r="BF19" s="236"/>
      <c r="BG19" s="236"/>
      <c r="BH19" s="236"/>
      <c r="BI19" s="236"/>
      <c r="BJ19" s="236"/>
      <c r="BK19" s="236"/>
      <c r="BL19" s="236"/>
      <c r="BM19" s="236"/>
      <c r="BN19" s="236"/>
      <c r="BO19" s="236"/>
      <c r="BP19" s="236"/>
      <c r="BQ19" s="241">
        <v>13</v>
      </c>
      <c r="BR19" s="242"/>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7"/>
    </row>
    <row r="20" spans="1:131" s="238" customFormat="1" ht="26.25" customHeight="1" x14ac:dyDescent="0.2">
      <c r="A20" s="241">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35"/>
      <c r="BA20" s="235"/>
      <c r="BB20" s="235"/>
      <c r="BC20" s="235"/>
      <c r="BD20" s="235"/>
      <c r="BE20" s="236"/>
      <c r="BF20" s="236"/>
      <c r="BG20" s="236"/>
      <c r="BH20" s="236"/>
      <c r="BI20" s="236"/>
      <c r="BJ20" s="236"/>
      <c r="BK20" s="236"/>
      <c r="BL20" s="236"/>
      <c r="BM20" s="236"/>
      <c r="BN20" s="236"/>
      <c r="BO20" s="236"/>
      <c r="BP20" s="236"/>
      <c r="BQ20" s="241">
        <v>14</v>
      </c>
      <c r="BR20" s="242"/>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7"/>
    </row>
    <row r="21" spans="1:131" s="238" customFormat="1" ht="26.25" customHeight="1" thickBot="1" x14ac:dyDescent="0.25">
      <c r="A21" s="241">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35"/>
      <c r="BA21" s="235"/>
      <c r="BB21" s="235"/>
      <c r="BC21" s="235"/>
      <c r="BD21" s="235"/>
      <c r="BE21" s="236"/>
      <c r="BF21" s="236"/>
      <c r="BG21" s="236"/>
      <c r="BH21" s="236"/>
      <c r="BI21" s="236"/>
      <c r="BJ21" s="236"/>
      <c r="BK21" s="236"/>
      <c r="BL21" s="236"/>
      <c r="BM21" s="236"/>
      <c r="BN21" s="236"/>
      <c r="BO21" s="236"/>
      <c r="BP21" s="236"/>
      <c r="BQ21" s="241">
        <v>15</v>
      </c>
      <c r="BR21" s="242"/>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7"/>
    </row>
    <row r="22" spans="1:131" s="238" customFormat="1" ht="26.25" customHeight="1" x14ac:dyDescent="0.2">
      <c r="A22" s="241">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392</v>
      </c>
      <c r="BA22" s="835"/>
      <c r="BB22" s="835"/>
      <c r="BC22" s="835"/>
      <c r="BD22" s="836"/>
      <c r="BE22" s="236"/>
      <c r="BF22" s="236"/>
      <c r="BG22" s="236"/>
      <c r="BH22" s="236"/>
      <c r="BI22" s="236"/>
      <c r="BJ22" s="236"/>
      <c r="BK22" s="236"/>
      <c r="BL22" s="236"/>
      <c r="BM22" s="236"/>
      <c r="BN22" s="236"/>
      <c r="BO22" s="236"/>
      <c r="BP22" s="236"/>
      <c r="BQ22" s="241">
        <v>16</v>
      </c>
      <c r="BR22" s="242"/>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7"/>
    </row>
    <row r="23" spans="1:131" s="238" customFormat="1" ht="26.25" customHeight="1" thickBot="1" x14ac:dyDescent="0.25">
      <c r="A23" s="243" t="s">
        <v>393</v>
      </c>
      <c r="B23" s="818" t="s">
        <v>394</v>
      </c>
      <c r="C23" s="819"/>
      <c r="D23" s="819"/>
      <c r="E23" s="819"/>
      <c r="F23" s="819"/>
      <c r="G23" s="819"/>
      <c r="H23" s="819"/>
      <c r="I23" s="819"/>
      <c r="J23" s="819"/>
      <c r="K23" s="819"/>
      <c r="L23" s="819"/>
      <c r="M23" s="819"/>
      <c r="N23" s="819"/>
      <c r="O23" s="819"/>
      <c r="P23" s="820"/>
      <c r="Q23" s="821"/>
      <c r="R23" s="822"/>
      <c r="S23" s="822"/>
      <c r="T23" s="822"/>
      <c r="U23" s="822"/>
      <c r="V23" s="822"/>
      <c r="W23" s="822"/>
      <c r="X23" s="822"/>
      <c r="Y23" s="822"/>
      <c r="Z23" s="822"/>
      <c r="AA23" s="822"/>
      <c r="AB23" s="822"/>
      <c r="AC23" s="822"/>
      <c r="AD23" s="822"/>
      <c r="AE23" s="823"/>
      <c r="AF23" s="824">
        <v>122</v>
      </c>
      <c r="AG23" s="822"/>
      <c r="AH23" s="822"/>
      <c r="AI23" s="822"/>
      <c r="AJ23" s="825"/>
      <c r="AK23" s="826"/>
      <c r="AL23" s="827"/>
      <c r="AM23" s="827"/>
      <c r="AN23" s="827"/>
      <c r="AO23" s="827"/>
      <c r="AP23" s="822"/>
      <c r="AQ23" s="822"/>
      <c r="AR23" s="822"/>
      <c r="AS23" s="822"/>
      <c r="AT23" s="822"/>
      <c r="AU23" s="838"/>
      <c r="AV23" s="838"/>
      <c r="AW23" s="838"/>
      <c r="AX23" s="838"/>
      <c r="AY23" s="839"/>
      <c r="AZ23" s="840" t="s">
        <v>128</v>
      </c>
      <c r="BA23" s="841"/>
      <c r="BB23" s="841"/>
      <c r="BC23" s="841"/>
      <c r="BD23" s="842"/>
      <c r="BE23" s="236"/>
      <c r="BF23" s="236"/>
      <c r="BG23" s="236"/>
      <c r="BH23" s="236"/>
      <c r="BI23" s="236"/>
      <c r="BJ23" s="236"/>
      <c r="BK23" s="236"/>
      <c r="BL23" s="236"/>
      <c r="BM23" s="236"/>
      <c r="BN23" s="236"/>
      <c r="BO23" s="236"/>
      <c r="BP23" s="236"/>
      <c r="BQ23" s="241">
        <v>17</v>
      </c>
      <c r="BR23" s="242"/>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7"/>
    </row>
    <row r="24" spans="1:131" s="238" customFormat="1" ht="26.25" customHeight="1" x14ac:dyDescent="0.2">
      <c r="A24" s="837" t="s">
        <v>395</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35"/>
      <c r="BA24" s="235"/>
      <c r="BB24" s="235"/>
      <c r="BC24" s="235"/>
      <c r="BD24" s="235"/>
      <c r="BE24" s="236"/>
      <c r="BF24" s="236"/>
      <c r="BG24" s="236"/>
      <c r="BH24" s="236"/>
      <c r="BI24" s="236"/>
      <c r="BJ24" s="236"/>
      <c r="BK24" s="236"/>
      <c r="BL24" s="236"/>
      <c r="BM24" s="236"/>
      <c r="BN24" s="236"/>
      <c r="BO24" s="236"/>
      <c r="BP24" s="236"/>
      <c r="BQ24" s="241">
        <v>18</v>
      </c>
      <c r="BR24" s="242"/>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7"/>
    </row>
    <row r="25" spans="1:131" ht="26.25" customHeight="1" thickBot="1" x14ac:dyDescent="0.25">
      <c r="A25" s="754" t="s">
        <v>396</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35"/>
      <c r="BK25" s="235"/>
      <c r="BL25" s="235"/>
      <c r="BM25" s="235"/>
      <c r="BN25" s="235"/>
      <c r="BO25" s="244"/>
      <c r="BP25" s="244"/>
      <c r="BQ25" s="241">
        <v>19</v>
      </c>
      <c r="BR25" s="242"/>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33"/>
    </row>
    <row r="26" spans="1:131" ht="26.25" customHeight="1" x14ac:dyDescent="0.2">
      <c r="A26" s="756" t="s">
        <v>372</v>
      </c>
      <c r="B26" s="757"/>
      <c r="C26" s="757"/>
      <c r="D26" s="757"/>
      <c r="E26" s="757"/>
      <c r="F26" s="757"/>
      <c r="G26" s="757"/>
      <c r="H26" s="757"/>
      <c r="I26" s="757"/>
      <c r="J26" s="757"/>
      <c r="K26" s="757"/>
      <c r="L26" s="757"/>
      <c r="M26" s="757"/>
      <c r="N26" s="757"/>
      <c r="O26" s="757"/>
      <c r="P26" s="758"/>
      <c r="Q26" s="762" t="s">
        <v>397</v>
      </c>
      <c r="R26" s="763"/>
      <c r="S26" s="763"/>
      <c r="T26" s="763"/>
      <c r="U26" s="764"/>
      <c r="V26" s="762" t="s">
        <v>398</v>
      </c>
      <c r="W26" s="763"/>
      <c r="X26" s="763"/>
      <c r="Y26" s="763"/>
      <c r="Z26" s="764"/>
      <c r="AA26" s="762" t="s">
        <v>399</v>
      </c>
      <c r="AB26" s="763"/>
      <c r="AC26" s="763"/>
      <c r="AD26" s="763"/>
      <c r="AE26" s="763"/>
      <c r="AF26" s="843" t="s">
        <v>400</v>
      </c>
      <c r="AG26" s="844"/>
      <c r="AH26" s="844"/>
      <c r="AI26" s="844"/>
      <c r="AJ26" s="845"/>
      <c r="AK26" s="763" t="s">
        <v>401</v>
      </c>
      <c r="AL26" s="763"/>
      <c r="AM26" s="763"/>
      <c r="AN26" s="763"/>
      <c r="AO26" s="764"/>
      <c r="AP26" s="762" t="s">
        <v>402</v>
      </c>
      <c r="AQ26" s="763"/>
      <c r="AR26" s="763"/>
      <c r="AS26" s="763"/>
      <c r="AT26" s="764"/>
      <c r="AU26" s="762" t="s">
        <v>403</v>
      </c>
      <c r="AV26" s="763"/>
      <c r="AW26" s="763"/>
      <c r="AX26" s="763"/>
      <c r="AY26" s="764"/>
      <c r="AZ26" s="762" t="s">
        <v>404</v>
      </c>
      <c r="BA26" s="763"/>
      <c r="BB26" s="763"/>
      <c r="BC26" s="763"/>
      <c r="BD26" s="764"/>
      <c r="BE26" s="762" t="s">
        <v>379</v>
      </c>
      <c r="BF26" s="763"/>
      <c r="BG26" s="763"/>
      <c r="BH26" s="763"/>
      <c r="BI26" s="769"/>
      <c r="BJ26" s="235"/>
      <c r="BK26" s="235"/>
      <c r="BL26" s="235"/>
      <c r="BM26" s="235"/>
      <c r="BN26" s="235"/>
      <c r="BO26" s="244"/>
      <c r="BP26" s="244"/>
      <c r="BQ26" s="241">
        <v>20</v>
      </c>
      <c r="BR26" s="242"/>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33"/>
    </row>
    <row r="27" spans="1:131" ht="26.25" customHeight="1" thickBot="1" x14ac:dyDescent="0.25">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35"/>
      <c r="BK27" s="235"/>
      <c r="BL27" s="235"/>
      <c r="BM27" s="235"/>
      <c r="BN27" s="235"/>
      <c r="BO27" s="244"/>
      <c r="BP27" s="244"/>
      <c r="BQ27" s="241">
        <v>21</v>
      </c>
      <c r="BR27" s="242"/>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33"/>
    </row>
    <row r="28" spans="1:131" ht="26.25" customHeight="1" thickTop="1" x14ac:dyDescent="0.2">
      <c r="A28" s="245">
        <v>1</v>
      </c>
      <c r="B28" s="778" t="s">
        <v>405</v>
      </c>
      <c r="C28" s="779"/>
      <c r="D28" s="779"/>
      <c r="E28" s="779"/>
      <c r="F28" s="779"/>
      <c r="G28" s="779"/>
      <c r="H28" s="779"/>
      <c r="I28" s="779"/>
      <c r="J28" s="779"/>
      <c r="K28" s="779"/>
      <c r="L28" s="779"/>
      <c r="M28" s="779"/>
      <c r="N28" s="779"/>
      <c r="O28" s="779"/>
      <c r="P28" s="780"/>
      <c r="Q28" s="851"/>
      <c r="R28" s="852"/>
      <c r="S28" s="852"/>
      <c r="T28" s="852"/>
      <c r="U28" s="852"/>
      <c r="V28" s="852"/>
      <c r="W28" s="852"/>
      <c r="X28" s="852"/>
      <c r="Y28" s="852"/>
      <c r="Z28" s="852"/>
      <c r="AA28" s="852"/>
      <c r="AB28" s="852"/>
      <c r="AC28" s="852"/>
      <c r="AD28" s="852"/>
      <c r="AE28" s="853"/>
      <c r="AF28" s="854">
        <v>46</v>
      </c>
      <c r="AG28" s="852"/>
      <c r="AH28" s="852"/>
      <c r="AI28" s="852"/>
      <c r="AJ28" s="855"/>
      <c r="AK28" s="856"/>
      <c r="AL28" s="857"/>
      <c r="AM28" s="857"/>
      <c r="AN28" s="857"/>
      <c r="AO28" s="857"/>
      <c r="AP28" s="857"/>
      <c r="AQ28" s="857"/>
      <c r="AR28" s="857"/>
      <c r="AS28" s="857"/>
      <c r="AT28" s="857"/>
      <c r="AU28" s="857"/>
      <c r="AV28" s="857"/>
      <c r="AW28" s="857"/>
      <c r="AX28" s="857"/>
      <c r="AY28" s="857"/>
      <c r="AZ28" s="858"/>
      <c r="BA28" s="858"/>
      <c r="BB28" s="858"/>
      <c r="BC28" s="858"/>
      <c r="BD28" s="858"/>
      <c r="BE28" s="849"/>
      <c r="BF28" s="849"/>
      <c r="BG28" s="849"/>
      <c r="BH28" s="849"/>
      <c r="BI28" s="850"/>
      <c r="BJ28" s="235"/>
      <c r="BK28" s="235"/>
      <c r="BL28" s="235"/>
      <c r="BM28" s="235"/>
      <c r="BN28" s="235"/>
      <c r="BO28" s="244"/>
      <c r="BP28" s="244"/>
      <c r="BQ28" s="241">
        <v>22</v>
      </c>
      <c r="BR28" s="242"/>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33"/>
    </row>
    <row r="29" spans="1:131" ht="26.25" customHeight="1" x14ac:dyDescent="0.2">
      <c r="A29" s="245">
        <v>2</v>
      </c>
      <c r="B29" s="809" t="s">
        <v>406</v>
      </c>
      <c r="C29" s="810"/>
      <c r="D29" s="810"/>
      <c r="E29" s="810"/>
      <c r="F29" s="810"/>
      <c r="G29" s="810"/>
      <c r="H29" s="810"/>
      <c r="I29" s="810"/>
      <c r="J29" s="810"/>
      <c r="K29" s="810"/>
      <c r="L29" s="810"/>
      <c r="M29" s="810"/>
      <c r="N29" s="810"/>
      <c r="O29" s="810"/>
      <c r="P29" s="811"/>
      <c r="Q29" s="812"/>
      <c r="R29" s="813"/>
      <c r="S29" s="813"/>
      <c r="T29" s="813"/>
      <c r="U29" s="813"/>
      <c r="V29" s="813"/>
      <c r="W29" s="813"/>
      <c r="X29" s="813"/>
      <c r="Y29" s="813"/>
      <c r="Z29" s="813"/>
      <c r="AA29" s="813"/>
      <c r="AB29" s="813"/>
      <c r="AC29" s="813"/>
      <c r="AD29" s="813"/>
      <c r="AE29" s="814"/>
      <c r="AF29" s="815">
        <v>41</v>
      </c>
      <c r="AG29" s="816"/>
      <c r="AH29" s="816"/>
      <c r="AI29" s="816"/>
      <c r="AJ29" s="817"/>
      <c r="AK29" s="863"/>
      <c r="AL29" s="859"/>
      <c r="AM29" s="859"/>
      <c r="AN29" s="859"/>
      <c r="AO29" s="859"/>
      <c r="AP29" s="859"/>
      <c r="AQ29" s="859"/>
      <c r="AR29" s="859"/>
      <c r="AS29" s="859"/>
      <c r="AT29" s="859"/>
      <c r="AU29" s="859"/>
      <c r="AV29" s="859"/>
      <c r="AW29" s="859"/>
      <c r="AX29" s="859"/>
      <c r="AY29" s="859"/>
      <c r="AZ29" s="860"/>
      <c r="BA29" s="860"/>
      <c r="BB29" s="860"/>
      <c r="BC29" s="860"/>
      <c r="BD29" s="860"/>
      <c r="BE29" s="861"/>
      <c r="BF29" s="861"/>
      <c r="BG29" s="861"/>
      <c r="BH29" s="861"/>
      <c r="BI29" s="862"/>
      <c r="BJ29" s="235"/>
      <c r="BK29" s="235"/>
      <c r="BL29" s="235"/>
      <c r="BM29" s="235"/>
      <c r="BN29" s="235"/>
      <c r="BO29" s="244"/>
      <c r="BP29" s="244"/>
      <c r="BQ29" s="241">
        <v>23</v>
      </c>
      <c r="BR29" s="242"/>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33"/>
    </row>
    <row r="30" spans="1:131" ht="26.25" customHeight="1" x14ac:dyDescent="0.2">
      <c r="A30" s="245">
        <v>3</v>
      </c>
      <c r="B30" s="809" t="s">
        <v>407</v>
      </c>
      <c r="C30" s="810"/>
      <c r="D30" s="810"/>
      <c r="E30" s="810"/>
      <c r="F30" s="810"/>
      <c r="G30" s="810"/>
      <c r="H30" s="810"/>
      <c r="I30" s="810"/>
      <c r="J30" s="810"/>
      <c r="K30" s="810"/>
      <c r="L30" s="810"/>
      <c r="M30" s="810"/>
      <c r="N30" s="810"/>
      <c r="O30" s="810"/>
      <c r="P30" s="811"/>
      <c r="Q30" s="812"/>
      <c r="R30" s="813"/>
      <c r="S30" s="813"/>
      <c r="T30" s="813"/>
      <c r="U30" s="813"/>
      <c r="V30" s="813"/>
      <c r="W30" s="813"/>
      <c r="X30" s="813"/>
      <c r="Y30" s="813"/>
      <c r="Z30" s="813"/>
      <c r="AA30" s="813"/>
      <c r="AB30" s="813"/>
      <c r="AC30" s="813"/>
      <c r="AD30" s="813"/>
      <c r="AE30" s="814"/>
      <c r="AF30" s="815">
        <v>2</v>
      </c>
      <c r="AG30" s="816"/>
      <c r="AH30" s="816"/>
      <c r="AI30" s="816"/>
      <c r="AJ30" s="817"/>
      <c r="AK30" s="863"/>
      <c r="AL30" s="859"/>
      <c r="AM30" s="859"/>
      <c r="AN30" s="859"/>
      <c r="AO30" s="859"/>
      <c r="AP30" s="859"/>
      <c r="AQ30" s="859"/>
      <c r="AR30" s="859"/>
      <c r="AS30" s="859"/>
      <c r="AT30" s="859"/>
      <c r="AU30" s="859"/>
      <c r="AV30" s="859"/>
      <c r="AW30" s="859"/>
      <c r="AX30" s="859"/>
      <c r="AY30" s="859"/>
      <c r="AZ30" s="860"/>
      <c r="BA30" s="860"/>
      <c r="BB30" s="860"/>
      <c r="BC30" s="860"/>
      <c r="BD30" s="860"/>
      <c r="BE30" s="861"/>
      <c r="BF30" s="861"/>
      <c r="BG30" s="861"/>
      <c r="BH30" s="861"/>
      <c r="BI30" s="862"/>
      <c r="BJ30" s="235"/>
      <c r="BK30" s="235"/>
      <c r="BL30" s="235"/>
      <c r="BM30" s="235"/>
      <c r="BN30" s="235"/>
      <c r="BO30" s="244"/>
      <c r="BP30" s="244"/>
      <c r="BQ30" s="241">
        <v>24</v>
      </c>
      <c r="BR30" s="242"/>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33"/>
    </row>
    <row r="31" spans="1:131" ht="26.25" customHeight="1" x14ac:dyDescent="0.2">
      <c r="A31" s="245">
        <v>4</v>
      </c>
      <c r="B31" s="809" t="s">
        <v>408</v>
      </c>
      <c r="C31" s="810"/>
      <c r="D31" s="810"/>
      <c r="E31" s="810"/>
      <c r="F31" s="810"/>
      <c r="G31" s="810"/>
      <c r="H31" s="810"/>
      <c r="I31" s="810"/>
      <c r="J31" s="810"/>
      <c r="K31" s="810"/>
      <c r="L31" s="810"/>
      <c r="M31" s="810"/>
      <c r="N31" s="810"/>
      <c r="O31" s="810"/>
      <c r="P31" s="811"/>
      <c r="Q31" s="812"/>
      <c r="R31" s="813"/>
      <c r="S31" s="813"/>
      <c r="T31" s="813"/>
      <c r="U31" s="813"/>
      <c r="V31" s="813"/>
      <c r="W31" s="813"/>
      <c r="X31" s="813"/>
      <c r="Y31" s="813"/>
      <c r="Z31" s="813"/>
      <c r="AA31" s="813"/>
      <c r="AB31" s="813"/>
      <c r="AC31" s="813"/>
      <c r="AD31" s="813"/>
      <c r="AE31" s="814"/>
      <c r="AF31" s="815">
        <v>19</v>
      </c>
      <c r="AG31" s="816"/>
      <c r="AH31" s="816"/>
      <c r="AI31" s="816"/>
      <c r="AJ31" s="817"/>
      <c r="AK31" s="863"/>
      <c r="AL31" s="859"/>
      <c r="AM31" s="859"/>
      <c r="AN31" s="859"/>
      <c r="AO31" s="859"/>
      <c r="AP31" s="859"/>
      <c r="AQ31" s="859"/>
      <c r="AR31" s="859"/>
      <c r="AS31" s="859"/>
      <c r="AT31" s="859"/>
      <c r="AU31" s="859"/>
      <c r="AV31" s="859"/>
      <c r="AW31" s="859"/>
      <c r="AX31" s="859"/>
      <c r="AY31" s="859"/>
      <c r="AZ31" s="860"/>
      <c r="BA31" s="860"/>
      <c r="BB31" s="860"/>
      <c r="BC31" s="860"/>
      <c r="BD31" s="860"/>
      <c r="BE31" s="861"/>
      <c r="BF31" s="861"/>
      <c r="BG31" s="861"/>
      <c r="BH31" s="861"/>
      <c r="BI31" s="862"/>
      <c r="BJ31" s="235"/>
      <c r="BK31" s="235"/>
      <c r="BL31" s="235"/>
      <c r="BM31" s="235"/>
      <c r="BN31" s="235"/>
      <c r="BO31" s="244"/>
      <c r="BP31" s="244"/>
      <c r="BQ31" s="241">
        <v>25</v>
      </c>
      <c r="BR31" s="242"/>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33"/>
    </row>
    <row r="32" spans="1:131" ht="26.25" customHeight="1" x14ac:dyDescent="0.2">
      <c r="A32" s="245">
        <v>5</v>
      </c>
      <c r="B32" s="809" t="s">
        <v>409</v>
      </c>
      <c r="C32" s="810"/>
      <c r="D32" s="810"/>
      <c r="E32" s="810"/>
      <c r="F32" s="810"/>
      <c r="G32" s="810"/>
      <c r="H32" s="810"/>
      <c r="I32" s="810"/>
      <c r="J32" s="810"/>
      <c r="K32" s="810"/>
      <c r="L32" s="810"/>
      <c r="M32" s="810"/>
      <c r="N32" s="810"/>
      <c r="O32" s="810"/>
      <c r="P32" s="811"/>
      <c r="Q32" s="812"/>
      <c r="R32" s="813"/>
      <c r="S32" s="813"/>
      <c r="T32" s="813"/>
      <c r="U32" s="813"/>
      <c r="V32" s="813"/>
      <c r="W32" s="813"/>
      <c r="X32" s="813"/>
      <c r="Y32" s="813"/>
      <c r="Z32" s="813"/>
      <c r="AA32" s="813"/>
      <c r="AB32" s="813"/>
      <c r="AC32" s="813"/>
      <c r="AD32" s="813"/>
      <c r="AE32" s="814"/>
      <c r="AF32" s="815">
        <v>340</v>
      </c>
      <c r="AG32" s="816"/>
      <c r="AH32" s="816"/>
      <c r="AI32" s="816"/>
      <c r="AJ32" s="817"/>
      <c r="AK32" s="863"/>
      <c r="AL32" s="859"/>
      <c r="AM32" s="859"/>
      <c r="AN32" s="859"/>
      <c r="AO32" s="859"/>
      <c r="AP32" s="859"/>
      <c r="AQ32" s="859"/>
      <c r="AR32" s="859"/>
      <c r="AS32" s="859"/>
      <c r="AT32" s="859"/>
      <c r="AU32" s="859"/>
      <c r="AV32" s="859"/>
      <c r="AW32" s="859"/>
      <c r="AX32" s="859"/>
      <c r="AY32" s="859"/>
      <c r="AZ32" s="860"/>
      <c r="BA32" s="860"/>
      <c r="BB32" s="860"/>
      <c r="BC32" s="860"/>
      <c r="BD32" s="860"/>
      <c r="BE32" s="861" t="s">
        <v>410</v>
      </c>
      <c r="BF32" s="861"/>
      <c r="BG32" s="861"/>
      <c r="BH32" s="861"/>
      <c r="BI32" s="862"/>
      <c r="BJ32" s="235"/>
      <c r="BK32" s="235"/>
      <c r="BL32" s="235"/>
      <c r="BM32" s="235"/>
      <c r="BN32" s="235"/>
      <c r="BO32" s="244"/>
      <c r="BP32" s="244"/>
      <c r="BQ32" s="241">
        <v>26</v>
      </c>
      <c r="BR32" s="242"/>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33"/>
    </row>
    <row r="33" spans="1:131" ht="26.25" customHeight="1" x14ac:dyDescent="0.2">
      <c r="A33" s="245">
        <v>6</v>
      </c>
      <c r="B33" s="809" t="s">
        <v>411</v>
      </c>
      <c r="C33" s="810"/>
      <c r="D33" s="810"/>
      <c r="E33" s="810"/>
      <c r="F33" s="810"/>
      <c r="G33" s="810"/>
      <c r="H33" s="810"/>
      <c r="I33" s="810"/>
      <c r="J33" s="810"/>
      <c r="K33" s="810"/>
      <c r="L33" s="810"/>
      <c r="M33" s="810"/>
      <c r="N33" s="810"/>
      <c r="O33" s="810"/>
      <c r="P33" s="811"/>
      <c r="Q33" s="812"/>
      <c r="R33" s="813"/>
      <c r="S33" s="813"/>
      <c r="T33" s="813"/>
      <c r="U33" s="813"/>
      <c r="V33" s="813"/>
      <c r="W33" s="813"/>
      <c r="X33" s="813"/>
      <c r="Y33" s="813"/>
      <c r="Z33" s="813"/>
      <c r="AA33" s="813"/>
      <c r="AB33" s="813"/>
      <c r="AC33" s="813"/>
      <c r="AD33" s="813"/>
      <c r="AE33" s="814"/>
      <c r="AF33" s="815">
        <v>202</v>
      </c>
      <c r="AG33" s="816"/>
      <c r="AH33" s="816"/>
      <c r="AI33" s="816"/>
      <c r="AJ33" s="817"/>
      <c r="AK33" s="863"/>
      <c r="AL33" s="859"/>
      <c r="AM33" s="859"/>
      <c r="AN33" s="859"/>
      <c r="AO33" s="859"/>
      <c r="AP33" s="859"/>
      <c r="AQ33" s="859"/>
      <c r="AR33" s="859"/>
      <c r="AS33" s="859"/>
      <c r="AT33" s="859"/>
      <c r="AU33" s="859"/>
      <c r="AV33" s="859"/>
      <c r="AW33" s="859"/>
      <c r="AX33" s="859"/>
      <c r="AY33" s="859"/>
      <c r="AZ33" s="860"/>
      <c r="BA33" s="860"/>
      <c r="BB33" s="860"/>
      <c r="BC33" s="860"/>
      <c r="BD33" s="860"/>
      <c r="BE33" s="861" t="s">
        <v>412</v>
      </c>
      <c r="BF33" s="861"/>
      <c r="BG33" s="861"/>
      <c r="BH33" s="861"/>
      <c r="BI33" s="862"/>
      <c r="BJ33" s="235"/>
      <c r="BK33" s="235"/>
      <c r="BL33" s="235"/>
      <c r="BM33" s="235"/>
      <c r="BN33" s="235"/>
      <c r="BO33" s="244"/>
      <c r="BP33" s="244"/>
      <c r="BQ33" s="241">
        <v>27</v>
      </c>
      <c r="BR33" s="242"/>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33"/>
    </row>
    <row r="34" spans="1:131" ht="26.25" customHeight="1" x14ac:dyDescent="0.2">
      <c r="A34" s="245">
        <v>7</v>
      </c>
      <c r="B34" s="809" t="s">
        <v>413</v>
      </c>
      <c r="C34" s="810"/>
      <c r="D34" s="810"/>
      <c r="E34" s="810"/>
      <c r="F34" s="810"/>
      <c r="G34" s="810"/>
      <c r="H34" s="810"/>
      <c r="I34" s="810"/>
      <c r="J34" s="810"/>
      <c r="K34" s="810"/>
      <c r="L34" s="810"/>
      <c r="M34" s="810"/>
      <c r="N34" s="810"/>
      <c r="O34" s="810"/>
      <c r="P34" s="811"/>
      <c r="Q34" s="812"/>
      <c r="R34" s="813"/>
      <c r="S34" s="813"/>
      <c r="T34" s="813"/>
      <c r="U34" s="813"/>
      <c r="V34" s="813"/>
      <c r="W34" s="813"/>
      <c r="X34" s="813"/>
      <c r="Y34" s="813"/>
      <c r="Z34" s="813"/>
      <c r="AA34" s="813"/>
      <c r="AB34" s="813"/>
      <c r="AC34" s="813"/>
      <c r="AD34" s="813"/>
      <c r="AE34" s="814"/>
      <c r="AF34" s="815">
        <v>3</v>
      </c>
      <c r="AG34" s="816"/>
      <c r="AH34" s="816"/>
      <c r="AI34" s="816"/>
      <c r="AJ34" s="817"/>
      <c r="AK34" s="863"/>
      <c r="AL34" s="859"/>
      <c r="AM34" s="859"/>
      <c r="AN34" s="859"/>
      <c r="AO34" s="859"/>
      <c r="AP34" s="859"/>
      <c r="AQ34" s="859"/>
      <c r="AR34" s="859"/>
      <c r="AS34" s="859"/>
      <c r="AT34" s="859"/>
      <c r="AU34" s="859"/>
      <c r="AV34" s="859"/>
      <c r="AW34" s="859"/>
      <c r="AX34" s="859"/>
      <c r="AY34" s="859"/>
      <c r="AZ34" s="860"/>
      <c r="BA34" s="860"/>
      <c r="BB34" s="860"/>
      <c r="BC34" s="860"/>
      <c r="BD34" s="860"/>
      <c r="BE34" s="861" t="s">
        <v>414</v>
      </c>
      <c r="BF34" s="861"/>
      <c r="BG34" s="861"/>
      <c r="BH34" s="861"/>
      <c r="BI34" s="862"/>
      <c r="BJ34" s="235"/>
      <c r="BK34" s="235"/>
      <c r="BL34" s="235"/>
      <c r="BM34" s="235"/>
      <c r="BN34" s="235"/>
      <c r="BO34" s="244"/>
      <c r="BP34" s="244"/>
      <c r="BQ34" s="241">
        <v>28</v>
      </c>
      <c r="BR34" s="242"/>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33"/>
    </row>
    <row r="35" spans="1:131" ht="26.25" customHeight="1" x14ac:dyDescent="0.2">
      <c r="A35" s="245">
        <v>8</v>
      </c>
      <c r="B35" s="809" t="s">
        <v>415</v>
      </c>
      <c r="C35" s="810"/>
      <c r="D35" s="810"/>
      <c r="E35" s="810"/>
      <c r="F35" s="810"/>
      <c r="G35" s="810"/>
      <c r="H35" s="810"/>
      <c r="I35" s="810"/>
      <c r="J35" s="810"/>
      <c r="K35" s="810"/>
      <c r="L35" s="810"/>
      <c r="M35" s="810"/>
      <c r="N35" s="810"/>
      <c r="O35" s="810"/>
      <c r="P35" s="811"/>
      <c r="Q35" s="812"/>
      <c r="R35" s="813"/>
      <c r="S35" s="813"/>
      <c r="T35" s="813"/>
      <c r="U35" s="813"/>
      <c r="V35" s="813"/>
      <c r="W35" s="813"/>
      <c r="X35" s="813"/>
      <c r="Y35" s="813"/>
      <c r="Z35" s="813"/>
      <c r="AA35" s="813"/>
      <c r="AB35" s="813"/>
      <c r="AC35" s="813"/>
      <c r="AD35" s="813"/>
      <c r="AE35" s="814"/>
      <c r="AF35" s="815">
        <v>0</v>
      </c>
      <c r="AG35" s="816"/>
      <c r="AH35" s="816"/>
      <c r="AI35" s="816"/>
      <c r="AJ35" s="817"/>
      <c r="AK35" s="863"/>
      <c r="AL35" s="859"/>
      <c r="AM35" s="859"/>
      <c r="AN35" s="859"/>
      <c r="AO35" s="859"/>
      <c r="AP35" s="859"/>
      <c r="AQ35" s="859"/>
      <c r="AR35" s="859"/>
      <c r="AS35" s="859"/>
      <c r="AT35" s="859"/>
      <c r="AU35" s="859"/>
      <c r="AV35" s="859"/>
      <c r="AW35" s="859"/>
      <c r="AX35" s="859"/>
      <c r="AY35" s="859"/>
      <c r="AZ35" s="860"/>
      <c r="BA35" s="860"/>
      <c r="BB35" s="860"/>
      <c r="BC35" s="860"/>
      <c r="BD35" s="860"/>
      <c r="BE35" s="861" t="s">
        <v>414</v>
      </c>
      <c r="BF35" s="861"/>
      <c r="BG35" s="861"/>
      <c r="BH35" s="861"/>
      <c r="BI35" s="862"/>
      <c r="BJ35" s="235"/>
      <c r="BK35" s="235"/>
      <c r="BL35" s="235"/>
      <c r="BM35" s="235"/>
      <c r="BN35" s="235"/>
      <c r="BO35" s="244"/>
      <c r="BP35" s="244"/>
      <c r="BQ35" s="241">
        <v>29</v>
      </c>
      <c r="BR35" s="242"/>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33"/>
    </row>
    <row r="36" spans="1:131" ht="26.25" customHeight="1" x14ac:dyDescent="0.2">
      <c r="A36" s="245">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3"/>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35"/>
      <c r="BK36" s="235"/>
      <c r="BL36" s="235"/>
      <c r="BM36" s="235"/>
      <c r="BN36" s="235"/>
      <c r="BO36" s="244"/>
      <c r="BP36" s="244"/>
      <c r="BQ36" s="241">
        <v>30</v>
      </c>
      <c r="BR36" s="242"/>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33"/>
    </row>
    <row r="37" spans="1:131" ht="26.25" customHeight="1" x14ac:dyDescent="0.2">
      <c r="A37" s="245">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35"/>
      <c r="BK37" s="235"/>
      <c r="BL37" s="235"/>
      <c r="BM37" s="235"/>
      <c r="BN37" s="235"/>
      <c r="BO37" s="244"/>
      <c r="BP37" s="244"/>
      <c r="BQ37" s="241">
        <v>31</v>
      </c>
      <c r="BR37" s="242"/>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33"/>
    </row>
    <row r="38" spans="1:131" ht="26.25" customHeight="1" x14ac:dyDescent="0.2">
      <c r="A38" s="245">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35"/>
      <c r="BK38" s="235"/>
      <c r="BL38" s="235"/>
      <c r="BM38" s="235"/>
      <c r="BN38" s="235"/>
      <c r="BO38" s="244"/>
      <c r="BP38" s="244"/>
      <c r="BQ38" s="241">
        <v>32</v>
      </c>
      <c r="BR38" s="242"/>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33"/>
    </row>
    <row r="39" spans="1:131" ht="26.25" customHeight="1" x14ac:dyDescent="0.2">
      <c r="A39" s="245">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35"/>
      <c r="BK39" s="235"/>
      <c r="BL39" s="235"/>
      <c r="BM39" s="235"/>
      <c r="BN39" s="235"/>
      <c r="BO39" s="244"/>
      <c r="BP39" s="244"/>
      <c r="BQ39" s="241">
        <v>33</v>
      </c>
      <c r="BR39" s="242"/>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33"/>
    </row>
    <row r="40" spans="1:131" ht="26.25" customHeight="1" x14ac:dyDescent="0.2">
      <c r="A40" s="241">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35"/>
      <c r="BK40" s="235"/>
      <c r="BL40" s="235"/>
      <c r="BM40" s="235"/>
      <c r="BN40" s="235"/>
      <c r="BO40" s="244"/>
      <c r="BP40" s="244"/>
      <c r="BQ40" s="241">
        <v>34</v>
      </c>
      <c r="BR40" s="242"/>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33"/>
    </row>
    <row r="41" spans="1:131" ht="26.25" customHeight="1" x14ac:dyDescent="0.2">
      <c r="A41" s="241">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35"/>
      <c r="BK41" s="235"/>
      <c r="BL41" s="235"/>
      <c r="BM41" s="235"/>
      <c r="BN41" s="235"/>
      <c r="BO41" s="244"/>
      <c r="BP41" s="244"/>
      <c r="BQ41" s="241">
        <v>35</v>
      </c>
      <c r="BR41" s="242"/>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33"/>
    </row>
    <row r="42" spans="1:131" ht="26.25" customHeight="1" x14ac:dyDescent="0.2">
      <c r="A42" s="241">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35"/>
      <c r="BK42" s="235"/>
      <c r="BL42" s="235"/>
      <c r="BM42" s="235"/>
      <c r="BN42" s="235"/>
      <c r="BO42" s="244"/>
      <c r="BP42" s="244"/>
      <c r="BQ42" s="241">
        <v>36</v>
      </c>
      <c r="BR42" s="242"/>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33"/>
    </row>
    <row r="43" spans="1:131" ht="26.25" customHeight="1" x14ac:dyDescent="0.2">
      <c r="A43" s="241">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35"/>
      <c r="BK43" s="235"/>
      <c r="BL43" s="235"/>
      <c r="BM43" s="235"/>
      <c r="BN43" s="235"/>
      <c r="BO43" s="244"/>
      <c r="BP43" s="244"/>
      <c r="BQ43" s="241">
        <v>37</v>
      </c>
      <c r="BR43" s="242"/>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33"/>
    </row>
    <row r="44" spans="1:131" ht="26.25" customHeight="1" x14ac:dyDescent="0.2">
      <c r="A44" s="241">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35"/>
      <c r="BK44" s="235"/>
      <c r="BL44" s="235"/>
      <c r="BM44" s="235"/>
      <c r="BN44" s="235"/>
      <c r="BO44" s="244"/>
      <c r="BP44" s="244"/>
      <c r="BQ44" s="241">
        <v>38</v>
      </c>
      <c r="BR44" s="242"/>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33"/>
    </row>
    <row r="45" spans="1:131" ht="26.25" customHeight="1" x14ac:dyDescent="0.2">
      <c r="A45" s="241">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35"/>
      <c r="BK45" s="235"/>
      <c r="BL45" s="235"/>
      <c r="BM45" s="235"/>
      <c r="BN45" s="235"/>
      <c r="BO45" s="244"/>
      <c r="BP45" s="244"/>
      <c r="BQ45" s="241">
        <v>39</v>
      </c>
      <c r="BR45" s="242"/>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33"/>
    </row>
    <row r="46" spans="1:131" ht="26.25" customHeight="1" x14ac:dyDescent="0.2">
      <c r="A46" s="241">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35"/>
      <c r="BK46" s="235"/>
      <c r="BL46" s="235"/>
      <c r="BM46" s="235"/>
      <c r="BN46" s="235"/>
      <c r="BO46" s="244"/>
      <c r="BP46" s="244"/>
      <c r="BQ46" s="241">
        <v>40</v>
      </c>
      <c r="BR46" s="242"/>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33"/>
    </row>
    <row r="47" spans="1:131" ht="26.25" customHeight="1" x14ac:dyDescent="0.2">
      <c r="A47" s="241">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35"/>
      <c r="BK47" s="235"/>
      <c r="BL47" s="235"/>
      <c r="BM47" s="235"/>
      <c r="BN47" s="235"/>
      <c r="BO47" s="244"/>
      <c r="BP47" s="244"/>
      <c r="BQ47" s="241">
        <v>41</v>
      </c>
      <c r="BR47" s="242"/>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33"/>
    </row>
    <row r="48" spans="1:131" ht="26.25" customHeight="1" x14ac:dyDescent="0.2">
      <c r="A48" s="241">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35"/>
      <c r="BK48" s="235"/>
      <c r="BL48" s="235"/>
      <c r="BM48" s="235"/>
      <c r="BN48" s="235"/>
      <c r="BO48" s="244"/>
      <c r="BP48" s="244"/>
      <c r="BQ48" s="241">
        <v>42</v>
      </c>
      <c r="BR48" s="242"/>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33"/>
    </row>
    <row r="49" spans="1:131" ht="26.25" customHeight="1" x14ac:dyDescent="0.2">
      <c r="A49" s="241">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35"/>
      <c r="BK49" s="235"/>
      <c r="BL49" s="235"/>
      <c r="BM49" s="235"/>
      <c r="BN49" s="235"/>
      <c r="BO49" s="244"/>
      <c r="BP49" s="244"/>
      <c r="BQ49" s="241">
        <v>43</v>
      </c>
      <c r="BR49" s="242"/>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33"/>
    </row>
    <row r="50" spans="1:131" ht="26.25" customHeight="1" x14ac:dyDescent="0.2">
      <c r="A50" s="241">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35"/>
      <c r="BK50" s="235"/>
      <c r="BL50" s="235"/>
      <c r="BM50" s="235"/>
      <c r="BN50" s="235"/>
      <c r="BO50" s="244"/>
      <c r="BP50" s="244"/>
      <c r="BQ50" s="241">
        <v>44</v>
      </c>
      <c r="BR50" s="242"/>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33"/>
    </row>
    <row r="51" spans="1:131" ht="26.25" customHeight="1" x14ac:dyDescent="0.2">
      <c r="A51" s="241">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35"/>
      <c r="BK51" s="235"/>
      <c r="BL51" s="235"/>
      <c r="BM51" s="235"/>
      <c r="BN51" s="235"/>
      <c r="BO51" s="244"/>
      <c r="BP51" s="244"/>
      <c r="BQ51" s="241">
        <v>45</v>
      </c>
      <c r="BR51" s="242"/>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33"/>
    </row>
    <row r="52" spans="1:131" ht="26.25" customHeight="1" x14ac:dyDescent="0.2">
      <c r="A52" s="241">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35"/>
      <c r="BK52" s="235"/>
      <c r="BL52" s="235"/>
      <c r="BM52" s="235"/>
      <c r="BN52" s="235"/>
      <c r="BO52" s="244"/>
      <c r="BP52" s="244"/>
      <c r="BQ52" s="241">
        <v>46</v>
      </c>
      <c r="BR52" s="242"/>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33"/>
    </row>
    <row r="53" spans="1:131" ht="26.25" customHeight="1" x14ac:dyDescent="0.2">
      <c r="A53" s="241">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35"/>
      <c r="BK53" s="235"/>
      <c r="BL53" s="235"/>
      <c r="BM53" s="235"/>
      <c r="BN53" s="235"/>
      <c r="BO53" s="244"/>
      <c r="BP53" s="244"/>
      <c r="BQ53" s="241">
        <v>47</v>
      </c>
      <c r="BR53" s="242"/>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33"/>
    </row>
    <row r="54" spans="1:131" ht="26.25" customHeight="1" x14ac:dyDescent="0.2">
      <c r="A54" s="241">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35"/>
      <c r="BK54" s="235"/>
      <c r="BL54" s="235"/>
      <c r="BM54" s="235"/>
      <c r="BN54" s="235"/>
      <c r="BO54" s="244"/>
      <c r="BP54" s="244"/>
      <c r="BQ54" s="241">
        <v>48</v>
      </c>
      <c r="BR54" s="242"/>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33"/>
    </row>
    <row r="55" spans="1:131" ht="26.25" customHeight="1" x14ac:dyDescent="0.2">
      <c r="A55" s="241">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35"/>
      <c r="BK55" s="235"/>
      <c r="BL55" s="235"/>
      <c r="BM55" s="235"/>
      <c r="BN55" s="235"/>
      <c r="BO55" s="244"/>
      <c r="BP55" s="244"/>
      <c r="BQ55" s="241">
        <v>49</v>
      </c>
      <c r="BR55" s="242"/>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33"/>
    </row>
    <row r="56" spans="1:131" ht="26.25" customHeight="1" x14ac:dyDescent="0.2">
      <c r="A56" s="241">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35"/>
      <c r="BK56" s="235"/>
      <c r="BL56" s="235"/>
      <c r="BM56" s="235"/>
      <c r="BN56" s="235"/>
      <c r="BO56" s="244"/>
      <c r="BP56" s="244"/>
      <c r="BQ56" s="241">
        <v>50</v>
      </c>
      <c r="BR56" s="242"/>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33"/>
    </row>
    <row r="57" spans="1:131" ht="26.25" customHeight="1" x14ac:dyDescent="0.2">
      <c r="A57" s="241">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35"/>
      <c r="BK57" s="235"/>
      <c r="BL57" s="235"/>
      <c r="BM57" s="235"/>
      <c r="BN57" s="235"/>
      <c r="BO57" s="244"/>
      <c r="BP57" s="244"/>
      <c r="BQ57" s="241">
        <v>51</v>
      </c>
      <c r="BR57" s="242"/>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33"/>
    </row>
    <row r="58" spans="1:131" ht="26.25" customHeight="1" x14ac:dyDescent="0.2">
      <c r="A58" s="241">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35"/>
      <c r="BK58" s="235"/>
      <c r="BL58" s="235"/>
      <c r="BM58" s="235"/>
      <c r="BN58" s="235"/>
      <c r="BO58" s="244"/>
      <c r="BP58" s="244"/>
      <c r="BQ58" s="241">
        <v>52</v>
      </c>
      <c r="BR58" s="242"/>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33"/>
    </row>
    <row r="59" spans="1:131" ht="26.25" customHeight="1" x14ac:dyDescent="0.2">
      <c r="A59" s="241">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35"/>
      <c r="BK59" s="235"/>
      <c r="BL59" s="235"/>
      <c r="BM59" s="235"/>
      <c r="BN59" s="235"/>
      <c r="BO59" s="244"/>
      <c r="BP59" s="244"/>
      <c r="BQ59" s="241">
        <v>53</v>
      </c>
      <c r="BR59" s="242"/>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33"/>
    </row>
    <row r="60" spans="1:131" ht="26.25" customHeight="1" x14ac:dyDescent="0.2">
      <c r="A60" s="241">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35"/>
      <c r="BK60" s="235"/>
      <c r="BL60" s="235"/>
      <c r="BM60" s="235"/>
      <c r="BN60" s="235"/>
      <c r="BO60" s="244"/>
      <c r="BP60" s="244"/>
      <c r="BQ60" s="241">
        <v>54</v>
      </c>
      <c r="BR60" s="242"/>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33"/>
    </row>
    <row r="61" spans="1:131" ht="26.25" customHeight="1" thickBot="1" x14ac:dyDescent="0.25">
      <c r="A61" s="241">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35"/>
      <c r="BK61" s="235"/>
      <c r="BL61" s="235"/>
      <c r="BM61" s="235"/>
      <c r="BN61" s="235"/>
      <c r="BO61" s="244"/>
      <c r="BP61" s="244"/>
      <c r="BQ61" s="241">
        <v>55</v>
      </c>
      <c r="BR61" s="242"/>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33"/>
    </row>
    <row r="62" spans="1:131" ht="26.25" customHeight="1" x14ac:dyDescent="0.2">
      <c r="A62" s="241">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416</v>
      </c>
      <c r="BK62" s="835"/>
      <c r="BL62" s="835"/>
      <c r="BM62" s="835"/>
      <c r="BN62" s="836"/>
      <c r="BO62" s="244"/>
      <c r="BP62" s="244"/>
      <c r="BQ62" s="241">
        <v>56</v>
      </c>
      <c r="BR62" s="242"/>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33"/>
    </row>
    <row r="63" spans="1:131" ht="26.25" customHeight="1" thickBot="1" x14ac:dyDescent="0.25">
      <c r="A63" s="243" t="s">
        <v>393</v>
      </c>
      <c r="B63" s="818" t="s">
        <v>417</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652</v>
      </c>
      <c r="AG63" s="873"/>
      <c r="AH63" s="873"/>
      <c r="AI63" s="873"/>
      <c r="AJ63" s="874"/>
      <c r="AK63" s="875"/>
      <c r="AL63" s="870"/>
      <c r="AM63" s="870"/>
      <c r="AN63" s="870"/>
      <c r="AO63" s="870"/>
      <c r="AP63" s="873"/>
      <c r="AQ63" s="873"/>
      <c r="AR63" s="873"/>
      <c r="AS63" s="873"/>
      <c r="AT63" s="873"/>
      <c r="AU63" s="873"/>
      <c r="AV63" s="873"/>
      <c r="AW63" s="873"/>
      <c r="AX63" s="873"/>
      <c r="AY63" s="873"/>
      <c r="AZ63" s="877"/>
      <c r="BA63" s="877"/>
      <c r="BB63" s="877"/>
      <c r="BC63" s="877"/>
      <c r="BD63" s="877"/>
      <c r="BE63" s="878"/>
      <c r="BF63" s="878"/>
      <c r="BG63" s="878"/>
      <c r="BH63" s="878"/>
      <c r="BI63" s="879"/>
      <c r="BJ63" s="880" t="s">
        <v>418</v>
      </c>
      <c r="BK63" s="881"/>
      <c r="BL63" s="881"/>
      <c r="BM63" s="881"/>
      <c r="BN63" s="882"/>
      <c r="BO63" s="244"/>
      <c r="BP63" s="244"/>
      <c r="BQ63" s="241">
        <v>57</v>
      </c>
      <c r="BR63" s="242"/>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33"/>
    </row>
    <row r="65" spans="1:131" ht="26.25" customHeight="1" thickBot="1" x14ac:dyDescent="0.25">
      <c r="A65" s="235" t="s">
        <v>419</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33"/>
    </row>
    <row r="66" spans="1:131" ht="26.25" customHeight="1" x14ac:dyDescent="0.2">
      <c r="A66" s="756" t="s">
        <v>420</v>
      </c>
      <c r="B66" s="757"/>
      <c r="C66" s="757"/>
      <c r="D66" s="757"/>
      <c r="E66" s="757"/>
      <c r="F66" s="757"/>
      <c r="G66" s="757"/>
      <c r="H66" s="757"/>
      <c r="I66" s="757"/>
      <c r="J66" s="757"/>
      <c r="K66" s="757"/>
      <c r="L66" s="757"/>
      <c r="M66" s="757"/>
      <c r="N66" s="757"/>
      <c r="O66" s="757"/>
      <c r="P66" s="758"/>
      <c r="Q66" s="762" t="s">
        <v>397</v>
      </c>
      <c r="R66" s="763"/>
      <c r="S66" s="763"/>
      <c r="T66" s="763"/>
      <c r="U66" s="764"/>
      <c r="V66" s="762" t="s">
        <v>421</v>
      </c>
      <c r="W66" s="763"/>
      <c r="X66" s="763"/>
      <c r="Y66" s="763"/>
      <c r="Z66" s="764"/>
      <c r="AA66" s="762" t="s">
        <v>422</v>
      </c>
      <c r="AB66" s="763"/>
      <c r="AC66" s="763"/>
      <c r="AD66" s="763"/>
      <c r="AE66" s="764"/>
      <c r="AF66" s="883" t="s">
        <v>423</v>
      </c>
      <c r="AG66" s="844"/>
      <c r="AH66" s="844"/>
      <c r="AI66" s="844"/>
      <c r="AJ66" s="884"/>
      <c r="AK66" s="762" t="s">
        <v>424</v>
      </c>
      <c r="AL66" s="757"/>
      <c r="AM66" s="757"/>
      <c r="AN66" s="757"/>
      <c r="AO66" s="758"/>
      <c r="AP66" s="762" t="s">
        <v>425</v>
      </c>
      <c r="AQ66" s="763"/>
      <c r="AR66" s="763"/>
      <c r="AS66" s="763"/>
      <c r="AT66" s="764"/>
      <c r="AU66" s="762" t="s">
        <v>426</v>
      </c>
      <c r="AV66" s="763"/>
      <c r="AW66" s="763"/>
      <c r="AX66" s="763"/>
      <c r="AY66" s="764"/>
      <c r="AZ66" s="762" t="s">
        <v>379</v>
      </c>
      <c r="BA66" s="763"/>
      <c r="BB66" s="763"/>
      <c r="BC66" s="763"/>
      <c r="BD66" s="769"/>
      <c r="BE66" s="244"/>
      <c r="BF66" s="244"/>
      <c r="BG66" s="244"/>
      <c r="BH66" s="244"/>
      <c r="BI66" s="244"/>
      <c r="BJ66" s="244"/>
      <c r="BK66" s="244"/>
      <c r="BL66" s="244"/>
      <c r="BM66" s="244"/>
      <c r="BN66" s="244"/>
      <c r="BO66" s="244"/>
      <c r="BP66" s="244"/>
      <c r="BQ66" s="241">
        <v>60</v>
      </c>
      <c r="BR66" s="246"/>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33"/>
    </row>
    <row r="67" spans="1:131" ht="26.25" customHeight="1" thickBot="1" x14ac:dyDescent="0.25">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44"/>
      <c r="BF67" s="244"/>
      <c r="BG67" s="244"/>
      <c r="BH67" s="244"/>
      <c r="BI67" s="244"/>
      <c r="BJ67" s="244"/>
      <c r="BK67" s="244"/>
      <c r="BL67" s="244"/>
      <c r="BM67" s="244"/>
      <c r="BN67" s="244"/>
      <c r="BO67" s="244"/>
      <c r="BP67" s="244"/>
      <c r="BQ67" s="241">
        <v>61</v>
      </c>
      <c r="BR67" s="246"/>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33"/>
    </row>
    <row r="68" spans="1:131" ht="26.25" customHeight="1" thickTop="1" x14ac:dyDescent="0.2">
      <c r="A68" s="239">
        <v>1</v>
      </c>
      <c r="B68" s="898"/>
      <c r="C68" s="899"/>
      <c r="D68" s="899"/>
      <c r="E68" s="899"/>
      <c r="F68" s="899"/>
      <c r="G68" s="899"/>
      <c r="H68" s="899"/>
      <c r="I68" s="899"/>
      <c r="J68" s="899"/>
      <c r="K68" s="899"/>
      <c r="L68" s="899"/>
      <c r="M68" s="899"/>
      <c r="N68" s="899"/>
      <c r="O68" s="899"/>
      <c r="P68" s="900"/>
      <c r="Q68" s="901"/>
      <c r="R68" s="895"/>
      <c r="S68" s="895"/>
      <c r="T68" s="895"/>
      <c r="U68" s="895"/>
      <c r="V68" s="895"/>
      <c r="W68" s="895"/>
      <c r="X68" s="895"/>
      <c r="Y68" s="895"/>
      <c r="Z68" s="895"/>
      <c r="AA68" s="895"/>
      <c r="AB68" s="895"/>
      <c r="AC68" s="895"/>
      <c r="AD68" s="895"/>
      <c r="AE68" s="895"/>
      <c r="AF68" s="895"/>
      <c r="AG68" s="895"/>
      <c r="AH68" s="895"/>
      <c r="AI68" s="895"/>
      <c r="AJ68" s="895"/>
      <c r="AK68" s="895"/>
      <c r="AL68" s="895"/>
      <c r="AM68" s="895"/>
      <c r="AN68" s="895"/>
      <c r="AO68" s="895"/>
      <c r="AP68" s="895"/>
      <c r="AQ68" s="895"/>
      <c r="AR68" s="895"/>
      <c r="AS68" s="895"/>
      <c r="AT68" s="895"/>
      <c r="AU68" s="895"/>
      <c r="AV68" s="895"/>
      <c r="AW68" s="895"/>
      <c r="AX68" s="895"/>
      <c r="AY68" s="895"/>
      <c r="AZ68" s="896"/>
      <c r="BA68" s="896"/>
      <c r="BB68" s="896"/>
      <c r="BC68" s="896"/>
      <c r="BD68" s="897"/>
      <c r="BE68" s="244"/>
      <c r="BF68" s="244"/>
      <c r="BG68" s="244"/>
      <c r="BH68" s="244"/>
      <c r="BI68" s="244"/>
      <c r="BJ68" s="244"/>
      <c r="BK68" s="244"/>
      <c r="BL68" s="244"/>
      <c r="BM68" s="244"/>
      <c r="BN68" s="244"/>
      <c r="BO68" s="244"/>
      <c r="BP68" s="244"/>
      <c r="BQ68" s="241">
        <v>62</v>
      </c>
      <c r="BR68" s="246"/>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33"/>
    </row>
    <row r="69" spans="1:131" ht="26.25" customHeight="1" x14ac:dyDescent="0.2">
      <c r="A69" s="241">
        <v>2</v>
      </c>
      <c r="B69" s="902"/>
      <c r="C69" s="903"/>
      <c r="D69" s="903"/>
      <c r="E69" s="903"/>
      <c r="F69" s="903"/>
      <c r="G69" s="903"/>
      <c r="H69" s="903"/>
      <c r="I69" s="903"/>
      <c r="J69" s="903"/>
      <c r="K69" s="903"/>
      <c r="L69" s="903"/>
      <c r="M69" s="903"/>
      <c r="N69" s="903"/>
      <c r="O69" s="903"/>
      <c r="P69" s="904"/>
      <c r="Q69" s="905"/>
      <c r="R69" s="859"/>
      <c r="S69" s="859"/>
      <c r="T69" s="859"/>
      <c r="U69" s="859"/>
      <c r="V69" s="859"/>
      <c r="W69" s="859"/>
      <c r="X69" s="859"/>
      <c r="Y69" s="859"/>
      <c r="Z69" s="859"/>
      <c r="AA69" s="859"/>
      <c r="AB69" s="859"/>
      <c r="AC69" s="859"/>
      <c r="AD69" s="859"/>
      <c r="AE69" s="859"/>
      <c r="AF69" s="859"/>
      <c r="AG69" s="859"/>
      <c r="AH69" s="859"/>
      <c r="AI69" s="859"/>
      <c r="AJ69" s="859"/>
      <c r="AK69" s="859"/>
      <c r="AL69" s="859"/>
      <c r="AM69" s="859"/>
      <c r="AN69" s="859"/>
      <c r="AO69" s="859"/>
      <c r="AP69" s="859"/>
      <c r="AQ69" s="859"/>
      <c r="AR69" s="859"/>
      <c r="AS69" s="859"/>
      <c r="AT69" s="859"/>
      <c r="AU69" s="859"/>
      <c r="AV69" s="859"/>
      <c r="AW69" s="859"/>
      <c r="AX69" s="859"/>
      <c r="AY69" s="859"/>
      <c r="AZ69" s="861"/>
      <c r="BA69" s="861"/>
      <c r="BB69" s="861"/>
      <c r="BC69" s="861"/>
      <c r="BD69" s="862"/>
      <c r="BE69" s="244"/>
      <c r="BF69" s="244"/>
      <c r="BG69" s="244"/>
      <c r="BH69" s="244"/>
      <c r="BI69" s="244"/>
      <c r="BJ69" s="244"/>
      <c r="BK69" s="244"/>
      <c r="BL69" s="244"/>
      <c r="BM69" s="244"/>
      <c r="BN69" s="244"/>
      <c r="BO69" s="244"/>
      <c r="BP69" s="244"/>
      <c r="BQ69" s="241">
        <v>63</v>
      </c>
      <c r="BR69" s="246"/>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33"/>
    </row>
    <row r="70" spans="1:131" ht="26.25" customHeight="1" x14ac:dyDescent="0.2">
      <c r="A70" s="241">
        <v>3</v>
      </c>
      <c r="B70" s="902"/>
      <c r="C70" s="903"/>
      <c r="D70" s="903"/>
      <c r="E70" s="903"/>
      <c r="F70" s="903"/>
      <c r="G70" s="903"/>
      <c r="H70" s="903"/>
      <c r="I70" s="903"/>
      <c r="J70" s="903"/>
      <c r="K70" s="903"/>
      <c r="L70" s="903"/>
      <c r="M70" s="903"/>
      <c r="N70" s="903"/>
      <c r="O70" s="903"/>
      <c r="P70" s="904"/>
      <c r="Q70" s="905"/>
      <c r="R70" s="859"/>
      <c r="S70" s="859"/>
      <c r="T70" s="859"/>
      <c r="U70" s="859"/>
      <c r="V70" s="859"/>
      <c r="W70" s="859"/>
      <c r="X70" s="859"/>
      <c r="Y70" s="859"/>
      <c r="Z70" s="859"/>
      <c r="AA70" s="859"/>
      <c r="AB70" s="859"/>
      <c r="AC70" s="859"/>
      <c r="AD70" s="859"/>
      <c r="AE70" s="859"/>
      <c r="AF70" s="859"/>
      <c r="AG70" s="859"/>
      <c r="AH70" s="859"/>
      <c r="AI70" s="859"/>
      <c r="AJ70" s="859"/>
      <c r="AK70" s="859"/>
      <c r="AL70" s="859"/>
      <c r="AM70" s="859"/>
      <c r="AN70" s="859"/>
      <c r="AO70" s="859"/>
      <c r="AP70" s="859"/>
      <c r="AQ70" s="859"/>
      <c r="AR70" s="859"/>
      <c r="AS70" s="859"/>
      <c r="AT70" s="859"/>
      <c r="AU70" s="859"/>
      <c r="AV70" s="859"/>
      <c r="AW70" s="859"/>
      <c r="AX70" s="859"/>
      <c r="AY70" s="859"/>
      <c r="AZ70" s="861"/>
      <c r="BA70" s="861"/>
      <c r="BB70" s="861"/>
      <c r="BC70" s="861"/>
      <c r="BD70" s="862"/>
      <c r="BE70" s="244"/>
      <c r="BF70" s="244"/>
      <c r="BG70" s="244"/>
      <c r="BH70" s="244"/>
      <c r="BI70" s="244"/>
      <c r="BJ70" s="244"/>
      <c r="BK70" s="244"/>
      <c r="BL70" s="244"/>
      <c r="BM70" s="244"/>
      <c r="BN70" s="244"/>
      <c r="BO70" s="244"/>
      <c r="BP70" s="244"/>
      <c r="BQ70" s="241">
        <v>64</v>
      </c>
      <c r="BR70" s="246"/>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33"/>
    </row>
    <row r="71" spans="1:131" ht="26.25" customHeight="1" x14ac:dyDescent="0.2">
      <c r="A71" s="241">
        <v>4</v>
      </c>
      <c r="B71" s="902"/>
      <c r="C71" s="903"/>
      <c r="D71" s="903"/>
      <c r="E71" s="903"/>
      <c r="F71" s="903"/>
      <c r="G71" s="903"/>
      <c r="H71" s="903"/>
      <c r="I71" s="903"/>
      <c r="J71" s="903"/>
      <c r="K71" s="903"/>
      <c r="L71" s="903"/>
      <c r="M71" s="903"/>
      <c r="N71" s="903"/>
      <c r="O71" s="903"/>
      <c r="P71" s="904"/>
      <c r="Q71" s="905"/>
      <c r="R71" s="859"/>
      <c r="S71" s="859"/>
      <c r="T71" s="859"/>
      <c r="U71" s="859"/>
      <c r="V71" s="859"/>
      <c r="W71" s="859"/>
      <c r="X71" s="859"/>
      <c r="Y71" s="859"/>
      <c r="Z71" s="859"/>
      <c r="AA71" s="859"/>
      <c r="AB71" s="859"/>
      <c r="AC71" s="859"/>
      <c r="AD71" s="859"/>
      <c r="AE71" s="859"/>
      <c r="AF71" s="859"/>
      <c r="AG71" s="859"/>
      <c r="AH71" s="859"/>
      <c r="AI71" s="859"/>
      <c r="AJ71" s="859"/>
      <c r="AK71" s="859"/>
      <c r="AL71" s="859"/>
      <c r="AM71" s="859"/>
      <c r="AN71" s="859"/>
      <c r="AO71" s="859"/>
      <c r="AP71" s="859"/>
      <c r="AQ71" s="859"/>
      <c r="AR71" s="859"/>
      <c r="AS71" s="859"/>
      <c r="AT71" s="859"/>
      <c r="AU71" s="859"/>
      <c r="AV71" s="859"/>
      <c r="AW71" s="859"/>
      <c r="AX71" s="859"/>
      <c r="AY71" s="859"/>
      <c r="AZ71" s="861"/>
      <c r="BA71" s="861"/>
      <c r="BB71" s="861"/>
      <c r="BC71" s="861"/>
      <c r="BD71" s="862"/>
      <c r="BE71" s="244"/>
      <c r="BF71" s="244"/>
      <c r="BG71" s="244"/>
      <c r="BH71" s="244"/>
      <c r="BI71" s="244"/>
      <c r="BJ71" s="244"/>
      <c r="BK71" s="244"/>
      <c r="BL71" s="244"/>
      <c r="BM71" s="244"/>
      <c r="BN71" s="244"/>
      <c r="BO71" s="244"/>
      <c r="BP71" s="244"/>
      <c r="BQ71" s="241">
        <v>65</v>
      </c>
      <c r="BR71" s="246"/>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33"/>
    </row>
    <row r="72" spans="1:131" ht="26.25" customHeight="1" x14ac:dyDescent="0.2">
      <c r="A72" s="241">
        <v>5</v>
      </c>
      <c r="B72" s="902"/>
      <c r="C72" s="903"/>
      <c r="D72" s="903"/>
      <c r="E72" s="903"/>
      <c r="F72" s="903"/>
      <c r="G72" s="903"/>
      <c r="H72" s="903"/>
      <c r="I72" s="903"/>
      <c r="J72" s="903"/>
      <c r="K72" s="903"/>
      <c r="L72" s="903"/>
      <c r="M72" s="903"/>
      <c r="N72" s="903"/>
      <c r="O72" s="903"/>
      <c r="P72" s="904"/>
      <c r="Q72" s="905"/>
      <c r="R72" s="859"/>
      <c r="S72" s="859"/>
      <c r="T72" s="859"/>
      <c r="U72" s="859"/>
      <c r="V72" s="859"/>
      <c r="W72" s="859"/>
      <c r="X72" s="859"/>
      <c r="Y72" s="859"/>
      <c r="Z72" s="859"/>
      <c r="AA72" s="859"/>
      <c r="AB72" s="859"/>
      <c r="AC72" s="859"/>
      <c r="AD72" s="859"/>
      <c r="AE72" s="859"/>
      <c r="AF72" s="859"/>
      <c r="AG72" s="859"/>
      <c r="AH72" s="859"/>
      <c r="AI72" s="859"/>
      <c r="AJ72" s="859"/>
      <c r="AK72" s="859"/>
      <c r="AL72" s="859"/>
      <c r="AM72" s="859"/>
      <c r="AN72" s="859"/>
      <c r="AO72" s="859"/>
      <c r="AP72" s="859"/>
      <c r="AQ72" s="859"/>
      <c r="AR72" s="859"/>
      <c r="AS72" s="859"/>
      <c r="AT72" s="859"/>
      <c r="AU72" s="859"/>
      <c r="AV72" s="859"/>
      <c r="AW72" s="859"/>
      <c r="AX72" s="859"/>
      <c r="AY72" s="859"/>
      <c r="AZ72" s="861"/>
      <c r="BA72" s="861"/>
      <c r="BB72" s="861"/>
      <c r="BC72" s="861"/>
      <c r="BD72" s="862"/>
      <c r="BE72" s="244"/>
      <c r="BF72" s="244"/>
      <c r="BG72" s="244"/>
      <c r="BH72" s="244"/>
      <c r="BI72" s="244"/>
      <c r="BJ72" s="244"/>
      <c r="BK72" s="244"/>
      <c r="BL72" s="244"/>
      <c r="BM72" s="244"/>
      <c r="BN72" s="244"/>
      <c r="BO72" s="244"/>
      <c r="BP72" s="244"/>
      <c r="BQ72" s="241">
        <v>66</v>
      </c>
      <c r="BR72" s="246"/>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33"/>
    </row>
    <row r="73" spans="1:131" ht="26.25" customHeight="1" x14ac:dyDescent="0.2">
      <c r="A73" s="241">
        <v>6</v>
      </c>
      <c r="B73" s="902"/>
      <c r="C73" s="903"/>
      <c r="D73" s="903"/>
      <c r="E73" s="903"/>
      <c r="F73" s="903"/>
      <c r="G73" s="903"/>
      <c r="H73" s="903"/>
      <c r="I73" s="903"/>
      <c r="J73" s="903"/>
      <c r="K73" s="903"/>
      <c r="L73" s="903"/>
      <c r="M73" s="903"/>
      <c r="N73" s="903"/>
      <c r="O73" s="903"/>
      <c r="P73" s="904"/>
      <c r="Q73" s="905"/>
      <c r="R73" s="859"/>
      <c r="S73" s="859"/>
      <c r="T73" s="859"/>
      <c r="U73" s="859"/>
      <c r="V73" s="859"/>
      <c r="W73" s="859"/>
      <c r="X73" s="859"/>
      <c r="Y73" s="859"/>
      <c r="Z73" s="859"/>
      <c r="AA73" s="859"/>
      <c r="AB73" s="859"/>
      <c r="AC73" s="859"/>
      <c r="AD73" s="859"/>
      <c r="AE73" s="859"/>
      <c r="AF73" s="859"/>
      <c r="AG73" s="859"/>
      <c r="AH73" s="859"/>
      <c r="AI73" s="859"/>
      <c r="AJ73" s="859"/>
      <c r="AK73" s="859"/>
      <c r="AL73" s="859"/>
      <c r="AM73" s="859"/>
      <c r="AN73" s="859"/>
      <c r="AO73" s="859"/>
      <c r="AP73" s="859"/>
      <c r="AQ73" s="859"/>
      <c r="AR73" s="859"/>
      <c r="AS73" s="859"/>
      <c r="AT73" s="859"/>
      <c r="AU73" s="859"/>
      <c r="AV73" s="859"/>
      <c r="AW73" s="859"/>
      <c r="AX73" s="859"/>
      <c r="AY73" s="859"/>
      <c r="AZ73" s="861"/>
      <c r="BA73" s="861"/>
      <c r="BB73" s="861"/>
      <c r="BC73" s="861"/>
      <c r="BD73" s="862"/>
      <c r="BE73" s="244"/>
      <c r="BF73" s="244"/>
      <c r="BG73" s="244"/>
      <c r="BH73" s="244"/>
      <c r="BI73" s="244"/>
      <c r="BJ73" s="244"/>
      <c r="BK73" s="244"/>
      <c r="BL73" s="244"/>
      <c r="BM73" s="244"/>
      <c r="BN73" s="244"/>
      <c r="BO73" s="244"/>
      <c r="BP73" s="244"/>
      <c r="BQ73" s="241">
        <v>67</v>
      </c>
      <c r="BR73" s="246"/>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33"/>
    </row>
    <row r="74" spans="1:131" ht="26.25" customHeight="1" x14ac:dyDescent="0.2">
      <c r="A74" s="241">
        <v>7</v>
      </c>
      <c r="B74" s="902"/>
      <c r="C74" s="903"/>
      <c r="D74" s="903"/>
      <c r="E74" s="903"/>
      <c r="F74" s="903"/>
      <c r="G74" s="903"/>
      <c r="H74" s="903"/>
      <c r="I74" s="903"/>
      <c r="J74" s="903"/>
      <c r="K74" s="903"/>
      <c r="L74" s="903"/>
      <c r="M74" s="903"/>
      <c r="N74" s="903"/>
      <c r="O74" s="903"/>
      <c r="P74" s="904"/>
      <c r="Q74" s="905"/>
      <c r="R74" s="859"/>
      <c r="S74" s="859"/>
      <c r="T74" s="859"/>
      <c r="U74" s="859"/>
      <c r="V74" s="859"/>
      <c r="W74" s="859"/>
      <c r="X74" s="859"/>
      <c r="Y74" s="859"/>
      <c r="Z74" s="859"/>
      <c r="AA74" s="859"/>
      <c r="AB74" s="859"/>
      <c r="AC74" s="859"/>
      <c r="AD74" s="859"/>
      <c r="AE74" s="859"/>
      <c r="AF74" s="859"/>
      <c r="AG74" s="859"/>
      <c r="AH74" s="859"/>
      <c r="AI74" s="859"/>
      <c r="AJ74" s="859"/>
      <c r="AK74" s="859"/>
      <c r="AL74" s="859"/>
      <c r="AM74" s="859"/>
      <c r="AN74" s="859"/>
      <c r="AO74" s="859"/>
      <c r="AP74" s="859"/>
      <c r="AQ74" s="859"/>
      <c r="AR74" s="859"/>
      <c r="AS74" s="859"/>
      <c r="AT74" s="859"/>
      <c r="AU74" s="859"/>
      <c r="AV74" s="859"/>
      <c r="AW74" s="859"/>
      <c r="AX74" s="859"/>
      <c r="AY74" s="859"/>
      <c r="AZ74" s="861"/>
      <c r="BA74" s="861"/>
      <c r="BB74" s="861"/>
      <c r="BC74" s="861"/>
      <c r="BD74" s="862"/>
      <c r="BE74" s="244"/>
      <c r="BF74" s="244"/>
      <c r="BG74" s="244"/>
      <c r="BH74" s="244"/>
      <c r="BI74" s="244"/>
      <c r="BJ74" s="244"/>
      <c r="BK74" s="244"/>
      <c r="BL74" s="244"/>
      <c r="BM74" s="244"/>
      <c r="BN74" s="244"/>
      <c r="BO74" s="244"/>
      <c r="BP74" s="244"/>
      <c r="BQ74" s="241">
        <v>68</v>
      </c>
      <c r="BR74" s="246"/>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33"/>
    </row>
    <row r="75" spans="1:131" ht="26.25" customHeight="1" x14ac:dyDescent="0.2">
      <c r="A75" s="241">
        <v>8</v>
      </c>
      <c r="B75" s="902"/>
      <c r="C75" s="903"/>
      <c r="D75" s="903"/>
      <c r="E75" s="903"/>
      <c r="F75" s="903"/>
      <c r="G75" s="903"/>
      <c r="H75" s="903"/>
      <c r="I75" s="903"/>
      <c r="J75" s="903"/>
      <c r="K75" s="903"/>
      <c r="L75" s="903"/>
      <c r="M75" s="903"/>
      <c r="N75" s="903"/>
      <c r="O75" s="903"/>
      <c r="P75" s="904"/>
      <c r="Q75" s="906"/>
      <c r="R75" s="907"/>
      <c r="S75" s="907"/>
      <c r="T75" s="907"/>
      <c r="U75" s="863"/>
      <c r="V75" s="908"/>
      <c r="W75" s="907"/>
      <c r="X75" s="907"/>
      <c r="Y75" s="907"/>
      <c r="Z75" s="863"/>
      <c r="AA75" s="908"/>
      <c r="AB75" s="907"/>
      <c r="AC75" s="907"/>
      <c r="AD75" s="907"/>
      <c r="AE75" s="863"/>
      <c r="AF75" s="908"/>
      <c r="AG75" s="907"/>
      <c r="AH75" s="907"/>
      <c r="AI75" s="907"/>
      <c r="AJ75" s="863"/>
      <c r="AK75" s="908"/>
      <c r="AL75" s="907"/>
      <c r="AM75" s="907"/>
      <c r="AN75" s="907"/>
      <c r="AO75" s="863"/>
      <c r="AP75" s="908"/>
      <c r="AQ75" s="907"/>
      <c r="AR75" s="907"/>
      <c r="AS75" s="907"/>
      <c r="AT75" s="863"/>
      <c r="AU75" s="908"/>
      <c r="AV75" s="907"/>
      <c r="AW75" s="907"/>
      <c r="AX75" s="907"/>
      <c r="AY75" s="863"/>
      <c r="AZ75" s="861"/>
      <c r="BA75" s="861"/>
      <c r="BB75" s="861"/>
      <c r="BC75" s="861"/>
      <c r="BD75" s="862"/>
      <c r="BE75" s="244"/>
      <c r="BF75" s="244"/>
      <c r="BG75" s="244"/>
      <c r="BH75" s="244"/>
      <c r="BI75" s="244"/>
      <c r="BJ75" s="244"/>
      <c r="BK75" s="244"/>
      <c r="BL75" s="244"/>
      <c r="BM75" s="244"/>
      <c r="BN75" s="244"/>
      <c r="BO75" s="244"/>
      <c r="BP75" s="244"/>
      <c r="BQ75" s="241">
        <v>69</v>
      </c>
      <c r="BR75" s="246"/>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33"/>
    </row>
    <row r="76" spans="1:131" ht="26.25" customHeight="1" x14ac:dyDescent="0.2">
      <c r="A76" s="241">
        <v>9</v>
      </c>
      <c r="B76" s="902"/>
      <c r="C76" s="903"/>
      <c r="D76" s="903"/>
      <c r="E76" s="903"/>
      <c r="F76" s="903"/>
      <c r="G76" s="903"/>
      <c r="H76" s="903"/>
      <c r="I76" s="903"/>
      <c r="J76" s="903"/>
      <c r="K76" s="903"/>
      <c r="L76" s="903"/>
      <c r="M76" s="903"/>
      <c r="N76" s="903"/>
      <c r="O76" s="903"/>
      <c r="P76" s="904"/>
      <c r="Q76" s="906"/>
      <c r="R76" s="907"/>
      <c r="S76" s="907"/>
      <c r="T76" s="907"/>
      <c r="U76" s="863"/>
      <c r="V76" s="908"/>
      <c r="W76" s="907"/>
      <c r="X76" s="907"/>
      <c r="Y76" s="907"/>
      <c r="Z76" s="863"/>
      <c r="AA76" s="908"/>
      <c r="AB76" s="907"/>
      <c r="AC76" s="907"/>
      <c r="AD76" s="907"/>
      <c r="AE76" s="863"/>
      <c r="AF76" s="908"/>
      <c r="AG76" s="907"/>
      <c r="AH76" s="907"/>
      <c r="AI76" s="907"/>
      <c r="AJ76" s="863"/>
      <c r="AK76" s="908"/>
      <c r="AL76" s="907"/>
      <c r="AM76" s="907"/>
      <c r="AN76" s="907"/>
      <c r="AO76" s="863"/>
      <c r="AP76" s="908"/>
      <c r="AQ76" s="907"/>
      <c r="AR76" s="907"/>
      <c r="AS76" s="907"/>
      <c r="AT76" s="863"/>
      <c r="AU76" s="908"/>
      <c r="AV76" s="907"/>
      <c r="AW76" s="907"/>
      <c r="AX76" s="907"/>
      <c r="AY76" s="863"/>
      <c r="AZ76" s="861"/>
      <c r="BA76" s="861"/>
      <c r="BB76" s="861"/>
      <c r="BC76" s="861"/>
      <c r="BD76" s="862"/>
      <c r="BE76" s="244"/>
      <c r="BF76" s="244"/>
      <c r="BG76" s="244"/>
      <c r="BH76" s="244"/>
      <c r="BI76" s="244"/>
      <c r="BJ76" s="244"/>
      <c r="BK76" s="244"/>
      <c r="BL76" s="244"/>
      <c r="BM76" s="244"/>
      <c r="BN76" s="244"/>
      <c r="BO76" s="244"/>
      <c r="BP76" s="244"/>
      <c r="BQ76" s="241">
        <v>70</v>
      </c>
      <c r="BR76" s="246"/>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33"/>
    </row>
    <row r="77" spans="1:131" ht="26.25" customHeight="1" x14ac:dyDescent="0.2">
      <c r="A77" s="241">
        <v>10</v>
      </c>
      <c r="B77" s="902"/>
      <c r="C77" s="903"/>
      <c r="D77" s="903"/>
      <c r="E77" s="903"/>
      <c r="F77" s="903"/>
      <c r="G77" s="903"/>
      <c r="H77" s="903"/>
      <c r="I77" s="903"/>
      <c r="J77" s="903"/>
      <c r="K77" s="903"/>
      <c r="L77" s="903"/>
      <c r="M77" s="903"/>
      <c r="N77" s="903"/>
      <c r="O77" s="903"/>
      <c r="P77" s="904"/>
      <c r="Q77" s="906"/>
      <c r="R77" s="907"/>
      <c r="S77" s="907"/>
      <c r="T77" s="907"/>
      <c r="U77" s="863"/>
      <c r="V77" s="908"/>
      <c r="W77" s="907"/>
      <c r="X77" s="907"/>
      <c r="Y77" s="907"/>
      <c r="Z77" s="863"/>
      <c r="AA77" s="908"/>
      <c r="AB77" s="907"/>
      <c r="AC77" s="907"/>
      <c r="AD77" s="907"/>
      <c r="AE77" s="863"/>
      <c r="AF77" s="908"/>
      <c r="AG77" s="907"/>
      <c r="AH77" s="907"/>
      <c r="AI77" s="907"/>
      <c r="AJ77" s="863"/>
      <c r="AK77" s="908"/>
      <c r="AL77" s="907"/>
      <c r="AM77" s="907"/>
      <c r="AN77" s="907"/>
      <c r="AO77" s="863"/>
      <c r="AP77" s="908"/>
      <c r="AQ77" s="907"/>
      <c r="AR77" s="907"/>
      <c r="AS77" s="907"/>
      <c r="AT77" s="863"/>
      <c r="AU77" s="908"/>
      <c r="AV77" s="907"/>
      <c r="AW77" s="907"/>
      <c r="AX77" s="907"/>
      <c r="AY77" s="863"/>
      <c r="AZ77" s="861"/>
      <c r="BA77" s="861"/>
      <c r="BB77" s="861"/>
      <c r="BC77" s="861"/>
      <c r="BD77" s="862"/>
      <c r="BE77" s="244"/>
      <c r="BF77" s="244"/>
      <c r="BG77" s="244"/>
      <c r="BH77" s="244"/>
      <c r="BI77" s="244"/>
      <c r="BJ77" s="244"/>
      <c r="BK77" s="244"/>
      <c r="BL77" s="244"/>
      <c r="BM77" s="244"/>
      <c r="BN77" s="244"/>
      <c r="BO77" s="244"/>
      <c r="BP77" s="244"/>
      <c r="BQ77" s="241">
        <v>71</v>
      </c>
      <c r="BR77" s="246"/>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33"/>
    </row>
    <row r="78" spans="1:131" ht="26.25" customHeight="1" x14ac:dyDescent="0.2">
      <c r="A78" s="241">
        <v>11</v>
      </c>
      <c r="B78" s="902"/>
      <c r="C78" s="903"/>
      <c r="D78" s="903"/>
      <c r="E78" s="903"/>
      <c r="F78" s="903"/>
      <c r="G78" s="903"/>
      <c r="H78" s="903"/>
      <c r="I78" s="903"/>
      <c r="J78" s="903"/>
      <c r="K78" s="903"/>
      <c r="L78" s="903"/>
      <c r="M78" s="903"/>
      <c r="N78" s="903"/>
      <c r="O78" s="903"/>
      <c r="P78" s="904"/>
      <c r="Q78" s="905"/>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44"/>
      <c r="BF78" s="244"/>
      <c r="BG78" s="244"/>
      <c r="BH78" s="244"/>
      <c r="BI78" s="244"/>
      <c r="BJ78" s="233"/>
      <c r="BK78" s="233"/>
      <c r="BL78" s="233"/>
      <c r="BM78" s="233"/>
      <c r="BN78" s="233"/>
      <c r="BO78" s="244"/>
      <c r="BP78" s="244"/>
      <c r="BQ78" s="241">
        <v>72</v>
      </c>
      <c r="BR78" s="246"/>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33"/>
    </row>
    <row r="79" spans="1:131" ht="26.25" customHeight="1" x14ac:dyDescent="0.2">
      <c r="A79" s="241">
        <v>12</v>
      </c>
      <c r="B79" s="902"/>
      <c r="C79" s="903"/>
      <c r="D79" s="903"/>
      <c r="E79" s="903"/>
      <c r="F79" s="903"/>
      <c r="G79" s="903"/>
      <c r="H79" s="903"/>
      <c r="I79" s="903"/>
      <c r="J79" s="903"/>
      <c r="K79" s="903"/>
      <c r="L79" s="903"/>
      <c r="M79" s="903"/>
      <c r="N79" s="903"/>
      <c r="O79" s="903"/>
      <c r="P79" s="904"/>
      <c r="Q79" s="905"/>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44"/>
      <c r="BF79" s="244"/>
      <c r="BG79" s="244"/>
      <c r="BH79" s="244"/>
      <c r="BI79" s="244"/>
      <c r="BJ79" s="233"/>
      <c r="BK79" s="233"/>
      <c r="BL79" s="233"/>
      <c r="BM79" s="233"/>
      <c r="BN79" s="233"/>
      <c r="BO79" s="244"/>
      <c r="BP79" s="244"/>
      <c r="BQ79" s="241">
        <v>73</v>
      </c>
      <c r="BR79" s="246"/>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33"/>
    </row>
    <row r="80" spans="1:131" ht="26.25" customHeight="1" x14ac:dyDescent="0.2">
      <c r="A80" s="241">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44"/>
      <c r="BF80" s="244"/>
      <c r="BG80" s="244"/>
      <c r="BH80" s="244"/>
      <c r="BI80" s="244"/>
      <c r="BJ80" s="244"/>
      <c r="BK80" s="244"/>
      <c r="BL80" s="244"/>
      <c r="BM80" s="244"/>
      <c r="BN80" s="244"/>
      <c r="BO80" s="244"/>
      <c r="BP80" s="244"/>
      <c r="BQ80" s="241">
        <v>74</v>
      </c>
      <c r="BR80" s="246"/>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33"/>
    </row>
    <row r="81" spans="1:131" ht="26.25" customHeight="1" x14ac:dyDescent="0.2">
      <c r="A81" s="241">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44"/>
      <c r="BF81" s="244"/>
      <c r="BG81" s="244"/>
      <c r="BH81" s="244"/>
      <c r="BI81" s="244"/>
      <c r="BJ81" s="244"/>
      <c r="BK81" s="244"/>
      <c r="BL81" s="244"/>
      <c r="BM81" s="244"/>
      <c r="BN81" s="244"/>
      <c r="BO81" s="244"/>
      <c r="BP81" s="244"/>
      <c r="BQ81" s="241">
        <v>75</v>
      </c>
      <c r="BR81" s="246"/>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33"/>
    </row>
    <row r="82" spans="1:131" ht="26.25" customHeight="1" x14ac:dyDescent="0.2">
      <c r="A82" s="241">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44"/>
      <c r="BF82" s="244"/>
      <c r="BG82" s="244"/>
      <c r="BH82" s="244"/>
      <c r="BI82" s="244"/>
      <c r="BJ82" s="244"/>
      <c r="BK82" s="244"/>
      <c r="BL82" s="244"/>
      <c r="BM82" s="244"/>
      <c r="BN82" s="244"/>
      <c r="BO82" s="244"/>
      <c r="BP82" s="244"/>
      <c r="BQ82" s="241">
        <v>76</v>
      </c>
      <c r="BR82" s="246"/>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33"/>
    </row>
    <row r="83" spans="1:131" ht="26.25" customHeight="1" x14ac:dyDescent="0.2">
      <c r="A83" s="241">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44"/>
      <c r="BF83" s="244"/>
      <c r="BG83" s="244"/>
      <c r="BH83" s="244"/>
      <c r="BI83" s="244"/>
      <c r="BJ83" s="244"/>
      <c r="BK83" s="244"/>
      <c r="BL83" s="244"/>
      <c r="BM83" s="244"/>
      <c r="BN83" s="244"/>
      <c r="BO83" s="244"/>
      <c r="BP83" s="244"/>
      <c r="BQ83" s="241">
        <v>77</v>
      </c>
      <c r="BR83" s="246"/>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33"/>
    </row>
    <row r="84" spans="1:131" ht="26.25" customHeight="1" x14ac:dyDescent="0.2">
      <c r="A84" s="241">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44"/>
      <c r="BF84" s="244"/>
      <c r="BG84" s="244"/>
      <c r="BH84" s="244"/>
      <c r="BI84" s="244"/>
      <c r="BJ84" s="244"/>
      <c r="BK84" s="244"/>
      <c r="BL84" s="244"/>
      <c r="BM84" s="244"/>
      <c r="BN84" s="244"/>
      <c r="BO84" s="244"/>
      <c r="BP84" s="244"/>
      <c r="BQ84" s="241">
        <v>78</v>
      </c>
      <c r="BR84" s="246"/>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33"/>
    </row>
    <row r="85" spans="1:131" ht="26.25" customHeight="1" x14ac:dyDescent="0.2">
      <c r="A85" s="241">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44"/>
      <c r="BF85" s="244"/>
      <c r="BG85" s="244"/>
      <c r="BH85" s="244"/>
      <c r="BI85" s="244"/>
      <c r="BJ85" s="244"/>
      <c r="BK85" s="244"/>
      <c r="BL85" s="244"/>
      <c r="BM85" s="244"/>
      <c r="BN85" s="244"/>
      <c r="BO85" s="244"/>
      <c r="BP85" s="244"/>
      <c r="BQ85" s="241">
        <v>79</v>
      </c>
      <c r="BR85" s="246"/>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33"/>
    </row>
    <row r="86" spans="1:131" ht="26.25" customHeight="1" x14ac:dyDescent="0.2">
      <c r="A86" s="241">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44"/>
      <c r="BF86" s="244"/>
      <c r="BG86" s="244"/>
      <c r="BH86" s="244"/>
      <c r="BI86" s="244"/>
      <c r="BJ86" s="244"/>
      <c r="BK86" s="244"/>
      <c r="BL86" s="244"/>
      <c r="BM86" s="244"/>
      <c r="BN86" s="244"/>
      <c r="BO86" s="244"/>
      <c r="BP86" s="244"/>
      <c r="BQ86" s="241">
        <v>80</v>
      </c>
      <c r="BR86" s="246"/>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33"/>
    </row>
    <row r="87" spans="1:131" ht="26.25" customHeight="1" x14ac:dyDescent="0.2">
      <c r="A87" s="247">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44"/>
      <c r="BF87" s="244"/>
      <c r="BG87" s="244"/>
      <c r="BH87" s="244"/>
      <c r="BI87" s="244"/>
      <c r="BJ87" s="244"/>
      <c r="BK87" s="244"/>
      <c r="BL87" s="244"/>
      <c r="BM87" s="244"/>
      <c r="BN87" s="244"/>
      <c r="BO87" s="244"/>
      <c r="BP87" s="244"/>
      <c r="BQ87" s="241">
        <v>81</v>
      </c>
      <c r="BR87" s="246"/>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33"/>
    </row>
    <row r="88" spans="1:131" ht="26.25" customHeight="1" thickBot="1" x14ac:dyDescent="0.25">
      <c r="A88" s="243" t="s">
        <v>393</v>
      </c>
      <c r="B88" s="818" t="s">
        <v>427</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c r="AG88" s="873"/>
      <c r="AH88" s="873"/>
      <c r="AI88" s="873"/>
      <c r="AJ88" s="873"/>
      <c r="AK88" s="870"/>
      <c r="AL88" s="870"/>
      <c r="AM88" s="870"/>
      <c r="AN88" s="870"/>
      <c r="AO88" s="870"/>
      <c r="AP88" s="873"/>
      <c r="AQ88" s="873"/>
      <c r="AR88" s="873"/>
      <c r="AS88" s="873"/>
      <c r="AT88" s="873"/>
      <c r="AU88" s="873"/>
      <c r="AV88" s="873"/>
      <c r="AW88" s="873"/>
      <c r="AX88" s="873"/>
      <c r="AY88" s="873"/>
      <c r="AZ88" s="878"/>
      <c r="BA88" s="878"/>
      <c r="BB88" s="878"/>
      <c r="BC88" s="878"/>
      <c r="BD88" s="879"/>
      <c r="BE88" s="244"/>
      <c r="BF88" s="244"/>
      <c r="BG88" s="244"/>
      <c r="BH88" s="244"/>
      <c r="BI88" s="244"/>
      <c r="BJ88" s="244"/>
      <c r="BK88" s="244"/>
      <c r="BL88" s="244"/>
      <c r="BM88" s="244"/>
      <c r="BN88" s="244"/>
      <c r="BO88" s="244"/>
      <c r="BP88" s="244"/>
      <c r="BQ88" s="241">
        <v>82</v>
      </c>
      <c r="BR88" s="246"/>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393</v>
      </c>
      <c r="BR102" s="818" t="s">
        <v>428</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c r="CS102" s="881"/>
      <c r="CT102" s="881"/>
      <c r="CU102" s="881"/>
      <c r="CV102" s="920"/>
      <c r="CW102" s="919"/>
      <c r="CX102" s="881"/>
      <c r="CY102" s="881"/>
      <c r="CZ102" s="881"/>
      <c r="DA102" s="920"/>
      <c r="DB102" s="919"/>
      <c r="DC102" s="881"/>
      <c r="DD102" s="881"/>
      <c r="DE102" s="881"/>
      <c r="DF102" s="920"/>
      <c r="DG102" s="919"/>
      <c r="DH102" s="881"/>
      <c r="DI102" s="881"/>
      <c r="DJ102" s="881"/>
      <c r="DK102" s="920"/>
      <c r="DL102" s="919"/>
      <c r="DM102" s="881"/>
      <c r="DN102" s="881"/>
      <c r="DO102" s="881"/>
      <c r="DP102" s="920"/>
      <c r="DQ102" s="919"/>
      <c r="DR102" s="881"/>
      <c r="DS102" s="881"/>
      <c r="DT102" s="881"/>
      <c r="DU102" s="920"/>
      <c r="DV102" s="818"/>
      <c r="DW102" s="819"/>
      <c r="DX102" s="819"/>
      <c r="DY102" s="819"/>
      <c r="DZ102" s="943"/>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4" t="s">
        <v>429</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5" t="s">
        <v>430</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431</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432</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46" t="s">
        <v>433</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434</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33" customFormat="1" ht="26.25" customHeight="1" x14ac:dyDescent="0.2">
      <c r="A109" s="941" t="s">
        <v>435</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436</v>
      </c>
      <c r="AB109" s="922"/>
      <c r="AC109" s="922"/>
      <c r="AD109" s="922"/>
      <c r="AE109" s="923"/>
      <c r="AF109" s="921" t="s">
        <v>437</v>
      </c>
      <c r="AG109" s="922"/>
      <c r="AH109" s="922"/>
      <c r="AI109" s="922"/>
      <c r="AJ109" s="923"/>
      <c r="AK109" s="921" t="s">
        <v>306</v>
      </c>
      <c r="AL109" s="922"/>
      <c r="AM109" s="922"/>
      <c r="AN109" s="922"/>
      <c r="AO109" s="923"/>
      <c r="AP109" s="921" t="s">
        <v>438</v>
      </c>
      <c r="AQ109" s="922"/>
      <c r="AR109" s="922"/>
      <c r="AS109" s="922"/>
      <c r="AT109" s="924"/>
      <c r="AU109" s="941" t="s">
        <v>435</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436</v>
      </c>
      <c r="BR109" s="922"/>
      <c r="BS109" s="922"/>
      <c r="BT109" s="922"/>
      <c r="BU109" s="923"/>
      <c r="BV109" s="921" t="s">
        <v>437</v>
      </c>
      <c r="BW109" s="922"/>
      <c r="BX109" s="922"/>
      <c r="BY109" s="922"/>
      <c r="BZ109" s="923"/>
      <c r="CA109" s="921" t="s">
        <v>306</v>
      </c>
      <c r="CB109" s="922"/>
      <c r="CC109" s="922"/>
      <c r="CD109" s="922"/>
      <c r="CE109" s="923"/>
      <c r="CF109" s="942" t="s">
        <v>438</v>
      </c>
      <c r="CG109" s="942"/>
      <c r="CH109" s="942"/>
      <c r="CI109" s="942"/>
      <c r="CJ109" s="942"/>
      <c r="CK109" s="921" t="s">
        <v>439</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436</v>
      </c>
      <c r="DH109" s="922"/>
      <c r="DI109" s="922"/>
      <c r="DJ109" s="922"/>
      <c r="DK109" s="923"/>
      <c r="DL109" s="921" t="s">
        <v>437</v>
      </c>
      <c r="DM109" s="922"/>
      <c r="DN109" s="922"/>
      <c r="DO109" s="922"/>
      <c r="DP109" s="923"/>
      <c r="DQ109" s="921" t="s">
        <v>306</v>
      </c>
      <c r="DR109" s="922"/>
      <c r="DS109" s="922"/>
      <c r="DT109" s="922"/>
      <c r="DU109" s="923"/>
      <c r="DV109" s="921" t="s">
        <v>438</v>
      </c>
      <c r="DW109" s="922"/>
      <c r="DX109" s="922"/>
      <c r="DY109" s="922"/>
      <c r="DZ109" s="924"/>
    </row>
    <row r="110" spans="1:131" s="233" customFormat="1" ht="26.25" customHeight="1" x14ac:dyDescent="0.2">
      <c r="A110" s="925" t="s">
        <v>440</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1181974</v>
      </c>
      <c r="AB110" s="929"/>
      <c r="AC110" s="929"/>
      <c r="AD110" s="929"/>
      <c r="AE110" s="930"/>
      <c r="AF110" s="931">
        <v>1093905</v>
      </c>
      <c r="AG110" s="929"/>
      <c r="AH110" s="929"/>
      <c r="AI110" s="929"/>
      <c r="AJ110" s="930"/>
      <c r="AK110" s="931">
        <v>1121835</v>
      </c>
      <c r="AL110" s="929"/>
      <c r="AM110" s="929"/>
      <c r="AN110" s="929"/>
      <c r="AO110" s="930"/>
      <c r="AP110" s="932">
        <v>28.3</v>
      </c>
      <c r="AQ110" s="933"/>
      <c r="AR110" s="933"/>
      <c r="AS110" s="933"/>
      <c r="AT110" s="934"/>
      <c r="AU110" s="935" t="s">
        <v>72</v>
      </c>
      <c r="AV110" s="936"/>
      <c r="AW110" s="936"/>
      <c r="AX110" s="936"/>
      <c r="AY110" s="936"/>
      <c r="AZ110" s="958" t="s">
        <v>441</v>
      </c>
      <c r="BA110" s="926"/>
      <c r="BB110" s="926"/>
      <c r="BC110" s="926"/>
      <c r="BD110" s="926"/>
      <c r="BE110" s="926"/>
      <c r="BF110" s="926"/>
      <c r="BG110" s="926"/>
      <c r="BH110" s="926"/>
      <c r="BI110" s="926"/>
      <c r="BJ110" s="926"/>
      <c r="BK110" s="926"/>
      <c r="BL110" s="926"/>
      <c r="BM110" s="926"/>
      <c r="BN110" s="926"/>
      <c r="BO110" s="926"/>
      <c r="BP110" s="927"/>
      <c r="BQ110" s="959">
        <v>12847843</v>
      </c>
      <c r="BR110" s="960"/>
      <c r="BS110" s="960"/>
      <c r="BT110" s="960"/>
      <c r="BU110" s="960"/>
      <c r="BV110" s="960">
        <v>13631116</v>
      </c>
      <c r="BW110" s="960"/>
      <c r="BX110" s="960"/>
      <c r="BY110" s="960"/>
      <c r="BZ110" s="960"/>
      <c r="CA110" s="960">
        <v>14288513</v>
      </c>
      <c r="CB110" s="960"/>
      <c r="CC110" s="960"/>
      <c r="CD110" s="960"/>
      <c r="CE110" s="960"/>
      <c r="CF110" s="973">
        <v>360.8</v>
      </c>
      <c r="CG110" s="974"/>
      <c r="CH110" s="974"/>
      <c r="CI110" s="974"/>
      <c r="CJ110" s="974"/>
      <c r="CK110" s="975" t="s">
        <v>442</v>
      </c>
      <c r="CL110" s="976"/>
      <c r="CM110" s="958" t="s">
        <v>443</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128</v>
      </c>
      <c r="DH110" s="960"/>
      <c r="DI110" s="960"/>
      <c r="DJ110" s="960"/>
      <c r="DK110" s="960"/>
      <c r="DL110" s="960" t="s">
        <v>418</v>
      </c>
      <c r="DM110" s="960"/>
      <c r="DN110" s="960"/>
      <c r="DO110" s="960"/>
      <c r="DP110" s="960"/>
      <c r="DQ110" s="960" t="s">
        <v>444</v>
      </c>
      <c r="DR110" s="960"/>
      <c r="DS110" s="960"/>
      <c r="DT110" s="960"/>
      <c r="DU110" s="960"/>
      <c r="DV110" s="961" t="s">
        <v>445</v>
      </c>
      <c r="DW110" s="961"/>
      <c r="DX110" s="961"/>
      <c r="DY110" s="961"/>
      <c r="DZ110" s="962"/>
    </row>
    <row r="111" spans="1:131" s="233" customFormat="1" ht="26.25" customHeight="1" x14ac:dyDescent="0.2">
      <c r="A111" s="963" t="s">
        <v>446</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447</v>
      </c>
      <c r="AB111" s="967"/>
      <c r="AC111" s="967"/>
      <c r="AD111" s="967"/>
      <c r="AE111" s="968"/>
      <c r="AF111" s="969" t="s">
        <v>448</v>
      </c>
      <c r="AG111" s="967"/>
      <c r="AH111" s="967"/>
      <c r="AI111" s="967"/>
      <c r="AJ111" s="968"/>
      <c r="AK111" s="969" t="s">
        <v>448</v>
      </c>
      <c r="AL111" s="967"/>
      <c r="AM111" s="967"/>
      <c r="AN111" s="967"/>
      <c r="AO111" s="968"/>
      <c r="AP111" s="970" t="s">
        <v>418</v>
      </c>
      <c r="AQ111" s="971"/>
      <c r="AR111" s="971"/>
      <c r="AS111" s="971"/>
      <c r="AT111" s="972"/>
      <c r="AU111" s="937"/>
      <c r="AV111" s="938"/>
      <c r="AW111" s="938"/>
      <c r="AX111" s="938"/>
      <c r="AY111" s="938"/>
      <c r="AZ111" s="951" t="s">
        <v>449</v>
      </c>
      <c r="BA111" s="952"/>
      <c r="BB111" s="952"/>
      <c r="BC111" s="952"/>
      <c r="BD111" s="952"/>
      <c r="BE111" s="952"/>
      <c r="BF111" s="952"/>
      <c r="BG111" s="952"/>
      <c r="BH111" s="952"/>
      <c r="BI111" s="952"/>
      <c r="BJ111" s="952"/>
      <c r="BK111" s="952"/>
      <c r="BL111" s="952"/>
      <c r="BM111" s="952"/>
      <c r="BN111" s="952"/>
      <c r="BO111" s="952"/>
      <c r="BP111" s="953"/>
      <c r="BQ111" s="954">
        <v>53120</v>
      </c>
      <c r="BR111" s="955"/>
      <c r="BS111" s="955"/>
      <c r="BT111" s="955"/>
      <c r="BU111" s="955"/>
      <c r="BV111" s="955">
        <v>43757</v>
      </c>
      <c r="BW111" s="955"/>
      <c r="BX111" s="955"/>
      <c r="BY111" s="955"/>
      <c r="BZ111" s="955"/>
      <c r="CA111" s="955">
        <v>34208</v>
      </c>
      <c r="CB111" s="955"/>
      <c r="CC111" s="955"/>
      <c r="CD111" s="955"/>
      <c r="CE111" s="955"/>
      <c r="CF111" s="949">
        <v>0.9</v>
      </c>
      <c r="CG111" s="950"/>
      <c r="CH111" s="950"/>
      <c r="CI111" s="950"/>
      <c r="CJ111" s="950"/>
      <c r="CK111" s="977"/>
      <c r="CL111" s="978"/>
      <c r="CM111" s="951" t="s">
        <v>450</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128</v>
      </c>
      <c r="DH111" s="955"/>
      <c r="DI111" s="955"/>
      <c r="DJ111" s="955"/>
      <c r="DK111" s="955"/>
      <c r="DL111" s="955" t="s">
        <v>128</v>
      </c>
      <c r="DM111" s="955"/>
      <c r="DN111" s="955"/>
      <c r="DO111" s="955"/>
      <c r="DP111" s="955"/>
      <c r="DQ111" s="955" t="s">
        <v>451</v>
      </c>
      <c r="DR111" s="955"/>
      <c r="DS111" s="955"/>
      <c r="DT111" s="955"/>
      <c r="DU111" s="955"/>
      <c r="DV111" s="956" t="s">
        <v>444</v>
      </c>
      <c r="DW111" s="956"/>
      <c r="DX111" s="956"/>
      <c r="DY111" s="956"/>
      <c r="DZ111" s="957"/>
    </row>
    <row r="112" spans="1:131" s="233" customFormat="1" ht="26.25" customHeight="1" x14ac:dyDescent="0.2">
      <c r="A112" s="981" t="s">
        <v>452</v>
      </c>
      <c r="B112" s="982"/>
      <c r="C112" s="952" t="s">
        <v>453</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445</v>
      </c>
      <c r="AB112" s="988"/>
      <c r="AC112" s="988"/>
      <c r="AD112" s="988"/>
      <c r="AE112" s="989"/>
      <c r="AF112" s="990" t="s">
        <v>454</v>
      </c>
      <c r="AG112" s="988"/>
      <c r="AH112" s="988"/>
      <c r="AI112" s="988"/>
      <c r="AJ112" s="989"/>
      <c r="AK112" s="990" t="s">
        <v>447</v>
      </c>
      <c r="AL112" s="988"/>
      <c r="AM112" s="988"/>
      <c r="AN112" s="988"/>
      <c r="AO112" s="989"/>
      <c r="AP112" s="991" t="s">
        <v>448</v>
      </c>
      <c r="AQ112" s="992"/>
      <c r="AR112" s="992"/>
      <c r="AS112" s="992"/>
      <c r="AT112" s="993"/>
      <c r="AU112" s="937"/>
      <c r="AV112" s="938"/>
      <c r="AW112" s="938"/>
      <c r="AX112" s="938"/>
      <c r="AY112" s="938"/>
      <c r="AZ112" s="951" t="s">
        <v>455</v>
      </c>
      <c r="BA112" s="952"/>
      <c r="BB112" s="952"/>
      <c r="BC112" s="952"/>
      <c r="BD112" s="952"/>
      <c r="BE112" s="952"/>
      <c r="BF112" s="952"/>
      <c r="BG112" s="952"/>
      <c r="BH112" s="952"/>
      <c r="BI112" s="952"/>
      <c r="BJ112" s="952"/>
      <c r="BK112" s="952"/>
      <c r="BL112" s="952"/>
      <c r="BM112" s="952"/>
      <c r="BN112" s="952"/>
      <c r="BO112" s="952"/>
      <c r="BP112" s="953"/>
      <c r="BQ112" s="954">
        <v>3229585</v>
      </c>
      <c r="BR112" s="955"/>
      <c r="BS112" s="955"/>
      <c r="BT112" s="955"/>
      <c r="BU112" s="955"/>
      <c r="BV112" s="955">
        <v>3115209</v>
      </c>
      <c r="BW112" s="955"/>
      <c r="BX112" s="955"/>
      <c r="BY112" s="955"/>
      <c r="BZ112" s="955"/>
      <c r="CA112" s="955">
        <v>3146796</v>
      </c>
      <c r="CB112" s="955"/>
      <c r="CC112" s="955"/>
      <c r="CD112" s="955"/>
      <c r="CE112" s="955"/>
      <c r="CF112" s="949">
        <v>79.5</v>
      </c>
      <c r="CG112" s="950"/>
      <c r="CH112" s="950"/>
      <c r="CI112" s="950"/>
      <c r="CJ112" s="950"/>
      <c r="CK112" s="977"/>
      <c r="CL112" s="978"/>
      <c r="CM112" s="951" t="s">
        <v>456</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447</v>
      </c>
      <c r="DH112" s="955"/>
      <c r="DI112" s="955"/>
      <c r="DJ112" s="955"/>
      <c r="DK112" s="955"/>
      <c r="DL112" s="955" t="s">
        <v>457</v>
      </c>
      <c r="DM112" s="955"/>
      <c r="DN112" s="955"/>
      <c r="DO112" s="955"/>
      <c r="DP112" s="955"/>
      <c r="DQ112" s="955" t="s">
        <v>457</v>
      </c>
      <c r="DR112" s="955"/>
      <c r="DS112" s="955"/>
      <c r="DT112" s="955"/>
      <c r="DU112" s="955"/>
      <c r="DV112" s="956" t="s">
        <v>448</v>
      </c>
      <c r="DW112" s="956"/>
      <c r="DX112" s="956"/>
      <c r="DY112" s="956"/>
      <c r="DZ112" s="957"/>
    </row>
    <row r="113" spans="1:130" s="233" customFormat="1" ht="26.25" customHeight="1" x14ac:dyDescent="0.2">
      <c r="A113" s="983"/>
      <c r="B113" s="984"/>
      <c r="C113" s="952" t="s">
        <v>458</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288621</v>
      </c>
      <c r="AB113" s="967"/>
      <c r="AC113" s="967"/>
      <c r="AD113" s="967"/>
      <c r="AE113" s="968"/>
      <c r="AF113" s="969">
        <v>291803</v>
      </c>
      <c r="AG113" s="967"/>
      <c r="AH113" s="967"/>
      <c r="AI113" s="967"/>
      <c r="AJ113" s="968"/>
      <c r="AK113" s="969">
        <v>297261</v>
      </c>
      <c r="AL113" s="967"/>
      <c r="AM113" s="967"/>
      <c r="AN113" s="967"/>
      <c r="AO113" s="968"/>
      <c r="AP113" s="970">
        <v>7.5</v>
      </c>
      <c r="AQ113" s="971"/>
      <c r="AR113" s="971"/>
      <c r="AS113" s="971"/>
      <c r="AT113" s="972"/>
      <c r="AU113" s="937"/>
      <c r="AV113" s="938"/>
      <c r="AW113" s="938"/>
      <c r="AX113" s="938"/>
      <c r="AY113" s="938"/>
      <c r="AZ113" s="951" t="s">
        <v>459</v>
      </c>
      <c r="BA113" s="952"/>
      <c r="BB113" s="952"/>
      <c r="BC113" s="952"/>
      <c r="BD113" s="952"/>
      <c r="BE113" s="952"/>
      <c r="BF113" s="952"/>
      <c r="BG113" s="952"/>
      <c r="BH113" s="952"/>
      <c r="BI113" s="952"/>
      <c r="BJ113" s="952"/>
      <c r="BK113" s="952"/>
      <c r="BL113" s="952"/>
      <c r="BM113" s="952"/>
      <c r="BN113" s="952"/>
      <c r="BO113" s="952"/>
      <c r="BP113" s="953"/>
      <c r="BQ113" s="954">
        <v>52047</v>
      </c>
      <c r="BR113" s="955"/>
      <c r="BS113" s="955"/>
      <c r="BT113" s="955"/>
      <c r="BU113" s="955"/>
      <c r="BV113" s="955">
        <v>46579</v>
      </c>
      <c r="BW113" s="955"/>
      <c r="BX113" s="955"/>
      <c r="BY113" s="955"/>
      <c r="BZ113" s="955"/>
      <c r="CA113" s="955">
        <v>47827</v>
      </c>
      <c r="CB113" s="955"/>
      <c r="CC113" s="955"/>
      <c r="CD113" s="955"/>
      <c r="CE113" s="955"/>
      <c r="CF113" s="949">
        <v>1.2</v>
      </c>
      <c r="CG113" s="950"/>
      <c r="CH113" s="950"/>
      <c r="CI113" s="950"/>
      <c r="CJ113" s="950"/>
      <c r="CK113" s="977"/>
      <c r="CL113" s="978"/>
      <c r="CM113" s="951" t="s">
        <v>460</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v>53120</v>
      </c>
      <c r="DH113" s="988"/>
      <c r="DI113" s="988"/>
      <c r="DJ113" s="988"/>
      <c r="DK113" s="989"/>
      <c r="DL113" s="990">
        <v>43757</v>
      </c>
      <c r="DM113" s="988"/>
      <c r="DN113" s="988"/>
      <c r="DO113" s="988"/>
      <c r="DP113" s="989"/>
      <c r="DQ113" s="990">
        <v>34208</v>
      </c>
      <c r="DR113" s="988"/>
      <c r="DS113" s="988"/>
      <c r="DT113" s="988"/>
      <c r="DU113" s="989"/>
      <c r="DV113" s="991">
        <v>0.9</v>
      </c>
      <c r="DW113" s="992"/>
      <c r="DX113" s="992"/>
      <c r="DY113" s="992"/>
      <c r="DZ113" s="993"/>
    </row>
    <row r="114" spans="1:130" s="233" customFormat="1" ht="26.25" customHeight="1" x14ac:dyDescent="0.2">
      <c r="A114" s="983"/>
      <c r="B114" s="984"/>
      <c r="C114" s="952" t="s">
        <v>461</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v>16031</v>
      </c>
      <c r="AB114" s="988"/>
      <c r="AC114" s="988"/>
      <c r="AD114" s="988"/>
      <c r="AE114" s="989"/>
      <c r="AF114" s="990">
        <v>7522</v>
      </c>
      <c r="AG114" s="988"/>
      <c r="AH114" s="988"/>
      <c r="AI114" s="988"/>
      <c r="AJ114" s="989"/>
      <c r="AK114" s="990">
        <v>3449</v>
      </c>
      <c r="AL114" s="988"/>
      <c r="AM114" s="988"/>
      <c r="AN114" s="988"/>
      <c r="AO114" s="989"/>
      <c r="AP114" s="991">
        <v>0.1</v>
      </c>
      <c r="AQ114" s="992"/>
      <c r="AR114" s="992"/>
      <c r="AS114" s="992"/>
      <c r="AT114" s="993"/>
      <c r="AU114" s="937"/>
      <c r="AV114" s="938"/>
      <c r="AW114" s="938"/>
      <c r="AX114" s="938"/>
      <c r="AY114" s="938"/>
      <c r="AZ114" s="951" t="s">
        <v>462</v>
      </c>
      <c r="BA114" s="952"/>
      <c r="BB114" s="952"/>
      <c r="BC114" s="952"/>
      <c r="BD114" s="952"/>
      <c r="BE114" s="952"/>
      <c r="BF114" s="952"/>
      <c r="BG114" s="952"/>
      <c r="BH114" s="952"/>
      <c r="BI114" s="952"/>
      <c r="BJ114" s="952"/>
      <c r="BK114" s="952"/>
      <c r="BL114" s="952"/>
      <c r="BM114" s="952"/>
      <c r="BN114" s="952"/>
      <c r="BO114" s="952"/>
      <c r="BP114" s="953"/>
      <c r="BQ114" s="954">
        <v>1249443</v>
      </c>
      <c r="BR114" s="955"/>
      <c r="BS114" s="955"/>
      <c r="BT114" s="955"/>
      <c r="BU114" s="955"/>
      <c r="BV114" s="955">
        <v>1100818</v>
      </c>
      <c r="BW114" s="955"/>
      <c r="BX114" s="955"/>
      <c r="BY114" s="955"/>
      <c r="BZ114" s="955"/>
      <c r="CA114" s="955">
        <v>1240927</v>
      </c>
      <c r="CB114" s="955"/>
      <c r="CC114" s="955"/>
      <c r="CD114" s="955"/>
      <c r="CE114" s="955"/>
      <c r="CF114" s="949">
        <v>31.3</v>
      </c>
      <c r="CG114" s="950"/>
      <c r="CH114" s="950"/>
      <c r="CI114" s="950"/>
      <c r="CJ114" s="950"/>
      <c r="CK114" s="977"/>
      <c r="CL114" s="978"/>
      <c r="CM114" s="951" t="s">
        <v>463</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445</v>
      </c>
      <c r="DH114" s="988"/>
      <c r="DI114" s="988"/>
      <c r="DJ114" s="988"/>
      <c r="DK114" s="989"/>
      <c r="DL114" s="990" t="s">
        <v>457</v>
      </c>
      <c r="DM114" s="988"/>
      <c r="DN114" s="988"/>
      <c r="DO114" s="988"/>
      <c r="DP114" s="989"/>
      <c r="DQ114" s="990" t="s">
        <v>447</v>
      </c>
      <c r="DR114" s="988"/>
      <c r="DS114" s="988"/>
      <c r="DT114" s="988"/>
      <c r="DU114" s="989"/>
      <c r="DV114" s="991" t="s">
        <v>457</v>
      </c>
      <c r="DW114" s="992"/>
      <c r="DX114" s="992"/>
      <c r="DY114" s="992"/>
      <c r="DZ114" s="993"/>
    </row>
    <row r="115" spans="1:130" s="233" customFormat="1" ht="26.25" customHeight="1" x14ac:dyDescent="0.2">
      <c r="A115" s="983"/>
      <c r="B115" s="984"/>
      <c r="C115" s="952" t="s">
        <v>464</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v>9976</v>
      </c>
      <c r="AB115" s="967"/>
      <c r="AC115" s="967"/>
      <c r="AD115" s="967"/>
      <c r="AE115" s="968"/>
      <c r="AF115" s="969">
        <v>9363</v>
      </c>
      <c r="AG115" s="967"/>
      <c r="AH115" s="967"/>
      <c r="AI115" s="967"/>
      <c r="AJ115" s="968"/>
      <c r="AK115" s="969">
        <v>9548</v>
      </c>
      <c r="AL115" s="967"/>
      <c r="AM115" s="967"/>
      <c r="AN115" s="967"/>
      <c r="AO115" s="968"/>
      <c r="AP115" s="970">
        <v>0.2</v>
      </c>
      <c r="AQ115" s="971"/>
      <c r="AR115" s="971"/>
      <c r="AS115" s="971"/>
      <c r="AT115" s="972"/>
      <c r="AU115" s="937"/>
      <c r="AV115" s="938"/>
      <c r="AW115" s="938"/>
      <c r="AX115" s="938"/>
      <c r="AY115" s="938"/>
      <c r="AZ115" s="951" t="s">
        <v>465</v>
      </c>
      <c r="BA115" s="952"/>
      <c r="BB115" s="952"/>
      <c r="BC115" s="952"/>
      <c r="BD115" s="952"/>
      <c r="BE115" s="952"/>
      <c r="BF115" s="952"/>
      <c r="BG115" s="952"/>
      <c r="BH115" s="952"/>
      <c r="BI115" s="952"/>
      <c r="BJ115" s="952"/>
      <c r="BK115" s="952"/>
      <c r="BL115" s="952"/>
      <c r="BM115" s="952"/>
      <c r="BN115" s="952"/>
      <c r="BO115" s="952"/>
      <c r="BP115" s="953"/>
      <c r="BQ115" s="954" t="s">
        <v>448</v>
      </c>
      <c r="BR115" s="955"/>
      <c r="BS115" s="955"/>
      <c r="BT115" s="955"/>
      <c r="BU115" s="955"/>
      <c r="BV115" s="955" t="s">
        <v>418</v>
      </c>
      <c r="BW115" s="955"/>
      <c r="BX115" s="955"/>
      <c r="BY115" s="955"/>
      <c r="BZ115" s="955"/>
      <c r="CA115" s="955" t="s">
        <v>128</v>
      </c>
      <c r="CB115" s="955"/>
      <c r="CC115" s="955"/>
      <c r="CD115" s="955"/>
      <c r="CE115" s="955"/>
      <c r="CF115" s="949" t="s">
        <v>444</v>
      </c>
      <c r="CG115" s="950"/>
      <c r="CH115" s="950"/>
      <c r="CI115" s="950"/>
      <c r="CJ115" s="950"/>
      <c r="CK115" s="977"/>
      <c r="CL115" s="978"/>
      <c r="CM115" s="951" t="s">
        <v>466</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t="s">
        <v>448</v>
      </c>
      <c r="DH115" s="988"/>
      <c r="DI115" s="988"/>
      <c r="DJ115" s="988"/>
      <c r="DK115" s="989"/>
      <c r="DL115" s="990" t="s">
        <v>418</v>
      </c>
      <c r="DM115" s="988"/>
      <c r="DN115" s="988"/>
      <c r="DO115" s="988"/>
      <c r="DP115" s="989"/>
      <c r="DQ115" s="990" t="s">
        <v>457</v>
      </c>
      <c r="DR115" s="988"/>
      <c r="DS115" s="988"/>
      <c r="DT115" s="988"/>
      <c r="DU115" s="989"/>
      <c r="DV115" s="991" t="s">
        <v>444</v>
      </c>
      <c r="DW115" s="992"/>
      <c r="DX115" s="992"/>
      <c r="DY115" s="992"/>
      <c r="DZ115" s="993"/>
    </row>
    <row r="116" spans="1:130" s="233" customFormat="1" ht="26.25" customHeight="1" x14ac:dyDescent="0.2">
      <c r="A116" s="985"/>
      <c r="B116" s="986"/>
      <c r="C116" s="994" t="s">
        <v>467</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v>96</v>
      </c>
      <c r="AB116" s="988"/>
      <c r="AC116" s="988"/>
      <c r="AD116" s="988"/>
      <c r="AE116" s="989"/>
      <c r="AF116" s="990">
        <v>154</v>
      </c>
      <c r="AG116" s="988"/>
      <c r="AH116" s="988"/>
      <c r="AI116" s="988"/>
      <c r="AJ116" s="989"/>
      <c r="AK116" s="990">
        <v>108</v>
      </c>
      <c r="AL116" s="988"/>
      <c r="AM116" s="988"/>
      <c r="AN116" s="988"/>
      <c r="AO116" s="989"/>
      <c r="AP116" s="991">
        <v>0</v>
      </c>
      <c r="AQ116" s="992"/>
      <c r="AR116" s="992"/>
      <c r="AS116" s="992"/>
      <c r="AT116" s="993"/>
      <c r="AU116" s="937"/>
      <c r="AV116" s="938"/>
      <c r="AW116" s="938"/>
      <c r="AX116" s="938"/>
      <c r="AY116" s="938"/>
      <c r="AZ116" s="996" t="s">
        <v>468</v>
      </c>
      <c r="BA116" s="997"/>
      <c r="BB116" s="997"/>
      <c r="BC116" s="997"/>
      <c r="BD116" s="997"/>
      <c r="BE116" s="997"/>
      <c r="BF116" s="997"/>
      <c r="BG116" s="997"/>
      <c r="BH116" s="997"/>
      <c r="BI116" s="997"/>
      <c r="BJ116" s="997"/>
      <c r="BK116" s="997"/>
      <c r="BL116" s="997"/>
      <c r="BM116" s="997"/>
      <c r="BN116" s="997"/>
      <c r="BO116" s="997"/>
      <c r="BP116" s="998"/>
      <c r="BQ116" s="954" t="s">
        <v>457</v>
      </c>
      <c r="BR116" s="955"/>
      <c r="BS116" s="955"/>
      <c r="BT116" s="955"/>
      <c r="BU116" s="955"/>
      <c r="BV116" s="955" t="s">
        <v>128</v>
      </c>
      <c r="BW116" s="955"/>
      <c r="BX116" s="955"/>
      <c r="BY116" s="955"/>
      <c r="BZ116" s="955"/>
      <c r="CA116" s="955" t="s">
        <v>447</v>
      </c>
      <c r="CB116" s="955"/>
      <c r="CC116" s="955"/>
      <c r="CD116" s="955"/>
      <c r="CE116" s="955"/>
      <c r="CF116" s="949" t="s">
        <v>445</v>
      </c>
      <c r="CG116" s="950"/>
      <c r="CH116" s="950"/>
      <c r="CI116" s="950"/>
      <c r="CJ116" s="950"/>
      <c r="CK116" s="977"/>
      <c r="CL116" s="978"/>
      <c r="CM116" s="951" t="s">
        <v>469</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451</v>
      </c>
      <c r="DH116" s="988"/>
      <c r="DI116" s="988"/>
      <c r="DJ116" s="988"/>
      <c r="DK116" s="989"/>
      <c r="DL116" s="990" t="s">
        <v>444</v>
      </c>
      <c r="DM116" s="988"/>
      <c r="DN116" s="988"/>
      <c r="DO116" s="988"/>
      <c r="DP116" s="989"/>
      <c r="DQ116" s="990" t="s">
        <v>448</v>
      </c>
      <c r="DR116" s="988"/>
      <c r="DS116" s="988"/>
      <c r="DT116" s="988"/>
      <c r="DU116" s="989"/>
      <c r="DV116" s="991" t="s">
        <v>128</v>
      </c>
      <c r="DW116" s="992"/>
      <c r="DX116" s="992"/>
      <c r="DY116" s="992"/>
      <c r="DZ116" s="993"/>
    </row>
    <row r="117" spans="1:130" s="233" customFormat="1" ht="26.25" customHeight="1" x14ac:dyDescent="0.2">
      <c r="A117" s="941" t="s">
        <v>188</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470</v>
      </c>
      <c r="Z117" s="923"/>
      <c r="AA117" s="1007">
        <v>1496698</v>
      </c>
      <c r="AB117" s="1008"/>
      <c r="AC117" s="1008"/>
      <c r="AD117" s="1008"/>
      <c r="AE117" s="1009"/>
      <c r="AF117" s="1010">
        <v>1402747</v>
      </c>
      <c r="AG117" s="1008"/>
      <c r="AH117" s="1008"/>
      <c r="AI117" s="1008"/>
      <c r="AJ117" s="1009"/>
      <c r="AK117" s="1010">
        <v>1432201</v>
      </c>
      <c r="AL117" s="1008"/>
      <c r="AM117" s="1008"/>
      <c r="AN117" s="1008"/>
      <c r="AO117" s="1009"/>
      <c r="AP117" s="1011"/>
      <c r="AQ117" s="1012"/>
      <c r="AR117" s="1012"/>
      <c r="AS117" s="1012"/>
      <c r="AT117" s="1013"/>
      <c r="AU117" s="937"/>
      <c r="AV117" s="938"/>
      <c r="AW117" s="938"/>
      <c r="AX117" s="938"/>
      <c r="AY117" s="938"/>
      <c r="AZ117" s="1003" t="s">
        <v>471</v>
      </c>
      <c r="BA117" s="1004"/>
      <c r="BB117" s="1004"/>
      <c r="BC117" s="1004"/>
      <c r="BD117" s="1004"/>
      <c r="BE117" s="1004"/>
      <c r="BF117" s="1004"/>
      <c r="BG117" s="1004"/>
      <c r="BH117" s="1004"/>
      <c r="BI117" s="1004"/>
      <c r="BJ117" s="1004"/>
      <c r="BK117" s="1004"/>
      <c r="BL117" s="1004"/>
      <c r="BM117" s="1004"/>
      <c r="BN117" s="1004"/>
      <c r="BO117" s="1004"/>
      <c r="BP117" s="1005"/>
      <c r="BQ117" s="954" t="s">
        <v>457</v>
      </c>
      <c r="BR117" s="955"/>
      <c r="BS117" s="955"/>
      <c r="BT117" s="955"/>
      <c r="BU117" s="955"/>
      <c r="BV117" s="955" t="s">
        <v>448</v>
      </c>
      <c r="BW117" s="955"/>
      <c r="BX117" s="955"/>
      <c r="BY117" s="955"/>
      <c r="BZ117" s="955"/>
      <c r="CA117" s="955" t="s">
        <v>128</v>
      </c>
      <c r="CB117" s="955"/>
      <c r="CC117" s="955"/>
      <c r="CD117" s="955"/>
      <c r="CE117" s="955"/>
      <c r="CF117" s="949" t="s">
        <v>448</v>
      </c>
      <c r="CG117" s="950"/>
      <c r="CH117" s="950"/>
      <c r="CI117" s="950"/>
      <c r="CJ117" s="950"/>
      <c r="CK117" s="977"/>
      <c r="CL117" s="978"/>
      <c r="CM117" s="951" t="s">
        <v>472</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454</v>
      </c>
      <c r="DH117" s="988"/>
      <c r="DI117" s="988"/>
      <c r="DJ117" s="988"/>
      <c r="DK117" s="989"/>
      <c r="DL117" s="990" t="s">
        <v>447</v>
      </c>
      <c r="DM117" s="988"/>
      <c r="DN117" s="988"/>
      <c r="DO117" s="988"/>
      <c r="DP117" s="989"/>
      <c r="DQ117" s="990" t="s">
        <v>445</v>
      </c>
      <c r="DR117" s="988"/>
      <c r="DS117" s="988"/>
      <c r="DT117" s="988"/>
      <c r="DU117" s="989"/>
      <c r="DV117" s="991" t="s">
        <v>454</v>
      </c>
      <c r="DW117" s="992"/>
      <c r="DX117" s="992"/>
      <c r="DY117" s="992"/>
      <c r="DZ117" s="993"/>
    </row>
    <row r="118" spans="1:130" s="233" customFormat="1" ht="26.25" customHeight="1" x14ac:dyDescent="0.2">
      <c r="A118" s="941" t="s">
        <v>439</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436</v>
      </c>
      <c r="AB118" s="922"/>
      <c r="AC118" s="922"/>
      <c r="AD118" s="922"/>
      <c r="AE118" s="923"/>
      <c r="AF118" s="921" t="s">
        <v>437</v>
      </c>
      <c r="AG118" s="922"/>
      <c r="AH118" s="922"/>
      <c r="AI118" s="922"/>
      <c r="AJ118" s="923"/>
      <c r="AK118" s="921" t="s">
        <v>306</v>
      </c>
      <c r="AL118" s="922"/>
      <c r="AM118" s="922"/>
      <c r="AN118" s="922"/>
      <c r="AO118" s="923"/>
      <c r="AP118" s="999" t="s">
        <v>438</v>
      </c>
      <c r="AQ118" s="1000"/>
      <c r="AR118" s="1000"/>
      <c r="AS118" s="1000"/>
      <c r="AT118" s="1001"/>
      <c r="AU118" s="937"/>
      <c r="AV118" s="938"/>
      <c r="AW118" s="938"/>
      <c r="AX118" s="938"/>
      <c r="AY118" s="938"/>
      <c r="AZ118" s="1002" t="s">
        <v>473</v>
      </c>
      <c r="BA118" s="994"/>
      <c r="BB118" s="994"/>
      <c r="BC118" s="994"/>
      <c r="BD118" s="994"/>
      <c r="BE118" s="994"/>
      <c r="BF118" s="994"/>
      <c r="BG118" s="994"/>
      <c r="BH118" s="994"/>
      <c r="BI118" s="994"/>
      <c r="BJ118" s="994"/>
      <c r="BK118" s="994"/>
      <c r="BL118" s="994"/>
      <c r="BM118" s="994"/>
      <c r="BN118" s="994"/>
      <c r="BO118" s="994"/>
      <c r="BP118" s="995"/>
      <c r="BQ118" s="1028" t="s">
        <v>457</v>
      </c>
      <c r="BR118" s="1029"/>
      <c r="BS118" s="1029"/>
      <c r="BT118" s="1029"/>
      <c r="BU118" s="1029"/>
      <c r="BV118" s="1029" t="s">
        <v>457</v>
      </c>
      <c r="BW118" s="1029"/>
      <c r="BX118" s="1029"/>
      <c r="BY118" s="1029"/>
      <c r="BZ118" s="1029"/>
      <c r="CA118" s="1029" t="s">
        <v>454</v>
      </c>
      <c r="CB118" s="1029"/>
      <c r="CC118" s="1029"/>
      <c r="CD118" s="1029"/>
      <c r="CE118" s="1029"/>
      <c r="CF118" s="949" t="s">
        <v>444</v>
      </c>
      <c r="CG118" s="950"/>
      <c r="CH118" s="950"/>
      <c r="CI118" s="950"/>
      <c r="CJ118" s="950"/>
      <c r="CK118" s="977"/>
      <c r="CL118" s="978"/>
      <c r="CM118" s="951" t="s">
        <v>474</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451</v>
      </c>
      <c r="DH118" s="988"/>
      <c r="DI118" s="988"/>
      <c r="DJ118" s="988"/>
      <c r="DK118" s="989"/>
      <c r="DL118" s="990" t="s">
        <v>475</v>
      </c>
      <c r="DM118" s="988"/>
      <c r="DN118" s="988"/>
      <c r="DO118" s="988"/>
      <c r="DP118" s="989"/>
      <c r="DQ118" s="990" t="s">
        <v>445</v>
      </c>
      <c r="DR118" s="988"/>
      <c r="DS118" s="988"/>
      <c r="DT118" s="988"/>
      <c r="DU118" s="989"/>
      <c r="DV118" s="991" t="s">
        <v>128</v>
      </c>
      <c r="DW118" s="992"/>
      <c r="DX118" s="992"/>
      <c r="DY118" s="992"/>
      <c r="DZ118" s="993"/>
    </row>
    <row r="119" spans="1:130" s="233" customFormat="1" ht="26.25" customHeight="1" x14ac:dyDescent="0.2">
      <c r="A119" s="1085" t="s">
        <v>442</v>
      </c>
      <c r="B119" s="976"/>
      <c r="C119" s="958" t="s">
        <v>443</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447</v>
      </c>
      <c r="AB119" s="929"/>
      <c r="AC119" s="929"/>
      <c r="AD119" s="929"/>
      <c r="AE119" s="930"/>
      <c r="AF119" s="931" t="s">
        <v>475</v>
      </c>
      <c r="AG119" s="929"/>
      <c r="AH119" s="929"/>
      <c r="AI119" s="929"/>
      <c r="AJ119" s="930"/>
      <c r="AK119" s="931" t="s">
        <v>445</v>
      </c>
      <c r="AL119" s="929"/>
      <c r="AM119" s="929"/>
      <c r="AN119" s="929"/>
      <c r="AO119" s="930"/>
      <c r="AP119" s="932" t="s">
        <v>128</v>
      </c>
      <c r="AQ119" s="933"/>
      <c r="AR119" s="933"/>
      <c r="AS119" s="933"/>
      <c r="AT119" s="934"/>
      <c r="AU119" s="939"/>
      <c r="AV119" s="940"/>
      <c r="AW119" s="940"/>
      <c r="AX119" s="940"/>
      <c r="AY119" s="940"/>
      <c r="AZ119" s="254" t="s">
        <v>188</v>
      </c>
      <c r="BA119" s="254"/>
      <c r="BB119" s="254"/>
      <c r="BC119" s="254"/>
      <c r="BD119" s="254"/>
      <c r="BE119" s="254"/>
      <c r="BF119" s="254"/>
      <c r="BG119" s="254"/>
      <c r="BH119" s="254"/>
      <c r="BI119" s="254"/>
      <c r="BJ119" s="254"/>
      <c r="BK119" s="254"/>
      <c r="BL119" s="254"/>
      <c r="BM119" s="254"/>
      <c r="BN119" s="254"/>
      <c r="BO119" s="1006" t="s">
        <v>476</v>
      </c>
      <c r="BP119" s="1034"/>
      <c r="BQ119" s="1028">
        <v>17432038</v>
      </c>
      <c r="BR119" s="1029"/>
      <c r="BS119" s="1029"/>
      <c r="BT119" s="1029"/>
      <c r="BU119" s="1029"/>
      <c r="BV119" s="1029">
        <v>17937479</v>
      </c>
      <c r="BW119" s="1029"/>
      <c r="BX119" s="1029"/>
      <c r="BY119" s="1029"/>
      <c r="BZ119" s="1029"/>
      <c r="CA119" s="1029">
        <v>18758271</v>
      </c>
      <c r="CB119" s="1029"/>
      <c r="CC119" s="1029"/>
      <c r="CD119" s="1029"/>
      <c r="CE119" s="1029"/>
      <c r="CF119" s="1030"/>
      <c r="CG119" s="1031"/>
      <c r="CH119" s="1031"/>
      <c r="CI119" s="1031"/>
      <c r="CJ119" s="1032"/>
      <c r="CK119" s="979"/>
      <c r="CL119" s="980"/>
      <c r="CM119" s="1002" t="s">
        <v>477</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t="s">
        <v>128</v>
      </c>
      <c r="DH119" s="1015"/>
      <c r="DI119" s="1015"/>
      <c r="DJ119" s="1015"/>
      <c r="DK119" s="1016"/>
      <c r="DL119" s="1014" t="s">
        <v>444</v>
      </c>
      <c r="DM119" s="1015"/>
      <c r="DN119" s="1015"/>
      <c r="DO119" s="1015"/>
      <c r="DP119" s="1016"/>
      <c r="DQ119" s="1014" t="s">
        <v>457</v>
      </c>
      <c r="DR119" s="1015"/>
      <c r="DS119" s="1015"/>
      <c r="DT119" s="1015"/>
      <c r="DU119" s="1016"/>
      <c r="DV119" s="1017" t="s">
        <v>457</v>
      </c>
      <c r="DW119" s="1018"/>
      <c r="DX119" s="1018"/>
      <c r="DY119" s="1018"/>
      <c r="DZ119" s="1019"/>
    </row>
    <row r="120" spans="1:130" s="233" customFormat="1" ht="26.25" customHeight="1" x14ac:dyDescent="0.2">
      <c r="A120" s="1086"/>
      <c r="B120" s="978"/>
      <c r="C120" s="951" t="s">
        <v>450</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457</v>
      </c>
      <c r="AB120" s="988"/>
      <c r="AC120" s="988"/>
      <c r="AD120" s="988"/>
      <c r="AE120" s="989"/>
      <c r="AF120" s="990" t="s">
        <v>475</v>
      </c>
      <c r="AG120" s="988"/>
      <c r="AH120" s="988"/>
      <c r="AI120" s="988"/>
      <c r="AJ120" s="989"/>
      <c r="AK120" s="990" t="s">
        <v>475</v>
      </c>
      <c r="AL120" s="988"/>
      <c r="AM120" s="988"/>
      <c r="AN120" s="988"/>
      <c r="AO120" s="989"/>
      <c r="AP120" s="991" t="s">
        <v>475</v>
      </c>
      <c r="AQ120" s="992"/>
      <c r="AR120" s="992"/>
      <c r="AS120" s="992"/>
      <c r="AT120" s="993"/>
      <c r="AU120" s="1020" t="s">
        <v>478</v>
      </c>
      <c r="AV120" s="1021"/>
      <c r="AW120" s="1021"/>
      <c r="AX120" s="1021"/>
      <c r="AY120" s="1022"/>
      <c r="AZ120" s="958" t="s">
        <v>479</v>
      </c>
      <c r="BA120" s="926"/>
      <c r="BB120" s="926"/>
      <c r="BC120" s="926"/>
      <c r="BD120" s="926"/>
      <c r="BE120" s="926"/>
      <c r="BF120" s="926"/>
      <c r="BG120" s="926"/>
      <c r="BH120" s="926"/>
      <c r="BI120" s="926"/>
      <c r="BJ120" s="926"/>
      <c r="BK120" s="926"/>
      <c r="BL120" s="926"/>
      <c r="BM120" s="926"/>
      <c r="BN120" s="926"/>
      <c r="BO120" s="926"/>
      <c r="BP120" s="927"/>
      <c r="BQ120" s="959">
        <v>2152040</v>
      </c>
      <c r="BR120" s="960"/>
      <c r="BS120" s="960"/>
      <c r="BT120" s="960"/>
      <c r="BU120" s="960"/>
      <c r="BV120" s="960">
        <v>1959573</v>
      </c>
      <c r="BW120" s="960"/>
      <c r="BX120" s="960"/>
      <c r="BY120" s="960"/>
      <c r="BZ120" s="960"/>
      <c r="CA120" s="960">
        <v>2475842</v>
      </c>
      <c r="CB120" s="960"/>
      <c r="CC120" s="960"/>
      <c r="CD120" s="960"/>
      <c r="CE120" s="960"/>
      <c r="CF120" s="973">
        <v>62.5</v>
      </c>
      <c r="CG120" s="974"/>
      <c r="CH120" s="974"/>
      <c r="CI120" s="974"/>
      <c r="CJ120" s="974"/>
      <c r="CK120" s="1035" t="s">
        <v>480</v>
      </c>
      <c r="CL120" s="1036"/>
      <c r="CM120" s="1036"/>
      <c r="CN120" s="1036"/>
      <c r="CO120" s="1037"/>
      <c r="CP120" s="1043" t="s">
        <v>481</v>
      </c>
      <c r="CQ120" s="1044"/>
      <c r="CR120" s="1044"/>
      <c r="CS120" s="1044"/>
      <c r="CT120" s="1044"/>
      <c r="CU120" s="1044"/>
      <c r="CV120" s="1044"/>
      <c r="CW120" s="1044"/>
      <c r="CX120" s="1044"/>
      <c r="CY120" s="1044"/>
      <c r="CZ120" s="1044"/>
      <c r="DA120" s="1044"/>
      <c r="DB120" s="1044"/>
      <c r="DC120" s="1044"/>
      <c r="DD120" s="1044"/>
      <c r="DE120" s="1044"/>
      <c r="DF120" s="1045"/>
      <c r="DG120" s="959">
        <v>1922772</v>
      </c>
      <c r="DH120" s="960"/>
      <c r="DI120" s="960"/>
      <c r="DJ120" s="960"/>
      <c r="DK120" s="960"/>
      <c r="DL120" s="960">
        <v>1951435</v>
      </c>
      <c r="DM120" s="960"/>
      <c r="DN120" s="960"/>
      <c r="DO120" s="960"/>
      <c r="DP120" s="960"/>
      <c r="DQ120" s="960">
        <v>2074251</v>
      </c>
      <c r="DR120" s="960"/>
      <c r="DS120" s="960"/>
      <c r="DT120" s="960"/>
      <c r="DU120" s="960"/>
      <c r="DV120" s="961">
        <v>52.4</v>
      </c>
      <c r="DW120" s="961"/>
      <c r="DX120" s="961"/>
      <c r="DY120" s="961"/>
      <c r="DZ120" s="962"/>
    </row>
    <row r="121" spans="1:130" s="233" customFormat="1" ht="26.25" customHeight="1" x14ac:dyDescent="0.2">
      <c r="A121" s="1086"/>
      <c r="B121" s="978"/>
      <c r="C121" s="1003" t="s">
        <v>482</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128</v>
      </c>
      <c r="AB121" s="988"/>
      <c r="AC121" s="988"/>
      <c r="AD121" s="988"/>
      <c r="AE121" s="989"/>
      <c r="AF121" s="990" t="s">
        <v>128</v>
      </c>
      <c r="AG121" s="988"/>
      <c r="AH121" s="988"/>
      <c r="AI121" s="988"/>
      <c r="AJ121" s="989"/>
      <c r="AK121" s="990" t="s">
        <v>451</v>
      </c>
      <c r="AL121" s="988"/>
      <c r="AM121" s="988"/>
      <c r="AN121" s="988"/>
      <c r="AO121" s="989"/>
      <c r="AP121" s="991" t="s">
        <v>457</v>
      </c>
      <c r="AQ121" s="992"/>
      <c r="AR121" s="992"/>
      <c r="AS121" s="992"/>
      <c r="AT121" s="993"/>
      <c r="AU121" s="1023"/>
      <c r="AV121" s="1024"/>
      <c r="AW121" s="1024"/>
      <c r="AX121" s="1024"/>
      <c r="AY121" s="1025"/>
      <c r="AZ121" s="951" t="s">
        <v>483</v>
      </c>
      <c r="BA121" s="952"/>
      <c r="BB121" s="952"/>
      <c r="BC121" s="952"/>
      <c r="BD121" s="952"/>
      <c r="BE121" s="952"/>
      <c r="BF121" s="952"/>
      <c r="BG121" s="952"/>
      <c r="BH121" s="952"/>
      <c r="BI121" s="952"/>
      <c r="BJ121" s="952"/>
      <c r="BK121" s="952"/>
      <c r="BL121" s="952"/>
      <c r="BM121" s="952"/>
      <c r="BN121" s="952"/>
      <c r="BO121" s="952"/>
      <c r="BP121" s="953"/>
      <c r="BQ121" s="954">
        <v>278749</v>
      </c>
      <c r="BR121" s="955"/>
      <c r="BS121" s="955"/>
      <c r="BT121" s="955"/>
      <c r="BU121" s="955"/>
      <c r="BV121" s="955">
        <v>270290</v>
      </c>
      <c r="BW121" s="955"/>
      <c r="BX121" s="955"/>
      <c r="BY121" s="955"/>
      <c r="BZ121" s="955"/>
      <c r="CA121" s="955">
        <v>247218</v>
      </c>
      <c r="CB121" s="955"/>
      <c r="CC121" s="955"/>
      <c r="CD121" s="955"/>
      <c r="CE121" s="955"/>
      <c r="CF121" s="949">
        <v>6.2</v>
      </c>
      <c r="CG121" s="950"/>
      <c r="CH121" s="950"/>
      <c r="CI121" s="950"/>
      <c r="CJ121" s="950"/>
      <c r="CK121" s="1038"/>
      <c r="CL121" s="1039"/>
      <c r="CM121" s="1039"/>
      <c r="CN121" s="1039"/>
      <c r="CO121" s="1040"/>
      <c r="CP121" s="1048" t="s">
        <v>484</v>
      </c>
      <c r="CQ121" s="1049"/>
      <c r="CR121" s="1049"/>
      <c r="CS121" s="1049"/>
      <c r="CT121" s="1049"/>
      <c r="CU121" s="1049"/>
      <c r="CV121" s="1049"/>
      <c r="CW121" s="1049"/>
      <c r="CX121" s="1049"/>
      <c r="CY121" s="1049"/>
      <c r="CZ121" s="1049"/>
      <c r="DA121" s="1049"/>
      <c r="DB121" s="1049"/>
      <c r="DC121" s="1049"/>
      <c r="DD121" s="1049"/>
      <c r="DE121" s="1049"/>
      <c r="DF121" s="1050"/>
      <c r="DG121" s="954">
        <v>1052682</v>
      </c>
      <c r="DH121" s="955"/>
      <c r="DI121" s="955"/>
      <c r="DJ121" s="955"/>
      <c r="DK121" s="955"/>
      <c r="DL121" s="955">
        <v>924038</v>
      </c>
      <c r="DM121" s="955"/>
      <c r="DN121" s="955"/>
      <c r="DO121" s="955"/>
      <c r="DP121" s="955"/>
      <c r="DQ121" s="955">
        <v>838354</v>
      </c>
      <c r="DR121" s="955"/>
      <c r="DS121" s="955"/>
      <c r="DT121" s="955"/>
      <c r="DU121" s="955"/>
      <c r="DV121" s="956">
        <v>21.2</v>
      </c>
      <c r="DW121" s="956"/>
      <c r="DX121" s="956"/>
      <c r="DY121" s="956"/>
      <c r="DZ121" s="957"/>
    </row>
    <row r="122" spans="1:130" s="233" customFormat="1" ht="26.25" customHeight="1" x14ac:dyDescent="0.2">
      <c r="A122" s="1086"/>
      <c r="B122" s="978"/>
      <c r="C122" s="951" t="s">
        <v>463</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448</v>
      </c>
      <c r="AB122" s="988"/>
      <c r="AC122" s="988"/>
      <c r="AD122" s="988"/>
      <c r="AE122" s="989"/>
      <c r="AF122" s="990" t="s">
        <v>457</v>
      </c>
      <c r="AG122" s="988"/>
      <c r="AH122" s="988"/>
      <c r="AI122" s="988"/>
      <c r="AJ122" s="989"/>
      <c r="AK122" s="990" t="s">
        <v>448</v>
      </c>
      <c r="AL122" s="988"/>
      <c r="AM122" s="988"/>
      <c r="AN122" s="988"/>
      <c r="AO122" s="989"/>
      <c r="AP122" s="991" t="s">
        <v>451</v>
      </c>
      <c r="AQ122" s="992"/>
      <c r="AR122" s="992"/>
      <c r="AS122" s="992"/>
      <c r="AT122" s="993"/>
      <c r="AU122" s="1023"/>
      <c r="AV122" s="1024"/>
      <c r="AW122" s="1024"/>
      <c r="AX122" s="1024"/>
      <c r="AY122" s="1025"/>
      <c r="AZ122" s="1002" t="s">
        <v>485</v>
      </c>
      <c r="BA122" s="994"/>
      <c r="BB122" s="994"/>
      <c r="BC122" s="994"/>
      <c r="BD122" s="994"/>
      <c r="BE122" s="994"/>
      <c r="BF122" s="994"/>
      <c r="BG122" s="994"/>
      <c r="BH122" s="994"/>
      <c r="BI122" s="994"/>
      <c r="BJ122" s="994"/>
      <c r="BK122" s="994"/>
      <c r="BL122" s="994"/>
      <c r="BM122" s="994"/>
      <c r="BN122" s="994"/>
      <c r="BO122" s="994"/>
      <c r="BP122" s="995"/>
      <c r="BQ122" s="1028">
        <v>11105904</v>
      </c>
      <c r="BR122" s="1029"/>
      <c r="BS122" s="1029"/>
      <c r="BT122" s="1029"/>
      <c r="BU122" s="1029"/>
      <c r="BV122" s="1029">
        <v>11645868</v>
      </c>
      <c r="BW122" s="1029"/>
      <c r="BX122" s="1029"/>
      <c r="BY122" s="1029"/>
      <c r="BZ122" s="1029"/>
      <c r="CA122" s="1029">
        <v>12267387</v>
      </c>
      <c r="CB122" s="1029"/>
      <c r="CC122" s="1029"/>
      <c r="CD122" s="1029"/>
      <c r="CE122" s="1029"/>
      <c r="CF122" s="1046">
        <v>309.7</v>
      </c>
      <c r="CG122" s="1047"/>
      <c r="CH122" s="1047"/>
      <c r="CI122" s="1047"/>
      <c r="CJ122" s="1047"/>
      <c r="CK122" s="1038"/>
      <c r="CL122" s="1039"/>
      <c r="CM122" s="1039"/>
      <c r="CN122" s="1039"/>
      <c r="CO122" s="1040"/>
      <c r="CP122" s="1048" t="s">
        <v>486</v>
      </c>
      <c r="CQ122" s="1049"/>
      <c r="CR122" s="1049"/>
      <c r="CS122" s="1049"/>
      <c r="CT122" s="1049"/>
      <c r="CU122" s="1049"/>
      <c r="CV122" s="1049"/>
      <c r="CW122" s="1049"/>
      <c r="CX122" s="1049"/>
      <c r="CY122" s="1049"/>
      <c r="CZ122" s="1049"/>
      <c r="DA122" s="1049"/>
      <c r="DB122" s="1049"/>
      <c r="DC122" s="1049"/>
      <c r="DD122" s="1049"/>
      <c r="DE122" s="1049"/>
      <c r="DF122" s="1050"/>
      <c r="DG122" s="954">
        <v>228389</v>
      </c>
      <c r="DH122" s="955"/>
      <c r="DI122" s="955"/>
      <c r="DJ122" s="955"/>
      <c r="DK122" s="955"/>
      <c r="DL122" s="955">
        <v>215595</v>
      </c>
      <c r="DM122" s="955"/>
      <c r="DN122" s="955"/>
      <c r="DO122" s="955"/>
      <c r="DP122" s="955"/>
      <c r="DQ122" s="955">
        <v>211682</v>
      </c>
      <c r="DR122" s="955"/>
      <c r="DS122" s="955"/>
      <c r="DT122" s="955"/>
      <c r="DU122" s="955"/>
      <c r="DV122" s="956">
        <v>5.3</v>
      </c>
      <c r="DW122" s="956"/>
      <c r="DX122" s="956"/>
      <c r="DY122" s="956"/>
      <c r="DZ122" s="957"/>
    </row>
    <row r="123" spans="1:130" s="233" customFormat="1" ht="26.25" customHeight="1" x14ac:dyDescent="0.2">
      <c r="A123" s="1086"/>
      <c r="B123" s="978"/>
      <c r="C123" s="951" t="s">
        <v>469</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457</v>
      </c>
      <c r="AB123" s="988"/>
      <c r="AC123" s="988"/>
      <c r="AD123" s="988"/>
      <c r="AE123" s="989"/>
      <c r="AF123" s="990" t="s">
        <v>475</v>
      </c>
      <c r="AG123" s="988"/>
      <c r="AH123" s="988"/>
      <c r="AI123" s="988"/>
      <c r="AJ123" s="989"/>
      <c r="AK123" s="990" t="s">
        <v>128</v>
      </c>
      <c r="AL123" s="988"/>
      <c r="AM123" s="988"/>
      <c r="AN123" s="988"/>
      <c r="AO123" s="989"/>
      <c r="AP123" s="991" t="s">
        <v>447</v>
      </c>
      <c r="AQ123" s="992"/>
      <c r="AR123" s="992"/>
      <c r="AS123" s="992"/>
      <c r="AT123" s="993"/>
      <c r="AU123" s="1026"/>
      <c r="AV123" s="1027"/>
      <c r="AW123" s="1027"/>
      <c r="AX123" s="1027"/>
      <c r="AY123" s="1027"/>
      <c r="AZ123" s="254" t="s">
        <v>188</v>
      </c>
      <c r="BA123" s="254"/>
      <c r="BB123" s="254"/>
      <c r="BC123" s="254"/>
      <c r="BD123" s="254"/>
      <c r="BE123" s="254"/>
      <c r="BF123" s="254"/>
      <c r="BG123" s="254"/>
      <c r="BH123" s="254"/>
      <c r="BI123" s="254"/>
      <c r="BJ123" s="254"/>
      <c r="BK123" s="254"/>
      <c r="BL123" s="254"/>
      <c r="BM123" s="254"/>
      <c r="BN123" s="254"/>
      <c r="BO123" s="1006" t="s">
        <v>487</v>
      </c>
      <c r="BP123" s="1034"/>
      <c r="BQ123" s="1092">
        <v>13536693</v>
      </c>
      <c r="BR123" s="1093"/>
      <c r="BS123" s="1093"/>
      <c r="BT123" s="1093"/>
      <c r="BU123" s="1093"/>
      <c r="BV123" s="1093">
        <v>13875731</v>
      </c>
      <c r="BW123" s="1093"/>
      <c r="BX123" s="1093"/>
      <c r="BY123" s="1093"/>
      <c r="BZ123" s="1093"/>
      <c r="CA123" s="1093">
        <v>14990447</v>
      </c>
      <c r="CB123" s="1093"/>
      <c r="CC123" s="1093"/>
      <c r="CD123" s="1093"/>
      <c r="CE123" s="1093"/>
      <c r="CF123" s="1030"/>
      <c r="CG123" s="1031"/>
      <c r="CH123" s="1031"/>
      <c r="CI123" s="1031"/>
      <c r="CJ123" s="1032"/>
      <c r="CK123" s="1038"/>
      <c r="CL123" s="1039"/>
      <c r="CM123" s="1039"/>
      <c r="CN123" s="1039"/>
      <c r="CO123" s="1040"/>
      <c r="CP123" s="1048" t="s">
        <v>415</v>
      </c>
      <c r="CQ123" s="1049"/>
      <c r="CR123" s="1049"/>
      <c r="CS123" s="1049"/>
      <c r="CT123" s="1049"/>
      <c r="CU123" s="1049"/>
      <c r="CV123" s="1049"/>
      <c r="CW123" s="1049"/>
      <c r="CX123" s="1049"/>
      <c r="CY123" s="1049"/>
      <c r="CZ123" s="1049"/>
      <c r="DA123" s="1049"/>
      <c r="DB123" s="1049"/>
      <c r="DC123" s="1049"/>
      <c r="DD123" s="1049"/>
      <c r="DE123" s="1049"/>
      <c r="DF123" s="1050"/>
      <c r="DG123" s="987">
        <v>25742</v>
      </c>
      <c r="DH123" s="988"/>
      <c r="DI123" s="988"/>
      <c r="DJ123" s="988"/>
      <c r="DK123" s="989"/>
      <c r="DL123" s="990">
        <v>24141</v>
      </c>
      <c r="DM123" s="988"/>
      <c r="DN123" s="988"/>
      <c r="DO123" s="988"/>
      <c r="DP123" s="989"/>
      <c r="DQ123" s="990">
        <v>22509</v>
      </c>
      <c r="DR123" s="988"/>
      <c r="DS123" s="988"/>
      <c r="DT123" s="988"/>
      <c r="DU123" s="989"/>
      <c r="DV123" s="991">
        <v>0.6</v>
      </c>
      <c r="DW123" s="992"/>
      <c r="DX123" s="992"/>
      <c r="DY123" s="992"/>
      <c r="DZ123" s="993"/>
    </row>
    <row r="124" spans="1:130" s="233" customFormat="1" ht="26.25" customHeight="1" thickBot="1" x14ac:dyDescent="0.25">
      <c r="A124" s="1086"/>
      <c r="B124" s="978"/>
      <c r="C124" s="951" t="s">
        <v>472</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448</v>
      </c>
      <c r="AB124" s="988"/>
      <c r="AC124" s="988"/>
      <c r="AD124" s="988"/>
      <c r="AE124" s="989"/>
      <c r="AF124" s="990" t="s">
        <v>418</v>
      </c>
      <c r="AG124" s="988"/>
      <c r="AH124" s="988"/>
      <c r="AI124" s="988"/>
      <c r="AJ124" s="989"/>
      <c r="AK124" s="990" t="s">
        <v>128</v>
      </c>
      <c r="AL124" s="988"/>
      <c r="AM124" s="988"/>
      <c r="AN124" s="988"/>
      <c r="AO124" s="989"/>
      <c r="AP124" s="991" t="s">
        <v>445</v>
      </c>
      <c r="AQ124" s="992"/>
      <c r="AR124" s="992"/>
      <c r="AS124" s="992"/>
      <c r="AT124" s="993"/>
      <c r="AU124" s="1088" t="s">
        <v>488</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v>108.8</v>
      </c>
      <c r="BR124" s="1056"/>
      <c r="BS124" s="1056"/>
      <c r="BT124" s="1056"/>
      <c r="BU124" s="1056"/>
      <c r="BV124" s="1056">
        <v>110.8</v>
      </c>
      <c r="BW124" s="1056"/>
      <c r="BX124" s="1056"/>
      <c r="BY124" s="1056"/>
      <c r="BZ124" s="1056"/>
      <c r="CA124" s="1056">
        <v>95.1</v>
      </c>
      <c r="CB124" s="1056"/>
      <c r="CC124" s="1056"/>
      <c r="CD124" s="1056"/>
      <c r="CE124" s="1056"/>
      <c r="CF124" s="1057"/>
      <c r="CG124" s="1058"/>
      <c r="CH124" s="1058"/>
      <c r="CI124" s="1058"/>
      <c r="CJ124" s="1059"/>
      <c r="CK124" s="1041"/>
      <c r="CL124" s="1041"/>
      <c r="CM124" s="1041"/>
      <c r="CN124" s="1041"/>
      <c r="CO124" s="1042"/>
      <c r="CP124" s="1048" t="s">
        <v>489</v>
      </c>
      <c r="CQ124" s="1049"/>
      <c r="CR124" s="1049"/>
      <c r="CS124" s="1049"/>
      <c r="CT124" s="1049"/>
      <c r="CU124" s="1049"/>
      <c r="CV124" s="1049"/>
      <c r="CW124" s="1049"/>
      <c r="CX124" s="1049"/>
      <c r="CY124" s="1049"/>
      <c r="CZ124" s="1049"/>
      <c r="DA124" s="1049"/>
      <c r="DB124" s="1049"/>
      <c r="DC124" s="1049"/>
      <c r="DD124" s="1049"/>
      <c r="DE124" s="1049"/>
      <c r="DF124" s="1050"/>
      <c r="DG124" s="1033" t="s">
        <v>445</v>
      </c>
      <c r="DH124" s="1015"/>
      <c r="DI124" s="1015"/>
      <c r="DJ124" s="1015"/>
      <c r="DK124" s="1016"/>
      <c r="DL124" s="1014" t="s">
        <v>447</v>
      </c>
      <c r="DM124" s="1015"/>
      <c r="DN124" s="1015"/>
      <c r="DO124" s="1015"/>
      <c r="DP124" s="1016"/>
      <c r="DQ124" s="1014" t="s">
        <v>447</v>
      </c>
      <c r="DR124" s="1015"/>
      <c r="DS124" s="1015"/>
      <c r="DT124" s="1015"/>
      <c r="DU124" s="1016"/>
      <c r="DV124" s="1017" t="s">
        <v>444</v>
      </c>
      <c r="DW124" s="1018"/>
      <c r="DX124" s="1018"/>
      <c r="DY124" s="1018"/>
      <c r="DZ124" s="1019"/>
    </row>
    <row r="125" spans="1:130" s="233" customFormat="1" ht="26.25" customHeight="1" x14ac:dyDescent="0.2">
      <c r="A125" s="1086"/>
      <c r="B125" s="978"/>
      <c r="C125" s="951" t="s">
        <v>474</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128</v>
      </c>
      <c r="AB125" s="988"/>
      <c r="AC125" s="988"/>
      <c r="AD125" s="988"/>
      <c r="AE125" s="989"/>
      <c r="AF125" s="990" t="s">
        <v>457</v>
      </c>
      <c r="AG125" s="988"/>
      <c r="AH125" s="988"/>
      <c r="AI125" s="988"/>
      <c r="AJ125" s="989"/>
      <c r="AK125" s="990" t="s">
        <v>445</v>
      </c>
      <c r="AL125" s="988"/>
      <c r="AM125" s="988"/>
      <c r="AN125" s="988"/>
      <c r="AO125" s="989"/>
      <c r="AP125" s="991" t="s">
        <v>444</v>
      </c>
      <c r="AQ125" s="992"/>
      <c r="AR125" s="992"/>
      <c r="AS125" s="992"/>
      <c r="AT125" s="993"/>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1" t="s">
        <v>490</v>
      </c>
      <c r="CL125" s="1036"/>
      <c r="CM125" s="1036"/>
      <c r="CN125" s="1036"/>
      <c r="CO125" s="1037"/>
      <c r="CP125" s="958" t="s">
        <v>491</v>
      </c>
      <c r="CQ125" s="926"/>
      <c r="CR125" s="926"/>
      <c r="CS125" s="926"/>
      <c r="CT125" s="926"/>
      <c r="CU125" s="926"/>
      <c r="CV125" s="926"/>
      <c r="CW125" s="926"/>
      <c r="CX125" s="926"/>
      <c r="CY125" s="926"/>
      <c r="CZ125" s="926"/>
      <c r="DA125" s="926"/>
      <c r="DB125" s="926"/>
      <c r="DC125" s="926"/>
      <c r="DD125" s="926"/>
      <c r="DE125" s="926"/>
      <c r="DF125" s="927"/>
      <c r="DG125" s="959" t="s">
        <v>444</v>
      </c>
      <c r="DH125" s="960"/>
      <c r="DI125" s="960"/>
      <c r="DJ125" s="960"/>
      <c r="DK125" s="960"/>
      <c r="DL125" s="960" t="s">
        <v>447</v>
      </c>
      <c r="DM125" s="960"/>
      <c r="DN125" s="960"/>
      <c r="DO125" s="960"/>
      <c r="DP125" s="960"/>
      <c r="DQ125" s="960" t="s">
        <v>447</v>
      </c>
      <c r="DR125" s="960"/>
      <c r="DS125" s="960"/>
      <c r="DT125" s="960"/>
      <c r="DU125" s="960"/>
      <c r="DV125" s="961" t="s">
        <v>451</v>
      </c>
      <c r="DW125" s="961"/>
      <c r="DX125" s="961"/>
      <c r="DY125" s="961"/>
      <c r="DZ125" s="962"/>
    </row>
    <row r="126" spans="1:130" s="233" customFormat="1" ht="26.25" customHeight="1" thickBot="1" x14ac:dyDescent="0.25">
      <c r="A126" s="1086"/>
      <c r="B126" s="978"/>
      <c r="C126" s="951" t="s">
        <v>477</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t="s">
        <v>444</v>
      </c>
      <c r="AB126" s="988"/>
      <c r="AC126" s="988"/>
      <c r="AD126" s="988"/>
      <c r="AE126" s="989"/>
      <c r="AF126" s="990" t="s">
        <v>444</v>
      </c>
      <c r="AG126" s="988"/>
      <c r="AH126" s="988"/>
      <c r="AI126" s="988"/>
      <c r="AJ126" s="989"/>
      <c r="AK126" s="990" t="s">
        <v>444</v>
      </c>
      <c r="AL126" s="988"/>
      <c r="AM126" s="988"/>
      <c r="AN126" s="988"/>
      <c r="AO126" s="989"/>
      <c r="AP126" s="991" t="s">
        <v>444</v>
      </c>
      <c r="AQ126" s="992"/>
      <c r="AR126" s="992"/>
      <c r="AS126" s="992"/>
      <c r="AT126" s="993"/>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2"/>
      <c r="CL126" s="1039"/>
      <c r="CM126" s="1039"/>
      <c r="CN126" s="1039"/>
      <c r="CO126" s="1040"/>
      <c r="CP126" s="951" t="s">
        <v>492</v>
      </c>
      <c r="CQ126" s="952"/>
      <c r="CR126" s="952"/>
      <c r="CS126" s="952"/>
      <c r="CT126" s="952"/>
      <c r="CU126" s="952"/>
      <c r="CV126" s="952"/>
      <c r="CW126" s="952"/>
      <c r="CX126" s="952"/>
      <c r="CY126" s="952"/>
      <c r="CZ126" s="952"/>
      <c r="DA126" s="952"/>
      <c r="DB126" s="952"/>
      <c r="DC126" s="952"/>
      <c r="DD126" s="952"/>
      <c r="DE126" s="952"/>
      <c r="DF126" s="953"/>
      <c r="DG126" s="954" t="s">
        <v>447</v>
      </c>
      <c r="DH126" s="955"/>
      <c r="DI126" s="955"/>
      <c r="DJ126" s="955"/>
      <c r="DK126" s="955"/>
      <c r="DL126" s="955" t="s">
        <v>447</v>
      </c>
      <c r="DM126" s="955"/>
      <c r="DN126" s="955"/>
      <c r="DO126" s="955"/>
      <c r="DP126" s="955"/>
      <c r="DQ126" s="955" t="s">
        <v>451</v>
      </c>
      <c r="DR126" s="955"/>
      <c r="DS126" s="955"/>
      <c r="DT126" s="955"/>
      <c r="DU126" s="955"/>
      <c r="DV126" s="956" t="s">
        <v>448</v>
      </c>
      <c r="DW126" s="956"/>
      <c r="DX126" s="956"/>
      <c r="DY126" s="956"/>
      <c r="DZ126" s="957"/>
    </row>
    <row r="127" spans="1:130" s="233" customFormat="1" ht="26.25" customHeight="1" x14ac:dyDescent="0.2">
      <c r="A127" s="1087"/>
      <c r="B127" s="980"/>
      <c r="C127" s="1002" t="s">
        <v>493</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v>9976</v>
      </c>
      <c r="AB127" s="988"/>
      <c r="AC127" s="988"/>
      <c r="AD127" s="988"/>
      <c r="AE127" s="989"/>
      <c r="AF127" s="990">
        <v>9363</v>
      </c>
      <c r="AG127" s="988"/>
      <c r="AH127" s="988"/>
      <c r="AI127" s="988"/>
      <c r="AJ127" s="989"/>
      <c r="AK127" s="990">
        <v>9548</v>
      </c>
      <c r="AL127" s="988"/>
      <c r="AM127" s="988"/>
      <c r="AN127" s="988"/>
      <c r="AO127" s="989"/>
      <c r="AP127" s="991">
        <v>0.2</v>
      </c>
      <c r="AQ127" s="992"/>
      <c r="AR127" s="992"/>
      <c r="AS127" s="992"/>
      <c r="AT127" s="993"/>
      <c r="AU127" s="235"/>
      <c r="AV127" s="235"/>
      <c r="AW127" s="235"/>
      <c r="AX127" s="1060" t="s">
        <v>494</v>
      </c>
      <c r="AY127" s="1061"/>
      <c r="AZ127" s="1061"/>
      <c r="BA127" s="1061"/>
      <c r="BB127" s="1061"/>
      <c r="BC127" s="1061"/>
      <c r="BD127" s="1061"/>
      <c r="BE127" s="1062"/>
      <c r="BF127" s="1063" t="s">
        <v>495</v>
      </c>
      <c r="BG127" s="1061"/>
      <c r="BH127" s="1061"/>
      <c r="BI127" s="1061"/>
      <c r="BJ127" s="1061"/>
      <c r="BK127" s="1061"/>
      <c r="BL127" s="1062"/>
      <c r="BM127" s="1063" t="s">
        <v>496</v>
      </c>
      <c r="BN127" s="1061"/>
      <c r="BO127" s="1061"/>
      <c r="BP127" s="1061"/>
      <c r="BQ127" s="1061"/>
      <c r="BR127" s="1061"/>
      <c r="BS127" s="1062"/>
      <c r="BT127" s="1063" t="s">
        <v>497</v>
      </c>
      <c r="BU127" s="1061"/>
      <c r="BV127" s="1061"/>
      <c r="BW127" s="1061"/>
      <c r="BX127" s="1061"/>
      <c r="BY127" s="1061"/>
      <c r="BZ127" s="1084"/>
      <c r="CA127" s="235"/>
      <c r="CB127" s="235"/>
      <c r="CC127" s="235"/>
      <c r="CD127" s="258"/>
      <c r="CE127" s="258"/>
      <c r="CF127" s="258"/>
      <c r="CG127" s="235"/>
      <c r="CH127" s="235"/>
      <c r="CI127" s="235"/>
      <c r="CJ127" s="257"/>
      <c r="CK127" s="1052"/>
      <c r="CL127" s="1039"/>
      <c r="CM127" s="1039"/>
      <c r="CN127" s="1039"/>
      <c r="CO127" s="1040"/>
      <c r="CP127" s="951" t="s">
        <v>498</v>
      </c>
      <c r="CQ127" s="952"/>
      <c r="CR127" s="952"/>
      <c r="CS127" s="952"/>
      <c r="CT127" s="952"/>
      <c r="CU127" s="952"/>
      <c r="CV127" s="952"/>
      <c r="CW127" s="952"/>
      <c r="CX127" s="952"/>
      <c r="CY127" s="952"/>
      <c r="CZ127" s="952"/>
      <c r="DA127" s="952"/>
      <c r="DB127" s="952"/>
      <c r="DC127" s="952"/>
      <c r="DD127" s="952"/>
      <c r="DE127" s="952"/>
      <c r="DF127" s="953"/>
      <c r="DG127" s="954" t="s">
        <v>128</v>
      </c>
      <c r="DH127" s="955"/>
      <c r="DI127" s="955"/>
      <c r="DJ127" s="955"/>
      <c r="DK127" s="955"/>
      <c r="DL127" s="955" t="s">
        <v>444</v>
      </c>
      <c r="DM127" s="955"/>
      <c r="DN127" s="955"/>
      <c r="DO127" s="955"/>
      <c r="DP127" s="955"/>
      <c r="DQ127" s="955" t="s">
        <v>447</v>
      </c>
      <c r="DR127" s="955"/>
      <c r="DS127" s="955"/>
      <c r="DT127" s="955"/>
      <c r="DU127" s="955"/>
      <c r="DV127" s="956" t="s">
        <v>447</v>
      </c>
      <c r="DW127" s="956"/>
      <c r="DX127" s="956"/>
      <c r="DY127" s="956"/>
      <c r="DZ127" s="957"/>
    </row>
    <row r="128" spans="1:130" s="233" customFormat="1" ht="26.25" customHeight="1" thickBot="1" x14ac:dyDescent="0.25">
      <c r="A128" s="1070" t="s">
        <v>499</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500</v>
      </c>
      <c r="X128" s="1072"/>
      <c r="Y128" s="1072"/>
      <c r="Z128" s="1073"/>
      <c r="AA128" s="1074">
        <v>33227</v>
      </c>
      <c r="AB128" s="1075"/>
      <c r="AC128" s="1075"/>
      <c r="AD128" s="1075"/>
      <c r="AE128" s="1076"/>
      <c r="AF128" s="1077">
        <v>29965</v>
      </c>
      <c r="AG128" s="1075"/>
      <c r="AH128" s="1075"/>
      <c r="AI128" s="1075"/>
      <c r="AJ128" s="1076"/>
      <c r="AK128" s="1077">
        <v>29893</v>
      </c>
      <c r="AL128" s="1075"/>
      <c r="AM128" s="1075"/>
      <c r="AN128" s="1075"/>
      <c r="AO128" s="1076"/>
      <c r="AP128" s="1078"/>
      <c r="AQ128" s="1079"/>
      <c r="AR128" s="1079"/>
      <c r="AS128" s="1079"/>
      <c r="AT128" s="1080"/>
      <c r="AU128" s="235"/>
      <c r="AV128" s="235"/>
      <c r="AW128" s="235"/>
      <c r="AX128" s="925" t="s">
        <v>501</v>
      </c>
      <c r="AY128" s="926"/>
      <c r="AZ128" s="926"/>
      <c r="BA128" s="926"/>
      <c r="BB128" s="926"/>
      <c r="BC128" s="926"/>
      <c r="BD128" s="926"/>
      <c r="BE128" s="927"/>
      <c r="BF128" s="1081" t="s">
        <v>444</v>
      </c>
      <c r="BG128" s="1082"/>
      <c r="BH128" s="1082"/>
      <c r="BI128" s="1082"/>
      <c r="BJ128" s="1082"/>
      <c r="BK128" s="1082"/>
      <c r="BL128" s="1083"/>
      <c r="BM128" s="1081">
        <v>15</v>
      </c>
      <c r="BN128" s="1082"/>
      <c r="BO128" s="1082"/>
      <c r="BP128" s="1082"/>
      <c r="BQ128" s="1082"/>
      <c r="BR128" s="1082"/>
      <c r="BS128" s="1083"/>
      <c r="BT128" s="1081">
        <v>20</v>
      </c>
      <c r="BU128" s="1082"/>
      <c r="BV128" s="1082"/>
      <c r="BW128" s="1082"/>
      <c r="BX128" s="1082"/>
      <c r="BY128" s="1082"/>
      <c r="BZ128" s="1105"/>
      <c r="CA128" s="258"/>
      <c r="CB128" s="258"/>
      <c r="CC128" s="258"/>
      <c r="CD128" s="258"/>
      <c r="CE128" s="258"/>
      <c r="CF128" s="258"/>
      <c r="CG128" s="235"/>
      <c r="CH128" s="235"/>
      <c r="CI128" s="235"/>
      <c r="CJ128" s="257"/>
      <c r="CK128" s="1053"/>
      <c r="CL128" s="1054"/>
      <c r="CM128" s="1054"/>
      <c r="CN128" s="1054"/>
      <c r="CO128" s="1055"/>
      <c r="CP128" s="1064" t="s">
        <v>502</v>
      </c>
      <c r="CQ128" s="755"/>
      <c r="CR128" s="755"/>
      <c r="CS128" s="755"/>
      <c r="CT128" s="755"/>
      <c r="CU128" s="755"/>
      <c r="CV128" s="755"/>
      <c r="CW128" s="755"/>
      <c r="CX128" s="755"/>
      <c r="CY128" s="755"/>
      <c r="CZ128" s="755"/>
      <c r="DA128" s="755"/>
      <c r="DB128" s="755"/>
      <c r="DC128" s="755"/>
      <c r="DD128" s="755"/>
      <c r="DE128" s="755"/>
      <c r="DF128" s="1065"/>
      <c r="DG128" s="1066" t="s">
        <v>448</v>
      </c>
      <c r="DH128" s="1067"/>
      <c r="DI128" s="1067"/>
      <c r="DJ128" s="1067"/>
      <c r="DK128" s="1067"/>
      <c r="DL128" s="1067" t="s">
        <v>445</v>
      </c>
      <c r="DM128" s="1067"/>
      <c r="DN128" s="1067"/>
      <c r="DO128" s="1067"/>
      <c r="DP128" s="1067"/>
      <c r="DQ128" s="1067" t="s">
        <v>445</v>
      </c>
      <c r="DR128" s="1067"/>
      <c r="DS128" s="1067"/>
      <c r="DT128" s="1067"/>
      <c r="DU128" s="1067"/>
      <c r="DV128" s="1068" t="s">
        <v>445</v>
      </c>
      <c r="DW128" s="1068"/>
      <c r="DX128" s="1068"/>
      <c r="DY128" s="1068"/>
      <c r="DZ128" s="1069"/>
    </row>
    <row r="129" spans="1:131" s="233" customFormat="1" ht="26.25" customHeight="1" x14ac:dyDescent="0.2">
      <c r="A129" s="963" t="s">
        <v>105</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503</v>
      </c>
      <c r="X129" s="1100"/>
      <c r="Y129" s="1100"/>
      <c r="Z129" s="1101"/>
      <c r="AA129" s="987">
        <v>4685769</v>
      </c>
      <c r="AB129" s="988"/>
      <c r="AC129" s="988"/>
      <c r="AD129" s="988"/>
      <c r="AE129" s="989"/>
      <c r="AF129" s="990">
        <v>4683277</v>
      </c>
      <c r="AG129" s="988"/>
      <c r="AH129" s="988"/>
      <c r="AI129" s="988"/>
      <c r="AJ129" s="989"/>
      <c r="AK129" s="990">
        <v>4998229</v>
      </c>
      <c r="AL129" s="988"/>
      <c r="AM129" s="988"/>
      <c r="AN129" s="988"/>
      <c r="AO129" s="989"/>
      <c r="AP129" s="1102"/>
      <c r="AQ129" s="1103"/>
      <c r="AR129" s="1103"/>
      <c r="AS129" s="1103"/>
      <c r="AT129" s="1104"/>
      <c r="AU129" s="236"/>
      <c r="AV129" s="236"/>
      <c r="AW129" s="236"/>
      <c r="AX129" s="1094" t="s">
        <v>504</v>
      </c>
      <c r="AY129" s="952"/>
      <c r="AZ129" s="952"/>
      <c r="BA129" s="952"/>
      <c r="BB129" s="952"/>
      <c r="BC129" s="952"/>
      <c r="BD129" s="952"/>
      <c r="BE129" s="953"/>
      <c r="BF129" s="1095" t="s">
        <v>128</v>
      </c>
      <c r="BG129" s="1096"/>
      <c r="BH129" s="1096"/>
      <c r="BI129" s="1096"/>
      <c r="BJ129" s="1096"/>
      <c r="BK129" s="1096"/>
      <c r="BL129" s="1097"/>
      <c r="BM129" s="1095">
        <v>20</v>
      </c>
      <c r="BN129" s="1096"/>
      <c r="BO129" s="1096"/>
      <c r="BP129" s="1096"/>
      <c r="BQ129" s="1096"/>
      <c r="BR129" s="1096"/>
      <c r="BS129" s="1097"/>
      <c r="BT129" s="1095">
        <v>30</v>
      </c>
      <c r="BU129" s="1096"/>
      <c r="BV129" s="1096"/>
      <c r="BW129" s="1096"/>
      <c r="BX129" s="1096"/>
      <c r="BY129" s="1096"/>
      <c r="BZ129" s="1098"/>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963" t="s">
        <v>505</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506</v>
      </c>
      <c r="X130" s="1100"/>
      <c r="Y130" s="1100"/>
      <c r="Z130" s="1101"/>
      <c r="AA130" s="987">
        <v>1106235</v>
      </c>
      <c r="AB130" s="988"/>
      <c r="AC130" s="988"/>
      <c r="AD130" s="988"/>
      <c r="AE130" s="989"/>
      <c r="AF130" s="990">
        <v>1019228</v>
      </c>
      <c r="AG130" s="988"/>
      <c r="AH130" s="988"/>
      <c r="AI130" s="988"/>
      <c r="AJ130" s="989"/>
      <c r="AK130" s="990">
        <v>1037578</v>
      </c>
      <c r="AL130" s="988"/>
      <c r="AM130" s="988"/>
      <c r="AN130" s="988"/>
      <c r="AO130" s="989"/>
      <c r="AP130" s="1102"/>
      <c r="AQ130" s="1103"/>
      <c r="AR130" s="1103"/>
      <c r="AS130" s="1103"/>
      <c r="AT130" s="1104"/>
      <c r="AU130" s="236"/>
      <c r="AV130" s="236"/>
      <c r="AW130" s="236"/>
      <c r="AX130" s="1094" t="s">
        <v>507</v>
      </c>
      <c r="AY130" s="952"/>
      <c r="AZ130" s="952"/>
      <c r="BA130" s="952"/>
      <c r="BB130" s="952"/>
      <c r="BC130" s="952"/>
      <c r="BD130" s="952"/>
      <c r="BE130" s="953"/>
      <c r="BF130" s="1130">
        <v>9.6</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508</v>
      </c>
      <c r="X131" s="1137"/>
      <c r="Y131" s="1137"/>
      <c r="Z131" s="1138"/>
      <c r="AA131" s="1033">
        <v>3579534</v>
      </c>
      <c r="AB131" s="1015"/>
      <c r="AC131" s="1015"/>
      <c r="AD131" s="1015"/>
      <c r="AE131" s="1016"/>
      <c r="AF131" s="1014">
        <v>3664049</v>
      </c>
      <c r="AG131" s="1015"/>
      <c r="AH131" s="1015"/>
      <c r="AI131" s="1015"/>
      <c r="AJ131" s="1016"/>
      <c r="AK131" s="1014">
        <v>3960651</v>
      </c>
      <c r="AL131" s="1015"/>
      <c r="AM131" s="1015"/>
      <c r="AN131" s="1015"/>
      <c r="AO131" s="1016"/>
      <c r="AP131" s="1139"/>
      <c r="AQ131" s="1140"/>
      <c r="AR131" s="1140"/>
      <c r="AS131" s="1140"/>
      <c r="AT131" s="1141"/>
      <c r="AU131" s="236"/>
      <c r="AV131" s="236"/>
      <c r="AW131" s="236"/>
      <c r="AX131" s="1112" t="s">
        <v>509</v>
      </c>
      <c r="AY131" s="755"/>
      <c r="AZ131" s="755"/>
      <c r="BA131" s="755"/>
      <c r="BB131" s="755"/>
      <c r="BC131" s="755"/>
      <c r="BD131" s="755"/>
      <c r="BE131" s="1065"/>
      <c r="BF131" s="1113">
        <v>95.1</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19" t="s">
        <v>510</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511</v>
      </c>
      <c r="W132" s="1123"/>
      <c r="X132" s="1123"/>
      <c r="Y132" s="1123"/>
      <c r="Z132" s="1124"/>
      <c r="AA132" s="1125">
        <v>9.9799582850000004</v>
      </c>
      <c r="AB132" s="1126"/>
      <c r="AC132" s="1126"/>
      <c r="AD132" s="1126"/>
      <c r="AE132" s="1127"/>
      <c r="AF132" s="1128">
        <v>9.64927052</v>
      </c>
      <c r="AG132" s="1126"/>
      <c r="AH132" s="1126"/>
      <c r="AI132" s="1126"/>
      <c r="AJ132" s="1127"/>
      <c r="AK132" s="1128">
        <v>9.2088396580000005</v>
      </c>
      <c r="AL132" s="1126"/>
      <c r="AM132" s="1126"/>
      <c r="AN132" s="1126"/>
      <c r="AO132" s="1127"/>
      <c r="AP132" s="1030"/>
      <c r="AQ132" s="1031"/>
      <c r="AR132" s="1031"/>
      <c r="AS132" s="1031"/>
      <c r="AT132" s="112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512</v>
      </c>
      <c r="W133" s="1106"/>
      <c r="X133" s="1106"/>
      <c r="Y133" s="1106"/>
      <c r="Z133" s="1107"/>
      <c r="AA133" s="1108">
        <v>9.8000000000000007</v>
      </c>
      <c r="AB133" s="1109"/>
      <c r="AC133" s="1109"/>
      <c r="AD133" s="1109"/>
      <c r="AE133" s="1110"/>
      <c r="AF133" s="1108">
        <v>9.6999999999999993</v>
      </c>
      <c r="AG133" s="1109"/>
      <c r="AH133" s="1109"/>
      <c r="AI133" s="1109"/>
      <c r="AJ133" s="1110"/>
      <c r="AK133" s="1108">
        <v>9.6</v>
      </c>
      <c r="AL133" s="1109"/>
      <c r="AM133" s="1109"/>
      <c r="AN133" s="1109"/>
      <c r="AO133" s="1110"/>
      <c r="AP133" s="1057"/>
      <c r="AQ133" s="1058"/>
      <c r="AR133" s="1058"/>
      <c r="AS133" s="1058"/>
      <c r="AT133" s="1111"/>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UIio5pNYJHL6vh5gh9xbJIfjQiFkKviEMjIizRKcp1SH/KMzXb4DtvI7eSwRn3U4mWugkEHwhH2e0Moalr/x4g==" saltValue="Pc1Fl7bKfpYdaaGp6ZbDa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H19" zoomScaleNormal="85" zoomScaleSheetLayoutView="100" workbookViewId="0">
      <selection activeCell="AZ31" sqref="AZ31"/>
    </sheetView>
  </sheetViews>
  <sheetFormatPr defaultColWidth="0" defaultRowHeight="13.5" customHeight="1" zeroHeight="1" x14ac:dyDescent="0.2"/>
  <cols>
    <col min="1" max="120" width="2.7265625" style="263" customWidth="1"/>
    <col min="121" max="121" width="0" style="262" hidden="1" customWidth="1"/>
    <col min="122" max="16384" width="9" style="262" hidden="1"/>
  </cols>
  <sheetData>
    <row r="1" spans="1:120" ht="13"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62"/>
    </row>
    <row r="17" spans="119:120" ht="13" x14ac:dyDescent="0.2">
      <c r="DP17" s="262"/>
    </row>
    <row r="18" spans="119:120" ht="13" x14ac:dyDescent="0.2"/>
    <row r="19" spans="119:120" ht="13" x14ac:dyDescent="0.2"/>
    <row r="20" spans="119:120" ht="13" x14ac:dyDescent="0.2">
      <c r="DO20" s="262"/>
      <c r="DP20" s="262"/>
    </row>
    <row r="21" spans="119:120" ht="13" x14ac:dyDescent="0.2">
      <c r="DP21" s="262"/>
    </row>
    <row r="22" spans="119:120" ht="13" x14ac:dyDescent="0.2"/>
    <row r="23" spans="119:120" ht="13" x14ac:dyDescent="0.2">
      <c r="DO23" s="262"/>
      <c r="DP23" s="262"/>
    </row>
    <row r="24" spans="119:120" ht="13" x14ac:dyDescent="0.2">
      <c r="DP24" s="262"/>
    </row>
    <row r="25" spans="119:120" ht="13" x14ac:dyDescent="0.2">
      <c r="DP25" s="262"/>
    </row>
    <row r="26" spans="119:120" ht="13" x14ac:dyDescent="0.2">
      <c r="DO26" s="262"/>
      <c r="DP26" s="262"/>
    </row>
    <row r="27" spans="119:120" ht="13" x14ac:dyDescent="0.2"/>
    <row r="28" spans="119:120" ht="13" x14ac:dyDescent="0.2">
      <c r="DO28" s="262"/>
      <c r="DP28" s="262"/>
    </row>
    <row r="29" spans="119:120" ht="13" x14ac:dyDescent="0.2">
      <c r="DP29" s="262"/>
    </row>
    <row r="30" spans="119:120" ht="13" x14ac:dyDescent="0.2"/>
    <row r="31" spans="119:120" ht="13" x14ac:dyDescent="0.2">
      <c r="DO31" s="262"/>
      <c r="DP31" s="262"/>
    </row>
    <row r="32" spans="119:120" ht="13" x14ac:dyDescent="0.2"/>
    <row r="33" spans="98:120" ht="13" x14ac:dyDescent="0.2">
      <c r="DO33" s="262"/>
      <c r="DP33" s="262"/>
    </row>
    <row r="34" spans="98:120" ht="13" x14ac:dyDescent="0.2">
      <c r="DM34" s="262"/>
    </row>
    <row r="35" spans="98:120" ht="13" x14ac:dyDescent="0.2">
      <c r="CT35" s="262"/>
      <c r="CU35" s="262"/>
      <c r="CV35" s="262"/>
      <c r="CY35" s="262"/>
      <c r="CZ35" s="262"/>
      <c r="DA35" s="262"/>
      <c r="DD35" s="262"/>
      <c r="DE35" s="262"/>
      <c r="DF35" s="262"/>
      <c r="DI35" s="262"/>
      <c r="DJ35" s="262"/>
      <c r="DK35" s="262"/>
      <c r="DM35" s="262"/>
      <c r="DN35" s="262"/>
      <c r="DO35" s="262"/>
      <c r="DP35" s="262"/>
    </row>
    <row r="36" spans="98:120" ht="13" x14ac:dyDescent="0.2"/>
    <row r="37" spans="98:120" ht="13" x14ac:dyDescent="0.2">
      <c r="CW37" s="262"/>
      <c r="DB37" s="262"/>
      <c r="DG37" s="262"/>
      <c r="DL37" s="262"/>
      <c r="DP37" s="262"/>
    </row>
    <row r="38" spans="98:120" ht="13"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62"/>
      <c r="DO49" s="262"/>
      <c r="DP49" s="26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62"/>
      <c r="CS63" s="262"/>
      <c r="CX63" s="262"/>
      <c r="DC63" s="262"/>
      <c r="DH63" s="262"/>
    </row>
    <row r="64" spans="22:120" ht="13" x14ac:dyDescent="0.2">
      <c r="V64" s="262"/>
    </row>
    <row r="65" spans="15:120" ht="13"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 x14ac:dyDescent="0.2">
      <c r="Q66" s="262"/>
      <c r="S66" s="262"/>
      <c r="U66" s="262"/>
      <c r="DM66" s="262"/>
    </row>
    <row r="67" spans="15:120" ht="13"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 x14ac:dyDescent="0.2"/>
    <row r="69" spans="15:120" ht="13" x14ac:dyDescent="0.2"/>
    <row r="70" spans="15:120" ht="13" x14ac:dyDescent="0.2"/>
    <row r="71" spans="15:120" ht="13" x14ac:dyDescent="0.2"/>
    <row r="72" spans="15:120" ht="13" x14ac:dyDescent="0.2">
      <c r="DP72" s="262"/>
    </row>
    <row r="73" spans="15:120" ht="13" x14ac:dyDescent="0.2">
      <c r="DP73" s="26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62"/>
      <c r="CX96" s="262"/>
      <c r="DC96" s="262"/>
      <c r="DH96" s="262"/>
    </row>
    <row r="97" spans="24:120" ht="13" x14ac:dyDescent="0.2">
      <c r="CS97" s="262"/>
      <c r="CX97" s="262"/>
      <c r="DC97" s="262"/>
      <c r="DH97" s="262"/>
      <c r="DP97" s="263" t="s">
        <v>513</v>
      </c>
    </row>
    <row r="98" spans="24:120" ht="13" hidden="1" x14ac:dyDescent="0.2">
      <c r="CS98" s="262"/>
      <c r="CX98" s="262"/>
      <c r="DC98" s="262"/>
      <c r="DH98" s="262"/>
    </row>
    <row r="99" spans="24:120" ht="13"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 hidden="1" x14ac:dyDescent="0.2">
      <c r="CT103" s="262"/>
      <c r="CV103" s="262"/>
      <c r="CW103" s="262"/>
      <c r="CY103" s="262"/>
      <c r="DA103" s="262"/>
      <c r="DB103" s="262"/>
      <c r="DD103" s="262"/>
      <c r="DF103" s="262"/>
      <c r="DG103" s="262"/>
      <c r="DI103" s="262"/>
      <c r="DK103" s="262"/>
      <c r="DL103" s="262"/>
      <c r="DM103" s="262"/>
      <c r="DN103" s="262"/>
      <c r="DO103" s="262"/>
      <c r="DP103" s="262"/>
    </row>
    <row r="104" spans="24:120" ht="13" hidden="1" x14ac:dyDescent="0.2">
      <c r="CV104" s="262"/>
      <c r="CW104" s="262"/>
      <c r="DA104" s="262"/>
      <c r="DB104" s="262"/>
      <c r="DF104" s="262"/>
      <c r="DG104" s="262"/>
      <c r="DK104" s="262"/>
      <c r="DL104" s="262"/>
      <c r="DN104" s="262"/>
      <c r="DO104" s="262"/>
      <c r="DP104" s="262"/>
    </row>
    <row r="105" spans="24:120" ht="12.75" hidden="1" customHeight="1" x14ac:dyDescent="0.2"/>
  </sheetData>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49" zoomScaleNormal="100" zoomScaleSheetLayoutView="55" workbookViewId="0"/>
  </sheetViews>
  <sheetFormatPr defaultColWidth="0" defaultRowHeight="13.5" customHeight="1" zeroHeight="1" x14ac:dyDescent="0.2"/>
  <cols>
    <col min="1" max="116" width="2.6328125" style="263" customWidth="1"/>
    <col min="117" max="16384" width="9" style="262" hidden="1"/>
  </cols>
  <sheetData>
    <row r="1" spans="2:116" ht="13"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 x14ac:dyDescent="0.2"/>
    <row r="3" spans="2:116" ht="13" x14ac:dyDescent="0.2"/>
    <row r="4" spans="2:116" ht="13"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 x14ac:dyDescent="0.2"/>
    <row r="20" spans="9:116" ht="13" x14ac:dyDescent="0.2"/>
    <row r="21" spans="9:116" ht="13" x14ac:dyDescent="0.2">
      <c r="DL21" s="262"/>
    </row>
    <row r="22" spans="9:116" ht="13" x14ac:dyDescent="0.2">
      <c r="DI22" s="262"/>
      <c r="DJ22" s="262"/>
      <c r="DK22" s="262"/>
      <c r="DL22" s="262"/>
    </row>
    <row r="23" spans="9:116" ht="13" x14ac:dyDescent="0.2">
      <c r="CY23" s="262"/>
      <c r="CZ23" s="262"/>
      <c r="DA23" s="262"/>
      <c r="DB23" s="262"/>
      <c r="DC23" s="262"/>
      <c r="DD23" s="262"/>
      <c r="DE23" s="262"/>
      <c r="DF23" s="262"/>
      <c r="DG23" s="262"/>
      <c r="DH23" s="262"/>
      <c r="DI23" s="262"/>
      <c r="DJ23" s="262"/>
      <c r="DK23" s="262"/>
      <c r="DL23" s="26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62"/>
      <c r="DA35" s="262"/>
      <c r="DB35" s="262"/>
      <c r="DC35" s="262"/>
      <c r="DD35" s="262"/>
      <c r="DE35" s="262"/>
      <c r="DF35" s="262"/>
      <c r="DG35" s="262"/>
      <c r="DH35" s="262"/>
      <c r="DI35" s="262"/>
      <c r="DJ35" s="262"/>
      <c r="DK35" s="262"/>
      <c r="DL35" s="262"/>
    </row>
    <row r="36" spans="15:116" ht="13" x14ac:dyDescent="0.2"/>
    <row r="37" spans="15:116" ht="13" x14ac:dyDescent="0.2">
      <c r="DL37" s="262"/>
    </row>
    <row r="38" spans="15:116" ht="13" x14ac:dyDescent="0.2">
      <c r="DI38" s="262"/>
      <c r="DJ38" s="262"/>
      <c r="DK38" s="262"/>
      <c r="DL38" s="262"/>
    </row>
    <row r="39" spans="15:116" ht="13" x14ac:dyDescent="0.2"/>
    <row r="40" spans="15:116" ht="13" x14ac:dyDescent="0.2"/>
    <row r="41" spans="15:116" ht="13" x14ac:dyDescent="0.2"/>
    <row r="42" spans="15:116" ht="13" x14ac:dyDescent="0.2"/>
    <row r="43" spans="15:116" ht="13"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 x14ac:dyDescent="0.2">
      <c r="DL44" s="262"/>
    </row>
    <row r="45" spans="15:116" ht="13" x14ac:dyDescent="0.2"/>
    <row r="46" spans="15:116" ht="13" x14ac:dyDescent="0.2">
      <c r="DA46" s="262"/>
      <c r="DB46" s="262"/>
      <c r="DC46" s="262"/>
      <c r="DD46" s="262"/>
      <c r="DE46" s="262"/>
      <c r="DF46" s="262"/>
      <c r="DG46" s="262"/>
      <c r="DH46" s="262"/>
      <c r="DI46" s="262"/>
      <c r="DJ46" s="262"/>
      <c r="DK46" s="262"/>
      <c r="DL46" s="262"/>
    </row>
    <row r="47" spans="15:116" ht="13" x14ac:dyDescent="0.2"/>
    <row r="48" spans="15:116" ht="13" x14ac:dyDescent="0.2"/>
    <row r="49" spans="104:116" ht="13" x14ac:dyDescent="0.2"/>
    <row r="50" spans="104:116" ht="13" x14ac:dyDescent="0.2">
      <c r="CZ50" s="262"/>
      <c r="DA50" s="262"/>
      <c r="DB50" s="262"/>
      <c r="DC50" s="262"/>
      <c r="DD50" s="262"/>
      <c r="DE50" s="262"/>
      <c r="DF50" s="262"/>
      <c r="DG50" s="262"/>
      <c r="DH50" s="262"/>
      <c r="DI50" s="262"/>
      <c r="DJ50" s="262"/>
      <c r="DK50" s="262"/>
      <c r="DL50" s="262"/>
    </row>
    <row r="51" spans="104:116" ht="13" x14ac:dyDescent="0.2"/>
    <row r="52" spans="104:116" ht="13" x14ac:dyDescent="0.2"/>
    <row r="53" spans="104:116" ht="13" x14ac:dyDescent="0.2">
      <c r="DL53" s="26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62"/>
      <c r="DD67" s="262"/>
      <c r="DE67" s="262"/>
      <c r="DF67" s="262"/>
      <c r="DG67" s="262"/>
      <c r="DH67" s="262"/>
      <c r="DI67" s="262"/>
      <c r="DJ67" s="262"/>
      <c r="DK67" s="262"/>
      <c r="DL67" s="26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cMzVXIHoWUfjnMO/+L+xBTOCeoaRP7/GQUO21XZDUS/xE/mILqq552FYJJRewCBOivhNDgdbSeI51R9r3jV9Vg==" saltValue="pi+reMpDcQ4Hd9Ln/nfM4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D1" workbookViewId="0"/>
  </sheetViews>
  <sheetFormatPr defaultColWidth="0" defaultRowHeight="13.5" customHeight="1" zeroHeight="1" x14ac:dyDescent="0.2"/>
  <cols>
    <col min="1" max="36" width="2.453125" style="264" customWidth="1"/>
    <col min="37" max="44" width="17" style="264" customWidth="1"/>
    <col min="45" max="45" width="6.08984375" style="271" customWidth="1"/>
    <col min="46" max="46" width="3" style="269" customWidth="1"/>
    <col min="47" max="47" width="19.08984375" style="264" hidden="1" customWidth="1"/>
    <col min="48" max="52" width="12.6328125" style="264" hidden="1" customWidth="1"/>
    <col min="53" max="16384" width="8.6328125" style="264" hidden="1"/>
  </cols>
  <sheetData>
    <row r="1" spans="1:46" ht="13" x14ac:dyDescent="0.2">
      <c r="AS1" s="265"/>
      <c r="AT1" s="265"/>
    </row>
    <row r="2" spans="1:46" ht="13" x14ac:dyDescent="0.2">
      <c r="AS2" s="265"/>
      <c r="AT2" s="265"/>
    </row>
    <row r="3" spans="1:46" ht="13" x14ac:dyDescent="0.2">
      <c r="AS3" s="265"/>
      <c r="AT3" s="265"/>
    </row>
    <row r="4" spans="1:46" ht="13" x14ac:dyDescent="0.2">
      <c r="AS4" s="265"/>
      <c r="AT4" s="265"/>
    </row>
    <row r="5" spans="1:46" ht="16.5" x14ac:dyDescent="0.2">
      <c r="A5" s="266" t="s">
        <v>514</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515</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3" t="s">
        <v>516</v>
      </c>
      <c r="AP7" s="275"/>
      <c r="AQ7" s="276" t="s">
        <v>517</v>
      </c>
      <c r="AR7" s="277"/>
    </row>
    <row r="8" spans="1:46" ht="13"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4"/>
      <c r="AP8" s="281" t="s">
        <v>518</v>
      </c>
      <c r="AQ8" s="282" t="s">
        <v>519</v>
      </c>
      <c r="AR8" s="283" t="s">
        <v>520</v>
      </c>
    </row>
    <row r="9" spans="1:46" ht="13"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5" t="s">
        <v>521</v>
      </c>
      <c r="AL9" s="1146"/>
      <c r="AM9" s="1146"/>
      <c r="AN9" s="1147"/>
      <c r="AO9" s="284">
        <v>1407146</v>
      </c>
      <c r="AP9" s="284">
        <v>202060</v>
      </c>
      <c r="AQ9" s="285">
        <v>138005</v>
      </c>
      <c r="AR9" s="286">
        <v>46.4</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5" t="s">
        <v>522</v>
      </c>
      <c r="AL10" s="1146"/>
      <c r="AM10" s="1146"/>
      <c r="AN10" s="1147"/>
      <c r="AO10" s="287">
        <v>231880</v>
      </c>
      <c r="AP10" s="287">
        <v>33297</v>
      </c>
      <c r="AQ10" s="288">
        <v>18944</v>
      </c>
      <c r="AR10" s="289">
        <v>75.8</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5" t="s">
        <v>523</v>
      </c>
      <c r="AL11" s="1146"/>
      <c r="AM11" s="1146"/>
      <c r="AN11" s="1147"/>
      <c r="AO11" s="287">
        <v>25150</v>
      </c>
      <c r="AP11" s="287">
        <v>3611</v>
      </c>
      <c r="AQ11" s="288">
        <v>1141</v>
      </c>
      <c r="AR11" s="289">
        <v>216.5</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5" t="s">
        <v>524</v>
      </c>
      <c r="AL12" s="1146"/>
      <c r="AM12" s="1146"/>
      <c r="AN12" s="1147"/>
      <c r="AO12" s="287" t="s">
        <v>525</v>
      </c>
      <c r="AP12" s="287" t="s">
        <v>525</v>
      </c>
      <c r="AQ12" s="288" t="s">
        <v>525</v>
      </c>
      <c r="AR12" s="289" t="s">
        <v>525</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5" t="s">
        <v>526</v>
      </c>
      <c r="AL13" s="1146"/>
      <c r="AM13" s="1146"/>
      <c r="AN13" s="1147"/>
      <c r="AO13" s="287">
        <v>35737</v>
      </c>
      <c r="AP13" s="287">
        <v>5132</v>
      </c>
      <c r="AQ13" s="288">
        <v>5446</v>
      </c>
      <c r="AR13" s="289">
        <v>-5.8</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5" t="s">
        <v>527</v>
      </c>
      <c r="AL14" s="1146"/>
      <c r="AM14" s="1146"/>
      <c r="AN14" s="1147"/>
      <c r="AO14" s="287">
        <v>6014</v>
      </c>
      <c r="AP14" s="287">
        <v>864</v>
      </c>
      <c r="AQ14" s="288">
        <v>2970</v>
      </c>
      <c r="AR14" s="289">
        <v>-70.900000000000006</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8" t="s">
        <v>528</v>
      </c>
      <c r="AL15" s="1149"/>
      <c r="AM15" s="1149"/>
      <c r="AN15" s="1150"/>
      <c r="AO15" s="287">
        <v>-117310</v>
      </c>
      <c r="AP15" s="287">
        <v>-16845</v>
      </c>
      <c r="AQ15" s="288">
        <v>-11906</v>
      </c>
      <c r="AR15" s="289">
        <v>41.5</v>
      </c>
    </row>
    <row r="16" spans="1:46" ht="13"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8" t="s">
        <v>188</v>
      </c>
      <c r="AL16" s="1149"/>
      <c r="AM16" s="1149"/>
      <c r="AN16" s="1150"/>
      <c r="AO16" s="287">
        <v>1588617</v>
      </c>
      <c r="AP16" s="287">
        <v>228118</v>
      </c>
      <c r="AQ16" s="288">
        <v>154600</v>
      </c>
      <c r="AR16" s="289">
        <v>47.6</v>
      </c>
    </row>
    <row r="17" spans="1:46" ht="13"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529</v>
      </c>
      <c r="AL19" s="265"/>
      <c r="AM19" s="265"/>
      <c r="AN19" s="265"/>
      <c r="AO19" s="265"/>
      <c r="AP19" s="265"/>
      <c r="AQ19" s="265"/>
      <c r="AR19" s="265"/>
    </row>
    <row r="20" spans="1:46" ht="13"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530</v>
      </c>
      <c r="AP20" s="296" t="s">
        <v>531</v>
      </c>
      <c r="AQ20" s="297" t="s">
        <v>532</v>
      </c>
      <c r="AR20" s="298"/>
    </row>
    <row r="21" spans="1:46" s="304" customFormat="1" ht="13"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1" t="s">
        <v>533</v>
      </c>
      <c r="AL21" s="1152"/>
      <c r="AM21" s="1152"/>
      <c r="AN21" s="1153"/>
      <c r="AO21" s="300">
        <v>16.510000000000002</v>
      </c>
      <c r="AP21" s="301">
        <v>13.81</v>
      </c>
      <c r="AQ21" s="302">
        <v>2.7</v>
      </c>
      <c r="AR21" s="270"/>
      <c r="AS21" s="303"/>
      <c r="AT21" s="299"/>
    </row>
    <row r="22" spans="1:46" s="304" customFormat="1" ht="13"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1" t="s">
        <v>534</v>
      </c>
      <c r="AL22" s="1152"/>
      <c r="AM22" s="1152"/>
      <c r="AN22" s="1153"/>
      <c r="AO22" s="305">
        <v>98.1</v>
      </c>
      <c r="AP22" s="306">
        <v>95.5</v>
      </c>
      <c r="AQ22" s="307">
        <v>2.6</v>
      </c>
      <c r="AR22" s="291"/>
      <c r="AS22" s="303"/>
      <c r="AT22" s="299"/>
    </row>
    <row r="23" spans="1:46" s="304" customFormat="1" ht="13"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 x14ac:dyDescent="0.2">
      <c r="A26" s="1142" t="s">
        <v>535</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70"/>
    </row>
    <row r="27" spans="1:46" ht="13" x14ac:dyDescent="0.2">
      <c r="A27" s="312"/>
      <c r="AO27" s="265"/>
      <c r="AP27" s="265"/>
      <c r="AQ27" s="265"/>
      <c r="AR27" s="265"/>
      <c r="AS27" s="265"/>
      <c r="AT27" s="265"/>
    </row>
    <row r="28" spans="1:46" ht="16.5" x14ac:dyDescent="0.2">
      <c r="A28" s="266" t="s">
        <v>536</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537</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3" t="s">
        <v>516</v>
      </c>
      <c r="AP30" s="275"/>
      <c r="AQ30" s="276" t="s">
        <v>517</v>
      </c>
      <c r="AR30" s="277"/>
    </row>
    <row r="31" spans="1:46" ht="13"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4"/>
      <c r="AP31" s="281" t="s">
        <v>518</v>
      </c>
      <c r="AQ31" s="282" t="s">
        <v>519</v>
      </c>
      <c r="AR31" s="283" t="s">
        <v>520</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9" t="s">
        <v>538</v>
      </c>
      <c r="AL32" s="1160"/>
      <c r="AM32" s="1160"/>
      <c r="AN32" s="1161"/>
      <c r="AO32" s="315">
        <v>1121835</v>
      </c>
      <c r="AP32" s="315">
        <v>161091</v>
      </c>
      <c r="AQ32" s="316">
        <v>81359</v>
      </c>
      <c r="AR32" s="317">
        <v>98</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9" t="s">
        <v>539</v>
      </c>
      <c r="AL33" s="1160"/>
      <c r="AM33" s="1160"/>
      <c r="AN33" s="1161"/>
      <c r="AO33" s="315" t="s">
        <v>525</v>
      </c>
      <c r="AP33" s="315" t="s">
        <v>525</v>
      </c>
      <c r="AQ33" s="316" t="s">
        <v>525</v>
      </c>
      <c r="AR33" s="317" t="s">
        <v>525</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9" t="s">
        <v>540</v>
      </c>
      <c r="AL34" s="1160"/>
      <c r="AM34" s="1160"/>
      <c r="AN34" s="1161"/>
      <c r="AO34" s="315" t="s">
        <v>525</v>
      </c>
      <c r="AP34" s="315" t="s">
        <v>525</v>
      </c>
      <c r="AQ34" s="316" t="s">
        <v>525</v>
      </c>
      <c r="AR34" s="317" t="s">
        <v>525</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9" t="s">
        <v>541</v>
      </c>
      <c r="AL35" s="1160"/>
      <c r="AM35" s="1160"/>
      <c r="AN35" s="1161"/>
      <c r="AO35" s="315">
        <v>297261</v>
      </c>
      <c r="AP35" s="315">
        <v>42685</v>
      </c>
      <c r="AQ35" s="316">
        <v>18647</v>
      </c>
      <c r="AR35" s="317">
        <v>128.9</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9" t="s">
        <v>542</v>
      </c>
      <c r="AL36" s="1160"/>
      <c r="AM36" s="1160"/>
      <c r="AN36" s="1161"/>
      <c r="AO36" s="315">
        <v>3449</v>
      </c>
      <c r="AP36" s="315">
        <v>495</v>
      </c>
      <c r="AQ36" s="316">
        <v>4480</v>
      </c>
      <c r="AR36" s="317">
        <v>-89</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9" t="s">
        <v>543</v>
      </c>
      <c r="AL37" s="1160"/>
      <c r="AM37" s="1160"/>
      <c r="AN37" s="1161"/>
      <c r="AO37" s="315">
        <v>9548</v>
      </c>
      <c r="AP37" s="315">
        <v>1371</v>
      </c>
      <c r="AQ37" s="316">
        <v>815</v>
      </c>
      <c r="AR37" s="317">
        <v>68.2</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2" t="s">
        <v>544</v>
      </c>
      <c r="AL38" s="1163"/>
      <c r="AM38" s="1163"/>
      <c r="AN38" s="1164"/>
      <c r="AO38" s="318">
        <v>108</v>
      </c>
      <c r="AP38" s="318">
        <v>16</v>
      </c>
      <c r="AQ38" s="319">
        <v>14</v>
      </c>
      <c r="AR38" s="307">
        <v>14.3</v>
      </c>
      <c r="AS38" s="314"/>
    </row>
    <row r="39" spans="1:46" ht="13"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2" t="s">
        <v>545</v>
      </c>
      <c r="AL39" s="1163"/>
      <c r="AM39" s="1163"/>
      <c r="AN39" s="1164"/>
      <c r="AO39" s="315">
        <v>-29893</v>
      </c>
      <c r="AP39" s="315">
        <v>-4293</v>
      </c>
      <c r="AQ39" s="316">
        <v>-4008</v>
      </c>
      <c r="AR39" s="317">
        <v>7.1</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9" t="s">
        <v>546</v>
      </c>
      <c r="AL40" s="1160"/>
      <c r="AM40" s="1160"/>
      <c r="AN40" s="1161"/>
      <c r="AO40" s="315">
        <v>-1037578</v>
      </c>
      <c r="AP40" s="315">
        <v>-148992</v>
      </c>
      <c r="AQ40" s="316">
        <v>-68941</v>
      </c>
      <c r="AR40" s="317">
        <v>116.1</v>
      </c>
      <c r="AS40" s="314"/>
    </row>
    <row r="41" spans="1:46" ht="13"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5" t="s">
        <v>298</v>
      </c>
      <c r="AL41" s="1166"/>
      <c r="AM41" s="1166"/>
      <c r="AN41" s="1167"/>
      <c r="AO41" s="315">
        <v>364730</v>
      </c>
      <c r="AP41" s="315">
        <v>52374</v>
      </c>
      <c r="AQ41" s="316">
        <v>32367</v>
      </c>
      <c r="AR41" s="317">
        <v>61.8</v>
      </c>
      <c r="AS41" s="314"/>
    </row>
    <row r="42" spans="1:46" ht="13"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547</v>
      </c>
      <c r="AL42" s="265"/>
      <c r="AM42" s="265"/>
      <c r="AN42" s="265"/>
      <c r="AO42" s="265"/>
      <c r="AP42" s="265"/>
      <c r="AQ42" s="291"/>
      <c r="AR42" s="291"/>
      <c r="AS42" s="314"/>
    </row>
    <row r="43" spans="1:46" ht="13"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548</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549</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4" t="s">
        <v>516</v>
      </c>
      <c r="AN49" s="1156" t="s">
        <v>550</v>
      </c>
      <c r="AO49" s="1157"/>
      <c r="AP49" s="1157"/>
      <c r="AQ49" s="1157"/>
      <c r="AR49" s="1158"/>
    </row>
    <row r="50" spans="1:44" ht="13"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5"/>
      <c r="AN50" s="331" t="s">
        <v>551</v>
      </c>
      <c r="AO50" s="332" t="s">
        <v>552</v>
      </c>
      <c r="AP50" s="333" t="s">
        <v>553</v>
      </c>
      <c r="AQ50" s="334" t="s">
        <v>554</v>
      </c>
      <c r="AR50" s="335" t="s">
        <v>555</v>
      </c>
    </row>
    <row r="51" spans="1:44" ht="13"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556</v>
      </c>
      <c r="AL51" s="328"/>
      <c r="AM51" s="336">
        <v>1286951</v>
      </c>
      <c r="AN51" s="337">
        <v>169069</v>
      </c>
      <c r="AO51" s="338">
        <v>-12.6</v>
      </c>
      <c r="AP51" s="339">
        <v>116162</v>
      </c>
      <c r="AQ51" s="340">
        <v>-3.1</v>
      </c>
      <c r="AR51" s="341">
        <v>-9.5</v>
      </c>
    </row>
    <row r="52" spans="1:44" ht="13"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557</v>
      </c>
      <c r="AM52" s="344">
        <v>330906</v>
      </c>
      <c r="AN52" s="345">
        <v>43472</v>
      </c>
      <c r="AO52" s="346">
        <v>-56.5</v>
      </c>
      <c r="AP52" s="347">
        <v>61562</v>
      </c>
      <c r="AQ52" s="348">
        <v>-7.4</v>
      </c>
      <c r="AR52" s="349">
        <v>-49.1</v>
      </c>
    </row>
    <row r="53" spans="1:44" ht="13"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558</v>
      </c>
      <c r="AL53" s="328"/>
      <c r="AM53" s="336">
        <v>1565482</v>
      </c>
      <c r="AN53" s="337">
        <v>210953</v>
      </c>
      <c r="AO53" s="338">
        <v>24.8</v>
      </c>
      <c r="AP53" s="339">
        <v>121449</v>
      </c>
      <c r="AQ53" s="340">
        <v>4.5999999999999996</v>
      </c>
      <c r="AR53" s="341">
        <v>20.2</v>
      </c>
    </row>
    <row r="54" spans="1:44" ht="13"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557</v>
      </c>
      <c r="AM54" s="344">
        <v>614448</v>
      </c>
      <c r="AN54" s="345">
        <v>82799</v>
      </c>
      <c r="AO54" s="346">
        <v>90.5</v>
      </c>
      <c r="AP54" s="347">
        <v>62922</v>
      </c>
      <c r="AQ54" s="348">
        <v>2.2000000000000002</v>
      </c>
      <c r="AR54" s="349">
        <v>88.3</v>
      </c>
    </row>
    <row r="55" spans="1:44" ht="13"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559</v>
      </c>
      <c r="AL55" s="328"/>
      <c r="AM55" s="336">
        <v>1422571</v>
      </c>
      <c r="AN55" s="337">
        <v>196190</v>
      </c>
      <c r="AO55" s="338">
        <v>-7</v>
      </c>
      <c r="AP55" s="339">
        <v>145139</v>
      </c>
      <c r="AQ55" s="340">
        <v>19.5</v>
      </c>
      <c r="AR55" s="341">
        <v>-26.5</v>
      </c>
    </row>
    <row r="56" spans="1:44" ht="13"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557</v>
      </c>
      <c r="AM56" s="344">
        <v>699673</v>
      </c>
      <c r="AN56" s="345">
        <v>96493</v>
      </c>
      <c r="AO56" s="346">
        <v>16.5</v>
      </c>
      <c r="AP56" s="347">
        <v>83762</v>
      </c>
      <c r="AQ56" s="348">
        <v>33.1</v>
      </c>
      <c r="AR56" s="349">
        <v>-16.600000000000001</v>
      </c>
    </row>
    <row r="57" spans="1:44" ht="13"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560</v>
      </c>
      <c r="AL57" s="328"/>
      <c r="AM57" s="336">
        <v>2362761</v>
      </c>
      <c r="AN57" s="337">
        <v>334479</v>
      </c>
      <c r="AO57" s="338">
        <v>70.5</v>
      </c>
      <c r="AP57" s="339">
        <v>125391</v>
      </c>
      <c r="AQ57" s="340">
        <v>-13.6</v>
      </c>
      <c r="AR57" s="341">
        <v>84.1</v>
      </c>
    </row>
    <row r="58" spans="1:44" ht="13"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557</v>
      </c>
      <c r="AM58" s="344">
        <v>1602807</v>
      </c>
      <c r="AN58" s="345">
        <v>226898</v>
      </c>
      <c r="AO58" s="346">
        <v>135.1</v>
      </c>
      <c r="AP58" s="347">
        <v>68516</v>
      </c>
      <c r="AQ58" s="348">
        <v>-18.2</v>
      </c>
      <c r="AR58" s="349">
        <v>153.30000000000001</v>
      </c>
    </row>
    <row r="59" spans="1:44" ht="13"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561</v>
      </c>
      <c r="AL59" s="328"/>
      <c r="AM59" s="336">
        <v>2522585</v>
      </c>
      <c r="AN59" s="337">
        <v>362232</v>
      </c>
      <c r="AO59" s="338">
        <v>8.3000000000000007</v>
      </c>
      <c r="AP59" s="339">
        <v>138402</v>
      </c>
      <c r="AQ59" s="340">
        <v>10.4</v>
      </c>
      <c r="AR59" s="341">
        <v>-2.1</v>
      </c>
    </row>
    <row r="60" spans="1:44" ht="13"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557</v>
      </c>
      <c r="AM60" s="344">
        <v>859953</v>
      </c>
      <c r="AN60" s="345">
        <v>123485</v>
      </c>
      <c r="AO60" s="346">
        <v>-45.6</v>
      </c>
      <c r="AP60" s="347">
        <v>70652</v>
      </c>
      <c r="AQ60" s="348">
        <v>3.1</v>
      </c>
      <c r="AR60" s="349">
        <v>-48.7</v>
      </c>
    </row>
    <row r="61" spans="1:44" ht="13"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562</v>
      </c>
      <c r="AL61" s="350"/>
      <c r="AM61" s="351">
        <v>1832070</v>
      </c>
      <c r="AN61" s="352">
        <v>254585</v>
      </c>
      <c r="AO61" s="353">
        <v>16.8</v>
      </c>
      <c r="AP61" s="354">
        <v>129309</v>
      </c>
      <c r="AQ61" s="355">
        <v>3.6</v>
      </c>
      <c r="AR61" s="341">
        <v>13.2</v>
      </c>
    </row>
    <row r="62" spans="1:44" ht="13"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557</v>
      </c>
      <c r="AM62" s="344">
        <v>821557</v>
      </c>
      <c r="AN62" s="345">
        <v>114629</v>
      </c>
      <c r="AO62" s="346">
        <v>28</v>
      </c>
      <c r="AP62" s="347">
        <v>69483</v>
      </c>
      <c r="AQ62" s="348">
        <v>2.6</v>
      </c>
      <c r="AR62" s="349">
        <v>25.4</v>
      </c>
    </row>
    <row r="63" spans="1:44" ht="13"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 hidden="1" x14ac:dyDescent="0.2">
      <c r="AK70" s="265"/>
      <c r="AL70" s="265"/>
      <c r="AM70" s="265"/>
      <c r="AN70" s="265"/>
      <c r="AO70" s="265"/>
      <c r="AP70" s="265"/>
      <c r="AQ70" s="265"/>
      <c r="AR70" s="265"/>
    </row>
    <row r="71" spans="1:46" ht="13" hidden="1" x14ac:dyDescent="0.2">
      <c r="AK71" s="265"/>
      <c r="AL71" s="265"/>
      <c r="AM71" s="265"/>
      <c r="AN71" s="265"/>
      <c r="AO71" s="265"/>
      <c r="AP71" s="265"/>
      <c r="AQ71" s="265"/>
      <c r="AR71" s="265"/>
    </row>
    <row r="72" spans="1:46" ht="13" hidden="1" x14ac:dyDescent="0.2">
      <c r="AK72" s="265"/>
      <c r="AL72" s="265"/>
      <c r="AM72" s="265"/>
      <c r="AN72" s="265"/>
      <c r="AO72" s="265"/>
      <c r="AP72" s="265"/>
      <c r="AQ72" s="265"/>
      <c r="AR72" s="265"/>
    </row>
    <row r="73" spans="1:46" ht="13" hidden="1" x14ac:dyDescent="0.2">
      <c r="AK73" s="265"/>
      <c r="AL73" s="265"/>
      <c r="AM73" s="265"/>
      <c r="AN73" s="265"/>
      <c r="AO73" s="265"/>
      <c r="AP73" s="265"/>
      <c r="AQ73" s="265"/>
      <c r="AR73" s="265"/>
    </row>
  </sheetData>
  <sheetProtection algorithmName="SHA-512" hashValue="ARhbeiOIeZ4Xe+cc09xpjUTlB9+ffzvBgmIg+q51RTd9Pfx6C/+15aP5NvinguDdPKfMopJONr0aC5QWhVKswg==" saltValue="4wgxKGUGuWfM8Fjro2DmD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G85" zoomScaleNormal="100" zoomScaleSheetLayoutView="55" workbookViewId="0"/>
  </sheetViews>
  <sheetFormatPr defaultColWidth="0" defaultRowHeight="13.5" customHeight="1" zeroHeight="1" x14ac:dyDescent="0.2"/>
  <cols>
    <col min="1" max="125" width="2.4531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 x14ac:dyDescent="0.2">
      <c r="B2" s="262"/>
      <c r="DG2" s="262"/>
    </row>
    <row r="3" spans="2:125" ht="13"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 x14ac:dyDescent="0.2"/>
    <row r="5" spans="2:125" ht="13" x14ac:dyDescent="0.2"/>
    <row r="6" spans="2:125" ht="13" x14ac:dyDescent="0.2"/>
    <row r="7" spans="2:125" ht="13" x14ac:dyDescent="0.2"/>
    <row r="8" spans="2:125" ht="13" x14ac:dyDescent="0.2"/>
    <row r="9" spans="2:125" ht="13" x14ac:dyDescent="0.2">
      <c r="DU9" s="26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62"/>
    </row>
    <row r="18" spans="125:125" ht="13" x14ac:dyDescent="0.2"/>
    <row r="19" spans="125:125" ht="13" x14ac:dyDescent="0.2"/>
    <row r="20" spans="125:125" ht="13" x14ac:dyDescent="0.2">
      <c r="DU20" s="262"/>
    </row>
    <row r="21" spans="125:125" ht="13" x14ac:dyDescent="0.2">
      <c r="DU21" s="26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62"/>
    </row>
    <row r="29" spans="125:125" ht="13" x14ac:dyDescent="0.2"/>
    <row r="30" spans="125:125" ht="13" x14ac:dyDescent="0.2"/>
    <row r="31" spans="125:125" ht="13" x14ac:dyDescent="0.2"/>
    <row r="32" spans="125:125" ht="13" x14ac:dyDescent="0.2"/>
    <row r="33" spans="2:125" ht="13" x14ac:dyDescent="0.2">
      <c r="B33" s="262"/>
      <c r="G33" s="262"/>
      <c r="I33" s="262"/>
    </row>
    <row r="34" spans="2:125" ht="13" x14ac:dyDescent="0.2">
      <c r="C34" s="262"/>
      <c r="P34" s="262"/>
      <c r="DE34" s="262"/>
      <c r="DH34" s="262"/>
    </row>
    <row r="35" spans="2:125" ht="13" x14ac:dyDescent="0.2">
      <c r="D35" s="262"/>
      <c r="E35" s="262"/>
      <c r="DG35" s="262"/>
      <c r="DJ35" s="262"/>
      <c r="DP35" s="262"/>
      <c r="DQ35" s="262"/>
      <c r="DR35" s="262"/>
      <c r="DS35" s="262"/>
      <c r="DT35" s="262"/>
      <c r="DU35" s="262"/>
    </row>
    <row r="36" spans="2:125" ht="13"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 x14ac:dyDescent="0.2">
      <c r="DU37" s="262"/>
    </row>
    <row r="38" spans="2:125" ht="13" x14ac:dyDescent="0.2">
      <c r="DT38" s="262"/>
      <c r="DU38" s="262"/>
    </row>
    <row r="39" spans="2:125" ht="13" x14ac:dyDescent="0.2"/>
    <row r="40" spans="2:125" ht="13" x14ac:dyDescent="0.2">
      <c r="DH40" s="262"/>
    </row>
    <row r="41" spans="2:125" ht="13" x14ac:dyDescent="0.2">
      <c r="DE41" s="262"/>
    </row>
    <row r="42" spans="2:125" ht="13" x14ac:dyDescent="0.2">
      <c r="DG42" s="262"/>
      <c r="DJ42" s="262"/>
    </row>
    <row r="43" spans="2:125" ht="13"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 x14ac:dyDescent="0.2">
      <c r="DU44" s="262"/>
    </row>
    <row r="45" spans="2:125" ht="13" x14ac:dyDescent="0.2"/>
    <row r="46" spans="2:125" ht="13" x14ac:dyDescent="0.2"/>
    <row r="47" spans="2:125" ht="13" x14ac:dyDescent="0.2"/>
    <row r="48" spans="2:125" ht="13" x14ac:dyDescent="0.2">
      <c r="DT48" s="262"/>
      <c r="DU48" s="262"/>
    </row>
    <row r="49" spans="120:125" ht="13" x14ac:dyDescent="0.2">
      <c r="DU49" s="262"/>
    </row>
    <row r="50" spans="120:125" ht="13" x14ac:dyDescent="0.2">
      <c r="DU50" s="262"/>
    </row>
    <row r="51" spans="120:125" ht="13" x14ac:dyDescent="0.2">
      <c r="DP51" s="262"/>
      <c r="DQ51" s="262"/>
      <c r="DR51" s="262"/>
      <c r="DS51" s="262"/>
      <c r="DT51" s="262"/>
      <c r="DU51" s="262"/>
    </row>
    <row r="52" spans="120:125" ht="13" x14ac:dyDescent="0.2"/>
    <row r="53" spans="120:125" ht="13" x14ac:dyDescent="0.2"/>
    <row r="54" spans="120:125" ht="13" x14ac:dyDescent="0.2">
      <c r="DU54" s="262"/>
    </row>
    <row r="55" spans="120:125" ht="13" x14ac:dyDescent="0.2"/>
    <row r="56" spans="120:125" ht="13" x14ac:dyDescent="0.2"/>
    <row r="57" spans="120:125" ht="13" x14ac:dyDescent="0.2"/>
    <row r="58" spans="120:125" ht="13" x14ac:dyDescent="0.2">
      <c r="DU58" s="262"/>
    </row>
    <row r="59" spans="120:125" ht="13" x14ac:dyDescent="0.2"/>
    <row r="60" spans="120:125" ht="13" x14ac:dyDescent="0.2"/>
    <row r="61" spans="120:125" ht="13" x14ac:dyDescent="0.2"/>
    <row r="62" spans="120:125" ht="13" x14ac:dyDescent="0.2"/>
    <row r="63" spans="120:125" ht="13" x14ac:dyDescent="0.2">
      <c r="DU63" s="262"/>
    </row>
    <row r="64" spans="120:125" ht="13" x14ac:dyDescent="0.2">
      <c r="DT64" s="262"/>
      <c r="DU64" s="262"/>
    </row>
    <row r="65" spans="123:125" ht="13" x14ac:dyDescent="0.2"/>
    <row r="66" spans="123:125" ht="13" x14ac:dyDescent="0.2"/>
    <row r="67" spans="123:125" ht="13" x14ac:dyDescent="0.2"/>
    <row r="68" spans="123:125" ht="13" x14ac:dyDescent="0.2"/>
    <row r="69" spans="123:125" ht="13" x14ac:dyDescent="0.2">
      <c r="DS69" s="262"/>
      <c r="DT69" s="262"/>
      <c r="DU69" s="26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62"/>
    </row>
    <row r="83" spans="116:125" ht="13" x14ac:dyDescent="0.2">
      <c r="DM83" s="262"/>
      <c r="DN83" s="262"/>
      <c r="DO83" s="262"/>
      <c r="DP83" s="262"/>
      <c r="DQ83" s="262"/>
      <c r="DR83" s="262"/>
      <c r="DS83" s="262"/>
      <c r="DT83" s="262"/>
      <c r="DU83" s="262"/>
    </row>
    <row r="84" spans="116:125" ht="13" x14ac:dyDescent="0.2"/>
    <row r="85" spans="116:125" ht="13" x14ac:dyDescent="0.2"/>
    <row r="86" spans="116:125" ht="13" x14ac:dyDescent="0.2"/>
    <row r="87" spans="116:125" ht="13" x14ac:dyDescent="0.2"/>
    <row r="88" spans="116:125" ht="13" x14ac:dyDescent="0.2">
      <c r="DU88" s="26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564</v>
      </c>
    </row>
    <row r="120" spans="125:125" ht="13.5" hidden="1" customHeight="1" x14ac:dyDescent="0.2"/>
    <row r="121" spans="125:125" ht="13.5" hidden="1" customHeight="1" x14ac:dyDescent="0.2">
      <c r="DU121" s="262"/>
    </row>
  </sheetData>
  <sheetProtection algorithmName="SHA-512" hashValue="b0KbJZhhgAoM6fDEVucJdLdmOOg4qMl1900ra+1kvGEtemfO73tYY4mjjCQRIt/OUIl2Ziry4M55o/nTJBmPZw==" saltValue="rVrYtdne7o2ZCMtWeNpNnQ=="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2" zoomScaleNormal="100" zoomScaleSheetLayoutView="55" workbookViewId="0"/>
  </sheetViews>
  <sheetFormatPr defaultColWidth="0" defaultRowHeight="13.5" customHeight="1" zeroHeight="1" x14ac:dyDescent="0.2"/>
  <cols>
    <col min="1" max="125" width="2.4531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 x14ac:dyDescent="0.2">
      <c r="B2" s="262"/>
      <c r="T2" s="262"/>
    </row>
    <row r="3" spans="1:125"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62"/>
      <c r="G33" s="262"/>
      <c r="I33" s="262"/>
    </row>
    <row r="34" spans="2:125" ht="13" x14ac:dyDescent="0.2">
      <c r="C34" s="262"/>
      <c r="P34" s="262"/>
      <c r="R34" s="262"/>
      <c r="U34" s="262"/>
    </row>
    <row r="35" spans="2:125" ht="13"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 x14ac:dyDescent="0.2">
      <c r="F36" s="262"/>
      <c r="H36" s="262"/>
      <c r="J36" s="262"/>
      <c r="K36" s="262"/>
      <c r="L36" s="262"/>
      <c r="M36" s="262"/>
      <c r="N36" s="262"/>
      <c r="O36" s="262"/>
      <c r="Q36" s="262"/>
      <c r="S36" s="262"/>
      <c r="V36" s="262"/>
    </row>
    <row r="37" spans="2:125" ht="13" x14ac:dyDescent="0.2"/>
    <row r="38" spans="2:125" ht="13" x14ac:dyDescent="0.2"/>
    <row r="39" spans="2:125" ht="13" x14ac:dyDescent="0.2"/>
    <row r="40" spans="2:125" ht="13" x14ac:dyDescent="0.2">
      <c r="U40" s="262"/>
    </row>
    <row r="41" spans="2:125" ht="13" x14ac:dyDescent="0.2">
      <c r="R41" s="262"/>
    </row>
    <row r="42" spans="2:125" ht="13"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 x14ac:dyDescent="0.2">
      <c r="Q43" s="262"/>
      <c r="S43" s="262"/>
      <c r="V43" s="26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565</v>
      </c>
    </row>
  </sheetData>
  <sheetProtection algorithmName="SHA-512" hashValue="62hjGLpybm8mTkkhDKTI1SpAKttcR91Bl/BXEe6tXHVrqOj7LlHfwqmgEibaDFwjCjSDFcQUFw31USSoyFOStg==" saltValue="OmxotwuFAeyVEdnpKcyDEA=="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31" zoomScaleSheetLayoutView="100" workbookViewId="0">
      <selection activeCell="J48" sqref="J48"/>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566</v>
      </c>
      <c r="G46" s="8" t="s">
        <v>567</v>
      </c>
      <c r="H46" s="8" t="s">
        <v>568</v>
      </c>
      <c r="I46" s="8" t="s">
        <v>569</v>
      </c>
      <c r="J46" s="9" t="s">
        <v>570</v>
      </c>
    </row>
    <row r="47" spans="2:10" ht="57.75" customHeight="1" x14ac:dyDescent="0.2">
      <c r="B47" s="10"/>
      <c r="C47" s="1168" t="s">
        <v>3</v>
      </c>
      <c r="D47" s="1168"/>
      <c r="E47" s="1169"/>
      <c r="F47" s="11">
        <v>29</v>
      </c>
      <c r="G47" s="12">
        <v>28.23</v>
      </c>
      <c r="H47" s="12">
        <v>27.56</v>
      </c>
      <c r="I47" s="12">
        <v>27.54</v>
      </c>
      <c r="J47" s="13">
        <v>28.28</v>
      </c>
    </row>
    <row r="48" spans="2:10" ht="57.75" customHeight="1" x14ac:dyDescent="0.2">
      <c r="B48" s="14"/>
      <c r="C48" s="1170" t="s">
        <v>4</v>
      </c>
      <c r="D48" s="1170"/>
      <c r="E48" s="1171"/>
      <c r="F48" s="15">
        <v>2.02</v>
      </c>
      <c r="G48" s="16">
        <v>0.63</v>
      </c>
      <c r="H48" s="16">
        <v>1.43</v>
      </c>
      <c r="I48" s="16">
        <v>1.78</v>
      </c>
      <c r="J48" s="17">
        <v>2.4500000000000002</v>
      </c>
    </row>
    <row r="49" spans="2:10" ht="57.75" customHeight="1" thickBot="1" x14ac:dyDescent="0.25">
      <c r="B49" s="18"/>
      <c r="C49" s="1172" t="s">
        <v>5</v>
      </c>
      <c r="D49" s="1172"/>
      <c r="E49" s="1173"/>
      <c r="F49" s="19">
        <v>11.3</v>
      </c>
      <c r="G49" s="20">
        <v>6.66</v>
      </c>
      <c r="H49" s="20">
        <v>0.59</v>
      </c>
      <c r="I49" s="20">
        <v>4.09</v>
      </c>
      <c r="J49" s="21">
        <v>6.64</v>
      </c>
    </row>
    <row r="50" spans="2:10" ht="13" x14ac:dyDescent="0.2"/>
  </sheetData>
  <sheetProtection algorithmName="SHA-512" hashValue="IUm1PDYeZiesh82yCQfvsy8APH9/C3So40xXwt0G8vk1kxp4p76EVUXZCi0HNTtSr0/RzwnRmCUcJnIaoMo2lw==" saltValue="iY3HjKkwR+wAvbbEeTwN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中野　景太</cp:lastModifiedBy>
  <cp:lastPrinted>2023-03-22T00:36:38Z</cp:lastPrinted>
  <dcterms:created xsi:type="dcterms:W3CDTF">2023-02-20T06:35:48Z</dcterms:created>
  <dcterms:modified xsi:type="dcterms:W3CDTF">2023-10-17T09:54:31Z</dcterms:modified>
  <cp:category/>
</cp:coreProperties>
</file>