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16_地方公会計制度\R5\230906令和３年度財政状況資料集の作成について（2回目・地方公会計関係）\HPアップロード用\がっちゃんこ(最終)\"/>
    </mc:Choice>
  </mc:AlternateContent>
  <bookViews>
    <workbookView xWindow="0" yWindow="0" windowWidth="12930" windowHeight="3790" firstSheet="10"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C36" i="10"/>
  <c r="CO35" i="10"/>
  <c r="BW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alcChain>
</file>

<file path=xl/sharedStrings.xml><?xml version="1.0" encoding="utf-8"?>
<sst xmlns="http://schemas.openxmlformats.org/spreadsheetml/2006/main" count="1061" uniqueCount="614">
  <si>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</si>
  <si>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</si>
  <si>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</si>
  <si>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</si>
  <si>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</si>
  <si>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</si>
  <si>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</si>
  <si>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</si>
  <si>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</si>
  <si>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</si>
  <si>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</si>
  <si>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</si>
  <si>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</si>
  <si>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</si>
  <si>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</si>
  <si>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</si>
  <si>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</si>
  <si>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</si>
  <si>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</si>
  <si>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</si>
  <si>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</si>
  <si>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</si>
  <si>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</si>
  <si>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</si>
  <si>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</si>
  <si>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</si>
  <si>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</si>
  <si>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</si>
  <si>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</si>
  <si>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</si>
  <si>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</si>
  <si>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</si>
  <si>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</si>
  <si>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</si>
  <si>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</si>
  <si>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</si>
  <si>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</si>
  <si>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</si>
  <si>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</si>
  <si>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</si>
  <si>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</si>
  <si>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</si>
  <si>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</si>
  <si>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</si>
  <si>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</si>
  <si>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</si>
  <si>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</si>
  <si>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</si>
  <si>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</si>
  <si>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</si>
  <si>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</si>
  <si>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</si>
  <si>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</si>
  <si>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</si>
  <si>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</si>
  <si>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</si>
  <si>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</si>
  <si>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</si>
  <si>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</si>
  <si>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</si>
  <si>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</si>
  <si>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</si>
  <si>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</si>
  <si>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</si>
  <si>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</si>
  <si>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</si>
  <si>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</si>
  <si>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</si>
  <si>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</si>
  <si>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</si>
  <si>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</si>
  <si>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</si>
  <si>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</si>
  <si>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</si>
  <si>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</si>
  <si>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</si>
  <si>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</si>
  <si>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</si>
  <si>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</si>
  <si>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</si>
  <si>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</si>
  <si>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</si>
  <si>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</si>
  <si>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</si>
  <si>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</si>
  <si>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</si>
  <si>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</si>
  <si>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</si>
  <si>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</si>
  <si>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</si>
  <si>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</si>
  <si>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</si>
  <si>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</si>
  <si>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</si>
  <si>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</si>
  <si>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</si>
  <si>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</si>
  <si>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</si>
  <si>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</si>
  <si>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</si>
  <si>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</si>
  <si>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</si>
  <si>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</si>
  <si>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</si>
  <si>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</si>
  <si>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</si>
  <si>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</si>
  <si>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</si>
  <si>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</si>
  <si>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</si>
  <si>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</si>
  <si>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</si>
  <si>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</si>
  <si>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</si>
  <si>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</si>
  <si>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</si>
  <si>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</si>
  <si>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</si>
  <si>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</si>
  <si>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</si>
  <si>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</si>
  <si>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</si>
  <si>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</si>
  <si>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</si>
  <si>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</si>
  <si>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</si>
  <si>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</si>
  <si>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</si>
  <si>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</si>
  <si>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</si>
  <si>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</si>
  <si>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</si>
  <si>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</si>
  <si>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</si>
  <si>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</si>
  <si>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</si>
  <si>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</si>
  <si>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</si>
  <si>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</si>
  <si>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</si>
  <si>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</si>
  <si>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</si>
  <si>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</si>
  <si>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</si>
  <si>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</si>
  <si>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</si>
  <si>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</si>
  <si>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</si>
  <si>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</si>
  <si>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</si>
  <si>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</si>
  <si>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</si>
  <si>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</si>
  <si>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</si>
  <si>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</si>
  <si>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</si>
  <si>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病院事業会計</t>
    <phoneticPr fontId="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</si>
  <si>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</si>
  <si>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</si>
  <si>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</si>
  <si>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</si>
  <si>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</si>
  <si>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</si>
  <si>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</si>
  <si>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</si>
  <si>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</si>
  <si>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</si>
  <si>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</si>
  <si>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</si>
  <si>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</si>
  <si>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</si>
  <si>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</si>
  <si>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</si>
  <si>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</si>
  <si>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</si>
  <si>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</si>
  <si>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</si>
  <si>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</si>
  <si>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</si>
  <si>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</si>
  <si>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</si>
  <si>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</si>
  <si>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</si>
  <si>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</si>
  <si>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</si>
  <si>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</si>
  <si>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</si>
  <si>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</si>
  <si>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</si>
  <si>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</si>
  <si>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</si>
  <si>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</si>
  <si>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</si>
  <si>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</si>
  <si>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</si>
  <si>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</si>
  <si>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</si>
  <si>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</si>
  <si>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</si>
  <si>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</si>
  <si>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</si>
  <si>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</si>
  <si>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</si>
  <si>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</si>
  <si>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</si>
  <si>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</si>
  <si>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</si>
  <si>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</si>
  <si>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</si>
  <si>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</si>
  <si>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</si>
  <si>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</si>
  <si>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</si>
  <si>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</si>
  <si>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</si>
  <si>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</si>
  <si>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</si>
  <si>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</si>
  <si>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</si>
  <si>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</si>
  <si>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</si>
  <si>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島根県安来市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</si>
  <si>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</si>
  <si>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</si>
  <si>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</si>
  <si>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</si>
  <si>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</si>
  <si>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</si>
  <si>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</si>
  <si>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</si>
  <si>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</si>
  <si>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</si>
  <si>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</si>
  <si>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</si>
  <si>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</si>
  <si>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</si>
  <si>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</si>
  <si>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</si>
  <si>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</si>
  <si>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</si>
  <si>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</si>
  <si>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</si>
  <si>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</si>
  <si>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</si>
  <si>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</si>
  <si>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</si>
  <si>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</si>
  <si>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</si>
  <si>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</si>
  <si>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</si>
  <si>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</si>
  <si>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</si>
  <si>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</si>
  <si>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</si>
  <si>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</si>
  <si>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</si>
  <si>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</si>
  <si>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</si>
  <si>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</si>
  <si>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</si>
  <si>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</si>
  <si>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</si>
  <si>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</si>
  <si>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</si>
  <si>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</si>
  <si>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</si>
  <si>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</si>
  <si>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</si>
  <si>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</si>
  <si>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</si>
  <si>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</si>
  <si>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</si>
  <si>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</si>
  <si>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</si>
  <si>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</si>
  <si>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</si>
  <si>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</si>
  <si>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</si>
  <si>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</si>
  <si>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</si>
  <si>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</si>
  <si>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</si>
  <si>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</si>
  <si>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</si>
  <si>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</si>
  <si>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</si>
  <si>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</si>
  <si>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</si>
  <si>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</si>
  <si>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</si>
  <si>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</si>
  <si>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</si>
  <si>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</si>
  <si>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</si>
  <si>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</si>
  <si>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</si>
  <si>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</si>
  <si>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</si>
  <si>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</si>
  <si>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</si>
  <si>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</si>
  <si>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</si>
  <si>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</si>
  <si>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</si>
  <si>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</si>
  <si>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</si>
  <si>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</si>
  <si>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</si>
  <si>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</si>
  <si>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</si>
  <si>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</si>
  <si>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</si>
  <si>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</si>
  <si>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</si>
  <si>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</si>
  <si>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</si>
  <si>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</si>
  <si>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</si>
  <si>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</si>
  <si>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</si>
  <si>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</si>
  <si>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</si>
  <si>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</si>
  <si>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</si>
  <si>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</si>
  <si>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</si>
  <si>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</si>
  <si>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</si>
  <si>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</si>
  <si>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</si>
  <si>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</si>
  <si>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</si>
  <si>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</si>
  <si>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</si>
  <si>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</si>
  <si>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</si>
  <si>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</si>
  <si>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</si>
  <si>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</si>
  <si>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</si>
  <si>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</si>
  <si>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</si>
  <si>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</si>
  <si>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</si>
  <si>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</si>
  <si>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</si>
  <si>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</si>
  <si>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</si>
  <si>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</si>
  <si>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</si>
  <si>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</si>
  <si>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</si>
  <si>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</si>
  <si>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</si>
  <si>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</si>
  <si>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</si>
  <si>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</si>
  <si>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</si>
  <si>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</si>
  <si>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</si>
  <si>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</si>
  <si>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</si>
  <si>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</si>
  <si>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</si>
  <si>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</si>
  <si>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</si>
  <si>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</si>
  <si>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</si>
  <si>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</si>
  <si>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</si>
  <si>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</si>
  <si>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</si>
  <si>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</si>
  <si>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</si>
  <si>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</si>
  <si>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</si>
  <si>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</si>
  <si>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島根県安来市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</si>
  <si>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</si>
  <si>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</si>
  <si>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</si>
  <si>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</si>
  <si>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</si>
  <si>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</si>
  <si>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</si>
  <si>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</si>
  <si>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</si>
  <si>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</si>
  <si>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</si>
  <si>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</si>
  <si>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</si>
  <si>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</si>
  <si>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</si>
  <si>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</si>
  <si>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</si>
  <si>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</si>
  <si>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</si>
  <si>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</si>
  <si>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</si>
  <si>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</si>
  <si>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</si>
  <si>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</si>
  <si>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</si>
  <si>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</si>
  <si>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</si>
  <si>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</si>
  <si>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</si>
  <si>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</si>
  <si>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</si>
  <si>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</si>
  <si>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</si>
  <si>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</si>
  <si>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</si>
  <si>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</si>
  <si>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病院事業会計</t>
    <phoneticPr fontId="5"/>
  </si>
  <si>
    <t>法適用企業</t>
    <phoneticPr fontId="5"/>
  </si>
  <si>
    <t>水道事業会計</t>
    <phoneticPr fontId="5"/>
  </si>
  <si>
    <t>下水道事業会計</t>
    <phoneticPr fontId="5"/>
  </si>
  <si>
    <t>法適用企業</t>
    <phoneticPr fontId="5"/>
  </si>
  <si>
    <t>生活排水処理事業特別会計</t>
    <phoneticPr fontId="5"/>
  </si>
  <si>
    <t>法非適用企業</t>
    <phoneticPr fontId="5"/>
  </si>
  <si>
    <t>電気事業特別会計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</si>
  <si>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</si>
  <si>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</si>
  <si>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</si>
  <si>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</si>
  <si>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</si>
  <si>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</si>
  <si>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</si>
  <si>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</si>
  <si>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</si>
  <si>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</si>
  <si>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</si>
  <si>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</si>
  <si>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</si>
  <si>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</si>
  <si>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</si>
  <si>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</si>
  <si>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</si>
  <si>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</si>
  <si>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</si>
  <si>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</si>
  <si>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</si>
  <si>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</si>
  <si>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</si>
  <si>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</si>
  <si>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</si>
  <si>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</si>
  <si>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</si>
  <si>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</si>
  <si>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</si>
  <si>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</si>
  <si>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</si>
  <si>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</si>
  <si>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</si>
  <si>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</si>
  <si>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</si>
  <si>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</si>
  <si>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</si>
  <si>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</si>
  <si>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</si>
  <si>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</si>
  <si>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</si>
  <si>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</si>
  <si>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</si>
  <si>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</si>
  <si>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</si>
  <si>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</si>
  <si>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</si>
  <si>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</si>
  <si>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</si>
  <si>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</si>
  <si>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</si>
  <si>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</si>
  <si>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</si>
  <si>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</si>
  <si>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</si>
  <si>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</si>
  <si>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</si>
  <si>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</si>
  <si>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</si>
  <si>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</si>
  <si>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</si>
  <si>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</si>
  <si>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</si>
  <si>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</si>
  <si>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</si>
  <si>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</si>
  <si>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</si>
  <si>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</si>
  <si>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</si>
  <si>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</si>
  <si>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</si>
  <si>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</si>
  <si>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</si>
  <si>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</si>
  <si>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</si>
  <si>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</si>
  <si>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</si>
  <si>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</si>
  <si>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</si>
  <si>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</si>
  <si>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</si>
  <si>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</si>
  <si>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</si>
  <si>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</si>
  <si>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</si>
  <si>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</si>
  <si>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</si>
  <si>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</si>
  <si>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</si>
  <si>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</si>
  <si>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</si>
  <si>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</si>
  <si>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</si>
  <si>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</si>
  <si>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</si>
  <si>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</si>
  <si>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</si>
  <si>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</si>
  <si>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</si>
  <si>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</si>
  <si>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</si>
  <si>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</si>
  <si>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</si>
  <si>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</si>
  <si>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</si>
  <si>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</si>
  <si>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</si>
  <si>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</si>
  <si>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</si>
  <si>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</si>
  <si>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</si>
  <si>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</si>
  <si>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</si>
  <si>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</si>
  <si>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</si>
  <si>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</si>
  <si>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</si>
  <si>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</si>
  <si>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</si>
  <si>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</si>
  <si>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</si>
  <si>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</si>
  <si>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</si>
  <si>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</si>
  <si>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</si>
  <si>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</si>
  <si>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</si>
  <si>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</si>
  <si>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</si>
  <si>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</si>
  <si>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</si>
  <si>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</si>
  <si>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</si>
  <si>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</si>
  <si>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</si>
  <si>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</si>
  <si>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</si>
  <si>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</si>
  <si>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</si>
  <si>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</si>
  <si>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</si>
  <si>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</si>
  <si>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</si>
  <si>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</si>
  <si>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</si>
  <si>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</si>
  <si>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</si>
  <si>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</si>
  <si>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</si>
  <si>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</si>
  <si>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</si>
  <si>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</si>
  <si>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2.33</t>
  </si>
  <si>
    <t>▲ 2.58</t>
  </si>
  <si>
    <t>▲ 2.60</t>
  </si>
  <si>
    <t>病院事業会計</t>
  </si>
  <si>
    <t>▲ 2.08</t>
  </si>
  <si>
    <t>▲ 2.77</t>
  </si>
  <si>
    <t>▲ 1.31</t>
  </si>
  <si>
    <t>▲ 1.72</t>
  </si>
  <si>
    <t>水道事業会計</t>
  </si>
  <si>
    <t>一般会計</t>
  </si>
  <si>
    <t>下水道事業会計</t>
  </si>
  <si>
    <t>介護保険事業特別会計</t>
  </si>
  <si>
    <t>国民健康保険事業特別会計</t>
  </si>
  <si>
    <t>後期高齢者医療事業特別会計</t>
  </si>
  <si>
    <t>電気事業特別会計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</si>
  <si>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</si>
  <si>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</si>
  <si>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</si>
  <si>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</si>
  <si>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</si>
  <si>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</si>
  <si>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</si>
  <si>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</si>
  <si>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</si>
  <si>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公園緑地整備基金</t>
  </si>
  <si>
    <t>ドジョウ掬いのまちやすぎ応援基金</t>
  </si>
  <si>
    <t>地域振興基金</t>
  </si>
  <si>
    <t>市有財産整備基金</t>
  </si>
  <si>
    <t>庁舎等整備基金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</si>
  <si>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</si>
  <si>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</si>
  <si>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H27年度から集中的に実施した大型建設事業のための起債の発行や、財政調整基金をはじめとする基金の取崩しにより充当可能財源が減となったことが将来負担比率を上げる要因となっており、類似団体平均値と比較して高い水準となっている。一方で有形固定資産減価償却率は、老朽化が著しい大型施設の建替えなど必要な投資を行うことで減少傾向にあったところ、R1年度にこれまで固定資産台帳に一部未搭載であった道路を資産として計上したことにより、大幅に下がった。R3年度はH30年まで続いた大型建設事業に伴う資産の減価償却が始まっているため、比率が上がった。今後は普通建設事業費を一定程度に抑え、地方債新規発行の抑制や繰上償還、基金積み増しを図り、将来負担比率の縮小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</si>
  <si>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</si>
  <si>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</si>
  <si>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</si>
  <si>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</si>
  <si>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</si>
  <si>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</si>
  <si>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H27年度から集中的に実施した大型建設事業のための起債の発行や基金の取崩しによる充当可能財源の減少、借入した地方債の償還が始まったことで、将来負担比率、実質公債費比率ともに類似団体を大きく上回っている。
実質公債費比率はR2、R3年度に実施した繰上償還の影響による改善はみられるが、依然として高い比率であることが予想されることから、今後は普通建設事業費を一定程度に抑え、地方債新規発行の抑制や繰上償還を図り、公債費の適正化に努める。</t>
    <rPh sb="115" eb="117">
      <t>ネンド</t>
    </rPh>
    <rPh sb="118" eb="120">
      <t>ジッシ</t>
    </rPh>
    <rPh sb="122" eb="123">
      <t>ク</t>
    </rPh>
    <rPh sb="123" eb="124">
      <t>ア</t>
    </rPh>
    <rPh sb="124" eb="126">
      <t>ショウカン</t>
    </rPh>
    <rPh sb="127" eb="129">
      <t>エイキョウ</t>
    </rPh>
    <rPh sb="132" eb="134">
      <t>カイゼン</t>
    </rPh>
    <rPh sb="141" eb="143">
      <t>イゼン</t>
    </rPh>
    <rPh sb="146" eb="147">
      <t>タカ</t>
    </rPh>
    <rPh sb="148" eb="150">
      <t>ヒリツ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</si>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</sst>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7CB1-4885-BF0D-22FBED4B8F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144115</c:v>
                </c:pt>
                <c:pt idx="1">
                  <c:v>94900</c:v>
                </c:pt>
                <c:pt idx="2">
                  <c:v>67554</c:v>
                </c:pt>
                <c:pt idx="3">
                  <c:v>57486</c:v>
                </c:pt>
                <c:pt idx="4">
                  <c:v>65246</c:v>
                </c:pt>
              </c:numCache>
            </c:numRef>
          </c:val>
          <c:smooth val="0"/>
          <c:extLst>
            <c:ext xmlns:c16="http://schemas.microsoft.com/office/drawing/2014/chart" uri="{C3380CC4-5D6E-409C-BE32-E72D297353CC}">
              <c16:uniqueId val="{00000001-7CB1-4885-BF0D-22FBED4B8F4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2.17</c:v>
                </c:pt>
                <c:pt idx="1">
                  <c:v>1.77</c:v>
                </c:pt>
                <c:pt idx="2">
                  <c:v>2.85</c:v>
                </c:pt>
                <c:pt idx="3">
                  <c:v>2.62</c:v>
                </c:pt>
                <c:pt idx="4">
                  <c:v>6.01</c:v>
                </c:pt>
              </c:numCache>
            </c:numRef>
          </c:val>
          <c:extLst>
            <c:ext xmlns:c16="http://schemas.microsoft.com/office/drawing/2014/chart" uri="{C3380CC4-5D6E-409C-BE32-E72D297353CC}">
              <c16:uniqueId val="{00000000-72F1-4B7C-83BF-BBB523FEEC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11.98</c:v>
                </c:pt>
                <c:pt idx="1">
                  <c:v>9.86</c:v>
                </c:pt>
                <c:pt idx="2">
                  <c:v>6.17</c:v>
                </c:pt>
                <c:pt idx="3">
                  <c:v>3.86</c:v>
                </c:pt>
                <c:pt idx="4">
                  <c:v>4.75</c:v>
                </c:pt>
              </c:numCache>
            </c:numRef>
          </c:val>
          <c:extLst>
            <c:ext xmlns:c16="http://schemas.microsoft.com/office/drawing/2014/chart" uri="{C3380CC4-5D6E-409C-BE32-E72D297353CC}">
              <c16:uniqueId val="{00000001-72F1-4B7C-83BF-BBB523FEEC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-2.33</c:v>
                </c:pt>
                <c:pt idx="1">
                  <c:v>-2.58</c:v>
                </c:pt>
                <c:pt idx="2">
                  <c:v>-2.6</c:v>
                </c:pt>
                <c:pt idx="3">
                  <c:v>2.29</c:v>
                </c:pt>
                <c:pt idx="4">
                  <c:v>6.12</c:v>
                </c:pt>
              </c:numCache>
            </c:numRef>
          </c:val>
          <c:smooth val="0"/>
          <c:extLst>
            <c:ext xmlns:c16="http://schemas.microsoft.com/office/drawing/2014/chart" uri="{C3380CC4-5D6E-409C-BE32-E72D297353CC}">
              <c16:uniqueId val="{00000002-72F1-4B7C-83BF-BBB523FEEC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0.27</c:v>
                </c:pt>
                <c:pt idx="6">
                  <c:v>#N/A</c:v>
                </c:pt>
                <c:pt idx="7">
                  <c:v>0</c:v>
                </c:pt>
                <c:pt idx="8">
                  <c:v>#N/A</c:v>
                </c:pt>
                <c:pt idx="9">
                  <c:v>0</c:v>
                </c:pt>
              </c:numCache>
            </c:numRef>
          </c:val>
          <c:extLst>
            <c:ext xmlns:c16="http://schemas.microsoft.com/office/drawing/2014/chart" uri="{C3380CC4-5D6E-409C-BE32-E72D297353CC}">
              <c16:uniqueId val="{00000000-E66F-425F-8260-6E113885A8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6F-425F-8260-6E113885A82B}"/>
            </c:ext>
          </c:extLst>
        </c:ser>
        <c:ser>
          <c:idx val="2"/>
          <c:order val="2"/>
          <c:tx>
            <c:strRef>
              <c:f>データシート!$A$29</c:f>
              <c:strCache>
                <c:ptCount val="1"/>
                <c:pt idx="0">
                  <c:v>電気事業特別会計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0.04</c:v>
                </c:pt>
                <c:pt idx="6">
                  <c:v>#N/A</c:v>
                </c:pt>
                <c:pt idx="7">
                  <c:v>0.05</c:v>
                </c:pt>
                <c:pt idx="8">
                  <c:v>#N/A</c:v>
                </c:pt>
                <c:pt idx="9">
                  <c:v>0.02</c:v>
                </c:pt>
              </c:numCache>
            </c:numRef>
          </c:val>
          <c:extLst>
            <c:ext xmlns:c16="http://schemas.microsoft.com/office/drawing/2014/chart" uri="{C3380CC4-5D6E-409C-BE32-E72D297353CC}">
              <c16:uniqueId val="{00000002-E66F-425F-8260-6E113885A82B}"/>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0.06</c:v>
                </c:pt>
                <c:pt idx="6">
                  <c:v>#N/A</c:v>
                </c:pt>
                <c:pt idx="7">
                  <c:v>7.0000000000000007E-2</c:v>
                </c:pt>
                <c:pt idx="8">
                  <c:v>#N/A</c:v>
                </c:pt>
                <c:pt idx="9">
                  <c:v>0.08</c:v>
                </c:pt>
              </c:numCache>
            </c:numRef>
          </c:val>
          <c:extLst>
            <c:ext xmlns:c16="http://schemas.microsoft.com/office/drawing/2014/chart" uri="{C3380CC4-5D6E-409C-BE32-E72D297353CC}">
              <c16:uniqueId val="{00000003-E66F-425F-8260-6E113885A82B}"/>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1.4</c:v>
                </c:pt>
                <c:pt idx="2">
                  <c:v>#N/A</c:v>
                </c:pt>
                <c:pt idx="3">
                  <c:v>0.4</c:v>
                </c:pt>
                <c:pt idx="4">
                  <c:v>#N/A</c:v>
                </c:pt>
                <c:pt idx="5">
                  <c:v>0.2</c:v>
                </c:pt>
                <c:pt idx="6">
                  <c:v>#N/A</c:v>
                </c:pt>
                <c:pt idx="7">
                  <c:v>0.39</c:v>
                </c:pt>
                <c:pt idx="8">
                  <c:v>#N/A</c:v>
                </c:pt>
                <c:pt idx="9">
                  <c:v>0.38</c:v>
                </c:pt>
              </c:numCache>
            </c:numRef>
          </c:val>
          <c:extLst>
            <c:ext xmlns:c16="http://schemas.microsoft.com/office/drawing/2014/chart" uri="{C3380CC4-5D6E-409C-BE32-E72D297353CC}">
              <c16:uniqueId val="{00000004-E66F-425F-8260-6E113885A82B}"/>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1.69</c:v>
                </c:pt>
                <c:pt idx="2">
                  <c:v>#N/A</c:v>
                </c:pt>
                <c:pt idx="3">
                  <c:v>1.74</c:v>
                </c:pt>
                <c:pt idx="4">
                  <c:v>#N/A</c:v>
                </c:pt>
                <c:pt idx="5">
                  <c:v>2.37</c:v>
                </c:pt>
                <c:pt idx="6">
                  <c:v>#N/A</c:v>
                </c:pt>
                <c:pt idx="7">
                  <c:v>1.69</c:v>
                </c:pt>
                <c:pt idx="8">
                  <c:v>#N/A</c:v>
                </c:pt>
                <c:pt idx="9">
                  <c:v>1.36</c:v>
                </c:pt>
              </c:numCache>
            </c:numRef>
          </c:val>
          <c:extLst>
            <c:ext xmlns:c16="http://schemas.microsoft.com/office/drawing/2014/chart" uri="{C3380CC4-5D6E-409C-BE32-E72D297353CC}">
              <c16:uniqueId val="{00000005-E66F-425F-8260-6E113885A82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0.81</c:v>
                </c:pt>
                <c:pt idx="8">
                  <c:v>#N/A</c:v>
                </c:pt>
                <c:pt idx="9">
                  <c:v>1.65</c:v>
                </c:pt>
              </c:numCache>
            </c:numRef>
          </c:val>
          <c:extLst>
            <c:ext xmlns:c16="http://schemas.microsoft.com/office/drawing/2014/chart" uri="{C3380CC4-5D6E-409C-BE32-E72D297353CC}">
              <c16:uniqueId val="{00000006-E66F-425F-8260-6E113885A82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2.16</c:v>
                </c:pt>
                <c:pt idx="2">
                  <c:v>#N/A</c:v>
                </c:pt>
                <c:pt idx="3">
                  <c:v>1.76</c:v>
                </c:pt>
                <c:pt idx="4">
                  <c:v>#N/A</c:v>
                </c:pt>
                <c:pt idx="5">
                  <c:v>2.85</c:v>
                </c:pt>
                <c:pt idx="6">
                  <c:v>#N/A</c:v>
                </c:pt>
                <c:pt idx="7">
                  <c:v>2.61</c:v>
                </c:pt>
                <c:pt idx="8">
                  <c:v>#N/A</c:v>
                </c:pt>
                <c:pt idx="9">
                  <c:v>6</c:v>
                </c:pt>
              </c:numCache>
            </c:numRef>
          </c:val>
          <c:extLst>
            <c:ext xmlns:c16="http://schemas.microsoft.com/office/drawing/2014/chart" uri="{C3380CC4-5D6E-409C-BE32-E72D297353CC}">
              <c16:uniqueId val="{00000007-E66F-425F-8260-6E113885A82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5.76</c:v>
                </c:pt>
                <c:pt idx="2">
                  <c:v>#N/A</c:v>
                </c:pt>
                <c:pt idx="3">
                  <c:v>6.68</c:v>
                </c:pt>
                <c:pt idx="4">
                  <c:v>#N/A</c:v>
                </c:pt>
                <c:pt idx="5">
                  <c:v>7.81</c:v>
                </c:pt>
                <c:pt idx="6">
                  <c:v>#N/A</c:v>
                </c:pt>
                <c:pt idx="7">
                  <c:v>7.79</c:v>
                </c:pt>
                <c:pt idx="8">
                  <c:v>#N/A</c:v>
                </c:pt>
                <c:pt idx="9">
                  <c:v>8.02</c:v>
                </c:pt>
              </c:numCache>
            </c:numRef>
          </c:val>
          <c:extLst>
            <c:ext xmlns:c16="http://schemas.microsoft.com/office/drawing/2014/chart" uri="{C3380CC4-5D6E-409C-BE32-E72D297353CC}">
              <c16:uniqueId val="{00000008-E66F-425F-8260-6E113885A82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2.08</c:v>
                </c:pt>
                <c:pt idx="1">
                  <c:v>#N/A</c:v>
                </c:pt>
                <c:pt idx="2">
                  <c:v>2.77</c:v>
                </c:pt>
                <c:pt idx="3">
                  <c:v>#N/A</c:v>
                </c:pt>
                <c:pt idx="4">
                  <c:v>2.6</c:v>
                </c:pt>
                <c:pt idx="5">
                  <c:v>#N/A</c:v>
                </c:pt>
                <c:pt idx="6">
                  <c:v>1.31</c:v>
                </c:pt>
                <c:pt idx="7">
                  <c:v>#N/A</c:v>
                </c:pt>
                <c:pt idx="8">
                  <c:v>1.72</c:v>
                </c:pt>
                <c:pt idx="9">
                  <c:v>#N/A</c:v>
                </c:pt>
              </c:numCache>
            </c:numRef>
          </c:val>
          <c:extLst>
            <c:ext xmlns:c16="http://schemas.microsoft.com/office/drawing/2014/chart" uri="{C3380CC4-5D6E-409C-BE32-E72D297353CC}">
              <c16:uniqueId val="{00000009-E66F-425F-8260-6E113885A8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3318</c:v>
                </c:pt>
                <c:pt idx="5">
                  <c:v>3367</c:v>
                </c:pt>
                <c:pt idx="8">
                  <c:v>3474</c:v>
                </c:pt>
                <c:pt idx="11">
                  <c:v>3785</c:v>
                </c:pt>
                <c:pt idx="14">
                  <c:v>3735</c:v>
                </c:pt>
              </c:numCache>
            </c:numRef>
          </c:val>
          <c:extLst>
            <c:ext xmlns:c16="http://schemas.microsoft.com/office/drawing/2014/chart" uri="{C3380CC4-5D6E-409C-BE32-E72D297353CC}">
              <c16:uniqueId val="{00000000-708C-4AD3-A0CA-2658EAE423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3</c:v>
                </c:pt>
                <c:pt idx="3">
                  <c:v>4</c:v>
                </c:pt>
                <c:pt idx="6">
                  <c:v>3</c:v>
                </c:pt>
                <c:pt idx="9">
                  <c:v>1</c:v>
                </c:pt>
                <c:pt idx="12">
                  <c:v>1</c:v>
                </c:pt>
              </c:numCache>
            </c:numRef>
          </c:val>
          <c:extLst>
            <c:ext xmlns:c16="http://schemas.microsoft.com/office/drawing/2014/chart" uri="{C3380CC4-5D6E-409C-BE32-E72D297353CC}">
              <c16:uniqueId val="{00000001-708C-4AD3-A0CA-2658EAE423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44</c:v>
                </c:pt>
                <c:pt idx="3">
                  <c:v>40</c:v>
                </c:pt>
                <c:pt idx="6">
                  <c:v>37</c:v>
                </c:pt>
                <c:pt idx="9">
                  <c:v>31</c:v>
                </c:pt>
                <c:pt idx="12">
                  <c:v>26</c:v>
                </c:pt>
              </c:numCache>
            </c:numRef>
          </c:val>
          <c:extLst>
            <c:ext xmlns:c16="http://schemas.microsoft.com/office/drawing/2014/chart" uri="{C3380CC4-5D6E-409C-BE32-E72D297353CC}">
              <c16:uniqueId val="{00000002-708C-4AD3-A0CA-2658EAE423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8C-4AD3-A0CA-2658EAE423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1357</c:v>
                </c:pt>
                <c:pt idx="3">
                  <c:v>1362</c:v>
                </c:pt>
                <c:pt idx="6">
                  <c:v>1392</c:v>
                </c:pt>
                <c:pt idx="9">
                  <c:v>1370</c:v>
                </c:pt>
                <c:pt idx="12">
                  <c:v>1317</c:v>
                </c:pt>
              </c:numCache>
            </c:numRef>
          </c:val>
          <c:extLst>
            <c:ext xmlns:c16="http://schemas.microsoft.com/office/drawing/2014/chart" uri="{C3380CC4-5D6E-409C-BE32-E72D297353CC}">
              <c16:uniqueId val="{00000004-708C-4AD3-A0CA-2658EAE423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8C-4AD3-A0CA-2658EAE423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8C-4AD3-A0CA-2658EAE423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3705</c:v>
                </c:pt>
                <c:pt idx="3">
                  <c:v>3682</c:v>
                </c:pt>
                <c:pt idx="6">
                  <c:v>3743</c:v>
                </c:pt>
                <c:pt idx="9">
                  <c:v>4115</c:v>
                </c:pt>
                <c:pt idx="12">
                  <c:v>3925</c:v>
                </c:pt>
              </c:numCache>
            </c:numRef>
          </c:val>
          <c:extLst>
            <c:ext xmlns:c16="http://schemas.microsoft.com/office/drawing/2014/chart" uri="{C3380CC4-5D6E-409C-BE32-E72D297353CC}">
              <c16:uniqueId val="{00000007-708C-4AD3-A0CA-2658EAE4238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1791</c:v>
                </c:pt>
                <c:pt idx="2">
                  <c:v>#N/A</c:v>
                </c:pt>
                <c:pt idx="3">
                  <c:v>#N/A</c:v>
                </c:pt>
                <c:pt idx="4">
                  <c:v>1721</c:v>
                </c:pt>
                <c:pt idx="5">
                  <c:v>#N/A</c:v>
                </c:pt>
                <c:pt idx="6">
                  <c:v>#N/A</c:v>
                </c:pt>
                <c:pt idx="7">
                  <c:v>1701</c:v>
                </c:pt>
                <c:pt idx="8">
                  <c:v>#N/A</c:v>
                </c:pt>
                <c:pt idx="9">
                  <c:v>#N/A</c:v>
                </c:pt>
                <c:pt idx="10">
                  <c:v>1732</c:v>
                </c:pt>
                <c:pt idx="11">
                  <c:v>#N/A</c:v>
                </c:pt>
                <c:pt idx="12">
                  <c:v>#N/A</c:v>
                </c:pt>
                <c:pt idx="13">
                  <c:v>1534</c:v>
                </c:pt>
                <c:pt idx="14">
                  <c:v>#N/A</c:v>
                </c:pt>
              </c:numCache>
            </c:numRef>
          </c:val>
          <c:smooth val="0"/>
          <c:extLst>
            <c:ext xmlns:c16="http://schemas.microsoft.com/office/drawing/2014/chart" uri="{C3380CC4-5D6E-409C-BE32-E72D297353CC}">
              <c16:uniqueId val="{00000008-708C-4AD3-A0CA-2658EAE4238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39633</c:v>
                </c:pt>
                <c:pt idx="5">
                  <c:v>39496</c:v>
                </c:pt>
                <c:pt idx="8">
                  <c:v>38214</c:v>
                </c:pt>
                <c:pt idx="11">
                  <c:v>35921</c:v>
                </c:pt>
                <c:pt idx="14">
                  <c:v>34155</c:v>
                </c:pt>
              </c:numCache>
            </c:numRef>
          </c:val>
          <c:extLst>
            <c:ext xmlns:c16="http://schemas.microsoft.com/office/drawing/2014/chart" uri="{C3380CC4-5D6E-409C-BE32-E72D297353CC}">
              <c16:uniqueId val="{00000000-F3CE-4711-818C-6911E5F1D4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621</c:v>
                </c:pt>
                <c:pt idx="5">
                  <c:v>499</c:v>
                </c:pt>
                <c:pt idx="8">
                  <c:v>403</c:v>
                </c:pt>
                <c:pt idx="11">
                  <c:v>355</c:v>
                </c:pt>
                <c:pt idx="14">
                  <c:v>330</c:v>
                </c:pt>
              </c:numCache>
            </c:numRef>
          </c:val>
          <c:extLst>
            <c:ext xmlns:c16="http://schemas.microsoft.com/office/drawing/2014/chart" uri="{C3380CC4-5D6E-409C-BE32-E72D297353CC}">
              <c16:uniqueId val="{00000001-F3CE-4711-818C-6911E5F1D4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7195</c:v>
                </c:pt>
                <c:pt idx="5">
                  <c:v>6822</c:v>
                </c:pt>
                <c:pt idx="8">
                  <c:v>6106</c:v>
                </c:pt>
                <c:pt idx="11">
                  <c:v>4901</c:v>
                </c:pt>
                <c:pt idx="14">
                  <c:v>5625</c:v>
                </c:pt>
              </c:numCache>
            </c:numRef>
          </c:val>
          <c:extLst>
            <c:ext xmlns:c16="http://schemas.microsoft.com/office/drawing/2014/chart" uri="{C3380CC4-5D6E-409C-BE32-E72D297353CC}">
              <c16:uniqueId val="{00000002-F3CE-4711-818C-6911E5F1D4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CE-4711-818C-6911E5F1D4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CE-4711-818C-6911E5F1D4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99</c:v>
                </c:pt>
                <c:pt idx="3">
                  <c:v>112</c:v>
                </c:pt>
                <c:pt idx="6">
                  <c:v>21</c:v>
                </c:pt>
                <c:pt idx="9">
                  <c:v>0</c:v>
                </c:pt>
                <c:pt idx="12">
                  <c:v>0</c:v>
                </c:pt>
              </c:numCache>
            </c:numRef>
          </c:val>
          <c:extLst>
            <c:ext xmlns:c16="http://schemas.microsoft.com/office/drawing/2014/chart" uri="{C3380CC4-5D6E-409C-BE32-E72D297353CC}">
              <c16:uniqueId val="{00000005-F3CE-4711-818C-6911E5F1D4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4605</c:v>
                </c:pt>
                <c:pt idx="3">
                  <c:v>4407</c:v>
                </c:pt>
                <c:pt idx="6">
                  <c:v>4334</c:v>
                </c:pt>
                <c:pt idx="9">
                  <c:v>4400</c:v>
                </c:pt>
                <c:pt idx="12">
                  <c:v>4756</c:v>
                </c:pt>
              </c:numCache>
            </c:numRef>
          </c:val>
          <c:extLst>
            <c:ext xmlns:c16="http://schemas.microsoft.com/office/drawing/2014/chart" uri="{C3380CC4-5D6E-409C-BE32-E72D297353CC}">
              <c16:uniqueId val="{00000006-F3CE-4711-818C-6911E5F1D4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3CE-4711-818C-6911E5F1D4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18509</c:v>
                </c:pt>
                <c:pt idx="3">
                  <c:v>17943</c:v>
                </c:pt>
                <c:pt idx="6">
                  <c:v>17084</c:v>
                </c:pt>
                <c:pt idx="9">
                  <c:v>15953</c:v>
                </c:pt>
                <c:pt idx="12">
                  <c:v>15580</c:v>
                </c:pt>
              </c:numCache>
            </c:numRef>
          </c:val>
          <c:extLst>
            <c:ext xmlns:c16="http://schemas.microsoft.com/office/drawing/2014/chart" uri="{C3380CC4-5D6E-409C-BE32-E72D297353CC}">
              <c16:uniqueId val="{00000008-F3CE-4711-818C-6911E5F1D4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253</c:v>
                </c:pt>
                <c:pt idx="3">
                  <c:v>215</c:v>
                </c:pt>
                <c:pt idx="6">
                  <c:v>175</c:v>
                </c:pt>
                <c:pt idx="9">
                  <c:v>144</c:v>
                </c:pt>
                <c:pt idx="12">
                  <c:v>121</c:v>
                </c:pt>
              </c:numCache>
            </c:numRef>
          </c:val>
          <c:extLst>
            <c:ext xmlns:c16="http://schemas.microsoft.com/office/drawing/2014/chart" uri="{C3380CC4-5D6E-409C-BE32-E72D297353CC}">
              <c16:uniqueId val="{00000009-F3CE-4711-818C-6911E5F1D4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38479</c:v>
                </c:pt>
                <c:pt idx="3">
                  <c:v>38275</c:v>
                </c:pt>
                <c:pt idx="6">
                  <c:v>36771</c:v>
                </c:pt>
                <c:pt idx="9">
                  <c:v>34030</c:v>
                </c:pt>
                <c:pt idx="12">
                  <c:v>32068</c:v>
                </c:pt>
              </c:numCache>
            </c:numRef>
          </c:val>
          <c:extLst>
            <c:ext xmlns:c16="http://schemas.microsoft.com/office/drawing/2014/chart" uri="{C3380CC4-5D6E-409C-BE32-E72D297353CC}">
              <c16:uniqueId val="{0000000A-F3CE-4711-818C-6911E5F1D4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14496</c:v>
                </c:pt>
                <c:pt idx="2">
                  <c:v>#N/A</c:v>
                </c:pt>
                <c:pt idx="3">
                  <c:v>#N/A</c:v>
                </c:pt>
                <c:pt idx="4">
                  <c:v>14135</c:v>
                </c:pt>
                <c:pt idx="5">
                  <c:v>#N/A</c:v>
                </c:pt>
                <c:pt idx="6">
                  <c:v>#N/A</c:v>
                </c:pt>
                <c:pt idx="7">
                  <c:v>13663</c:v>
                </c:pt>
                <c:pt idx="8">
                  <c:v>#N/A</c:v>
                </c:pt>
                <c:pt idx="9">
                  <c:v>#N/A</c:v>
                </c:pt>
                <c:pt idx="10">
                  <c:v>13351</c:v>
                </c:pt>
                <c:pt idx="11">
                  <c:v>#N/A</c:v>
                </c:pt>
                <c:pt idx="12">
                  <c:v>#N/A</c:v>
                </c:pt>
                <c:pt idx="13">
                  <c:v>12416</c:v>
                </c:pt>
                <c:pt idx="14">
                  <c:v>#N/A</c:v>
                </c:pt>
              </c:numCache>
            </c:numRef>
          </c:val>
          <c:smooth val="0"/>
          <c:extLst>
            <c:ext xmlns:c16="http://schemas.microsoft.com/office/drawing/2014/chart" uri="{C3380CC4-5D6E-409C-BE32-E72D297353CC}">
              <c16:uniqueId val="{0000000B-F3CE-4711-818C-6911E5F1D4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878</c:v>
                </c:pt>
                <c:pt idx="1">
                  <c:v>579</c:v>
                </c:pt>
                <c:pt idx="2">
                  <c:v>729</c:v>
                </c:pt>
              </c:numCache>
            </c:numRef>
          </c:val>
          <c:extLst>
            <c:ext xmlns:c16="http://schemas.microsoft.com/office/drawing/2014/chart" uri="{C3380CC4-5D6E-409C-BE32-E72D297353CC}">
              <c16:uniqueId val="{00000000-A15F-4B9A-8371-413519C979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397</c:v>
                </c:pt>
                <c:pt idx="1">
                  <c:v>177</c:v>
                </c:pt>
                <c:pt idx="2">
                  <c:v>177</c:v>
                </c:pt>
              </c:numCache>
            </c:numRef>
          </c:val>
          <c:extLst>
            <c:ext xmlns:c16="http://schemas.microsoft.com/office/drawing/2014/chart" uri="{C3380CC4-5D6E-409C-BE32-E72D297353CC}">
              <c16:uniqueId val="{00000001-A15F-4B9A-8371-413519C979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4928</c:v>
                </c:pt>
                <c:pt idx="1">
                  <c:v>4653</c:v>
                </c:pt>
                <c:pt idx="2">
                  <c:v>4317</c:v>
                </c:pt>
              </c:numCache>
            </c:numRef>
          </c:val>
          <c:extLst>
            <c:ext xmlns:c16="http://schemas.microsoft.com/office/drawing/2014/chart" uri="{C3380CC4-5D6E-409C-BE32-E72D297353CC}">
              <c16:uniqueId val="{00000002-A15F-4B9A-8371-413519C9794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{0149D4BD-6ED4-4C5E-921A-830E05D75F3A}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9F9-41F6-9395-BF3748A26A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{154368E3-F28F-47BF-A13D-84D6B077C76F}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F9-41F6-9395-BF3748A26A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{0537ED68-55E2-4FF4-9A40-C35CD663B4B2}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F9-41F6-9395-BF3748A26A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{911E4FFA-9747-4647-8182-358A7C6677C8}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F9-41F6-9395-BF3748A26A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{E0F4A4DA-25B2-4CB4-A361-DA744B3D7B29}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F9-41F6-9395-BF3748A26A7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{3157DD72-22E2-4F35-8C81-E4A8392D11A9}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9F9-41F6-9395-BF3748A26A7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{87FCB3E9-39A8-4745-8F4F-E9BC63C47799}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9F9-41F6-9395-BF3748A26A7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{66CC8AC6-02C6-4851-81F3-AB748E5EA649}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9F9-41F6-9395-BF3748A26A7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{BCDF371B-132E-4CD2-99BC-FB78DD6D6F31}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9F9-41F6-9395-BF3748A26A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54.6</c:v>
                </c:pt>
                <c:pt idx="8">
                  <c:v>56</c:v>
                </c:pt>
                <c:pt idx="16">
                  <c:v>39.1</c:v>
                </c:pt>
                <c:pt idx="24">
                  <c:v>49.2</c:v>
                </c:pt>
                <c:pt idx="32">
                  <c:v>50.9</c:v>
                </c:pt>
              </c:numCache>
            </c:numRef>
          </c:xVal>
          <c:yVal>
            <c:numRef>
              <c:f>公会計指標分析・財政指標組合せ分析表!$BP$51:$DC$51</c:f>
              <c:numCache>
                <c:formatCode>#,##0.0;"▲ "#,##0.0</c:formatCode>
                <c:ptCount val="40"/>
                <c:pt idx="0">
                  <c:v>130.69999999999999</c:v>
                </c:pt>
                <c:pt idx="8">
                  <c:v>128.80000000000001</c:v>
                </c:pt>
                <c:pt idx="16">
                  <c:v>125.8</c:v>
                </c:pt>
                <c:pt idx="24">
                  <c:v>118.4</c:v>
                </c:pt>
                <c:pt idx="32">
                  <c:v>106.2</c:v>
                </c:pt>
              </c:numCache>
            </c:numRef>
          </c:yVal>
          <c:smooth val="0"/>
          <c:extLst>
            <c:ext xmlns:c16="http://schemas.microsoft.com/office/drawing/2014/chart" uri="{C3380CC4-5D6E-409C-BE32-E72D297353CC}">
              <c16:uniqueId val="{00000009-F9F9-41F6-9395-BF3748A26A7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5.5923989128515766E-3"/>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{91CB6D20-4AFF-4593-9C1F-C6020E6F00A7}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9F9-41F6-9395-BF3748A26A7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{8AFC4E17-21A8-4320-BA79-7F575948B023}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F9-41F6-9395-BF3748A26A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{09B6310C-663D-44EB-8609-7B09DCB16A49}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F9-41F6-9395-BF3748A26A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{26183C28-BBA0-451D-B128-7C65853F5CB9}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F9-41F6-9395-BF3748A26A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{1A70F286-F75A-4A0D-A68A-59C1229ECB06}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F9-41F6-9395-BF3748A26A70}"/>
                </c:ext>
              </c:extLst>
            </c:dLbl>
            <c:dLbl>
              <c:idx val="8"/>
              <c:layout>
                <c:manualLayout>
                  <c:x val="0"/>
                  <c:y val="-1.1153715128321849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{010723C1-ADE8-4157-B13E-97F06FBA6A65}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9F9-41F6-9395-BF3748A26A70}"/>
                </c:ext>
              </c:extLst>
            </c:dLbl>
            <c:dLbl>
              <c:idx val="16"/>
              <c:layout>
                <c:manualLayout>
                  <c:x val="0"/>
                  <c:y val="2.218309946711823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{BC1D2582-B1AC-455E-AF0C-FB70A75D6975}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9F9-41F6-9395-BF3748A26A70}"/>
                </c:ext>
              </c:extLst>
            </c:dLbl>
            <c:dLbl>
              <c:idx val="24"/>
              <c:layout>
                <c:manualLayout>
                  <c:x val="0"/>
                  <c:y val="-1.662178325164800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{59857E5D-017E-4DA3-BFEE-CF1A74C446A6}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9F9-41F6-9395-BF3748A26A70}"/>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{FB4A76B6-9AC0-4AD5-B362-788C67903147}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9F9-41F6-9395-BF3748A26A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F9F9-41F6-9395-BF3748A26A70}"/>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7652713450776092E-2"/>
                  <c:y val="-5.6221731932239519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{C86A9F9D-6DBE-43B1-BED8-8C5BB2B3650A}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8A1-4CEE-8BC6-0097A39BC9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{8E4B89E8-C28C-4768-A189-0FBB8F70402C}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A1-4CEE-8BC6-0097A39BC9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{61B5C00A-7670-4565-8F33-A2C2EF14F640}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A1-4CEE-8BC6-0097A39BC9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{300CF3FD-0A53-4B29-A8F4-8BA1F220420B}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A1-4CEE-8BC6-0097A39BC9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{E20B01B7-3902-44BC-A53B-C2842A886400}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A1-4CEE-8BC6-0097A39BC9B6}"/>
                </c:ext>
              </c:extLst>
            </c:dLbl>
            <c:dLbl>
              <c:idx val="8"/>
              <c:layout>
                <c:manualLayout>
                  <c:x val="-3.574326978744520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{459BC61A-55BE-4EFA-B1F6-FCFB2A6BF1ED}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8A1-4CEE-8BC6-0097A39BC9B6}"/>
                </c:ext>
              </c:extLst>
            </c:dLbl>
            <c:dLbl>
              <c:idx val="16"/>
              <c:layout>
                <c:manualLayout>
                  <c:x val="-3.1570342725075584E-2"/>
                  <c:y val="-6.861121975577896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{8A348680-ECEB-4B52-8B55-29488A9510ED}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8A1-4CEE-8BC6-0097A39BC9B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{65E5EEE2-7C98-4A9F-9CB6-3198DD1EA60B}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8A1-4CEE-8BC6-0097A39BC9B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{D86EEBD7-85FF-4A1E-9190-5BB879A051E1}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8A1-4CEE-8BC6-0097A39BC9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15.9</c:v>
                </c:pt>
                <c:pt idx="8">
                  <c:v>16.100000000000001</c:v>
                </c:pt>
                <c:pt idx="16">
                  <c:v>15.8</c:v>
                </c:pt>
                <c:pt idx="24">
                  <c:v>15.5</c:v>
                </c:pt>
                <c:pt idx="32">
                  <c:v>14.7</c:v>
                </c:pt>
              </c:numCache>
            </c:numRef>
          </c:xVal>
          <c:yVal>
            <c:numRef>
              <c:f>公会計指標分析・財政指標組合せ分析表!$BP$73:$DC$73</c:f>
              <c:numCache>
                <c:formatCode>#,##0.0;"▲ "#,##0.0</c:formatCode>
                <c:ptCount val="40"/>
                <c:pt idx="0">
                  <c:v>130.69999999999999</c:v>
                </c:pt>
                <c:pt idx="8">
                  <c:v>128.80000000000001</c:v>
                </c:pt>
                <c:pt idx="16">
                  <c:v>125.8</c:v>
                </c:pt>
                <c:pt idx="24">
                  <c:v>118.4</c:v>
                </c:pt>
                <c:pt idx="32">
                  <c:v>106.2</c:v>
                </c:pt>
              </c:numCache>
            </c:numRef>
          </c:yVal>
          <c:smooth val="0"/>
          <c:extLst>
            <c:ext xmlns:c16="http://schemas.microsoft.com/office/drawing/2014/chart" uri="{C3380CC4-5D6E-409C-BE32-E72D297353CC}">
              <c16:uniqueId val="{00000009-C8A1-4CEE-8BC6-0097A39BC9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5743269787445207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{9DDE6389-A4B5-4C2F-B429-EBE7BAF7A8C9}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8A1-4CEE-8BC6-0097A39BC9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{1969ACD1-B986-4634-A030-570BC25BCA25}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A1-4CEE-8BC6-0097A39BC9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{9ED1BA4F-0140-448B-A0BD-3C413C7CD38A}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A1-4CEE-8BC6-0097A39BC9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{ADFA77B0-1267-4141-B5BA-09D96F59A9BB}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A1-4CEE-8BC6-0097A39BC9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{D1834162-85EE-403D-87B0-543F4D275285}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A1-4CEE-8BC6-0097A39BC9B6}"/>
                </c:ext>
              </c:extLst>
            </c:dLbl>
            <c:dLbl>
              <c:idx val="8"/>
              <c:layout>
                <c:manualLayout>
                  <c:x val="-2.7652713450776193E-2"/>
                  <c:y val="-7.848051279978793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{B25F1436-3206-4131-B1AA-912942D4D300}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8A1-4CEE-8BC6-0097A39BC9B6}"/>
                </c:ext>
              </c:extLst>
            </c:dLbl>
            <c:dLbl>
              <c:idx val="16"/>
              <c:layout>
                <c:manualLayout>
                  <c:x val="-3.1570342725075584E-2"/>
                  <c:y val="-4.635278137579996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{165BB7C9-4589-4122-B172-147B4C49029A}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8A1-4CEE-8BC6-0097A39BC9B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{61A32B90-34AB-47DC-A410-0D08D7F417E9}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8A1-4CEE-8BC6-0097A39BC9B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{275913C1-9973-4A48-87F2-E4E1F59B127F}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8A1-4CEE-8BC6-0097A39BC9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C8A1-4CEE-8BC6-0097A39BC9B6}"/>
            </c:ext>
          </c:extLst>
        </c:ser>
        <c:dLbls>
          <c:showLegendKey val="0"/>
          <c:showVal val="1"/>
          <c:showCatName val="0"/>
          <c:showSerName val="0"/>
          <c:showPercent val="0"/>
          <c:showBubbleSize val="0"/>
        </c:dLbls>
        <c:axId val="84219776"/>
        <c:axId val="84234240"/>
      </c:scatterChart>
      <c:valAx>
        <c:axId val="84219776"/>
        <c:scaling>
          <c:orientation val="maxMin"/>
          <c:max val="17"/>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元金は大型建設事業の償還が始まる一方、令和２年度に行った繰上償還の効果により減少した。また、分母の一部となる普通交付税が増となったため、単年度の実質公債費比率は減となり、３か年平均の比率も減少した。公債費は、令和４年度までは増加し、その後ゆるやかに減少する見込である。引き続き事業費の圧縮を行い、計画的な地方債発行に努めるとともに、繰上償還等により公債費の抑制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満期一括償還地方債は借用していない。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大型建設事業が終了し、地方債の現在高が減少したことにより、比率は減少した。今後も、地方債現在高は減少していく見込であるものの、基金取崩し額の増や、充当可能特定歳入の減により、充当可能財源の減少が見込まれ、結果として比率は上昇していく見込みである。引き続き、事業費の圧縮に努め、計画的な地方債発行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島根県安来市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各種事業の実施に伴い、特目基金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百万円の取り崩しを行った。財政調整基金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百万円の取崩しを行った一方、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百万円積戻しを行った。また、ドジョウ掬いのまちやすぎ応援基金においては、ふるさと寄附の増加により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百万円、原子力防災安全等対策基金においては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百万円の新規積立を行った。結果として、基金残高は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建設事業が終了し、今後は自治体ＤＸの推進をはじめ、定住・少子化対策に重点をおいた政策、施策の展開が想定される。財源を確保するため、中期財政計画に基づき、財政調整基金をはじめとした基金の確保を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公園緑地整備基金：公園緑地の整備及び維持管理の資金に充当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地域振興基金：人材育成、国際交流、文化振興、まちづくり等、安来市の地域振興を図る事業の資金に充当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ドジョウ掬いのまちやすぎ応援基金：ふるさとの自然環境及び景観の保全又は活用に関する事業、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子どもの健全育成又はふるさと教育の推進に関する事業、地域医療又は福祉の充実に関する事業の資金に充当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市有財産整備基金：市有財産の整備、維持管理及び処分の資金に充当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庁舎等整備基金：庁舎、学校施設及び福祉会館の整備、修繕及び処分の資金に充当</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公園緑地整備基金・・・公園整備及び維持管理のため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百万円取崩し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地域振興基金・・・地域振興のための支援事業等のため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ドジョウ掬いのまちやすぎ応援基金・・・ふるさと寄附の増により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百万円を新規積立、企業立地促進奨励金等のため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百万円取崩し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市有財産整備基金・・・学校施設修繕工事等のため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庁舎等整備基金・・・イントラサーバ更新等のため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を財源とする大型建設事業が終了した。今後も地方創生に重点をおいた政策、施策の展開を進め、その財源を確保するため、地域振興基金等の取崩しをしていく見込みである。ただし、ここ数年は財政調整基金の取崩しによる財政運営をしているため、早期に財政構造改革を進め、基金の取崩に頼らない財政運営に努めながら、一定の財政調整基金の残高を確保できるよう中期財政計画に基づき、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普通交付税及び特別交付税の増、繰上償還の実施に伴う公債費の減により、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百万円は取崩したものの、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百万円の積立てを行い、結果として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建設事業が終了し、今後は自治体ＤＸの推進をはじめ、定住・少子化対策に重点をおいた政策、施策の展開が想定される。財源を確保するため、中期財政計画に基づき、財政調整基金をはじめとした基金の確保を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令和２年度に単年度の財政負担の軽減、公債費負担の平準化を図るため、減債基金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百万円を取崩し、繰上償還を行った。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令和３年度は取崩しは行っていない。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ここ数年、基金の取崩しによる財政運営を行っており、財政構造の改革が喫緊の課題である。毎年度、前年度決算剰余金や歳入の状況により、繰上償還を計画し必要があれば取崩しも検討する。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37,116
36,896
420.93
27,895,999
26,877,734
921,170
15,332,106
32,068,452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有形固定資産減価償却率は類似団体と比較して低い水準にあり、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年度に続いた大型施設の更新が主な要因である。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R1年度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にはこれまで固定資産台帳に一部未搭載であった道路を資産として計上したことにより、減価償却率が大きく下がった。</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R2年度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には道路の単価を見直したこと等により有形固定資産額が減となり、減価償却率が上がった。</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まで続いた総合文化ホール、庁舎等の大型建設事業に伴う資産の減価償却が始まっているため、今後も減価償却率が上がることが見込まれるが、施設の除却や譲渡、計画的な老朽化対策を行っていく予定で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35486" y="64646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19028" y="47353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300220" y="5097992"/>
          <a:ext cx="1270" cy="1292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352925" y="639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213225" y="639032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352925" y="488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213225" y="509799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xdr:cNvSpPr txBox="1"/>
      </xdr:nvSpPr>
      <xdr:spPr>
        <a:xfrm>
          <a:off x="4352925" y="5835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251325" y="5856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3616325" y="58440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2930525" y="58314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244725" y="58278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558925" y="58062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74401</xdr:rowOff>
    </xdr:from>
    <xdr:to>
      <xdr:col>23</xdr:col>
      <xdr:colOff>136525</xdr:colOff>
      <xdr:row>30</xdr:row>
      <xdr:rowOff>4551</xdr:rowOff>
    </xdr:to>
    <xdr:sp macro="" textlink="">
      <xdr:nvSpPr>
        <xdr:cNvPr id="81" name="楕円 80"/>
        <xdr:cNvSpPr/>
      </xdr:nvSpPr>
      <xdr:spPr>
        <a:xfrm>
          <a:off x="4251325" y="56560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97278</xdr:rowOff>
    </xdr:from>
    <xdr:ext cx="405111" cy="259045"/>
    <xdr:sp macro="" textlink="">
      <xdr:nvSpPr>
        <xdr:cNvPr id="82" name="有形固定資産減価償却率該当値テキスト"/>
        <xdr:cNvSpPr txBox="1"/>
      </xdr:nvSpPr>
      <xdr:spPr>
        <a:xfrm>
          <a:off x="4352925" y="5513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83" name="楕円 82"/>
        <xdr:cNvSpPr/>
      </xdr:nvSpPr>
      <xdr:spPr>
        <a:xfrm>
          <a:off x="3616325" y="56254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29</xdr:row>
      <xdr:rowOff>125201</xdr:rowOff>
    </xdr:to>
    <xdr:cxnSp macro="">
      <xdr:nvCxnSpPr>
        <xdr:cNvPr id="84" name="直線コネクタ 83"/>
        <xdr:cNvCxnSpPr/>
      </xdr:nvCxnSpPr>
      <xdr:spPr>
        <a:xfrm>
          <a:off x="3667125" y="5676265"/>
          <a:ext cx="635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33549</xdr:rowOff>
    </xdr:from>
    <xdr:to>
      <xdr:col>15</xdr:col>
      <xdr:colOff>187325</xdr:colOff>
      <xdr:row>28</xdr:row>
      <xdr:rowOff>135149</xdr:rowOff>
    </xdr:to>
    <xdr:sp macro="" textlink="">
      <xdr:nvSpPr>
        <xdr:cNvPr id="85" name="楕円 84"/>
        <xdr:cNvSpPr/>
      </xdr:nvSpPr>
      <xdr:spPr>
        <a:xfrm>
          <a:off x="2930525" y="54500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84349</xdr:rowOff>
    </xdr:from>
    <xdr:to>
      <xdr:col>19</xdr:col>
      <xdr:colOff>136525</xdr:colOff>
      <xdr:row>29</xdr:row>
      <xdr:rowOff>94615</xdr:rowOff>
    </xdr:to>
    <xdr:cxnSp macro="">
      <xdr:nvCxnSpPr>
        <xdr:cNvPr id="86" name="直線コネクタ 85"/>
        <xdr:cNvCxnSpPr/>
      </xdr:nvCxnSpPr>
      <xdr:spPr>
        <a:xfrm>
          <a:off x="2981325" y="5500899"/>
          <a:ext cx="685800" cy="17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166158</xdr:rowOff>
    </xdr:from>
    <xdr:to>
      <xdr:col>11</xdr:col>
      <xdr:colOff>187325</xdr:colOff>
      <xdr:row>30</xdr:row>
      <xdr:rowOff>96308</xdr:rowOff>
    </xdr:to>
    <xdr:sp macro="" textlink="">
      <xdr:nvSpPr>
        <xdr:cNvPr id="87" name="楕円 86"/>
        <xdr:cNvSpPr/>
      </xdr:nvSpPr>
      <xdr:spPr>
        <a:xfrm>
          <a:off x="2244725" y="57478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84349</xdr:rowOff>
    </xdr:from>
    <xdr:to>
      <xdr:col>15</xdr:col>
      <xdr:colOff>136525</xdr:colOff>
      <xdr:row>30</xdr:row>
      <xdr:rowOff>45508</xdr:rowOff>
    </xdr:to>
    <xdr:cxnSp macro="">
      <xdr:nvCxnSpPr>
        <xdr:cNvPr id="88" name="直線コネクタ 87"/>
        <xdr:cNvCxnSpPr/>
      </xdr:nvCxnSpPr>
      <xdr:spPr>
        <a:xfrm flipV="1">
          <a:off x="2295525" y="5500899"/>
          <a:ext cx="685800" cy="29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140970</xdr:rowOff>
    </xdr:from>
    <xdr:to>
      <xdr:col>7</xdr:col>
      <xdr:colOff>187325</xdr:colOff>
      <xdr:row>30</xdr:row>
      <xdr:rowOff>71120</xdr:rowOff>
    </xdr:to>
    <xdr:sp macro="" textlink="">
      <xdr:nvSpPr>
        <xdr:cNvPr id="89" name="楕円 88"/>
        <xdr:cNvSpPr/>
      </xdr:nvSpPr>
      <xdr:spPr>
        <a:xfrm>
          <a:off x="1558925" y="57226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20320</xdr:rowOff>
    </xdr:from>
    <xdr:to>
      <xdr:col>11</xdr:col>
      <xdr:colOff>136525</xdr:colOff>
      <xdr:row>30</xdr:row>
      <xdr:rowOff>45508</xdr:rowOff>
    </xdr:to>
    <xdr:cxnSp macro="">
      <xdr:nvCxnSpPr>
        <xdr:cNvPr id="90" name="直線コネクタ 89"/>
        <xdr:cNvCxnSpPr/>
      </xdr:nvCxnSpPr>
      <xdr:spPr>
        <a:xfrm>
          <a:off x="1609725" y="5767070"/>
          <a:ext cx="6858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xdr:cNvSpPr txBox="1"/>
      </xdr:nvSpPr>
      <xdr:spPr>
        <a:xfrm>
          <a:off x="3470919" y="593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xdr:cNvSpPr txBox="1"/>
      </xdr:nvSpPr>
      <xdr:spPr>
        <a:xfrm>
          <a:off x="2797819" y="591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xdr:cNvSpPr txBox="1"/>
      </xdr:nvSpPr>
      <xdr:spPr>
        <a:xfrm>
          <a:off x="2112019" y="5914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xdr:cNvSpPr txBox="1"/>
      </xdr:nvSpPr>
      <xdr:spPr>
        <a:xfrm>
          <a:off x="1426219" y="589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95" name="n_1mainValue有形固定資産減価償却率"/>
        <xdr:cNvSpPr txBox="1"/>
      </xdr:nvSpPr>
      <xdr:spPr>
        <a:xfrm>
          <a:off x="3470919" y="5413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151676</xdr:rowOff>
    </xdr:from>
    <xdr:ext cx="405111" cy="259045"/>
    <xdr:sp macro="" textlink="">
      <xdr:nvSpPr>
        <xdr:cNvPr id="96" name="n_2mainValue有形固定資産減価償却率"/>
        <xdr:cNvSpPr txBox="1"/>
      </xdr:nvSpPr>
      <xdr:spPr>
        <a:xfrm>
          <a:off x="2797819" y="5238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112835</xdr:rowOff>
    </xdr:from>
    <xdr:ext cx="405111" cy="259045"/>
    <xdr:sp macro="" textlink="">
      <xdr:nvSpPr>
        <xdr:cNvPr id="97" name="n_3mainValue有形固定資産減価償却率"/>
        <xdr:cNvSpPr txBox="1"/>
      </xdr:nvSpPr>
      <xdr:spPr>
        <a:xfrm>
          <a:off x="2112019" y="5529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87647</xdr:rowOff>
    </xdr:from>
    <xdr:ext cx="405111" cy="259045"/>
    <xdr:sp macro="" textlink="">
      <xdr:nvSpPr>
        <xdr:cNvPr id="98" name="n_4mainValue有形固定資産減価償却率"/>
        <xdr:cNvSpPr txBox="1"/>
      </xdr:nvSpPr>
      <xdr:spPr>
        <a:xfrm>
          <a:off x="1426219"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債務償還比率は類似団体と比較して高い水準にある。要因としては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年度に続いた大型施設の整備・更新に伴う起債の発行と基金の取崩しによるものが大きいと考えられる。R2、</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年度は繰上償還の実施により地方債の現在高が減少したことにより、比率が減少した。今後、地方債現在高は減少していくが、基金残高の減少が続いている状況にあり、比率は横ばいの見込み。</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3323570" y="5282302"/>
          <a:ext cx="1269" cy="12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3376275" y="648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3255625" y="6486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3376275" y="50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3255625" y="52823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xdr:cNvSpPr txBox="1"/>
      </xdr:nvSpPr>
      <xdr:spPr>
        <a:xfrm>
          <a:off x="13376275" y="57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3293725" y="58502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2639675" y="60653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xdr:cNvSpPr/>
      </xdr:nvSpPr>
      <xdr:spPr>
        <a:xfrm>
          <a:off x="11953875" y="613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xdr:cNvSpPr/>
      </xdr:nvSpPr>
      <xdr:spPr>
        <a:xfrm>
          <a:off x="11268075" y="60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xdr:cNvSpPr/>
      </xdr:nvSpPr>
      <xdr:spPr>
        <a:xfrm>
          <a:off x="10582275" y="60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2132</xdr:rowOff>
    </xdr:from>
    <xdr:to>
      <xdr:col>76</xdr:col>
      <xdr:colOff>73025</xdr:colOff>
      <xdr:row>32</xdr:row>
      <xdr:rowOff>103732</xdr:rowOff>
    </xdr:to>
    <xdr:sp macro="" textlink="">
      <xdr:nvSpPr>
        <xdr:cNvPr id="145" name="楕円 144"/>
        <xdr:cNvSpPr/>
      </xdr:nvSpPr>
      <xdr:spPr>
        <a:xfrm>
          <a:off x="13293725" y="60790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152009</xdr:rowOff>
    </xdr:from>
    <xdr:ext cx="469744" cy="259045"/>
    <xdr:sp macro="" textlink="">
      <xdr:nvSpPr>
        <xdr:cNvPr id="146" name="債務償還比率該当値テキスト"/>
        <xdr:cNvSpPr txBox="1"/>
      </xdr:nvSpPr>
      <xdr:spPr>
        <a:xfrm>
          <a:off x="13376275" y="606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136144</xdr:rowOff>
    </xdr:from>
    <xdr:to>
      <xdr:col>72</xdr:col>
      <xdr:colOff>123825</xdr:colOff>
      <xdr:row>33</xdr:row>
      <xdr:rowOff>66294</xdr:rowOff>
    </xdr:to>
    <xdr:sp macro="" textlink="">
      <xdr:nvSpPr>
        <xdr:cNvPr id="147" name="楕円 146"/>
        <xdr:cNvSpPr/>
      </xdr:nvSpPr>
      <xdr:spPr>
        <a:xfrm>
          <a:off x="12639675" y="62130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52932</xdr:rowOff>
    </xdr:from>
    <xdr:to>
      <xdr:col>76</xdr:col>
      <xdr:colOff>22225</xdr:colOff>
      <xdr:row>33</xdr:row>
      <xdr:rowOff>15494</xdr:rowOff>
    </xdr:to>
    <xdr:cxnSp macro="">
      <xdr:nvCxnSpPr>
        <xdr:cNvPr id="148" name="直線コネクタ 147"/>
        <xdr:cNvCxnSpPr/>
      </xdr:nvCxnSpPr>
      <xdr:spPr>
        <a:xfrm flipV="1">
          <a:off x="12690475" y="6129882"/>
          <a:ext cx="635000" cy="12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16546</xdr:rowOff>
    </xdr:from>
    <xdr:to>
      <xdr:col>68</xdr:col>
      <xdr:colOff>123825</xdr:colOff>
      <xdr:row>34</xdr:row>
      <xdr:rowOff>118146</xdr:rowOff>
    </xdr:to>
    <xdr:sp macro="" textlink="">
      <xdr:nvSpPr>
        <xdr:cNvPr id="149" name="楕円 148"/>
        <xdr:cNvSpPr/>
      </xdr:nvSpPr>
      <xdr:spPr>
        <a:xfrm>
          <a:off x="11953875" y="642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15494</xdr:rowOff>
    </xdr:from>
    <xdr:to>
      <xdr:col>72</xdr:col>
      <xdr:colOff>73025</xdr:colOff>
      <xdr:row>34</xdr:row>
      <xdr:rowOff>67346</xdr:rowOff>
    </xdr:to>
    <xdr:cxnSp macro="">
      <xdr:nvCxnSpPr>
        <xdr:cNvPr id="150" name="直線コネクタ 149"/>
        <xdr:cNvCxnSpPr/>
      </xdr:nvCxnSpPr>
      <xdr:spPr>
        <a:xfrm flipV="1">
          <a:off x="12004675" y="6257544"/>
          <a:ext cx="685800" cy="21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89181</xdr:rowOff>
    </xdr:from>
    <xdr:to>
      <xdr:col>64</xdr:col>
      <xdr:colOff>123825</xdr:colOff>
      <xdr:row>35</xdr:row>
      <xdr:rowOff>19331</xdr:rowOff>
    </xdr:to>
    <xdr:sp macro="" textlink="">
      <xdr:nvSpPr>
        <xdr:cNvPr id="151" name="楕円 150"/>
        <xdr:cNvSpPr/>
      </xdr:nvSpPr>
      <xdr:spPr>
        <a:xfrm>
          <a:off x="11268075" y="64963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67346</xdr:rowOff>
    </xdr:from>
    <xdr:to>
      <xdr:col>68</xdr:col>
      <xdr:colOff>73025</xdr:colOff>
      <xdr:row>34</xdr:row>
      <xdr:rowOff>139981</xdr:rowOff>
    </xdr:to>
    <xdr:cxnSp macro="">
      <xdr:nvCxnSpPr>
        <xdr:cNvPr id="152" name="直線コネクタ 151"/>
        <xdr:cNvCxnSpPr/>
      </xdr:nvCxnSpPr>
      <xdr:spPr>
        <a:xfrm flipV="1">
          <a:off x="11318875" y="6474496"/>
          <a:ext cx="685800" cy="7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58493</xdr:rowOff>
    </xdr:from>
    <xdr:to>
      <xdr:col>60</xdr:col>
      <xdr:colOff>123825</xdr:colOff>
      <xdr:row>34</xdr:row>
      <xdr:rowOff>160093</xdr:rowOff>
    </xdr:to>
    <xdr:sp macro="" textlink="">
      <xdr:nvSpPr>
        <xdr:cNvPr id="153" name="楕円 152"/>
        <xdr:cNvSpPr/>
      </xdr:nvSpPr>
      <xdr:spPr>
        <a:xfrm>
          <a:off x="10582275" y="646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109293</xdr:rowOff>
    </xdr:from>
    <xdr:to>
      <xdr:col>64</xdr:col>
      <xdr:colOff>73025</xdr:colOff>
      <xdr:row>34</xdr:row>
      <xdr:rowOff>139981</xdr:rowOff>
    </xdr:to>
    <xdr:cxnSp macro="">
      <xdr:nvCxnSpPr>
        <xdr:cNvPr id="154" name="直線コネクタ 153"/>
        <xdr:cNvCxnSpPr/>
      </xdr:nvCxnSpPr>
      <xdr:spPr>
        <a:xfrm>
          <a:off x="10633075" y="6516443"/>
          <a:ext cx="685800" cy="3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xdr:cNvSpPr txBox="1"/>
      </xdr:nvSpPr>
      <xdr:spPr>
        <a:xfrm>
          <a:off x="12461952" y="584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xdr:cNvSpPr txBox="1"/>
      </xdr:nvSpPr>
      <xdr:spPr>
        <a:xfrm>
          <a:off x="11788852" y="591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xdr:cNvSpPr txBox="1"/>
      </xdr:nvSpPr>
      <xdr:spPr>
        <a:xfrm>
          <a:off x="11103052" y="588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xdr:cNvSpPr txBox="1"/>
      </xdr:nvSpPr>
      <xdr:spPr>
        <a:xfrm>
          <a:off x="10417252" y="58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57421</xdr:rowOff>
    </xdr:from>
    <xdr:ext cx="469744" cy="259045"/>
    <xdr:sp macro="" textlink="">
      <xdr:nvSpPr>
        <xdr:cNvPr id="159" name="n_1mainValue債務償還比率"/>
        <xdr:cNvSpPr txBox="1"/>
      </xdr:nvSpPr>
      <xdr:spPr>
        <a:xfrm>
          <a:off x="12461952" y="629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109273</xdr:rowOff>
    </xdr:from>
    <xdr:ext cx="469744" cy="259045"/>
    <xdr:sp macro="" textlink="">
      <xdr:nvSpPr>
        <xdr:cNvPr id="160" name="n_2mainValue債務償還比率"/>
        <xdr:cNvSpPr txBox="1"/>
      </xdr:nvSpPr>
      <xdr:spPr>
        <a:xfrm>
          <a:off x="11788852" y="651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10458</xdr:rowOff>
    </xdr:from>
    <xdr:ext cx="469744" cy="259045"/>
    <xdr:sp macro="" textlink="">
      <xdr:nvSpPr>
        <xdr:cNvPr id="161" name="n_3mainValue債務償還比率"/>
        <xdr:cNvSpPr txBox="1"/>
      </xdr:nvSpPr>
      <xdr:spPr>
        <a:xfrm>
          <a:off x="11103052" y="658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151220</xdr:rowOff>
    </xdr:from>
    <xdr:ext cx="469744" cy="259045"/>
    <xdr:sp macro="" textlink="">
      <xdr:nvSpPr>
        <xdr:cNvPr id="162" name="n_4mainValue債務償還比率"/>
        <xdr:cNvSpPr txBox="1"/>
      </xdr:nvSpPr>
      <xdr:spPr>
        <a:xfrm>
          <a:off x="10417252" y="655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37,116
36,896
420.93
27,895,999
26,877,734
921,170
15,332,106
32,068,452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177665" y="55594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216400" y="697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108450" y="6974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216400" y="5341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108450" y="5559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2164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127500" y="62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384550" y="62490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571750" y="6228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778000" y="6220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984250" y="61937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141605</xdr:rowOff>
    </xdr:from>
    <xdr:to>
      <xdr:col>24</xdr:col>
      <xdr:colOff>114300</xdr:colOff>
      <xdr:row>35</xdr:row>
      <xdr:rowOff>71755</xdr:rowOff>
    </xdr:to>
    <xdr:sp macro="" textlink="">
      <xdr:nvSpPr>
        <xdr:cNvPr id="73" name="楕円 72"/>
        <xdr:cNvSpPr/>
      </xdr:nvSpPr>
      <xdr:spPr>
        <a:xfrm>
          <a:off x="4127500" y="57613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164482</xdr:rowOff>
    </xdr:from>
    <xdr:ext cx="405111" cy="259045"/>
    <xdr:sp macro="" textlink="">
      <xdr:nvSpPr>
        <xdr:cNvPr id="74" name="【道路】&#10;有形固定資産減価償却率該当値テキスト"/>
        <xdr:cNvSpPr txBox="1"/>
      </xdr:nvSpPr>
      <xdr:spPr>
        <a:xfrm>
          <a:off x="4216400" y="5619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109220</xdr:rowOff>
    </xdr:from>
    <xdr:to>
      <xdr:col>20</xdr:col>
      <xdr:colOff>38100</xdr:colOff>
      <xdr:row>35</xdr:row>
      <xdr:rowOff>39370</xdr:rowOff>
    </xdr:to>
    <xdr:sp macro="" textlink="">
      <xdr:nvSpPr>
        <xdr:cNvPr id="75" name="楕円 74"/>
        <xdr:cNvSpPr/>
      </xdr:nvSpPr>
      <xdr:spPr>
        <a:xfrm>
          <a:off x="3384550" y="57289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160020</xdr:rowOff>
    </xdr:from>
    <xdr:to>
      <xdr:col>24</xdr:col>
      <xdr:colOff>63500</xdr:colOff>
      <xdr:row>35</xdr:row>
      <xdr:rowOff>20955</xdr:rowOff>
    </xdr:to>
    <xdr:cxnSp macro="">
      <xdr:nvCxnSpPr>
        <xdr:cNvPr id="76" name="直線コネクタ 75"/>
        <xdr:cNvCxnSpPr/>
      </xdr:nvCxnSpPr>
      <xdr:spPr>
        <a:xfrm>
          <a:off x="3429000" y="5779770"/>
          <a:ext cx="7493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105410</xdr:rowOff>
    </xdr:from>
    <xdr:to>
      <xdr:col>15</xdr:col>
      <xdr:colOff>101600</xdr:colOff>
      <xdr:row>35</xdr:row>
      <xdr:rowOff>35560</xdr:rowOff>
    </xdr:to>
    <xdr:sp macro="" textlink="">
      <xdr:nvSpPr>
        <xdr:cNvPr id="77" name="楕円 76"/>
        <xdr:cNvSpPr/>
      </xdr:nvSpPr>
      <xdr:spPr>
        <a:xfrm>
          <a:off x="2571750" y="57251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156210</xdr:rowOff>
    </xdr:from>
    <xdr:to>
      <xdr:col>19</xdr:col>
      <xdr:colOff>177800</xdr:colOff>
      <xdr:row>34</xdr:row>
      <xdr:rowOff>160020</xdr:rowOff>
    </xdr:to>
    <xdr:cxnSp macro="">
      <xdr:nvCxnSpPr>
        <xdr:cNvPr id="78" name="直線コネクタ 77"/>
        <xdr:cNvCxnSpPr/>
      </xdr:nvCxnSpPr>
      <xdr:spPr>
        <a:xfrm>
          <a:off x="2622550" y="577596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122555</xdr:rowOff>
    </xdr:from>
    <xdr:to>
      <xdr:col>10</xdr:col>
      <xdr:colOff>165100</xdr:colOff>
      <xdr:row>37</xdr:row>
      <xdr:rowOff>52705</xdr:rowOff>
    </xdr:to>
    <xdr:sp macro="" textlink="">
      <xdr:nvSpPr>
        <xdr:cNvPr id="79" name="楕円 78"/>
        <xdr:cNvSpPr/>
      </xdr:nvSpPr>
      <xdr:spPr>
        <a:xfrm>
          <a:off x="1778000" y="60725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156210</xdr:rowOff>
    </xdr:from>
    <xdr:to>
      <xdr:col>15</xdr:col>
      <xdr:colOff>50800</xdr:colOff>
      <xdr:row>37</xdr:row>
      <xdr:rowOff>1905</xdr:rowOff>
    </xdr:to>
    <xdr:cxnSp macro="">
      <xdr:nvCxnSpPr>
        <xdr:cNvPr id="80" name="直線コネクタ 79"/>
        <xdr:cNvCxnSpPr/>
      </xdr:nvCxnSpPr>
      <xdr:spPr>
        <a:xfrm flipV="1">
          <a:off x="1828800" y="5775960"/>
          <a:ext cx="793750" cy="3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84455</xdr:rowOff>
    </xdr:from>
    <xdr:to>
      <xdr:col>6</xdr:col>
      <xdr:colOff>38100</xdr:colOff>
      <xdr:row>37</xdr:row>
      <xdr:rowOff>14605</xdr:rowOff>
    </xdr:to>
    <xdr:sp macro="" textlink="">
      <xdr:nvSpPr>
        <xdr:cNvPr id="81" name="楕円 80"/>
        <xdr:cNvSpPr/>
      </xdr:nvSpPr>
      <xdr:spPr>
        <a:xfrm>
          <a:off x="984250" y="60344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135255</xdr:rowOff>
    </xdr:from>
    <xdr:to>
      <xdr:col>10</xdr:col>
      <xdr:colOff>114300</xdr:colOff>
      <xdr:row>37</xdr:row>
      <xdr:rowOff>1905</xdr:rowOff>
    </xdr:to>
    <xdr:cxnSp macro="">
      <xdr:nvCxnSpPr>
        <xdr:cNvPr id="82" name="直線コネクタ 81"/>
        <xdr:cNvCxnSpPr/>
      </xdr:nvCxnSpPr>
      <xdr:spPr>
        <a:xfrm>
          <a:off x="1028700" y="6085205"/>
          <a:ext cx="8001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xdr:cNvSpPr txBox="1"/>
      </xdr:nvSpPr>
      <xdr:spPr>
        <a:xfrm>
          <a:off x="3239144" y="633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439044"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xdr:cNvSpPr txBox="1"/>
      </xdr:nvSpPr>
      <xdr:spPr>
        <a:xfrm>
          <a:off x="1645294" y="6306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xdr:cNvSpPr txBox="1"/>
      </xdr:nvSpPr>
      <xdr:spPr>
        <a:xfrm>
          <a:off x="851544" y="6280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55897</xdr:rowOff>
    </xdr:from>
    <xdr:ext cx="405111" cy="259045"/>
    <xdr:sp macro="" textlink="">
      <xdr:nvSpPr>
        <xdr:cNvPr id="87" name="n_1mainValue【道路】&#10;有形固定資産減価償却率"/>
        <xdr:cNvSpPr txBox="1"/>
      </xdr:nvSpPr>
      <xdr:spPr>
        <a:xfrm>
          <a:off x="3239144" y="551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52087</xdr:rowOff>
    </xdr:from>
    <xdr:ext cx="405111" cy="259045"/>
    <xdr:sp macro="" textlink="">
      <xdr:nvSpPr>
        <xdr:cNvPr id="88" name="n_2mainValue【道路】&#10;有形固定資産減価償却率"/>
        <xdr:cNvSpPr txBox="1"/>
      </xdr:nvSpPr>
      <xdr:spPr>
        <a:xfrm>
          <a:off x="2439044" y="5506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69232</xdr:rowOff>
    </xdr:from>
    <xdr:ext cx="405111" cy="259045"/>
    <xdr:sp macro="" textlink="">
      <xdr:nvSpPr>
        <xdr:cNvPr id="89" name="n_3mainValue【道路】&#10;有形固定資産減価償却率"/>
        <xdr:cNvSpPr txBox="1"/>
      </xdr:nvSpPr>
      <xdr:spPr>
        <a:xfrm>
          <a:off x="164529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31132</xdr:rowOff>
    </xdr:from>
    <xdr:ext cx="405111" cy="259045"/>
    <xdr:sp macro="" textlink="">
      <xdr:nvSpPr>
        <xdr:cNvPr id="90" name="n_4mainValue【道路】&#10;有形固定資産減価償却率"/>
        <xdr:cNvSpPr txBox="1"/>
      </xdr:nvSpPr>
      <xdr:spPr>
        <a:xfrm>
          <a:off x="851544" y="581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54821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541803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541803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9429115" y="5510368"/>
          <a:ext cx="0" cy="1394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9467850" y="690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9359900" y="6904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9467850" y="52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9359900" y="55103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xdr:cNvSpPr txBox="1"/>
      </xdr:nvSpPr>
      <xdr:spPr>
        <a:xfrm>
          <a:off x="9467850" y="6593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9398000" y="6609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8636000" y="662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7842250" y="66296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029450" y="663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235700" y="66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161216</xdr:rowOff>
    </xdr:from>
    <xdr:to>
      <xdr:col>55</xdr:col>
      <xdr:colOff>50800</xdr:colOff>
      <xdr:row>40</xdr:row>
      <xdr:rowOff>91366</xdr:rowOff>
    </xdr:to>
    <xdr:sp macro="" textlink="">
      <xdr:nvSpPr>
        <xdr:cNvPr id="128" name="楕円 127"/>
        <xdr:cNvSpPr/>
      </xdr:nvSpPr>
      <xdr:spPr>
        <a:xfrm>
          <a:off x="9398000" y="66064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12643</xdr:rowOff>
    </xdr:from>
    <xdr:ext cx="534377" cy="259045"/>
    <xdr:sp macro="" textlink="">
      <xdr:nvSpPr>
        <xdr:cNvPr id="129" name="【道路】&#10;一人当たり延長該当値テキスト"/>
        <xdr:cNvSpPr txBox="1"/>
      </xdr:nvSpPr>
      <xdr:spPr>
        <a:xfrm>
          <a:off x="9467850" y="645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156928</xdr:rowOff>
    </xdr:from>
    <xdr:to>
      <xdr:col>50</xdr:col>
      <xdr:colOff>165100</xdr:colOff>
      <xdr:row>40</xdr:row>
      <xdr:rowOff>87078</xdr:rowOff>
    </xdr:to>
    <xdr:sp macro="" textlink="">
      <xdr:nvSpPr>
        <xdr:cNvPr id="130" name="楕円 129"/>
        <xdr:cNvSpPr/>
      </xdr:nvSpPr>
      <xdr:spPr>
        <a:xfrm>
          <a:off x="8636000" y="66021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36278</xdr:rowOff>
    </xdr:from>
    <xdr:to>
      <xdr:col>55</xdr:col>
      <xdr:colOff>0</xdr:colOff>
      <xdr:row>40</xdr:row>
      <xdr:rowOff>40566</xdr:rowOff>
    </xdr:to>
    <xdr:cxnSp macro="">
      <xdr:nvCxnSpPr>
        <xdr:cNvPr id="131" name="直線コネクタ 130"/>
        <xdr:cNvCxnSpPr/>
      </xdr:nvCxnSpPr>
      <xdr:spPr>
        <a:xfrm>
          <a:off x="8686800" y="6646628"/>
          <a:ext cx="74295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161261</xdr:rowOff>
    </xdr:from>
    <xdr:to>
      <xdr:col>46</xdr:col>
      <xdr:colOff>38100</xdr:colOff>
      <xdr:row>40</xdr:row>
      <xdr:rowOff>91411</xdr:rowOff>
    </xdr:to>
    <xdr:sp macro="" textlink="">
      <xdr:nvSpPr>
        <xdr:cNvPr id="132" name="楕円 131"/>
        <xdr:cNvSpPr/>
      </xdr:nvSpPr>
      <xdr:spPr>
        <a:xfrm>
          <a:off x="7842250" y="66065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36278</xdr:rowOff>
    </xdr:from>
    <xdr:to>
      <xdr:col>50</xdr:col>
      <xdr:colOff>114300</xdr:colOff>
      <xdr:row>40</xdr:row>
      <xdr:rowOff>40611</xdr:rowOff>
    </xdr:to>
    <xdr:cxnSp macro="">
      <xdr:nvCxnSpPr>
        <xdr:cNvPr id="133" name="直線コネクタ 132"/>
        <xdr:cNvCxnSpPr/>
      </xdr:nvCxnSpPr>
      <xdr:spPr>
        <a:xfrm flipV="1">
          <a:off x="7886700" y="6646628"/>
          <a:ext cx="8001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44904</xdr:rowOff>
    </xdr:from>
    <xdr:to>
      <xdr:col>41</xdr:col>
      <xdr:colOff>101600</xdr:colOff>
      <xdr:row>40</xdr:row>
      <xdr:rowOff>146504</xdr:rowOff>
    </xdr:to>
    <xdr:sp macro="" textlink="">
      <xdr:nvSpPr>
        <xdr:cNvPr id="134" name="楕円 133"/>
        <xdr:cNvSpPr/>
      </xdr:nvSpPr>
      <xdr:spPr>
        <a:xfrm>
          <a:off x="7029450" y="665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40611</xdr:rowOff>
    </xdr:from>
    <xdr:to>
      <xdr:col>45</xdr:col>
      <xdr:colOff>177800</xdr:colOff>
      <xdr:row>40</xdr:row>
      <xdr:rowOff>95704</xdr:rowOff>
    </xdr:to>
    <xdr:cxnSp macro="">
      <xdr:nvCxnSpPr>
        <xdr:cNvPr id="135" name="直線コネクタ 134"/>
        <xdr:cNvCxnSpPr/>
      </xdr:nvCxnSpPr>
      <xdr:spPr>
        <a:xfrm flipV="1">
          <a:off x="7080250" y="6650961"/>
          <a:ext cx="80645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47327</xdr:rowOff>
    </xdr:from>
    <xdr:to>
      <xdr:col>36</xdr:col>
      <xdr:colOff>165100</xdr:colOff>
      <xdr:row>40</xdr:row>
      <xdr:rowOff>148927</xdr:rowOff>
    </xdr:to>
    <xdr:sp macro="" textlink="">
      <xdr:nvSpPr>
        <xdr:cNvPr id="136" name="楕円 135"/>
        <xdr:cNvSpPr/>
      </xdr:nvSpPr>
      <xdr:spPr>
        <a:xfrm>
          <a:off x="6235700" y="665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95704</xdr:rowOff>
    </xdr:from>
    <xdr:to>
      <xdr:col>41</xdr:col>
      <xdr:colOff>50800</xdr:colOff>
      <xdr:row>40</xdr:row>
      <xdr:rowOff>98127</xdr:rowOff>
    </xdr:to>
    <xdr:cxnSp macro="">
      <xdr:nvCxnSpPr>
        <xdr:cNvPr id="137" name="直線コネクタ 136"/>
        <xdr:cNvCxnSpPr/>
      </xdr:nvCxnSpPr>
      <xdr:spPr>
        <a:xfrm flipV="1">
          <a:off x="6286500" y="6706054"/>
          <a:ext cx="79375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xdr:cNvSpPr txBox="1"/>
      </xdr:nvSpPr>
      <xdr:spPr>
        <a:xfrm>
          <a:off x="8425961" y="671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xdr:cNvSpPr txBox="1"/>
      </xdr:nvSpPr>
      <xdr:spPr>
        <a:xfrm>
          <a:off x="7644911" y="672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xdr:cNvSpPr txBox="1"/>
      </xdr:nvSpPr>
      <xdr:spPr>
        <a:xfrm>
          <a:off x="6851161" y="642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xdr:cNvSpPr txBox="1"/>
      </xdr:nvSpPr>
      <xdr:spPr>
        <a:xfrm>
          <a:off x="6038361" y="643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103605</xdr:rowOff>
    </xdr:from>
    <xdr:ext cx="534377" cy="259045"/>
    <xdr:sp macro="" textlink="">
      <xdr:nvSpPr>
        <xdr:cNvPr id="142" name="n_1mainValue【道路】&#10;一人当たり延長"/>
        <xdr:cNvSpPr txBox="1"/>
      </xdr:nvSpPr>
      <xdr:spPr>
        <a:xfrm>
          <a:off x="8425961" y="638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107938</xdr:rowOff>
    </xdr:from>
    <xdr:ext cx="534377" cy="259045"/>
    <xdr:sp macro="" textlink="">
      <xdr:nvSpPr>
        <xdr:cNvPr id="143" name="n_2mainValue【道路】&#10;一人当たり延長"/>
        <xdr:cNvSpPr txBox="1"/>
      </xdr:nvSpPr>
      <xdr:spPr>
        <a:xfrm>
          <a:off x="7644911" y="63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137631</xdr:rowOff>
    </xdr:from>
    <xdr:ext cx="534377" cy="259045"/>
    <xdr:sp macro="" textlink="">
      <xdr:nvSpPr>
        <xdr:cNvPr id="144" name="n_3mainValue【道路】&#10;一人当たり延長"/>
        <xdr:cNvSpPr txBox="1"/>
      </xdr:nvSpPr>
      <xdr:spPr>
        <a:xfrm>
          <a:off x="6851161" y="67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140054</xdr:rowOff>
    </xdr:from>
    <xdr:ext cx="534377" cy="259045"/>
    <xdr:sp macro="" textlink="">
      <xdr:nvSpPr>
        <xdr:cNvPr id="145" name="n_4mainValue【道路】&#10;一人当たり延長"/>
        <xdr:cNvSpPr txBox="1"/>
      </xdr:nvSpPr>
      <xdr:spPr>
        <a:xfrm>
          <a:off x="6038361" y="675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177665" y="9181556"/>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216400" y="1058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108450" y="105792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216400" y="89631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108450" y="9181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xdr:cNvSpPr txBox="1"/>
      </xdr:nvSpPr>
      <xdr:spPr>
        <a:xfrm>
          <a:off x="4216400" y="100391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127500" y="100607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384550" y="100313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571750" y="100232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778000" y="10010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984250" y="99856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87" name="楕円 186"/>
        <xdr:cNvSpPr/>
      </xdr:nvSpPr>
      <xdr:spPr>
        <a:xfrm>
          <a:off x="4127500" y="100068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117401</xdr:rowOff>
    </xdr:from>
    <xdr:ext cx="405111" cy="259045"/>
    <xdr:sp macro="" textlink="">
      <xdr:nvSpPr>
        <xdr:cNvPr id="188" name="【橋りょう・トンネル】&#10;有形固定資産減価償却率該当値テキスト"/>
        <xdr:cNvSpPr txBox="1"/>
      </xdr:nvSpPr>
      <xdr:spPr>
        <a:xfrm>
          <a:off x="4216400" y="986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89" name="楕円 188"/>
        <xdr:cNvSpPr/>
      </xdr:nvSpPr>
      <xdr:spPr>
        <a:xfrm>
          <a:off x="3384550" y="99889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127363</xdr:rowOff>
    </xdr:from>
    <xdr:to>
      <xdr:col>24</xdr:col>
      <xdr:colOff>63500</xdr:colOff>
      <xdr:row>60</xdr:row>
      <xdr:rowOff>145324</xdr:rowOff>
    </xdr:to>
    <xdr:cxnSp macro="">
      <xdr:nvCxnSpPr>
        <xdr:cNvPr id="190" name="直線コネクタ 189"/>
        <xdr:cNvCxnSpPr/>
      </xdr:nvCxnSpPr>
      <xdr:spPr>
        <a:xfrm>
          <a:off x="3429000" y="10039713"/>
          <a:ext cx="7493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56969</xdr:rowOff>
    </xdr:from>
    <xdr:to>
      <xdr:col>15</xdr:col>
      <xdr:colOff>101600</xdr:colOff>
      <xdr:row>60</xdr:row>
      <xdr:rowOff>158569</xdr:rowOff>
    </xdr:to>
    <xdr:sp macro="" textlink="">
      <xdr:nvSpPr>
        <xdr:cNvPr id="191" name="楕円 190"/>
        <xdr:cNvSpPr/>
      </xdr:nvSpPr>
      <xdr:spPr>
        <a:xfrm>
          <a:off x="2571750" y="996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107769</xdr:rowOff>
    </xdr:from>
    <xdr:to>
      <xdr:col>19</xdr:col>
      <xdr:colOff>177800</xdr:colOff>
      <xdr:row>60</xdr:row>
      <xdr:rowOff>127363</xdr:rowOff>
    </xdr:to>
    <xdr:cxnSp macro="">
      <xdr:nvCxnSpPr>
        <xdr:cNvPr id="192" name="直線コネクタ 191"/>
        <xdr:cNvCxnSpPr/>
      </xdr:nvCxnSpPr>
      <xdr:spPr>
        <a:xfrm>
          <a:off x="2622550" y="10020119"/>
          <a:ext cx="8064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93" name="楕円 192"/>
        <xdr:cNvSpPr/>
      </xdr:nvSpPr>
      <xdr:spPr>
        <a:xfrm>
          <a:off x="1778000" y="994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86541</xdr:rowOff>
    </xdr:from>
    <xdr:to>
      <xdr:col>15</xdr:col>
      <xdr:colOff>50800</xdr:colOff>
      <xdr:row>60</xdr:row>
      <xdr:rowOff>107769</xdr:rowOff>
    </xdr:to>
    <xdr:cxnSp macro="">
      <xdr:nvCxnSpPr>
        <xdr:cNvPr id="194" name="直線コネクタ 193"/>
        <xdr:cNvCxnSpPr/>
      </xdr:nvCxnSpPr>
      <xdr:spPr>
        <a:xfrm>
          <a:off x="1828800" y="9998891"/>
          <a:ext cx="79375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11249</xdr:rowOff>
    </xdr:from>
    <xdr:to>
      <xdr:col>6</xdr:col>
      <xdr:colOff>38100</xdr:colOff>
      <xdr:row>60</xdr:row>
      <xdr:rowOff>112849</xdr:rowOff>
    </xdr:to>
    <xdr:sp macro="" textlink="">
      <xdr:nvSpPr>
        <xdr:cNvPr id="195" name="楕円 194"/>
        <xdr:cNvSpPr/>
      </xdr:nvSpPr>
      <xdr:spPr>
        <a:xfrm>
          <a:off x="984250" y="99235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62049</xdr:rowOff>
    </xdr:from>
    <xdr:to>
      <xdr:col>10</xdr:col>
      <xdr:colOff>114300</xdr:colOff>
      <xdr:row>60</xdr:row>
      <xdr:rowOff>86541</xdr:rowOff>
    </xdr:to>
    <xdr:cxnSp macro="">
      <xdr:nvCxnSpPr>
        <xdr:cNvPr id="196" name="直線コネクタ 195"/>
        <xdr:cNvCxnSpPr/>
      </xdr:nvCxnSpPr>
      <xdr:spPr>
        <a:xfrm>
          <a:off x="1028700" y="9974399"/>
          <a:ext cx="8001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xdr:cNvSpPr txBox="1"/>
      </xdr:nvSpPr>
      <xdr:spPr>
        <a:xfrm>
          <a:off x="3239144" y="10117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xdr:cNvSpPr txBox="1"/>
      </xdr:nvSpPr>
      <xdr:spPr>
        <a:xfrm>
          <a:off x="2439044" y="1010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xdr:cNvSpPr txBox="1"/>
      </xdr:nvSpPr>
      <xdr:spPr>
        <a:xfrm>
          <a:off x="164529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xdr:cNvSpPr txBox="1"/>
      </xdr:nvSpPr>
      <xdr:spPr>
        <a:xfrm>
          <a:off x="8515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23240</xdr:rowOff>
    </xdr:from>
    <xdr:ext cx="405111" cy="259045"/>
    <xdr:sp macro="" textlink="">
      <xdr:nvSpPr>
        <xdr:cNvPr id="201" name="n_1mainValue【橋りょう・トンネル】&#10;有形固定資産減価償却率"/>
        <xdr:cNvSpPr txBox="1"/>
      </xdr:nvSpPr>
      <xdr:spPr>
        <a:xfrm>
          <a:off x="3239144" y="977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202" name="n_2mainValue【橋りょう・トンネル】&#10;有形固定資産減価償却率"/>
        <xdr:cNvSpPr txBox="1"/>
      </xdr:nvSpPr>
      <xdr:spPr>
        <a:xfrm>
          <a:off x="2439044" y="9750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3" name="n_3mainValue【橋りょう・トンネル】&#10;有形固定資産減価償却率"/>
        <xdr:cNvSpPr txBox="1"/>
      </xdr:nvSpPr>
      <xdr:spPr>
        <a:xfrm>
          <a:off x="1645294" y="973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4" name="n_4mainValue【橋りょう・トンネル】&#10;有形固定資産減価償却率"/>
        <xdr:cNvSpPr txBox="1"/>
      </xdr:nvSpPr>
      <xdr:spPr>
        <a:xfrm>
          <a:off x="851544" y="971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9429115" y="9411802"/>
          <a:ext cx="0" cy="122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9467850" y="1064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9359900" y="106409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9467850" y="9193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9359900" y="94118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9467850" y="1017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9398000" y="103211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8636000" y="10333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7842250" y="103334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029450" y="103364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235700" y="103408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96266</xdr:rowOff>
    </xdr:from>
    <xdr:to>
      <xdr:col>55</xdr:col>
      <xdr:colOff>50800</xdr:colOff>
      <xdr:row>63</xdr:row>
      <xdr:rowOff>26416</xdr:rowOff>
    </xdr:to>
    <xdr:sp macro="" textlink="">
      <xdr:nvSpPr>
        <xdr:cNvPr id="244" name="楕円 243"/>
        <xdr:cNvSpPr/>
      </xdr:nvSpPr>
      <xdr:spPr>
        <a:xfrm>
          <a:off x="9398000" y="103388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74693</xdr:rowOff>
    </xdr:from>
    <xdr:ext cx="599010" cy="259045"/>
    <xdr:sp macro="" textlink="">
      <xdr:nvSpPr>
        <xdr:cNvPr id="245" name="【橋りょう・トンネル】&#10;一人当たり有形固定資産（償却資産）額該当値テキスト"/>
        <xdr:cNvSpPr txBox="1"/>
      </xdr:nvSpPr>
      <xdr:spPr>
        <a:xfrm>
          <a:off x="9467850" y="1031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100247</xdr:rowOff>
    </xdr:from>
    <xdr:to>
      <xdr:col>50</xdr:col>
      <xdr:colOff>165100</xdr:colOff>
      <xdr:row>63</xdr:row>
      <xdr:rowOff>30397</xdr:rowOff>
    </xdr:to>
    <xdr:sp macro="" textlink="">
      <xdr:nvSpPr>
        <xdr:cNvPr id="246" name="楕円 245"/>
        <xdr:cNvSpPr/>
      </xdr:nvSpPr>
      <xdr:spPr>
        <a:xfrm>
          <a:off x="8636000" y="103427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147066</xdr:rowOff>
    </xdr:from>
    <xdr:to>
      <xdr:col>55</xdr:col>
      <xdr:colOff>0</xdr:colOff>
      <xdr:row>62</xdr:row>
      <xdr:rowOff>151047</xdr:rowOff>
    </xdr:to>
    <xdr:cxnSp macro="">
      <xdr:nvCxnSpPr>
        <xdr:cNvPr id="247" name="直線コネクタ 246"/>
        <xdr:cNvCxnSpPr/>
      </xdr:nvCxnSpPr>
      <xdr:spPr>
        <a:xfrm flipV="1">
          <a:off x="8686800" y="10389616"/>
          <a:ext cx="74295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104611</xdr:rowOff>
    </xdr:from>
    <xdr:to>
      <xdr:col>46</xdr:col>
      <xdr:colOff>38100</xdr:colOff>
      <xdr:row>63</xdr:row>
      <xdr:rowOff>34761</xdr:rowOff>
    </xdr:to>
    <xdr:sp macro="" textlink="">
      <xdr:nvSpPr>
        <xdr:cNvPr id="248" name="楕円 247"/>
        <xdr:cNvSpPr/>
      </xdr:nvSpPr>
      <xdr:spPr>
        <a:xfrm>
          <a:off x="7842250" y="103471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151047</xdr:rowOff>
    </xdr:from>
    <xdr:to>
      <xdr:col>50</xdr:col>
      <xdr:colOff>114300</xdr:colOff>
      <xdr:row>62</xdr:row>
      <xdr:rowOff>155411</xdr:rowOff>
    </xdr:to>
    <xdr:cxnSp macro="">
      <xdr:nvCxnSpPr>
        <xdr:cNvPr id="249" name="直線コネクタ 248"/>
        <xdr:cNvCxnSpPr/>
      </xdr:nvCxnSpPr>
      <xdr:spPr>
        <a:xfrm flipV="1">
          <a:off x="7886700" y="10393597"/>
          <a:ext cx="800100" cy="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109951</xdr:rowOff>
    </xdr:from>
    <xdr:to>
      <xdr:col>41</xdr:col>
      <xdr:colOff>101600</xdr:colOff>
      <xdr:row>63</xdr:row>
      <xdr:rowOff>40101</xdr:rowOff>
    </xdr:to>
    <xdr:sp macro="" textlink="">
      <xdr:nvSpPr>
        <xdr:cNvPr id="250" name="楕円 249"/>
        <xdr:cNvSpPr/>
      </xdr:nvSpPr>
      <xdr:spPr>
        <a:xfrm>
          <a:off x="7029450" y="103525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155411</xdr:rowOff>
    </xdr:from>
    <xdr:to>
      <xdr:col>45</xdr:col>
      <xdr:colOff>177800</xdr:colOff>
      <xdr:row>62</xdr:row>
      <xdr:rowOff>160751</xdr:rowOff>
    </xdr:to>
    <xdr:cxnSp macro="">
      <xdr:nvCxnSpPr>
        <xdr:cNvPr id="251" name="直線コネクタ 250"/>
        <xdr:cNvCxnSpPr/>
      </xdr:nvCxnSpPr>
      <xdr:spPr>
        <a:xfrm flipV="1">
          <a:off x="7080250" y="10397961"/>
          <a:ext cx="80645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113023</xdr:rowOff>
    </xdr:from>
    <xdr:to>
      <xdr:col>36</xdr:col>
      <xdr:colOff>165100</xdr:colOff>
      <xdr:row>63</xdr:row>
      <xdr:rowOff>43173</xdr:rowOff>
    </xdr:to>
    <xdr:sp macro="" textlink="">
      <xdr:nvSpPr>
        <xdr:cNvPr id="252" name="楕円 251"/>
        <xdr:cNvSpPr/>
      </xdr:nvSpPr>
      <xdr:spPr>
        <a:xfrm>
          <a:off x="6235700" y="103555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160751</xdr:rowOff>
    </xdr:from>
    <xdr:to>
      <xdr:col>41</xdr:col>
      <xdr:colOff>50800</xdr:colOff>
      <xdr:row>62</xdr:row>
      <xdr:rowOff>163823</xdr:rowOff>
    </xdr:to>
    <xdr:cxnSp macro="">
      <xdr:nvCxnSpPr>
        <xdr:cNvPr id="253" name="直線コネクタ 252"/>
        <xdr:cNvCxnSpPr/>
      </xdr:nvCxnSpPr>
      <xdr:spPr>
        <a:xfrm flipV="1">
          <a:off x="6286500" y="10403301"/>
          <a:ext cx="793750" cy="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xdr:cNvSpPr txBox="1"/>
      </xdr:nvSpPr>
      <xdr:spPr>
        <a:xfrm>
          <a:off x="8399995" y="1011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xdr:cNvSpPr txBox="1"/>
      </xdr:nvSpPr>
      <xdr:spPr>
        <a:xfrm>
          <a:off x="7612595" y="1011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xdr:cNvSpPr txBox="1"/>
      </xdr:nvSpPr>
      <xdr:spPr>
        <a:xfrm>
          <a:off x="6818845" y="1011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xdr:cNvSpPr txBox="1"/>
      </xdr:nvSpPr>
      <xdr:spPr>
        <a:xfrm>
          <a:off x="6006045" y="101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21524</xdr:rowOff>
    </xdr:from>
    <xdr:ext cx="599010" cy="259045"/>
    <xdr:sp macro="" textlink="">
      <xdr:nvSpPr>
        <xdr:cNvPr id="258" name="n_1mainValue【橋りょう・トンネル】&#10;一人当たり有形固定資産（償却資産）額"/>
        <xdr:cNvSpPr txBox="1"/>
      </xdr:nvSpPr>
      <xdr:spPr>
        <a:xfrm>
          <a:off x="8399995" y="1042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25888</xdr:rowOff>
    </xdr:from>
    <xdr:ext cx="599010" cy="259045"/>
    <xdr:sp macro="" textlink="">
      <xdr:nvSpPr>
        <xdr:cNvPr id="259" name="n_2mainValue【橋りょう・トンネル】&#10;一人当たり有形固定資産（償却資産）額"/>
        <xdr:cNvSpPr txBox="1"/>
      </xdr:nvSpPr>
      <xdr:spPr>
        <a:xfrm>
          <a:off x="7612595" y="1043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31228</xdr:rowOff>
    </xdr:from>
    <xdr:ext cx="599010" cy="259045"/>
    <xdr:sp macro="" textlink="">
      <xdr:nvSpPr>
        <xdr:cNvPr id="260" name="n_3mainValue【橋りょう・トンネル】&#10;一人当たり有形固定資産（償却資産）額"/>
        <xdr:cNvSpPr txBox="1"/>
      </xdr:nvSpPr>
      <xdr:spPr>
        <a:xfrm>
          <a:off x="6818845" y="1043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34300</xdr:rowOff>
    </xdr:from>
    <xdr:ext cx="599010" cy="259045"/>
    <xdr:sp macro="" textlink="">
      <xdr:nvSpPr>
        <xdr:cNvPr id="261" name="n_4mainValue【橋りょう・トンネル】&#10;一人当たり有形固定資産（償却資産）額"/>
        <xdr:cNvSpPr txBox="1"/>
      </xdr:nvSpPr>
      <xdr:spPr>
        <a:xfrm>
          <a:off x="6006045" y="1044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177665" y="12937489"/>
          <a:ext cx="0" cy="1381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216400" y="1271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108450" y="12937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216400" y="13547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127500" y="13695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384550" y="136861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571750" y="13672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778000" y="13649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984250" y="13627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302" name="楕円 301"/>
        <xdr:cNvSpPr/>
      </xdr:nvSpPr>
      <xdr:spPr>
        <a:xfrm>
          <a:off x="4127500" y="13695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129557</xdr:rowOff>
    </xdr:from>
    <xdr:ext cx="405111" cy="259045"/>
    <xdr:sp macro="" textlink="">
      <xdr:nvSpPr>
        <xdr:cNvPr id="303" name="【公営住宅】&#10;有形固定資産減価償却率該当値テキスト"/>
        <xdr:cNvSpPr txBox="1"/>
      </xdr:nvSpPr>
      <xdr:spPr>
        <a:xfrm>
          <a:off x="4216400" y="1367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46355</xdr:rowOff>
    </xdr:from>
    <xdr:to>
      <xdr:col>20</xdr:col>
      <xdr:colOff>38100</xdr:colOff>
      <xdr:row>82</xdr:row>
      <xdr:rowOff>147955</xdr:rowOff>
    </xdr:to>
    <xdr:sp macro="" textlink="">
      <xdr:nvSpPr>
        <xdr:cNvPr id="304" name="楕円 303"/>
        <xdr:cNvSpPr/>
      </xdr:nvSpPr>
      <xdr:spPr>
        <a:xfrm>
          <a:off x="3384550" y="135909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97155</xdr:rowOff>
    </xdr:from>
    <xdr:to>
      <xdr:col>24</xdr:col>
      <xdr:colOff>63500</xdr:colOff>
      <xdr:row>83</xdr:row>
      <xdr:rowOff>30480</xdr:rowOff>
    </xdr:to>
    <xdr:cxnSp macro="">
      <xdr:nvCxnSpPr>
        <xdr:cNvPr id="305" name="直線コネクタ 304"/>
        <xdr:cNvCxnSpPr/>
      </xdr:nvCxnSpPr>
      <xdr:spPr>
        <a:xfrm>
          <a:off x="3429000" y="13641705"/>
          <a:ext cx="749300" cy="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306" name="楕円 305"/>
        <xdr:cNvSpPr/>
      </xdr:nvSpPr>
      <xdr:spPr>
        <a:xfrm>
          <a:off x="257175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97155</xdr:rowOff>
    </xdr:to>
    <xdr:cxnSp macro="">
      <xdr:nvCxnSpPr>
        <xdr:cNvPr id="307" name="直線コネクタ 306"/>
        <xdr:cNvCxnSpPr/>
      </xdr:nvCxnSpPr>
      <xdr:spPr>
        <a:xfrm>
          <a:off x="2622550" y="13605511"/>
          <a:ext cx="8064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143511</xdr:rowOff>
    </xdr:from>
    <xdr:to>
      <xdr:col>10</xdr:col>
      <xdr:colOff>165100</xdr:colOff>
      <xdr:row>82</xdr:row>
      <xdr:rowOff>73661</xdr:rowOff>
    </xdr:to>
    <xdr:sp macro="" textlink="">
      <xdr:nvSpPr>
        <xdr:cNvPr id="308" name="楕円 307"/>
        <xdr:cNvSpPr/>
      </xdr:nvSpPr>
      <xdr:spPr>
        <a:xfrm>
          <a:off x="1778000" y="135229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22861</xdr:rowOff>
    </xdr:from>
    <xdr:to>
      <xdr:col>15</xdr:col>
      <xdr:colOff>50800</xdr:colOff>
      <xdr:row>82</xdr:row>
      <xdr:rowOff>60961</xdr:rowOff>
    </xdr:to>
    <xdr:cxnSp macro="">
      <xdr:nvCxnSpPr>
        <xdr:cNvPr id="309" name="直線コネクタ 308"/>
        <xdr:cNvCxnSpPr/>
      </xdr:nvCxnSpPr>
      <xdr:spPr>
        <a:xfrm>
          <a:off x="1828800" y="13567411"/>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95886</xdr:rowOff>
    </xdr:from>
    <xdr:to>
      <xdr:col>6</xdr:col>
      <xdr:colOff>38100</xdr:colOff>
      <xdr:row>82</xdr:row>
      <xdr:rowOff>26036</xdr:rowOff>
    </xdr:to>
    <xdr:sp macro="" textlink="">
      <xdr:nvSpPr>
        <xdr:cNvPr id="310" name="楕円 309"/>
        <xdr:cNvSpPr/>
      </xdr:nvSpPr>
      <xdr:spPr>
        <a:xfrm>
          <a:off x="984250" y="134753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146686</xdr:rowOff>
    </xdr:from>
    <xdr:to>
      <xdr:col>10</xdr:col>
      <xdr:colOff>114300</xdr:colOff>
      <xdr:row>82</xdr:row>
      <xdr:rowOff>22861</xdr:rowOff>
    </xdr:to>
    <xdr:cxnSp macro="">
      <xdr:nvCxnSpPr>
        <xdr:cNvPr id="311" name="直線コネクタ 310"/>
        <xdr:cNvCxnSpPr/>
      </xdr:nvCxnSpPr>
      <xdr:spPr>
        <a:xfrm>
          <a:off x="1028700" y="13526136"/>
          <a:ext cx="8001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xdr:cNvSpPr txBox="1"/>
      </xdr:nvSpPr>
      <xdr:spPr>
        <a:xfrm>
          <a:off x="3239144" y="13772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xdr:cNvSpPr txBox="1"/>
      </xdr:nvSpPr>
      <xdr:spPr>
        <a:xfrm>
          <a:off x="2439044" y="1375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xdr:cNvSpPr txBox="1"/>
      </xdr:nvSpPr>
      <xdr:spPr>
        <a:xfrm>
          <a:off x="1645294" y="1373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xdr:cNvSpPr txBox="1"/>
      </xdr:nvSpPr>
      <xdr:spPr>
        <a:xfrm>
          <a:off x="851544" y="1371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164482</xdr:rowOff>
    </xdr:from>
    <xdr:ext cx="405111" cy="259045"/>
    <xdr:sp macro="" textlink="">
      <xdr:nvSpPr>
        <xdr:cNvPr id="316" name="n_1mainValue【公営住宅】&#10;有形固定資産減価償却率"/>
        <xdr:cNvSpPr txBox="1"/>
      </xdr:nvSpPr>
      <xdr:spPr>
        <a:xfrm>
          <a:off x="3239144" y="1337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7" name="n_2mainValue【公営住宅】&#10;有形固定資産減価償却率"/>
        <xdr:cNvSpPr txBox="1"/>
      </xdr:nvSpPr>
      <xdr:spPr>
        <a:xfrm>
          <a:off x="2439044"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90188</xdr:rowOff>
    </xdr:from>
    <xdr:ext cx="405111" cy="259045"/>
    <xdr:sp macro="" textlink="">
      <xdr:nvSpPr>
        <xdr:cNvPr id="318" name="n_3mainValue【公営住宅】&#10;有形固定資産減価償却率"/>
        <xdr:cNvSpPr txBox="1"/>
      </xdr:nvSpPr>
      <xdr:spPr>
        <a:xfrm>
          <a:off x="1645294"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42563</xdr:rowOff>
    </xdr:from>
    <xdr:ext cx="405111" cy="259045"/>
    <xdr:sp macro="" textlink="">
      <xdr:nvSpPr>
        <xdr:cNvPr id="319" name="n_4mainValue【公営住宅】&#10;有形固定資産減価償却率"/>
        <xdr:cNvSpPr txBox="1"/>
      </xdr:nvSpPr>
      <xdr:spPr>
        <a:xfrm>
          <a:off x="851544"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548215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5482151" y="13224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5482151" y="12786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9429115" y="13114919"/>
          <a:ext cx="0" cy="1124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9467850" y="1424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9359900" y="142391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9467850" y="1289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9359900" y="131149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9467850" y="1399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9398000" y="141404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8636000" y="141418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7842250" y="141403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029450" y="141416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235700" y="141431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110333</xdr:rowOff>
    </xdr:from>
    <xdr:to>
      <xdr:col>55</xdr:col>
      <xdr:colOff>50800</xdr:colOff>
      <xdr:row>86</xdr:row>
      <xdr:rowOff>40483</xdr:rowOff>
    </xdr:to>
    <xdr:sp macro="" textlink="">
      <xdr:nvSpPr>
        <xdr:cNvPr id="357" name="楕円 356"/>
        <xdr:cNvSpPr/>
      </xdr:nvSpPr>
      <xdr:spPr>
        <a:xfrm>
          <a:off x="9398000" y="141501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8" name="【公営住宅】&#10;一人当たり面積該当値テキスト"/>
        <xdr:cNvSpPr txBox="1"/>
      </xdr:nvSpPr>
      <xdr:spPr>
        <a:xfrm>
          <a:off x="9467850" y="1411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111109</xdr:rowOff>
    </xdr:from>
    <xdr:to>
      <xdr:col>50</xdr:col>
      <xdr:colOff>165100</xdr:colOff>
      <xdr:row>86</xdr:row>
      <xdr:rowOff>41259</xdr:rowOff>
    </xdr:to>
    <xdr:sp macro="" textlink="">
      <xdr:nvSpPr>
        <xdr:cNvPr id="359" name="楕円 358"/>
        <xdr:cNvSpPr/>
      </xdr:nvSpPr>
      <xdr:spPr>
        <a:xfrm>
          <a:off x="8636000" y="141509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161133</xdr:rowOff>
    </xdr:from>
    <xdr:to>
      <xdr:col>55</xdr:col>
      <xdr:colOff>0</xdr:colOff>
      <xdr:row>85</xdr:row>
      <xdr:rowOff>161909</xdr:rowOff>
    </xdr:to>
    <xdr:cxnSp macro="">
      <xdr:nvCxnSpPr>
        <xdr:cNvPr id="360" name="直線コネクタ 359"/>
        <xdr:cNvCxnSpPr/>
      </xdr:nvCxnSpPr>
      <xdr:spPr>
        <a:xfrm flipV="1">
          <a:off x="8686800" y="14200983"/>
          <a:ext cx="74295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111705</xdr:rowOff>
    </xdr:from>
    <xdr:to>
      <xdr:col>46</xdr:col>
      <xdr:colOff>38100</xdr:colOff>
      <xdr:row>86</xdr:row>
      <xdr:rowOff>41855</xdr:rowOff>
    </xdr:to>
    <xdr:sp macro="" textlink="">
      <xdr:nvSpPr>
        <xdr:cNvPr id="361" name="楕円 360"/>
        <xdr:cNvSpPr/>
      </xdr:nvSpPr>
      <xdr:spPr>
        <a:xfrm>
          <a:off x="7842250" y="141515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161909</xdr:rowOff>
    </xdr:from>
    <xdr:to>
      <xdr:col>50</xdr:col>
      <xdr:colOff>114300</xdr:colOff>
      <xdr:row>85</xdr:row>
      <xdr:rowOff>162505</xdr:rowOff>
    </xdr:to>
    <xdr:cxnSp macro="">
      <xdr:nvCxnSpPr>
        <xdr:cNvPr id="362" name="直線コネクタ 361"/>
        <xdr:cNvCxnSpPr/>
      </xdr:nvCxnSpPr>
      <xdr:spPr>
        <a:xfrm flipV="1">
          <a:off x="7886700" y="14201759"/>
          <a:ext cx="8001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112892</xdr:rowOff>
    </xdr:from>
    <xdr:to>
      <xdr:col>41</xdr:col>
      <xdr:colOff>101600</xdr:colOff>
      <xdr:row>86</xdr:row>
      <xdr:rowOff>43042</xdr:rowOff>
    </xdr:to>
    <xdr:sp macro="" textlink="">
      <xdr:nvSpPr>
        <xdr:cNvPr id="363" name="楕円 362"/>
        <xdr:cNvSpPr/>
      </xdr:nvSpPr>
      <xdr:spPr>
        <a:xfrm>
          <a:off x="7029450" y="141527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162505</xdr:rowOff>
    </xdr:from>
    <xdr:to>
      <xdr:col>45</xdr:col>
      <xdr:colOff>177800</xdr:colOff>
      <xdr:row>85</xdr:row>
      <xdr:rowOff>163692</xdr:rowOff>
    </xdr:to>
    <xdr:cxnSp macro="">
      <xdr:nvCxnSpPr>
        <xdr:cNvPr id="364" name="直線コネクタ 363"/>
        <xdr:cNvCxnSpPr/>
      </xdr:nvCxnSpPr>
      <xdr:spPr>
        <a:xfrm flipV="1">
          <a:off x="7080250" y="14202355"/>
          <a:ext cx="80645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113441</xdr:rowOff>
    </xdr:from>
    <xdr:to>
      <xdr:col>36</xdr:col>
      <xdr:colOff>165100</xdr:colOff>
      <xdr:row>86</xdr:row>
      <xdr:rowOff>43591</xdr:rowOff>
    </xdr:to>
    <xdr:sp macro="" textlink="">
      <xdr:nvSpPr>
        <xdr:cNvPr id="365" name="楕円 364"/>
        <xdr:cNvSpPr/>
      </xdr:nvSpPr>
      <xdr:spPr>
        <a:xfrm>
          <a:off x="6235700" y="141532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163692</xdr:rowOff>
    </xdr:from>
    <xdr:to>
      <xdr:col>41</xdr:col>
      <xdr:colOff>50800</xdr:colOff>
      <xdr:row>85</xdr:row>
      <xdr:rowOff>164241</xdr:rowOff>
    </xdr:to>
    <xdr:cxnSp macro="">
      <xdr:nvCxnSpPr>
        <xdr:cNvPr id="366" name="直線コネクタ 365"/>
        <xdr:cNvCxnSpPr/>
      </xdr:nvCxnSpPr>
      <xdr:spPr>
        <a:xfrm flipV="1">
          <a:off x="6286500" y="14203542"/>
          <a:ext cx="79375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xdr:cNvSpPr txBox="1"/>
      </xdr:nvSpPr>
      <xdr:spPr>
        <a:xfrm>
          <a:off x="8458277" y="1392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xdr:cNvSpPr txBox="1"/>
      </xdr:nvSpPr>
      <xdr:spPr>
        <a:xfrm>
          <a:off x="7677227" y="1392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xdr:cNvSpPr txBox="1"/>
      </xdr:nvSpPr>
      <xdr:spPr>
        <a:xfrm>
          <a:off x="6864427" y="1392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xdr:cNvSpPr txBox="1"/>
      </xdr:nvSpPr>
      <xdr:spPr>
        <a:xfrm>
          <a:off x="6070677" y="1392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32386</xdr:rowOff>
    </xdr:from>
    <xdr:ext cx="469744" cy="259045"/>
    <xdr:sp macro="" textlink="">
      <xdr:nvSpPr>
        <xdr:cNvPr id="371" name="n_1mainValue【公営住宅】&#10;一人当たり面積"/>
        <xdr:cNvSpPr txBox="1"/>
      </xdr:nvSpPr>
      <xdr:spPr>
        <a:xfrm>
          <a:off x="8458277" y="1423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32982</xdr:rowOff>
    </xdr:from>
    <xdr:ext cx="469744" cy="259045"/>
    <xdr:sp macro="" textlink="">
      <xdr:nvSpPr>
        <xdr:cNvPr id="372" name="n_2mainValue【公営住宅】&#10;一人当たり面積"/>
        <xdr:cNvSpPr txBox="1"/>
      </xdr:nvSpPr>
      <xdr:spPr>
        <a:xfrm>
          <a:off x="7677227" y="1423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34169</xdr:rowOff>
    </xdr:from>
    <xdr:ext cx="469744" cy="259045"/>
    <xdr:sp macro="" textlink="">
      <xdr:nvSpPr>
        <xdr:cNvPr id="373" name="n_3mainValue【公営住宅】&#10;一人当たり面積"/>
        <xdr:cNvSpPr txBox="1"/>
      </xdr:nvSpPr>
      <xdr:spPr>
        <a:xfrm>
          <a:off x="6864427" y="1423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34718</xdr:rowOff>
    </xdr:from>
    <xdr:ext cx="469744" cy="259045"/>
    <xdr:sp macro="" textlink="">
      <xdr:nvSpPr>
        <xdr:cNvPr id="374" name="n_4mainValue【公営住宅】&#10;一人当たり面積"/>
        <xdr:cNvSpPr txBox="1"/>
      </xdr:nvSpPr>
      <xdr:spPr>
        <a:xfrm>
          <a:off x="6070677" y="1423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xdr:cNvSpPr txBox="1"/>
      </xdr:nvSpPr>
      <xdr:spPr>
        <a:xfrm>
          <a:off x="10906911" y="5375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xdr:cNvCxnSpPr/>
      </xdr:nvCxnSpPr>
      <xdr:spPr>
        <a:xfrm flipV="1">
          <a:off x="14699614" y="551180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xdr:cNvSpPr txBox="1"/>
      </xdr:nvSpPr>
      <xdr:spPr>
        <a:xfrm>
          <a:off x="14738350"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4611350" y="673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xdr:cNvSpPr txBox="1"/>
      </xdr:nvSpPr>
      <xdr:spPr>
        <a:xfrm>
          <a:off x="14738350" y="5293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xdr:cNvSpPr txBox="1"/>
      </xdr:nvSpPr>
      <xdr:spPr>
        <a:xfrm>
          <a:off x="14738350" y="6002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4649450" y="61442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xdr:cNvSpPr/>
      </xdr:nvSpPr>
      <xdr:spPr>
        <a:xfrm>
          <a:off x="1388745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xdr:cNvSpPr/>
      </xdr:nvSpPr>
      <xdr:spPr>
        <a:xfrm>
          <a:off x="13093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xdr:cNvSpPr/>
      </xdr:nvSpPr>
      <xdr:spPr>
        <a:xfrm>
          <a:off x="12299950" y="6153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xdr:cNvSpPr/>
      </xdr:nvSpPr>
      <xdr:spPr>
        <a:xfrm>
          <a:off x="1148715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6350</xdr:rowOff>
    </xdr:from>
    <xdr:to>
      <xdr:col>85</xdr:col>
      <xdr:colOff>177800</xdr:colOff>
      <xdr:row>39</xdr:row>
      <xdr:rowOff>107950</xdr:rowOff>
    </xdr:to>
    <xdr:sp macro="" textlink="">
      <xdr:nvSpPr>
        <xdr:cNvPr id="430" name="楕円 429"/>
        <xdr:cNvSpPr/>
      </xdr:nvSpPr>
      <xdr:spPr>
        <a:xfrm>
          <a:off x="14649450" y="64516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156227</xdr:rowOff>
    </xdr:from>
    <xdr:ext cx="405111" cy="259045"/>
    <xdr:sp macro="" textlink="">
      <xdr:nvSpPr>
        <xdr:cNvPr id="431" name="【認定こども園・幼稚園・保育所】&#10;有形固定資産減価償却率該当値テキスト"/>
        <xdr:cNvSpPr txBox="1"/>
      </xdr:nvSpPr>
      <xdr:spPr>
        <a:xfrm>
          <a:off x="14738350"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148590</xdr:rowOff>
    </xdr:from>
    <xdr:to>
      <xdr:col>81</xdr:col>
      <xdr:colOff>101600</xdr:colOff>
      <xdr:row>39</xdr:row>
      <xdr:rowOff>78740</xdr:rowOff>
    </xdr:to>
    <xdr:sp macro="" textlink="">
      <xdr:nvSpPr>
        <xdr:cNvPr id="432" name="楕円 431"/>
        <xdr:cNvSpPr/>
      </xdr:nvSpPr>
      <xdr:spPr>
        <a:xfrm>
          <a:off x="13887450" y="6428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27940</xdr:rowOff>
    </xdr:from>
    <xdr:to>
      <xdr:col>85</xdr:col>
      <xdr:colOff>127000</xdr:colOff>
      <xdr:row>39</xdr:row>
      <xdr:rowOff>57150</xdr:rowOff>
    </xdr:to>
    <xdr:cxnSp macro="">
      <xdr:nvCxnSpPr>
        <xdr:cNvPr id="433" name="直線コネクタ 432"/>
        <xdr:cNvCxnSpPr/>
      </xdr:nvCxnSpPr>
      <xdr:spPr>
        <a:xfrm>
          <a:off x="13938250" y="6473190"/>
          <a:ext cx="762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120650</xdr:rowOff>
    </xdr:from>
    <xdr:to>
      <xdr:col>76</xdr:col>
      <xdr:colOff>165100</xdr:colOff>
      <xdr:row>39</xdr:row>
      <xdr:rowOff>50800</xdr:rowOff>
    </xdr:to>
    <xdr:sp macro="" textlink="">
      <xdr:nvSpPr>
        <xdr:cNvPr id="434" name="楕円 433"/>
        <xdr:cNvSpPr/>
      </xdr:nvSpPr>
      <xdr:spPr>
        <a:xfrm>
          <a:off x="13093700" y="6400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0</xdr:rowOff>
    </xdr:from>
    <xdr:to>
      <xdr:col>81</xdr:col>
      <xdr:colOff>50800</xdr:colOff>
      <xdr:row>39</xdr:row>
      <xdr:rowOff>27940</xdr:rowOff>
    </xdr:to>
    <xdr:cxnSp macro="">
      <xdr:nvCxnSpPr>
        <xdr:cNvPr id="435" name="直線コネクタ 434"/>
        <xdr:cNvCxnSpPr/>
      </xdr:nvCxnSpPr>
      <xdr:spPr>
        <a:xfrm>
          <a:off x="13144500" y="6445250"/>
          <a:ext cx="7937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88900</xdr:rowOff>
    </xdr:from>
    <xdr:to>
      <xdr:col>72</xdr:col>
      <xdr:colOff>38100</xdr:colOff>
      <xdr:row>39</xdr:row>
      <xdr:rowOff>19050</xdr:rowOff>
    </xdr:to>
    <xdr:sp macro="" textlink="">
      <xdr:nvSpPr>
        <xdr:cNvPr id="436" name="楕円 435"/>
        <xdr:cNvSpPr/>
      </xdr:nvSpPr>
      <xdr:spPr>
        <a:xfrm>
          <a:off x="122999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139700</xdr:rowOff>
    </xdr:from>
    <xdr:to>
      <xdr:col>76</xdr:col>
      <xdr:colOff>114300</xdr:colOff>
      <xdr:row>39</xdr:row>
      <xdr:rowOff>0</xdr:rowOff>
    </xdr:to>
    <xdr:cxnSp macro="">
      <xdr:nvCxnSpPr>
        <xdr:cNvPr id="437" name="直線コネクタ 436"/>
        <xdr:cNvCxnSpPr/>
      </xdr:nvCxnSpPr>
      <xdr:spPr>
        <a:xfrm>
          <a:off x="12344400" y="6419850"/>
          <a:ext cx="8001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57150</xdr:rowOff>
    </xdr:from>
    <xdr:to>
      <xdr:col>67</xdr:col>
      <xdr:colOff>101600</xdr:colOff>
      <xdr:row>38</xdr:row>
      <xdr:rowOff>158750</xdr:rowOff>
    </xdr:to>
    <xdr:sp macro="" textlink="">
      <xdr:nvSpPr>
        <xdr:cNvPr id="438" name="楕円 437"/>
        <xdr:cNvSpPr/>
      </xdr:nvSpPr>
      <xdr:spPr>
        <a:xfrm>
          <a:off x="1148715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107950</xdr:rowOff>
    </xdr:from>
    <xdr:to>
      <xdr:col>71</xdr:col>
      <xdr:colOff>177800</xdr:colOff>
      <xdr:row>38</xdr:row>
      <xdr:rowOff>139700</xdr:rowOff>
    </xdr:to>
    <xdr:cxnSp macro="">
      <xdr:nvCxnSpPr>
        <xdr:cNvPr id="439" name="直線コネクタ 438"/>
        <xdr:cNvCxnSpPr/>
      </xdr:nvCxnSpPr>
      <xdr:spPr>
        <a:xfrm>
          <a:off x="11537950" y="6388100"/>
          <a:ext cx="8064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xdr:cNvSpPr txBox="1"/>
      </xdr:nvSpPr>
      <xdr:spPr>
        <a:xfrm>
          <a:off x="13742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xdr:cNvSpPr txBox="1"/>
      </xdr:nvSpPr>
      <xdr:spPr>
        <a:xfrm>
          <a:off x="1296099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xdr:cNvSpPr txBox="1"/>
      </xdr:nvSpPr>
      <xdr:spPr>
        <a:xfrm>
          <a:off x="12167244" y="594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xdr:cNvSpPr txBox="1"/>
      </xdr:nvSpPr>
      <xdr:spPr>
        <a:xfrm>
          <a:off x="113544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69867</xdr:rowOff>
    </xdr:from>
    <xdr:ext cx="405111" cy="259045"/>
    <xdr:sp macro="" textlink="">
      <xdr:nvSpPr>
        <xdr:cNvPr id="444" name="n_1mainValue【認定こども園・幼稚園・保育所】&#10;有形固定資産減価償却率"/>
        <xdr:cNvSpPr txBox="1"/>
      </xdr:nvSpPr>
      <xdr:spPr>
        <a:xfrm>
          <a:off x="137420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41927</xdr:rowOff>
    </xdr:from>
    <xdr:ext cx="405111" cy="259045"/>
    <xdr:sp macro="" textlink="">
      <xdr:nvSpPr>
        <xdr:cNvPr id="445" name="n_2mainValue【認定こども園・幼稚園・保育所】&#10;有形固定資産減価償却率"/>
        <xdr:cNvSpPr txBox="1"/>
      </xdr:nvSpPr>
      <xdr:spPr>
        <a:xfrm>
          <a:off x="1296099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10177</xdr:rowOff>
    </xdr:from>
    <xdr:ext cx="405111" cy="259045"/>
    <xdr:sp macro="" textlink="">
      <xdr:nvSpPr>
        <xdr:cNvPr id="446" name="n_3mainValue【認定こども園・幼稚園・保育所】&#10;有形固定資産減価償却率"/>
        <xdr:cNvSpPr txBox="1"/>
      </xdr:nvSpPr>
      <xdr:spPr>
        <a:xfrm>
          <a:off x="12167244" y="645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149877</xdr:rowOff>
    </xdr:from>
    <xdr:ext cx="405111" cy="259045"/>
    <xdr:sp macro="" textlink="">
      <xdr:nvSpPr>
        <xdr:cNvPr id="447" name="n_4mainValue【認定こども園・幼稚園・保育所】&#10;有形固定資産減価償却率"/>
        <xdr:cNvSpPr txBox="1"/>
      </xdr:nvSpPr>
      <xdr:spPr>
        <a:xfrm>
          <a:off x="113544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xdr:cNvCxnSpPr/>
      </xdr:nvCxnSpPr>
      <xdr:spPr>
        <a:xfrm flipV="1">
          <a:off x="19951064" y="5613146"/>
          <a:ext cx="0" cy="127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xdr:cNvSpPr txBox="1"/>
      </xdr:nvSpPr>
      <xdr:spPr>
        <a:xfrm>
          <a:off x="19989800" y="689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xdr:cNvCxnSpPr/>
      </xdr:nvCxnSpPr>
      <xdr:spPr>
        <a:xfrm>
          <a:off x="19881850" y="68927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xdr:cNvSpPr txBox="1"/>
      </xdr:nvSpPr>
      <xdr:spPr>
        <a:xfrm>
          <a:off x="19989800" y="53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xdr:cNvCxnSpPr/>
      </xdr:nvCxnSpPr>
      <xdr:spPr>
        <a:xfrm>
          <a:off x="19881850" y="5613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474" name="【認定こども園・幼稚園・保育所】&#10;一人当たり面積平均値テキスト"/>
        <xdr:cNvSpPr txBox="1"/>
      </xdr:nvSpPr>
      <xdr:spPr>
        <a:xfrm>
          <a:off x="19989800" y="6409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19900900" y="6431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xdr:cNvSpPr/>
      </xdr:nvSpPr>
      <xdr:spPr>
        <a:xfrm>
          <a:off x="19157950" y="64455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xdr:cNvSpPr/>
      </xdr:nvSpPr>
      <xdr:spPr>
        <a:xfrm>
          <a:off x="18345150" y="645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xdr:cNvSpPr/>
      </xdr:nvSpPr>
      <xdr:spPr>
        <a:xfrm>
          <a:off x="175514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xdr:cNvSpPr/>
      </xdr:nvSpPr>
      <xdr:spPr>
        <a:xfrm>
          <a:off x="16757650" y="6447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125984</xdr:rowOff>
    </xdr:from>
    <xdr:to>
      <xdr:col>116</xdr:col>
      <xdr:colOff>114300</xdr:colOff>
      <xdr:row>38</xdr:row>
      <xdr:rowOff>56135</xdr:rowOff>
    </xdr:to>
    <xdr:sp macro="" textlink="">
      <xdr:nvSpPr>
        <xdr:cNvPr id="485" name="楕円 484"/>
        <xdr:cNvSpPr/>
      </xdr:nvSpPr>
      <xdr:spPr>
        <a:xfrm>
          <a:off x="19900900" y="6241034"/>
          <a:ext cx="1016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148861</xdr:rowOff>
    </xdr:from>
    <xdr:ext cx="469744" cy="259045"/>
    <xdr:sp macro="" textlink="">
      <xdr:nvSpPr>
        <xdr:cNvPr id="486" name="【認定こども園・幼稚園・保育所】&#10;一人当たり面積該当値テキスト"/>
        <xdr:cNvSpPr txBox="1"/>
      </xdr:nvSpPr>
      <xdr:spPr>
        <a:xfrm>
          <a:off x="19989800" y="609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137414</xdr:rowOff>
    </xdr:from>
    <xdr:to>
      <xdr:col>112</xdr:col>
      <xdr:colOff>38100</xdr:colOff>
      <xdr:row>38</xdr:row>
      <xdr:rowOff>67564</xdr:rowOff>
    </xdr:to>
    <xdr:sp macro="" textlink="">
      <xdr:nvSpPr>
        <xdr:cNvPr id="487" name="楕円 486"/>
        <xdr:cNvSpPr/>
      </xdr:nvSpPr>
      <xdr:spPr>
        <a:xfrm>
          <a:off x="19157950" y="62524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5334</xdr:rowOff>
    </xdr:from>
    <xdr:to>
      <xdr:col>116</xdr:col>
      <xdr:colOff>63500</xdr:colOff>
      <xdr:row>38</xdr:row>
      <xdr:rowOff>16764</xdr:rowOff>
    </xdr:to>
    <xdr:cxnSp macro="">
      <xdr:nvCxnSpPr>
        <xdr:cNvPr id="488" name="直線コネクタ 487"/>
        <xdr:cNvCxnSpPr/>
      </xdr:nvCxnSpPr>
      <xdr:spPr>
        <a:xfrm flipV="1">
          <a:off x="19202400" y="6285484"/>
          <a:ext cx="7493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146558</xdr:rowOff>
    </xdr:from>
    <xdr:to>
      <xdr:col>107</xdr:col>
      <xdr:colOff>101600</xdr:colOff>
      <xdr:row>38</xdr:row>
      <xdr:rowOff>76708</xdr:rowOff>
    </xdr:to>
    <xdr:sp macro="" textlink="">
      <xdr:nvSpPr>
        <xdr:cNvPr id="489" name="楕円 488"/>
        <xdr:cNvSpPr/>
      </xdr:nvSpPr>
      <xdr:spPr>
        <a:xfrm>
          <a:off x="18345150" y="62616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xdr:rowOff>
    </xdr:from>
    <xdr:to>
      <xdr:col>111</xdr:col>
      <xdr:colOff>177800</xdr:colOff>
      <xdr:row>38</xdr:row>
      <xdr:rowOff>25908</xdr:rowOff>
    </xdr:to>
    <xdr:cxnSp macro="">
      <xdr:nvCxnSpPr>
        <xdr:cNvPr id="490" name="直線コネクタ 489"/>
        <xdr:cNvCxnSpPr/>
      </xdr:nvCxnSpPr>
      <xdr:spPr>
        <a:xfrm flipV="1">
          <a:off x="18395950" y="6296914"/>
          <a:ext cx="8064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128270</xdr:rowOff>
    </xdr:from>
    <xdr:to>
      <xdr:col>102</xdr:col>
      <xdr:colOff>165100</xdr:colOff>
      <xdr:row>38</xdr:row>
      <xdr:rowOff>58420</xdr:rowOff>
    </xdr:to>
    <xdr:sp macro="" textlink="">
      <xdr:nvSpPr>
        <xdr:cNvPr id="491" name="楕円 490"/>
        <xdr:cNvSpPr/>
      </xdr:nvSpPr>
      <xdr:spPr>
        <a:xfrm>
          <a:off x="17551400" y="6243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xdr:rowOff>
    </xdr:from>
    <xdr:to>
      <xdr:col>107</xdr:col>
      <xdr:colOff>50800</xdr:colOff>
      <xdr:row>38</xdr:row>
      <xdr:rowOff>25908</xdr:rowOff>
    </xdr:to>
    <xdr:cxnSp macro="">
      <xdr:nvCxnSpPr>
        <xdr:cNvPr id="492" name="直線コネクタ 491"/>
        <xdr:cNvCxnSpPr/>
      </xdr:nvCxnSpPr>
      <xdr:spPr>
        <a:xfrm>
          <a:off x="17602200" y="6287770"/>
          <a:ext cx="7937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82550</xdr:rowOff>
    </xdr:from>
    <xdr:to>
      <xdr:col>98</xdr:col>
      <xdr:colOff>38100</xdr:colOff>
      <xdr:row>38</xdr:row>
      <xdr:rowOff>12700</xdr:rowOff>
    </xdr:to>
    <xdr:sp macro="" textlink="">
      <xdr:nvSpPr>
        <xdr:cNvPr id="493" name="楕円 492"/>
        <xdr:cNvSpPr/>
      </xdr:nvSpPr>
      <xdr:spPr>
        <a:xfrm>
          <a:off x="16757650" y="6197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133350</xdr:rowOff>
    </xdr:from>
    <xdr:to>
      <xdr:col>102</xdr:col>
      <xdr:colOff>114300</xdr:colOff>
      <xdr:row>38</xdr:row>
      <xdr:rowOff>7620</xdr:rowOff>
    </xdr:to>
    <xdr:cxnSp macro="">
      <xdr:nvCxnSpPr>
        <xdr:cNvPr id="494" name="直線コネクタ 493"/>
        <xdr:cNvCxnSpPr/>
      </xdr:nvCxnSpPr>
      <xdr:spPr>
        <a:xfrm>
          <a:off x="16802100" y="6248400"/>
          <a:ext cx="8001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495" name="n_1aveValue【認定こども園・幼稚園・保育所】&#10;一人当たり面積"/>
        <xdr:cNvSpPr txBox="1"/>
      </xdr:nvSpPr>
      <xdr:spPr>
        <a:xfrm>
          <a:off x="18980227" y="653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496" name="n_2aveValue【認定こども園・幼稚園・保育所】&#10;一人当たり面積"/>
        <xdr:cNvSpPr txBox="1"/>
      </xdr:nvSpPr>
      <xdr:spPr>
        <a:xfrm>
          <a:off x="18180127" y="654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497" name="n_3aveValue【認定こども園・幼稚園・保育所】&#10;一人当たり面積"/>
        <xdr:cNvSpPr txBox="1"/>
      </xdr:nvSpPr>
      <xdr:spPr>
        <a:xfrm>
          <a:off x="17386377" y="65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498" name="n_4aveValue【認定こども園・幼稚園・保育所】&#10;一人当たり面積"/>
        <xdr:cNvSpPr txBox="1"/>
      </xdr:nvSpPr>
      <xdr:spPr>
        <a:xfrm>
          <a:off x="16592627"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84091</xdr:rowOff>
    </xdr:from>
    <xdr:ext cx="469744" cy="259045"/>
    <xdr:sp macro="" textlink="">
      <xdr:nvSpPr>
        <xdr:cNvPr id="499" name="n_1mainValue【認定こども園・幼稚園・保育所】&#10;一人当たり面積"/>
        <xdr:cNvSpPr txBox="1"/>
      </xdr:nvSpPr>
      <xdr:spPr>
        <a:xfrm>
          <a:off x="18980227" y="603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93235</xdr:rowOff>
    </xdr:from>
    <xdr:ext cx="469744" cy="259045"/>
    <xdr:sp macro="" textlink="">
      <xdr:nvSpPr>
        <xdr:cNvPr id="500" name="n_2mainValue【認定こども園・幼稚園・保育所】&#10;一人当たり面積"/>
        <xdr:cNvSpPr txBox="1"/>
      </xdr:nvSpPr>
      <xdr:spPr>
        <a:xfrm>
          <a:off x="18180127" y="604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74947</xdr:rowOff>
    </xdr:from>
    <xdr:ext cx="469744" cy="259045"/>
    <xdr:sp macro="" textlink="">
      <xdr:nvSpPr>
        <xdr:cNvPr id="501" name="n_3mainValue【認定こども園・幼稚園・保育所】&#10;一人当たり面積"/>
        <xdr:cNvSpPr txBox="1"/>
      </xdr:nvSpPr>
      <xdr:spPr>
        <a:xfrm>
          <a:off x="17386377"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29227</xdr:rowOff>
    </xdr:from>
    <xdr:ext cx="469744" cy="259045"/>
    <xdr:sp macro="" textlink="">
      <xdr:nvSpPr>
        <xdr:cNvPr id="502" name="n_4mainValue【認定こども園・幼稚園・保育所】&#10;一人当たり面積"/>
        <xdr:cNvSpPr txBox="1"/>
      </xdr:nvSpPr>
      <xdr:spPr>
        <a:xfrm>
          <a:off x="1659262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xdr:cNvSpPr txBox="1"/>
      </xdr:nvSpPr>
      <xdr:spPr>
        <a:xfrm>
          <a:off x="107977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xdr:cNvCxnSpPr/>
      </xdr:nvCxnSpPr>
      <xdr:spPr>
        <a:xfrm flipV="1">
          <a:off x="14699614" y="9123426"/>
          <a:ext cx="0" cy="118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xdr:cNvSpPr txBox="1"/>
      </xdr:nvSpPr>
      <xdr:spPr>
        <a:xfrm>
          <a:off x="14738350" y="10312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xdr:cNvCxnSpPr/>
      </xdr:nvCxnSpPr>
      <xdr:spPr>
        <a:xfrm>
          <a:off x="14611350" y="103088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xdr:cNvSpPr txBox="1"/>
      </xdr:nvSpPr>
      <xdr:spPr>
        <a:xfrm>
          <a:off x="14738350" y="891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xdr:cNvCxnSpPr/>
      </xdr:nvCxnSpPr>
      <xdr:spPr>
        <a:xfrm>
          <a:off x="14611350" y="9123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30" name="【学校施設】&#10;有形固定資産減価償却率平均値テキスト"/>
        <xdr:cNvSpPr txBox="1"/>
      </xdr:nvSpPr>
      <xdr:spPr>
        <a:xfrm>
          <a:off x="14738350" y="9676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xdr:cNvSpPr/>
      </xdr:nvSpPr>
      <xdr:spPr>
        <a:xfrm>
          <a:off x="14649450" y="96982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xdr:cNvSpPr/>
      </xdr:nvSpPr>
      <xdr:spPr>
        <a:xfrm>
          <a:off x="1388745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xdr:cNvSpPr/>
      </xdr:nvSpPr>
      <xdr:spPr>
        <a:xfrm>
          <a:off x="13093700" y="96707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xdr:cNvSpPr/>
      </xdr:nvSpPr>
      <xdr:spPr>
        <a:xfrm>
          <a:off x="12299950" y="96570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xdr:cNvSpPr/>
      </xdr:nvSpPr>
      <xdr:spPr>
        <a:xfrm>
          <a:off x="11487150" y="9650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72644</xdr:rowOff>
    </xdr:from>
    <xdr:to>
      <xdr:col>85</xdr:col>
      <xdr:colOff>177800</xdr:colOff>
      <xdr:row>59</xdr:row>
      <xdr:rowOff>2794</xdr:rowOff>
    </xdr:to>
    <xdr:sp macro="" textlink="">
      <xdr:nvSpPr>
        <xdr:cNvPr id="541" name="楕円 540"/>
        <xdr:cNvSpPr/>
      </xdr:nvSpPr>
      <xdr:spPr>
        <a:xfrm>
          <a:off x="14649450" y="965479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95521</xdr:rowOff>
    </xdr:from>
    <xdr:ext cx="405111" cy="259045"/>
    <xdr:sp macro="" textlink="">
      <xdr:nvSpPr>
        <xdr:cNvPr id="542" name="【学校施設】&#10;有形固定資産減価償却率該当値テキスト"/>
        <xdr:cNvSpPr txBox="1"/>
      </xdr:nvSpPr>
      <xdr:spPr>
        <a:xfrm>
          <a:off x="14738350" y="9512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24638</xdr:rowOff>
    </xdr:from>
    <xdr:to>
      <xdr:col>81</xdr:col>
      <xdr:colOff>101600</xdr:colOff>
      <xdr:row>58</xdr:row>
      <xdr:rowOff>126238</xdr:rowOff>
    </xdr:to>
    <xdr:sp macro="" textlink="">
      <xdr:nvSpPr>
        <xdr:cNvPr id="543" name="楕円 542"/>
        <xdr:cNvSpPr/>
      </xdr:nvSpPr>
      <xdr:spPr>
        <a:xfrm>
          <a:off x="13887450" y="96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75438</xdr:rowOff>
    </xdr:from>
    <xdr:to>
      <xdr:col>85</xdr:col>
      <xdr:colOff>127000</xdr:colOff>
      <xdr:row>58</xdr:row>
      <xdr:rowOff>123444</xdr:rowOff>
    </xdr:to>
    <xdr:cxnSp macro="">
      <xdr:nvCxnSpPr>
        <xdr:cNvPr id="544" name="直線コネクタ 543"/>
        <xdr:cNvCxnSpPr/>
      </xdr:nvCxnSpPr>
      <xdr:spPr>
        <a:xfrm>
          <a:off x="13938250" y="9657588"/>
          <a:ext cx="762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145796</xdr:rowOff>
    </xdr:from>
    <xdr:to>
      <xdr:col>76</xdr:col>
      <xdr:colOff>165100</xdr:colOff>
      <xdr:row>58</xdr:row>
      <xdr:rowOff>75946</xdr:rowOff>
    </xdr:to>
    <xdr:sp macro="" textlink="">
      <xdr:nvSpPr>
        <xdr:cNvPr id="545" name="楕円 544"/>
        <xdr:cNvSpPr/>
      </xdr:nvSpPr>
      <xdr:spPr>
        <a:xfrm>
          <a:off x="13093700" y="95628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25146</xdr:rowOff>
    </xdr:from>
    <xdr:to>
      <xdr:col>81</xdr:col>
      <xdr:colOff>50800</xdr:colOff>
      <xdr:row>58</xdr:row>
      <xdr:rowOff>75438</xdr:rowOff>
    </xdr:to>
    <xdr:cxnSp macro="">
      <xdr:nvCxnSpPr>
        <xdr:cNvPr id="546" name="直線コネクタ 545"/>
        <xdr:cNvCxnSpPr/>
      </xdr:nvCxnSpPr>
      <xdr:spPr>
        <a:xfrm>
          <a:off x="13144500" y="9607296"/>
          <a:ext cx="79375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97790</xdr:rowOff>
    </xdr:from>
    <xdr:to>
      <xdr:col>72</xdr:col>
      <xdr:colOff>38100</xdr:colOff>
      <xdr:row>58</xdr:row>
      <xdr:rowOff>27940</xdr:rowOff>
    </xdr:to>
    <xdr:sp macro="" textlink="">
      <xdr:nvSpPr>
        <xdr:cNvPr id="547" name="楕円 546"/>
        <xdr:cNvSpPr/>
      </xdr:nvSpPr>
      <xdr:spPr>
        <a:xfrm>
          <a:off x="12299950" y="95148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148590</xdr:rowOff>
    </xdr:from>
    <xdr:to>
      <xdr:col>76</xdr:col>
      <xdr:colOff>114300</xdr:colOff>
      <xdr:row>58</xdr:row>
      <xdr:rowOff>25146</xdr:rowOff>
    </xdr:to>
    <xdr:cxnSp macro="">
      <xdr:nvCxnSpPr>
        <xdr:cNvPr id="548" name="直線コネクタ 547"/>
        <xdr:cNvCxnSpPr/>
      </xdr:nvCxnSpPr>
      <xdr:spPr>
        <a:xfrm>
          <a:off x="12344400" y="9565640"/>
          <a:ext cx="8001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31496</xdr:rowOff>
    </xdr:from>
    <xdr:to>
      <xdr:col>67</xdr:col>
      <xdr:colOff>101600</xdr:colOff>
      <xdr:row>57</xdr:row>
      <xdr:rowOff>133096</xdr:rowOff>
    </xdr:to>
    <xdr:sp macro="" textlink="">
      <xdr:nvSpPr>
        <xdr:cNvPr id="549" name="楕円 548"/>
        <xdr:cNvSpPr/>
      </xdr:nvSpPr>
      <xdr:spPr>
        <a:xfrm>
          <a:off x="11487150" y="944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82296</xdr:rowOff>
    </xdr:from>
    <xdr:to>
      <xdr:col>71</xdr:col>
      <xdr:colOff>177800</xdr:colOff>
      <xdr:row>57</xdr:row>
      <xdr:rowOff>148590</xdr:rowOff>
    </xdr:to>
    <xdr:cxnSp macro="">
      <xdr:nvCxnSpPr>
        <xdr:cNvPr id="550" name="直線コネクタ 549"/>
        <xdr:cNvCxnSpPr/>
      </xdr:nvCxnSpPr>
      <xdr:spPr>
        <a:xfrm>
          <a:off x="11537950" y="9499346"/>
          <a:ext cx="80645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xdr:cNvSpPr txBox="1"/>
      </xdr:nvSpPr>
      <xdr:spPr>
        <a:xfrm>
          <a:off x="13742044" y="977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52" name="n_2aveValue【学校施設】&#10;有形固定資産減価償却率"/>
        <xdr:cNvSpPr txBox="1"/>
      </xdr:nvSpPr>
      <xdr:spPr>
        <a:xfrm>
          <a:off x="12960994" y="9757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xdr:cNvSpPr txBox="1"/>
      </xdr:nvSpPr>
      <xdr:spPr>
        <a:xfrm>
          <a:off x="12167244" y="974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4" name="n_4aveValue【学校施設】&#10;有形固定資産減価償却率"/>
        <xdr:cNvSpPr txBox="1"/>
      </xdr:nvSpPr>
      <xdr:spPr>
        <a:xfrm>
          <a:off x="11354444" y="9742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142765</xdr:rowOff>
    </xdr:from>
    <xdr:ext cx="405111" cy="259045"/>
    <xdr:sp macro="" textlink="">
      <xdr:nvSpPr>
        <xdr:cNvPr id="555" name="n_1mainValue【学校施設】&#10;有形固定資産減価償却率"/>
        <xdr:cNvSpPr txBox="1"/>
      </xdr:nvSpPr>
      <xdr:spPr>
        <a:xfrm>
          <a:off x="13742044"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92473</xdr:rowOff>
    </xdr:from>
    <xdr:ext cx="405111" cy="259045"/>
    <xdr:sp macro="" textlink="">
      <xdr:nvSpPr>
        <xdr:cNvPr id="556" name="n_2mainValue【学校施設】&#10;有形固定資産減価償却率"/>
        <xdr:cNvSpPr txBox="1"/>
      </xdr:nvSpPr>
      <xdr:spPr>
        <a:xfrm>
          <a:off x="12960994"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44467</xdr:rowOff>
    </xdr:from>
    <xdr:ext cx="405111" cy="259045"/>
    <xdr:sp macro="" textlink="">
      <xdr:nvSpPr>
        <xdr:cNvPr id="557" name="n_3mainValue【学校施設】&#10;有形固定資産減価償却率"/>
        <xdr:cNvSpPr txBox="1"/>
      </xdr:nvSpPr>
      <xdr:spPr>
        <a:xfrm>
          <a:off x="12167244"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149623</xdr:rowOff>
    </xdr:from>
    <xdr:ext cx="405111" cy="259045"/>
    <xdr:sp macro="" textlink="">
      <xdr:nvSpPr>
        <xdr:cNvPr id="558" name="n_4mainValue【学校施設】&#10;有形固定資産減価償却率"/>
        <xdr:cNvSpPr txBox="1"/>
      </xdr:nvSpPr>
      <xdr:spPr>
        <a:xfrm>
          <a:off x="11354444" y="923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xdr:cNvSpPr txBox="1"/>
      </xdr:nvSpPr>
      <xdr:spPr>
        <a:xfrm>
          <a:off x="15985051" y="89917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xdr:cNvCxnSpPr/>
      </xdr:nvCxnSpPr>
      <xdr:spPr>
        <a:xfrm flipV="1">
          <a:off x="19951064" y="9211437"/>
          <a:ext cx="0" cy="131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xdr:cNvSpPr txBox="1"/>
      </xdr:nvSpPr>
      <xdr:spPr>
        <a:xfrm>
          <a:off x="19989800" y="1053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xdr:cNvCxnSpPr/>
      </xdr:nvCxnSpPr>
      <xdr:spPr>
        <a:xfrm>
          <a:off x="19881850" y="105299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xdr:cNvSpPr txBox="1"/>
      </xdr:nvSpPr>
      <xdr:spPr>
        <a:xfrm>
          <a:off x="19989800" y="899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xdr:cNvCxnSpPr/>
      </xdr:nvCxnSpPr>
      <xdr:spPr>
        <a:xfrm>
          <a:off x="19881850" y="92114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589" name="【学校施設】&#10;一人当たり面積平均値テキスト"/>
        <xdr:cNvSpPr txBox="1"/>
      </xdr:nvSpPr>
      <xdr:spPr>
        <a:xfrm>
          <a:off x="19989800" y="10252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xdr:cNvSpPr/>
      </xdr:nvSpPr>
      <xdr:spPr>
        <a:xfrm>
          <a:off x="19900900" y="1027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xdr:cNvSpPr/>
      </xdr:nvSpPr>
      <xdr:spPr>
        <a:xfrm>
          <a:off x="19157950" y="102874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xdr:cNvSpPr/>
      </xdr:nvSpPr>
      <xdr:spPr>
        <a:xfrm>
          <a:off x="18345150" y="102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xdr:cNvSpPr/>
      </xdr:nvSpPr>
      <xdr:spPr>
        <a:xfrm>
          <a:off x="17551400" y="1029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xdr:cNvSpPr/>
      </xdr:nvSpPr>
      <xdr:spPr>
        <a:xfrm>
          <a:off x="16757650" y="102769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30190</xdr:rowOff>
    </xdr:from>
    <xdr:to>
      <xdr:col>116</xdr:col>
      <xdr:colOff>114300</xdr:colOff>
      <xdr:row>62</xdr:row>
      <xdr:rowOff>131790</xdr:rowOff>
    </xdr:to>
    <xdr:sp macro="" textlink="">
      <xdr:nvSpPr>
        <xdr:cNvPr id="600" name="楕円 599"/>
        <xdr:cNvSpPr/>
      </xdr:nvSpPr>
      <xdr:spPr>
        <a:xfrm>
          <a:off x="19900900" y="102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53067</xdr:rowOff>
    </xdr:from>
    <xdr:ext cx="469744" cy="259045"/>
    <xdr:sp macro="" textlink="">
      <xdr:nvSpPr>
        <xdr:cNvPr id="601" name="【学校施設】&#10;一人当たり面積該当値テキスト"/>
        <xdr:cNvSpPr txBox="1"/>
      </xdr:nvSpPr>
      <xdr:spPr>
        <a:xfrm>
          <a:off x="19989800" y="1013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36721</xdr:rowOff>
    </xdr:from>
    <xdr:to>
      <xdr:col>112</xdr:col>
      <xdr:colOff>38100</xdr:colOff>
      <xdr:row>62</xdr:row>
      <xdr:rowOff>138321</xdr:rowOff>
    </xdr:to>
    <xdr:sp macro="" textlink="">
      <xdr:nvSpPr>
        <xdr:cNvPr id="602" name="楕円 601"/>
        <xdr:cNvSpPr/>
      </xdr:nvSpPr>
      <xdr:spPr>
        <a:xfrm>
          <a:off x="19157950" y="102792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80990</xdr:rowOff>
    </xdr:from>
    <xdr:to>
      <xdr:col>116</xdr:col>
      <xdr:colOff>63500</xdr:colOff>
      <xdr:row>62</xdr:row>
      <xdr:rowOff>87521</xdr:rowOff>
    </xdr:to>
    <xdr:cxnSp macro="">
      <xdr:nvCxnSpPr>
        <xdr:cNvPr id="603" name="直線コネクタ 602"/>
        <xdr:cNvCxnSpPr/>
      </xdr:nvCxnSpPr>
      <xdr:spPr>
        <a:xfrm flipV="1">
          <a:off x="19202400" y="10323540"/>
          <a:ext cx="7493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42926</xdr:rowOff>
    </xdr:from>
    <xdr:to>
      <xdr:col>107</xdr:col>
      <xdr:colOff>101600</xdr:colOff>
      <xdr:row>62</xdr:row>
      <xdr:rowOff>144526</xdr:rowOff>
    </xdr:to>
    <xdr:sp macro="" textlink="">
      <xdr:nvSpPr>
        <xdr:cNvPr id="604" name="楕円 603"/>
        <xdr:cNvSpPr/>
      </xdr:nvSpPr>
      <xdr:spPr>
        <a:xfrm>
          <a:off x="18345150" y="102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87521</xdr:rowOff>
    </xdr:from>
    <xdr:to>
      <xdr:col>111</xdr:col>
      <xdr:colOff>177800</xdr:colOff>
      <xdr:row>62</xdr:row>
      <xdr:rowOff>93726</xdr:rowOff>
    </xdr:to>
    <xdr:cxnSp macro="">
      <xdr:nvCxnSpPr>
        <xdr:cNvPr id="605" name="直線コネクタ 604"/>
        <xdr:cNvCxnSpPr/>
      </xdr:nvCxnSpPr>
      <xdr:spPr>
        <a:xfrm flipV="1">
          <a:off x="18395950" y="10330071"/>
          <a:ext cx="80645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48804</xdr:rowOff>
    </xdr:from>
    <xdr:to>
      <xdr:col>102</xdr:col>
      <xdr:colOff>165100</xdr:colOff>
      <xdr:row>62</xdr:row>
      <xdr:rowOff>150404</xdr:rowOff>
    </xdr:to>
    <xdr:sp macro="" textlink="">
      <xdr:nvSpPr>
        <xdr:cNvPr id="606" name="楕円 605"/>
        <xdr:cNvSpPr/>
      </xdr:nvSpPr>
      <xdr:spPr>
        <a:xfrm>
          <a:off x="17551400" y="1029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93726</xdr:rowOff>
    </xdr:from>
    <xdr:to>
      <xdr:col>107</xdr:col>
      <xdr:colOff>50800</xdr:colOff>
      <xdr:row>62</xdr:row>
      <xdr:rowOff>99604</xdr:rowOff>
    </xdr:to>
    <xdr:cxnSp macro="">
      <xdr:nvCxnSpPr>
        <xdr:cNvPr id="607" name="直線コネクタ 606"/>
        <xdr:cNvCxnSpPr/>
      </xdr:nvCxnSpPr>
      <xdr:spPr>
        <a:xfrm flipV="1">
          <a:off x="17602200" y="10336276"/>
          <a:ext cx="79375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29373</xdr:rowOff>
    </xdr:from>
    <xdr:to>
      <xdr:col>98</xdr:col>
      <xdr:colOff>38100</xdr:colOff>
      <xdr:row>62</xdr:row>
      <xdr:rowOff>130973</xdr:rowOff>
    </xdr:to>
    <xdr:sp macro="" textlink="">
      <xdr:nvSpPr>
        <xdr:cNvPr id="608" name="楕円 607"/>
        <xdr:cNvSpPr/>
      </xdr:nvSpPr>
      <xdr:spPr>
        <a:xfrm>
          <a:off x="16757650" y="102719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80173</xdr:rowOff>
    </xdr:from>
    <xdr:to>
      <xdr:col>102</xdr:col>
      <xdr:colOff>114300</xdr:colOff>
      <xdr:row>62</xdr:row>
      <xdr:rowOff>99604</xdr:rowOff>
    </xdr:to>
    <xdr:cxnSp macro="">
      <xdr:nvCxnSpPr>
        <xdr:cNvPr id="609" name="直線コネクタ 608"/>
        <xdr:cNvCxnSpPr/>
      </xdr:nvCxnSpPr>
      <xdr:spPr>
        <a:xfrm>
          <a:off x="16802100" y="10322723"/>
          <a:ext cx="8001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10" name="n_1aveValue【学校施設】&#10;一人当たり面積"/>
        <xdr:cNvSpPr txBox="1"/>
      </xdr:nvSpPr>
      <xdr:spPr>
        <a:xfrm>
          <a:off x="18980227" y="1038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611" name="n_2aveValue【学校施設】&#10;一人当たり面積"/>
        <xdr:cNvSpPr txBox="1"/>
      </xdr:nvSpPr>
      <xdr:spPr>
        <a:xfrm>
          <a:off x="18180127" y="1038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12" name="n_3aveValue【学校施設】&#10;一人当たり面積"/>
        <xdr:cNvSpPr txBox="1"/>
      </xdr:nvSpPr>
      <xdr:spPr>
        <a:xfrm>
          <a:off x="17386377" y="1038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613" name="n_4aveValue【学校施設】&#10;一人当たり面積"/>
        <xdr:cNvSpPr txBox="1"/>
      </xdr:nvSpPr>
      <xdr:spPr>
        <a:xfrm>
          <a:off x="16592627" y="1036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154848</xdr:rowOff>
    </xdr:from>
    <xdr:ext cx="469744" cy="259045"/>
    <xdr:sp macro="" textlink="">
      <xdr:nvSpPr>
        <xdr:cNvPr id="614" name="n_1mainValue【学校施設】&#10;一人当たり面積"/>
        <xdr:cNvSpPr txBox="1"/>
      </xdr:nvSpPr>
      <xdr:spPr>
        <a:xfrm>
          <a:off x="18980227" y="1006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161053</xdr:rowOff>
    </xdr:from>
    <xdr:ext cx="469744" cy="259045"/>
    <xdr:sp macro="" textlink="">
      <xdr:nvSpPr>
        <xdr:cNvPr id="615" name="n_2mainValue【学校施設】&#10;一人当たり面積"/>
        <xdr:cNvSpPr txBox="1"/>
      </xdr:nvSpPr>
      <xdr:spPr>
        <a:xfrm>
          <a:off x="18180127" y="1007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166931</xdr:rowOff>
    </xdr:from>
    <xdr:ext cx="469744" cy="259045"/>
    <xdr:sp macro="" textlink="">
      <xdr:nvSpPr>
        <xdr:cNvPr id="616" name="n_3mainValue【学校施設】&#10;一人当たり面積"/>
        <xdr:cNvSpPr txBox="1"/>
      </xdr:nvSpPr>
      <xdr:spPr>
        <a:xfrm>
          <a:off x="17386377" y="1007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147500</xdr:rowOff>
    </xdr:from>
    <xdr:ext cx="469744" cy="259045"/>
    <xdr:sp macro="" textlink="">
      <xdr:nvSpPr>
        <xdr:cNvPr id="617" name="n_4mainValue【学校施設】&#10;一人当たり面積"/>
        <xdr:cNvSpPr txBox="1"/>
      </xdr:nvSpPr>
      <xdr:spPr>
        <a:xfrm>
          <a:off x="16592627" y="1005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xdr:cNvCxnSpPr/>
      </xdr:nvCxnSpPr>
      <xdr:spPr>
        <a:xfrm flipV="1">
          <a:off x="14699614" y="128895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xdr:cNvSpPr txBox="1"/>
      </xdr:nvSpPr>
      <xdr:spPr>
        <a:xfrm>
          <a:off x="14738350" y="126775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xdr:cNvCxnSpPr/>
      </xdr:nvCxnSpPr>
      <xdr:spPr>
        <a:xfrm>
          <a:off x="14611350" y="1288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107785</xdr:rowOff>
    </xdr:from>
    <xdr:ext cx="405111" cy="259045"/>
    <xdr:sp macro="" textlink="">
      <xdr:nvSpPr>
        <xdr:cNvPr id="648" name="【児童館】&#10;有形固定資産減価償却率平均値テキスト"/>
        <xdr:cNvSpPr txBox="1"/>
      </xdr:nvSpPr>
      <xdr:spPr>
        <a:xfrm>
          <a:off x="14738350" y="13652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xdr:cNvSpPr/>
      </xdr:nvSpPr>
      <xdr:spPr>
        <a:xfrm>
          <a:off x="14649450" y="1367390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xdr:cNvSpPr/>
      </xdr:nvSpPr>
      <xdr:spPr>
        <a:xfrm>
          <a:off x="13887450" y="136216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1" name="フローチャート: 判断 650"/>
        <xdr:cNvSpPr/>
      </xdr:nvSpPr>
      <xdr:spPr>
        <a:xfrm>
          <a:off x="130937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2" name="フローチャート: 判断 651"/>
        <xdr:cNvSpPr/>
      </xdr:nvSpPr>
      <xdr:spPr>
        <a:xfrm>
          <a:off x="12299950" y="136379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3" name="フローチャート: 判断 652"/>
        <xdr:cNvSpPr/>
      </xdr:nvSpPr>
      <xdr:spPr>
        <a:xfrm>
          <a:off x="11487150" y="136477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85</xdr:row>
      <xdr:rowOff>28121</xdr:rowOff>
    </xdr:from>
    <xdr:to>
      <xdr:col>72</xdr:col>
      <xdr:colOff>38100</xdr:colOff>
      <xdr:row>85</xdr:row>
      <xdr:rowOff>129721</xdr:rowOff>
    </xdr:to>
    <xdr:sp macro="" textlink="">
      <xdr:nvSpPr>
        <xdr:cNvPr id="659" name="楕円 658"/>
        <xdr:cNvSpPr/>
      </xdr:nvSpPr>
      <xdr:spPr>
        <a:xfrm>
          <a:off x="12299950" y="140679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15058</xdr:rowOff>
    </xdr:from>
    <xdr:to>
      <xdr:col>67</xdr:col>
      <xdr:colOff>101600</xdr:colOff>
      <xdr:row>85</xdr:row>
      <xdr:rowOff>116658</xdr:rowOff>
    </xdr:to>
    <xdr:sp macro="" textlink="">
      <xdr:nvSpPr>
        <xdr:cNvPr id="660" name="楕円 659"/>
        <xdr:cNvSpPr/>
      </xdr:nvSpPr>
      <xdr:spPr>
        <a:xfrm>
          <a:off x="11487150" y="140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65858</xdr:rowOff>
    </xdr:from>
    <xdr:to>
      <xdr:col>71</xdr:col>
      <xdr:colOff>177800</xdr:colOff>
      <xdr:row>85</xdr:row>
      <xdr:rowOff>78921</xdr:rowOff>
    </xdr:to>
    <xdr:cxnSp macro="">
      <xdr:nvCxnSpPr>
        <xdr:cNvPr id="661" name="直線コネクタ 660"/>
        <xdr:cNvCxnSpPr/>
      </xdr:nvCxnSpPr>
      <xdr:spPr>
        <a:xfrm>
          <a:off x="11537950" y="14105708"/>
          <a:ext cx="8064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62" name="n_1aveValue【児童館】&#10;有形固定資産減価償却率"/>
        <xdr:cNvSpPr txBox="1"/>
      </xdr:nvSpPr>
      <xdr:spPr>
        <a:xfrm>
          <a:off x="13742044" y="134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63" name="n_2aveValue【児童館】&#10;有形固定資産減価償却率"/>
        <xdr:cNvSpPr txBox="1"/>
      </xdr:nvSpPr>
      <xdr:spPr>
        <a:xfrm>
          <a:off x="12960994" y="13370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64" name="n_3aveValue【児童館】&#10;有形固定資産減価償却率"/>
        <xdr:cNvSpPr txBox="1"/>
      </xdr:nvSpPr>
      <xdr:spPr>
        <a:xfrm>
          <a:off x="12167244" y="1341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65" name="n_4aveValue【児童館】&#10;有形固定資産減価償却率"/>
        <xdr:cNvSpPr txBox="1"/>
      </xdr:nvSpPr>
      <xdr:spPr>
        <a:xfrm>
          <a:off x="11354444" y="13429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120848</xdr:rowOff>
    </xdr:from>
    <xdr:ext cx="405111" cy="259045"/>
    <xdr:sp macro="" textlink="">
      <xdr:nvSpPr>
        <xdr:cNvPr id="666" name="n_3mainValue【児童館】&#10;有形固定資産減価償却率"/>
        <xdr:cNvSpPr txBox="1"/>
      </xdr:nvSpPr>
      <xdr:spPr>
        <a:xfrm>
          <a:off x="12167244" y="14160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107785</xdr:rowOff>
    </xdr:from>
    <xdr:ext cx="405111" cy="259045"/>
    <xdr:sp macro="" textlink="">
      <xdr:nvSpPr>
        <xdr:cNvPr id="667" name="n_4mainValue【児童館】&#10;有形固定資産減価償却率"/>
        <xdr:cNvSpPr txBox="1"/>
      </xdr:nvSpPr>
      <xdr:spPr>
        <a:xfrm>
          <a:off x="11354444" y="14147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8" name="直線コネクタ 677"/>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9" name="テキスト ボックス 678"/>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0" name="直線コネクタ 679"/>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1" name="テキスト ボックス 680"/>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2" name="直線コネクタ 681"/>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3" name="テキスト ボックス 682"/>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4" name="直線コネクタ 683"/>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5" name="テキスト ボックス 684"/>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6" name="直線コネクタ 685"/>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7" name="テキスト ボックス 686"/>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8" name="直線コネクタ 687"/>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9" name="テキスト ボックス 688"/>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693" name="直線コネクタ 692"/>
        <xdr:cNvCxnSpPr/>
      </xdr:nvCxnSpPr>
      <xdr:spPr>
        <a:xfrm flipV="1">
          <a:off x="19951064" y="12987564"/>
          <a:ext cx="0" cy="1364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694" name="【児童館】&#10;一人当たり面積最小値テキスト"/>
        <xdr:cNvSpPr txBox="1"/>
      </xdr:nvSpPr>
      <xdr:spPr>
        <a:xfrm>
          <a:off x="19989800" y="1435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695" name="直線コネクタ 694"/>
        <xdr:cNvCxnSpPr/>
      </xdr:nvCxnSpPr>
      <xdr:spPr>
        <a:xfrm>
          <a:off x="19881850" y="143519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96" name="【児童館】&#10;一人当たり面積最大値テキスト"/>
        <xdr:cNvSpPr txBox="1"/>
      </xdr:nvSpPr>
      <xdr:spPr>
        <a:xfrm>
          <a:off x="19989800" y="1276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97" name="直線コネクタ 696"/>
        <xdr:cNvCxnSpPr/>
      </xdr:nvCxnSpPr>
      <xdr:spPr>
        <a:xfrm>
          <a:off x="19881850" y="129875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698" name="【児童館】&#10;一人当たり面積平均値テキスト"/>
        <xdr:cNvSpPr txBox="1"/>
      </xdr:nvSpPr>
      <xdr:spPr>
        <a:xfrm>
          <a:off x="19989800" y="14009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699" name="フローチャート: 判断 698"/>
        <xdr:cNvSpPr/>
      </xdr:nvSpPr>
      <xdr:spPr>
        <a:xfrm>
          <a:off x="19900900" y="140307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0" name="フローチャート: 判断 699"/>
        <xdr:cNvSpPr/>
      </xdr:nvSpPr>
      <xdr:spPr>
        <a:xfrm>
          <a:off x="19157950" y="139981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01" name="フローチャート: 判断 700"/>
        <xdr:cNvSpPr/>
      </xdr:nvSpPr>
      <xdr:spPr>
        <a:xfrm>
          <a:off x="18345150" y="139981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02" name="フローチャート: 判断 701"/>
        <xdr:cNvSpPr/>
      </xdr:nvSpPr>
      <xdr:spPr>
        <a:xfrm>
          <a:off x="17551400" y="140090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03" name="フローチャート: 判断 702"/>
        <xdr:cNvSpPr/>
      </xdr:nvSpPr>
      <xdr:spPr>
        <a:xfrm>
          <a:off x="16757650" y="140090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52614</xdr:rowOff>
    </xdr:from>
    <xdr:to>
      <xdr:col>102</xdr:col>
      <xdr:colOff>165100</xdr:colOff>
      <xdr:row>86</xdr:row>
      <xdr:rowOff>154214</xdr:rowOff>
    </xdr:to>
    <xdr:sp macro="" textlink="">
      <xdr:nvSpPr>
        <xdr:cNvPr id="709" name="楕円 708"/>
        <xdr:cNvSpPr/>
      </xdr:nvSpPr>
      <xdr:spPr>
        <a:xfrm>
          <a:off x="17551400" y="1425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52614</xdr:rowOff>
    </xdr:from>
    <xdr:to>
      <xdr:col>98</xdr:col>
      <xdr:colOff>38100</xdr:colOff>
      <xdr:row>86</xdr:row>
      <xdr:rowOff>154214</xdr:rowOff>
    </xdr:to>
    <xdr:sp macro="" textlink="">
      <xdr:nvSpPr>
        <xdr:cNvPr id="710" name="楕円 709"/>
        <xdr:cNvSpPr/>
      </xdr:nvSpPr>
      <xdr:spPr>
        <a:xfrm>
          <a:off x="16757650" y="142575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103414</xdr:rowOff>
    </xdr:from>
    <xdr:to>
      <xdr:col>102</xdr:col>
      <xdr:colOff>114300</xdr:colOff>
      <xdr:row>86</xdr:row>
      <xdr:rowOff>103414</xdr:rowOff>
    </xdr:to>
    <xdr:cxnSp macro="">
      <xdr:nvCxnSpPr>
        <xdr:cNvPr id="711" name="直線コネクタ 710"/>
        <xdr:cNvCxnSpPr/>
      </xdr:nvCxnSpPr>
      <xdr:spPr>
        <a:xfrm>
          <a:off x="16802100" y="1430836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70048</xdr:rowOff>
    </xdr:from>
    <xdr:ext cx="469744" cy="259045"/>
    <xdr:sp macro="" textlink="">
      <xdr:nvSpPr>
        <xdr:cNvPr id="712" name="n_1aveValue【児童館】&#10;一人当たり面積"/>
        <xdr:cNvSpPr txBox="1"/>
      </xdr:nvSpPr>
      <xdr:spPr>
        <a:xfrm>
          <a:off x="18980227" y="1377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713" name="n_2aveValue【児童館】&#10;一人当たり面積"/>
        <xdr:cNvSpPr txBox="1"/>
      </xdr:nvSpPr>
      <xdr:spPr>
        <a:xfrm>
          <a:off x="18180127" y="1377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714" name="n_3aveValue【児童館】&#10;一人当たり面積"/>
        <xdr:cNvSpPr txBox="1"/>
      </xdr:nvSpPr>
      <xdr:spPr>
        <a:xfrm>
          <a:off x="17386377" y="1379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715" name="n_4aveValue【児童館】&#10;一人当たり面積"/>
        <xdr:cNvSpPr txBox="1"/>
      </xdr:nvSpPr>
      <xdr:spPr>
        <a:xfrm>
          <a:off x="16592627" y="1379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145341</xdr:rowOff>
    </xdr:from>
    <xdr:ext cx="469744" cy="259045"/>
    <xdr:sp macro="" textlink="">
      <xdr:nvSpPr>
        <xdr:cNvPr id="716" name="n_3mainValue【児童館】&#10;一人当たり面積"/>
        <xdr:cNvSpPr txBox="1"/>
      </xdr:nvSpPr>
      <xdr:spPr>
        <a:xfrm>
          <a:off x="17386377" y="1435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145341</xdr:rowOff>
    </xdr:from>
    <xdr:ext cx="469744" cy="259045"/>
    <xdr:sp macro="" textlink="">
      <xdr:nvSpPr>
        <xdr:cNvPr id="717" name="n_4mainValue【児童館】&#10;一人当たり面積"/>
        <xdr:cNvSpPr txBox="1"/>
      </xdr:nvSpPr>
      <xdr:spPr>
        <a:xfrm>
          <a:off x="16592627" y="1435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8" name="テキスト ボックス 727"/>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0" name="テキスト ボックス 729"/>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8" name="テキスト ボックス 737"/>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0" name="テキスト ボックス 739"/>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42" name="直線コネクタ 741"/>
        <xdr:cNvCxnSpPr/>
      </xdr:nvCxnSpPr>
      <xdr:spPr>
        <a:xfrm flipV="1">
          <a:off x="14699614" y="165601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3" name="【公民館】&#10;有形固定資産減価償却率最小値テキスト"/>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4" name="直線コネクタ 743"/>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45" name="【公民館】&#10;有形固定資産減価償却率最大値テキスト"/>
        <xdr:cNvSpPr txBox="1"/>
      </xdr:nvSpPr>
      <xdr:spPr>
        <a:xfrm>
          <a:off x="14738350" y="16335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46" name="直線コネクタ 745"/>
        <xdr:cNvCxnSpPr/>
      </xdr:nvCxnSpPr>
      <xdr:spPr>
        <a:xfrm>
          <a:off x="14611350" y="165601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47" name="【公民館】&#10;有形固定資産減価償却率平均値テキスト"/>
        <xdr:cNvSpPr txBox="1"/>
      </xdr:nvSpPr>
      <xdr:spPr>
        <a:xfrm>
          <a:off x="14738350" y="17208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48" name="フローチャート: 判断 747"/>
        <xdr:cNvSpPr/>
      </xdr:nvSpPr>
      <xdr:spPr>
        <a:xfrm>
          <a:off x="14649450" y="1735708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49" name="フローチャート: 判断 748"/>
        <xdr:cNvSpPr/>
      </xdr:nvSpPr>
      <xdr:spPr>
        <a:xfrm>
          <a:off x="13887450" y="1737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50" name="フローチャート: 判断 749"/>
        <xdr:cNvSpPr/>
      </xdr:nvSpPr>
      <xdr:spPr>
        <a:xfrm>
          <a:off x="13093700" y="173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51" name="フローチャート: 判断 750"/>
        <xdr:cNvSpPr/>
      </xdr:nvSpPr>
      <xdr:spPr>
        <a:xfrm>
          <a:off x="12299950" y="173666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52" name="フローチャート: 判断 751"/>
        <xdr:cNvSpPr/>
      </xdr:nvSpPr>
      <xdr:spPr>
        <a:xfrm>
          <a:off x="1148715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88264</xdr:rowOff>
    </xdr:from>
    <xdr:to>
      <xdr:col>85</xdr:col>
      <xdr:colOff>177800</xdr:colOff>
      <xdr:row>106</xdr:row>
      <xdr:rowOff>18414</xdr:rowOff>
    </xdr:to>
    <xdr:sp macro="" textlink="">
      <xdr:nvSpPr>
        <xdr:cNvPr id="758" name="楕円 757"/>
        <xdr:cNvSpPr/>
      </xdr:nvSpPr>
      <xdr:spPr>
        <a:xfrm>
          <a:off x="14649450" y="1751901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66691</xdr:rowOff>
    </xdr:from>
    <xdr:ext cx="405111" cy="259045"/>
    <xdr:sp macro="" textlink="">
      <xdr:nvSpPr>
        <xdr:cNvPr id="759" name="【公民館】&#10;有形固定資産減価償却率該当値テキスト"/>
        <xdr:cNvSpPr txBox="1"/>
      </xdr:nvSpPr>
      <xdr:spPr>
        <a:xfrm>
          <a:off x="14738350" y="1749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88264</xdr:rowOff>
    </xdr:from>
    <xdr:to>
      <xdr:col>81</xdr:col>
      <xdr:colOff>101600</xdr:colOff>
      <xdr:row>106</xdr:row>
      <xdr:rowOff>18414</xdr:rowOff>
    </xdr:to>
    <xdr:sp macro="" textlink="">
      <xdr:nvSpPr>
        <xdr:cNvPr id="760" name="楕円 759"/>
        <xdr:cNvSpPr/>
      </xdr:nvSpPr>
      <xdr:spPr>
        <a:xfrm>
          <a:off x="13887450" y="175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139064</xdr:rowOff>
    </xdr:from>
    <xdr:to>
      <xdr:col>85</xdr:col>
      <xdr:colOff>127000</xdr:colOff>
      <xdr:row>105</xdr:row>
      <xdr:rowOff>139064</xdr:rowOff>
    </xdr:to>
    <xdr:cxnSp macro="">
      <xdr:nvCxnSpPr>
        <xdr:cNvPr id="761" name="直線コネクタ 760"/>
        <xdr:cNvCxnSpPr/>
      </xdr:nvCxnSpPr>
      <xdr:spPr>
        <a:xfrm>
          <a:off x="13938250" y="1756981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53975</xdr:rowOff>
    </xdr:from>
    <xdr:to>
      <xdr:col>76</xdr:col>
      <xdr:colOff>165100</xdr:colOff>
      <xdr:row>105</xdr:row>
      <xdr:rowOff>155575</xdr:rowOff>
    </xdr:to>
    <xdr:sp macro="" textlink="">
      <xdr:nvSpPr>
        <xdr:cNvPr id="762" name="楕円 761"/>
        <xdr:cNvSpPr/>
      </xdr:nvSpPr>
      <xdr:spPr>
        <a:xfrm>
          <a:off x="130937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104775</xdr:rowOff>
    </xdr:from>
    <xdr:to>
      <xdr:col>81</xdr:col>
      <xdr:colOff>50800</xdr:colOff>
      <xdr:row>105</xdr:row>
      <xdr:rowOff>139064</xdr:rowOff>
    </xdr:to>
    <xdr:cxnSp macro="">
      <xdr:nvCxnSpPr>
        <xdr:cNvPr id="763" name="直線コネクタ 762"/>
        <xdr:cNvCxnSpPr/>
      </xdr:nvCxnSpPr>
      <xdr:spPr>
        <a:xfrm>
          <a:off x="13144500" y="17535525"/>
          <a:ext cx="7937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15875</xdr:rowOff>
    </xdr:from>
    <xdr:to>
      <xdr:col>72</xdr:col>
      <xdr:colOff>38100</xdr:colOff>
      <xdr:row>105</xdr:row>
      <xdr:rowOff>117475</xdr:rowOff>
    </xdr:to>
    <xdr:sp macro="" textlink="">
      <xdr:nvSpPr>
        <xdr:cNvPr id="764" name="楕円 763"/>
        <xdr:cNvSpPr/>
      </xdr:nvSpPr>
      <xdr:spPr>
        <a:xfrm>
          <a:off x="12299950" y="174466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66675</xdr:rowOff>
    </xdr:from>
    <xdr:to>
      <xdr:col>76</xdr:col>
      <xdr:colOff>114300</xdr:colOff>
      <xdr:row>105</xdr:row>
      <xdr:rowOff>104775</xdr:rowOff>
    </xdr:to>
    <xdr:cxnSp macro="">
      <xdr:nvCxnSpPr>
        <xdr:cNvPr id="765" name="直線コネクタ 764"/>
        <xdr:cNvCxnSpPr/>
      </xdr:nvCxnSpPr>
      <xdr:spPr>
        <a:xfrm>
          <a:off x="12344400" y="1749742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38736</xdr:rowOff>
    </xdr:from>
    <xdr:to>
      <xdr:col>67</xdr:col>
      <xdr:colOff>101600</xdr:colOff>
      <xdr:row>105</xdr:row>
      <xdr:rowOff>140336</xdr:rowOff>
    </xdr:to>
    <xdr:sp macro="" textlink="">
      <xdr:nvSpPr>
        <xdr:cNvPr id="766" name="楕円 765"/>
        <xdr:cNvSpPr/>
      </xdr:nvSpPr>
      <xdr:spPr>
        <a:xfrm>
          <a:off x="11487150" y="174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66675</xdr:rowOff>
    </xdr:from>
    <xdr:to>
      <xdr:col>71</xdr:col>
      <xdr:colOff>177800</xdr:colOff>
      <xdr:row>105</xdr:row>
      <xdr:rowOff>89536</xdr:rowOff>
    </xdr:to>
    <xdr:cxnSp macro="">
      <xdr:nvCxnSpPr>
        <xdr:cNvPr id="767" name="直線コネクタ 766"/>
        <xdr:cNvCxnSpPr/>
      </xdr:nvCxnSpPr>
      <xdr:spPr>
        <a:xfrm flipV="1">
          <a:off x="11537950" y="17497425"/>
          <a:ext cx="8064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68" name="n_1aveValue【公民館】&#10;有形固定資産減価償却率"/>
        <xdr:cNvSpPr txBox="1"/>
      </xdr:nvSpPr>
      <xdr:spPr>
        <a:xfrm>
          <a:off x="13742044"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69" name="n_2aveValue【公民館】&#10;有形固定資産減価償却率"/>
        <xdr:cNvSpPr txBox="1"/>
      </xdr:nvSpPr>
      <xdr:spPr>
        <a:xfrm>
          <a:off x="1296099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70" name="n_3aveValue【公民館】&#10;有形固定資産減価償却率"/>
        <xdr:cNvSpPr txBox="1"/>
      </xdr:nvSpPr>
      <xdr:spPr>
        <a:xfrm>
          <a:off x="12167244" y="171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71" name="n_4aveValue【公民館】&#10;有形固定資産減価償却率"/>
        <xdr:cNvSpPr txBox="1"/>
      </xdr:nvSpPr>
      <xdr:spPr>
        <a:xfrm>
          <a:off x="113544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9541</xdr:rowOff>
    </xdr:from>
    <xdr:ext cx="405111" cy="259045"/>
    <xdr:sp macro="" textlink="">
      <xdr:nvSpPr>
        <xdr:cNvPr id="772" name="n_1mainValue【公民館】&#10;有形固定資産減価償却率"/>
        <xdr:cNvSpPr txBox="1"/>
      </xdr:nvSpPr>
      <xdr:spPr>
        <a:xfrm>
          <a:off x="13742044" y="1761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146702</xdr:rowOff>
    </xdr:from>
    <xdr:ext cx="405111" cy="259045"/>
    <xdr:sp macro="" textlink="">
      <xdr:nvSpPr>
        <xdr:cNvPr id="773" name="n_2mainValue【公民館】&#10;有形固定資産減価償却率"/>
        <xdr:cNvSpPr txBox="1"/>
      </xdr:nvSpPr>
      <xdr:spPr>
        <a:xfrm>
          <a:off x="12960994" y="175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108602</xdr:rowOff>
    </xdr:from>
    <xdr:ext cx="405111" cy="259045"/>
    <xdr:sp macro="" textlink="">
      <xdr:nvSpPr>
        <xdr:cNvPr id="774" name="n_3mainValue【公民館】&#10;有形固定資産減価償却率"/>
        <xdr:cNvSpPr txBox="1"/>
      </xdr:nvSpPr>
      <xdr:spPr>
        <a:xfrm>
          <a:off x="12167244" y="17539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131463</xdr:rowOff>
    </xdr:from>
    <xdr:ext cx="405111" cy="259045"/>
    <xdr:sp macro="" textlink="">
      <xdr:nvSpPr>
        <xdr:cNvPr id="775" name="n_4mainValue【公民館】&#10;有形固定資産減価償却率"/>
        <xdr:cNvSpPr txBox="1"/>
      </xdr:nvSpPr>
      <xdr:spPr>
        <a:xfrm>
          <a:off x="11354444" y="1756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7" name="正方形/長方形 776"/>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8" name="正方形/長方形 777"/>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9" name="正方形/長方形 778"/>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0" name="正方形/長方形 779"/>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1" name="正方形/長方形 780"/>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2" name="正方形/長方形 781"/>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4" name="テキスト ボックス 783"/>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6" name="直線コネクタ 785"/>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7" name="テキスト ボックス 786"/>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8" name="直線コネクタ 787"/>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9" name="テキスト ボックス 788"/>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0" name="直線コネクタ 789"/>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1" name="テキスト ボックス 790"/>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2" name="直線コネクタ 791"/>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3" name="テキスト ボックス 792"/>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4" name="直線コネクタ 793"/>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5" name="テキスト ボックス 794"/>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6" name="直線コネクタ 795"/>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7" name="テキスト ボックス 796"/>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8" name="直線コネクタ 797"/>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9" name="テキスト ボックス 798"/>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0"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01" name="直線コネクタ 800"/>
        <xdr:cNvCxnSpPr/>
      </xdr:nvCxnSpPr>
      <xdr:spPr>
        <a:xfrm flipV="1">
          <a:off x="19951064" y="165539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02" name="【公民館】&#10;一人当たり面積最小値テキスト"/>
        <xdr:cNvSpPr txBox="1"/>
      </xdr:nvSpPr>
      <xdr:spPr>
        <a:xfrm>
          <a:off x="19989800" y="1814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03" name="直線コネクタ 802"/>
        <xdr:cNvCxnSpPr/>
      </xdr:nvCxnSpPr>
      <xdr:spPr>
        <a:xfrm>
          <a:off x="19881850" y="181421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04" name="【公民館】&#10;一人当たり面積最大値テキスト"/>
        <xdr:cNvSpPr txBox="1"/>
      </xdr:nvSpPr>
      <xdr:spPr>
        <a:xfrm>
          <a:off x="19989800" y="1632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05" name="直線コネクタ 804"/>
        <xdr:cNvCxnSpPr/>
      </xdr:nvCxnSpPr>
      <xdr:spPr>
        <a:xfrm>
          <a:off x="19881850" y="165539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806" name="【公民館】&#10;一人当たり面積平均値テキスト"/>
        <xdr:cNvSpPr txBox="1"/>
      </xdr:nvSpPr>
      <xdr:spPr>
        <a:xfrm>
          <a:off x="19989800" y="1784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07" name="フローチャート: 判断 806"/>
        <xdr:cNvSpPr/>
      </xdr:nvSpPr>
      <xdr:spPr>
        <a:xfrm>
          <a:off x="199009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08" name="フローチャート: 判断 807"/>
        <xdr:cNvSpPr/>
      </xdr:nvSpPr>
      <xdr:spPr>
        <a:xfrm>
          <a:off x="19157950" y="178703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09" name="フローチャート: 判断 808"/>
        <xdr:cNvSpPr/>
      </xdr:nvSpPr>
      <xdr:spPr>
        <a:xfrm>
          <a:off x="18345150" y="178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10" name="フローチャート: 判断 809"/>
        <xdr:cNvSpPr/>
      </xdr:nvSpPr>
      <xdr:spPr>
        <a:xfrm>
          <a:off x="17551400" y="1787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11" name="フローチャート: 判断 810"/>
        <xdr:cNvSpPr/>
      </xdr:nvSpPr>
      <xdr:spPr>
        <a:xfrm>
          <a:off x="16757650" y="178714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817" name="楕円 816"/>
        <xdr:cNvSpPr/>
      </xdr:nvSpPr>
      <xdr:spPr>
        <a:xfrm>
          <a:off x="19900900" y="1753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130464</xdr:rowOff>
    </xdr:from>
    <xdr:ext cx="469744" cy="259045"/>
    <xdr:sp macro="" textlink="">
      <xdr:nvSpPr>
        <xdr:cNvPr id="818" name="【公民館】&#10;一人当たり面積該当値テキスト"/>
        <xdr:cNvSpPr txBox="1"/>
      </xdr:nvSpPr>
      <xdr:spPr>
        <a:xfrm>
          <a:off x="19989800" y="1738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116295</xdr:rowOff>
    </xdr:from>
    <xdr:to>
      <xdr:col>112</xdr:col>
      <xdr:colOff>38100</xdr:colOff>
      <xdr:row>106</xdr:row>
      <xdr:rowOff>46445</xdr:rowOff>
    </xdr:to>
    <xdr:sp macro="" textlink="">
      <xdr:nvSpPr>
        <xdr:cNvPr id="819" name="楕円 818"/>
        <xdr:cNvSpPr/>
      </xdr:nvSpPr>
      <xdr:spPr>
        <a:xfrm>
          <a:off x="19157950" y="175470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158387</xdr:rowOff>
    </xdr:from>
    <xdr:to>
      <xdr:col>116</xdr:col>
      <xdr:colOff>63500</xdr:colOff>
      <xdr:row>105</xdr:row>
      <xdr:rowOff>167095</xdr:rowOff>
    </xdr:to>
    <xdr:cxnSp macro="">
      <xdr:nvCxnSpPr>
        <xdr:cNvPr id="820" name="直線コネクタ 819"/>
        <xdr:cNvCxnSpPr/>
      </xdr:nvCxnSpPr>
      <xdr:spPr>
        <a:xfrm flipV="1">
          <a:off x="19202400" y="17589137"/>
          <a:ext cx="7493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126093</xdr:rowOff>
    </xdr:from>
    <xdr:to>
      <xdr:col>107</xdr:col>
      <xdr:colOff>101600</xdr:colOff>
      <xdr:row>106</xdr:row>
      <xdr:rowOff>56243</xdr:rowOff>
    </xdr:to>
    <xdr:sp macro="" textlink="">
      <xdr:nvSpPr>
        <xdr:cNvPr id="821" name="楕円 820"/>
        <xdr:cNvSpPr/>
      </xdr:nvSpPr>
      <xdr:spPr>
        <a:xfrm>
          <a:off x="18345150" y="1755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167095</xdr:rowOff>
    </xdr:from>
    <xdr:to>
      <xdr:col>111</xdr:col>
      <xdr:colOff>177800</xdr:colOff>
      <xdr:row>106</xdr:row>
      <xdr:rowOff>5443</xdr:rowOff>
    </xdr:to>
    <xdr:cxnSp macro="">
      <xdr:nvCxnSpPr>
        <xdr:cNvPr id="822" name="直線コネクタ 821"/>
        <xdr:cNvCxnSpPr/>
      </xdr:nvCxnSpPr>
      <xdr:spPr>
        <a:xfrm flipV="1">
          <a:off x="18395950" y="17597845"/>
          <a:ext cx="80645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134801</xdr:rowOff>
    </xdr:from>
    <xdr:to>
      <xdr:col>102</xdr:col>
      <xdr:colOff>165100</xdr:colOff>
      <xdr:row>106</xdr:row>
      <xdr:rowOff>64951</xdr:rowOff>
    </xdr:to>
    <xdr:sp macro="" textlink="">
      <xdr:nvSpPr>
        <xdr:cNvPr id="823" name="楕円 822"/>
        <xdr:cNvSpPr/>
      </xdr:nvSpPr>
      <xdr:spPr>
        <a:xfrm>
          <a:off x="175514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5443</xdr:rowOff>
    </xdr:from>
    <xdr:to>
      <xdr:col>107</xdr:col>
      <xdr:colOff>50800</xdr:colOff>
      <xdr:row>106</xdr:row>
      <xdr:rowOff>14151</xdr:rowOff>
    </xdr:to>
    <xdr:cxnSp macro="">
      <xdr:nvCxnSpPr>
        <xdr:cNvPr id="824" name="直線コネクタ 823"/>
        <xdr:cNvCxnSpPr/>
      </xdr:nvCxnSpPr>
      <xdr:spPr>
        <a:xfrm flipV="1">
          <a:off x="17602200" y="17607643"/>
          <a:ext cx="79375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140244</xdr:rowOff>
    </xdr:from>
    <xdr:to>
      <xdr:col>98</xdr:col>
      <xdr:colOff>38100</xdr:colOff>
      <xdr:row>106</xdr:row>
      <xdr:rowOff>70394</xdr:rowOff>
    </xdr:to>
    <xdr:sp macro="" textlink="">
      <xdr:nvSpPr>
        <xdr:cNvPr id="825" name="楕円 824"/>
        <xdr:cNvSpPr/>
      </xdr:nvSpPr>
      <xdr:spPr>
        <a:xfrm>
          <a:off x="16757650" y="175709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14151</xdr:rowOff>
    </xdr:from>
    <xdr:to>
      <xdr:col>102</xdr:col>
      <xdr:colOff>114300</xdr:colOff>
      <xdr:row>106</xdr:row>
      <xdr:rowOff>19594</xdr:rowOff>
    </xdr:to>
    <xdr:cxnSp macro="">
      <xdr:nvCxnSpPr>
        <xdr:cNvPr id="826" name="直線コネクタ 825"/>
        <xdr:cNvCxnSpPr/>
      </xdr:nvCxnSpPr>
      <xdr:spPr>
        <a:xfrm flipV="1">
          <a:off x="16802100" y="17616351"/>
          <a:ext cx="8001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827" name="n_1aveValue【公民館】&#10;一人当たり面積"/>
        <xdr:cNvSpPr txBox="1"/>
      </xdr:nvSpPr>
      <xdr:spPr>
        <a:xfrm>
          <a:off x="18980227" y="1796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828" name="n_2aveValue【公民館】&#10;一人当たり面積"/>
        <xdr:cNvSpPr txBox="1"/>
      </xdr:nvSpPr>
      <xdr:spPr>
        <a:xfrm>
          <a:off x="18180127" y="1795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829" name="n_3aveValue【公民館】&#10;一人当たり面積"/>
        <xdr:cNvSpPr txBox="1"/>
      </xdr:nvSpPr>
      <xdr:spPr>
        <a:xfrm>
          <a:off x="17386377" y="1796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830" name="n_4aveValue【公民館】&#10;一人当たり面積"/>
        <xdr:cNvSpPr txBox="1"/>
      </xdr:nvSpPr>
      <xdr:spPr>
        <a:xfrm>
          <a:off x="16592627" y="179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62972</xdr:rowOff>
    </xdr:from>
    <xdr:ext cx="469744" cy="259045"/>
    <xdr:sp macro="" textlink="">
      <xdr:nvSpPr>
        <xdr:cNvPr id="831" name="n_1mainValue【公民館】&#10;一人当たり面積"/>
        <xdr:cNvSpPr txBox="1"/>
      </xdr:nvSpPr>
      <xdr:spPr>
        <a:xfrm>
          <a:off x="18980227" y="1732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72770</xdr:rowOff>
    </xdr:from>
    <xdr:ext cx="469744" cy="259045"/>
    <xdr:sp macro="" textlink="">
      <xdr:nvSpPr>
        <xdr:cNvPr id="832" name="n_2mainValue【公民館】&#10;一人当たり面積"/>
        <xdr:cNvSpPr txBox="1"/>
      </xdr:nvSpPr>
      <xdr:spPr>
        <a:xfrm>
          <a:off x="18180127" y="1733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81478</xdr:rowOff>
    </xdr:from>
    <xdr:ext cx="469744" cy="259045"/>
    <xdr:sp macro="" textlink="">
      <xdr:nvSpPr>
        <xdr:cNvPr id="833" name="n_3mainValue【公民館】&#10;一人当たり面積"/>
        <xdr:cNvSpPr txBox="1"/>
      </xdr:nvSpPr>
      <xdr:spPr>
        <a:xfrm>
          <a:off x="17386377" y="1734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86921</xdr:rowOff>
    </xdr:from>
    <xdr:ext cx="469744" cy="259045"/>
    <xdr:sp macro="" textlink="">
      <xdr:nvSpPr>
        <xdr:cNvPr id="834" name="n_4mainValue【公民館】&#10;一人当たり面積"/>
        <xdr:cNvSpPr txBox="1"/>
      </xdr:nvSpPr>
      <xdr:spPr>
        <a:xfrm>
          <a:off x="16592627" y="1734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5" name="正方形/長方形 834"/>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6" name="正方形/長方形 835"/>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7" name="テキスト ボックス 836"/>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有形固定資産減価償却率が類似団体と比較して比率が高くなっている施設は、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は、一部、民間への譲渡を行ったが、多くの施設で減価償却が進んでおり、計画的な改修を行い、長寿命化を図っている。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は、有形固定資産減価償却率は高くなっているが、耐震補強改修等を行い長寿命化対策を実施している。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37,116
36,896
420.93
27,895,999
26,877,734
921,170
15,332,106
32,068,452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177665" y="5490028"/>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216400" y="5277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108450" y="5490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xdr:cNvSpPr txBox="1"/>
      </xdr:nvSpPr>
      <xdr:spPr>
        <a:xfrm>
          <a:off x="4216400" y="6099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127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384550" y="60945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571750" y="60733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778000" y="60651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984250" y="60651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4" name="楕円 73"/>
        <xdr:cNvSpPr/>
      </xdr:nvSpPr>
      <xdr:spPr>
        <a:xfrm>
          <a:off x="4127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5" name="【図書館】&#10;有形固定資産減価償却率該当値テキスト"/>
        <xdr:cNvSpPr txBox="1"/>
      </xdr:nvSpPr>
      <xdr:spPr>
        <a:xfrm>
          <a:off x="4216400" y="58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164193</xdr:rowOff>
    </xdr:from>
    <xdr:to>
      <xdr:col>20</xdr:col>
      <xdr:colOff>38100</xdr:colOff>
      <xdr:row>36</xdr:row>
      <xdr:rowOff>94343</xdr:rowOff>
    </xdr:to>
    <xdr:sp macro="" textlink="">
      <xdr:nvSpPr>
        <xdr:cNvPr id="76" name="楕円 75"/>
        <xdr:cNvSpPr/>
      </xdr:nvSpPr>
      <xdr:spPr>
        <a:xfrm>
          <a:off x="3384550" y="59490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43543</xdr:rowOff>
    </xdr:from>
    <xdr:to>
      <xdr:col>24</xdr:col>
      <xdr:colOff>63500</xdr:colOff>
      <xdr:row>36</xdr:row>
      <xdr:rowOff>76200</xdr:rowOff>
    </xdr:to>
    <xdr:cxnSp macro="">
      <xdr:nvCxnSpPr>
        <xdr:cNvPr id="77" name="直線コネクタ 76"/>
        <xdr:cNvCxnSpPr/>
      </xdr:nvCxnSpPr>
      <xdr:spPr>
        <a:xfrm>
          <a:off x="3429000" y="5993493"/>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131536</xdr:rowOff>
    </xdr:from>
    <xdr:to>
      <xdr:col>15</xdr:col>
      <xdr:colOff>101600</xdr:colOff>
      <xdr:row>36</xdr:row>
      <xdr:rowOff>61686</xdr:rowOff>
    </xdr:to>
    <xdr:sp macro="" textlink="">
      <xdr:nvSpPr>
        <xdr:cNvPr id="78" name="楕円 77"/>
        <xdr:cNvSpPr/>
      </xdr:nvSpPr>
      <xdr:spPr>
        <a:xfrm>
          <a:off x="2571750" y="59163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10886</xdr:rowOff>
    </xdr:from>
    <xdr:to>
      <xdr:col>19</xdr:col>
      <xdr:colOff>177800</xdr:colOff>
      <xdr:row>36</xdr:row>
      <xdr:rowOff>43543</xdr:rowOff>
    </xdr:to>
    <xdr:cxnSp macro="">
      <xdr:nvCxnSpPr>
        <xdr:cNvPr id="79" name="直線コネクタ 78"/>
        <xdr:cNvCxnSpPr/>
      </xdr:nvCxnSpPr>
      <xdr:spPr>
        <a:xfrm>
          <a:off x="2622550" y="5960836"/>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98878</xdr:rowOff>
    </xdr:from>
    <xdr:to>
      <xdr:col>10</xdr:col>
      <xdr:colOff>165100</xdr:colOff>
      <xdr:row>36</xdr:row>
      <xdr:rowOff>29028</xdr:rowOff>
    </xdr:to>
    <xdr:sp macro="" textlink="">
      <xdr:nvSpPr>
        <xdr:cNvPr id="80" name="楕円 79"/>
        <xdr:cNvSpPr/>
      </xdr:nvSpPr>
      <xdr:spPr>
        <a:xfrm>
          <a:off x="1778000" y="58837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149678</xdr:rowOff>
    </xdr:from>
    <xdr:to>
      <xdr:col>15</xdr:col>
      <xdr:colOff>50800</xdr:colOff>
      <xdr:row>36</xdr:row>
      <xdr:rowOff>10886</xdr:rowOff>
    </xdr:to>
    <xdr:cxnSp macro="">
      <xdr:nvCxnSpPr>
        <xdr:cNvPr id="81" name="直線コネクタ 80"/>
        <xdr:cNvCxnSpPr/>
      </xdr:nvCxnSpPr>
      <xdr:spPr>
        <a:xfrm>
          <a:off x="1828800" y="5934528"/>
          <a:ext cx="79375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66222</xdr:rowOff>
    </xdr:from>
    <xdr:to>
      <xdr:col>6</xdr:col>
      <xdr:colOff>38100</xdr:colOff>
      <xdr:row>35</xdr:row>
      <xdr:rowOff>167822</xdr:rowOff>
    </xdr:to>
    <xdr:sp macro="" textlink="">
      <xdr:nvSpPr>
        <xdr:cNvPr id="82" name="楕円 81"/>
        <xdr:cNvSpPr/>
      </xdr:nvSpPr>
      <xdr:spPr>
        <a:xfrm>
          <a:off x="984250" y="58510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117022</xdr:rowOff>
    </xdr:from>
    <xdr:to>
      <xdr:col>10</xdr:col>
      <xdr:colOff>114300</xdr:colOff>
      <xdr:row>35</xdr:row>
      <xdr:rowOff>149678</xdr:rowOff>
    </xdr:to>
    <xdr:cxnSp macro="">
      <xdr:nvCxnSpPr>
        <xdr:cNvPr id="83" name="直線コネクタ 82"/>
        <xdr:cNvCxnSpPr/>
      </xdr:nvCxnSpPr>
      <xdr:spPr>
        <a:xfrm>
          <a:off x="1028700" y="5901872"/>
          <a:ext cx="8001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xdr:cNvSpPr txBox="1"/>
      </xdr:nvSpPr>
      <xdr:spPr>
        <a:xfrm>
          <a:off x="3239144" y="618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xdr:cNvSpPr txBox="1"/>
      </xdr:nvSpPr>
      <xdr:spPr>
        <a:xfrm>
          <a:off x="2439044" y="615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645294"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xdr:cNvSpPr txBox="1"/>
      </xdr:nvSpPr>
      <xdr:spPr>
        <a:xfrm>
          <a:off x="851544"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110870</xdr:rowOff>
    </xdr:from>
    <xdr:ext cx="405111" cy="259045"/>
    <xdr:sp macro="" textlink="">
      <xdr:nvSpPr>
        <xdr:cNvPr id="88" name="n_1mainValue【図書館】&#10;有形固定資産減価償却率"/>
        <xdr:cNvSpPr txBox="1"/>
      </xdr:nvSpPr>
      <xdr:spPr>
        <a:xfrm>
          <a:off x="3239144" y="57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78213</xdr:rowOff>
    </xdr:from>
    <xdr:ext cx="405111" cy="259045"/>
    <xdr:sp macro="" textlink="">
      <xdr:nvSpPr>
        <xdr:cNvPr id="89" name="n_2mainValue【図書館】&#10;有形固定資産減価償却率"/>
        <xdr:cNvSpPr txBox="1"/>
      </xdr:nvSpPr>
      <xdr:spPr>
        <a:xfrm>
          <a:off x="2439044" y="56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45555</xdr:rowOff>
    </xdr:from>
    <xdr:ext cx="405111" cy="259045"/>
    <xdr:sp macro="" textlink="">
      <xdr:nvSpPr>
        <xdr:cNvPr id="90" name="n_3mainValue【図書館】&#10;有形固定資産減価償却率"/>
        <xdr:cNvSpPr txBox="1"/>
      </xdr:nvSpPr>
      <xdr:spPr>
        <a:xfrm>
          <a:off x="1645294" y="566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12899</xdr:rowOff>
    </xdr:from>
    <xdr:ext cx="405111" cy="259045"/>
    <xdr:sp macro="" textlink="">
      <xdr:nvSpPr>
        <xdr:cNvPr id="91" name="n_4mainValue【図書館】&#10;有形固定資産減価償却率"/>
        <xdr:cNvSpPr txBox="1"/>
      </xdr:nvSpPr>
      <xdr:spPr>
        <a:xfrm>
          <a:off x="851544" y="563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9429115" y="5665470"/>
          <a:ext cx="0" cy="1278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9467850" y="69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9359900" y="6944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9467850" y="54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9359900" y="5665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xdr:cNvSpPr txBox="1"/>
      </xdr:nvSpPr>
      <xdr:spPr>
        <a:xfrm>
          <a:off x="9467850" y="6535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9398000" y="6677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8636000" y="6685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7842250" y="66890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029450" y="6696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235700" y="6711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40640</xdr:rowOff>
    </xdr:from>
    <xdr:to>
      <xdr:col>55</xdr:col>
      <xdr:colOff>50800</xdr:colOff>
      <xdr:row>41</xdr:row>
      <xdr:rowOff>142240</xdr:rowOff>
    </xdr:to>
    <xdr:sp macro="" textlink="">
      <xdr:nvSpPr>
        <xdr:cNvPr id="131" name="楕円 130"/>
        <xdr:cNvSpPr/>
      </xdr:nvSpPr>
      <xdr:spPr>
        <a:xfrm>
          <a:off x="9398000" y="6816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127017</xdr:rowOff>
    </xdr:from>
    <xdr:ext cx="469744" cy="259045"/>
    <xdr:sp macro="" textlink="">
      <xdr:nvSpPr>
        <xdr:cNvPr id="132" name="【図書館】&#10;一人当たり面積該当値テキスト"/>
        <xdr:cNvSpPr txBox="1"/>
      </xdr:nvSpPr>
      <xdr:spPr>
        <a:xfrm>
          <a:off x="9467850" y="673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40640</xdr:rowOff>
    </xdr:from>
    <xdr:to>
      <xdr:col>50</xdr:col>
      <xdr:colOff>165100</xdr:colOff>
      <xdr:row>41</xdr:row>
      <xdr:rowOff>142240</xdr:rowOff>
    </xdr:to>
    <xdr:sp macro="" textlink="">
      <xdr:nvSpPr>
        <xdr:cNvPr id="133" name="楕円 132"/>
        <xdr:cNvSpPr/>
      </xdr:nvSpPr>
      <xdr:spPr>
        <a:xfrm>
          <a:off x="8636000" y="68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91440</xdr:rowOff>
    </xdr:from>
    <xdr:to>
      <xdr:col>55</xdr:col>
      <xdr:colOff>0</xdr:colOff>
      <xdr:row>41</xdr:row>
      <xdr:rowOff>91440</xdr:rowOff>
    </xdr:to>
    <xdr:cxnSp macro="">
      <xdr:nvCxnSpPr>
        <xdr:cNvPr id="134" name="直線コネクタ 133"/>
        <xdr:cNvCxnSpPr/>
      </xdr:nvCxnSpPr>
      <xdr:spPr>
        <a:xfrm>
          <a:off x="8686800" y="68668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44450</xdr:rowOff>
    </xdr:from>
    <xdr:to>
      <xdr:col>46</xdr:col>
      <xdr:colOff>38100</xdr:colOff>
      <xdr:row>41</xdr:row>
      <xdr:rowOff>146050</xdr:rowOff>
    </xdr:to>
    <xdr:sp macro="" textlink="">
      <xdr:nvSpPr>
        <xdr:cNvPr id="135" name="楕円 134"/>
        <xdr:cNvSpPr/>
      </xdr:nvSpPr>
      <xdr:spPr>
        <a:xfrm>
          <a:off x="7842250" y="6819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91440</xdr:rowOff>
    </xdr:from>
    <xdr:to>
      <xdr:col>50</xdr:col>
      <xdr:colOff>114300</xdr:colOff>
      <xdr:row>41</xdr:row>
      <xdr:rowOff>95250</xdr:rowOff>
    </xdr:to>
    <xdr:cxnSp macro="">
      <xdr:nvCxnSpPr>
        <xdr:cNvPr id="136" name="直線コネクタ 135"/>
        <xdr:cNvCxnSpPr/>
      </xdr:nvCxnSpPr>
      <xdr:spPr>
        <a:xfrm flipV="1">
          <a:off x="7886700" y="686689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44450</xdr:rowOff>
    </xdr:from>
    <xdr:to>
      <xdr:col>41</xdr:col>
      <xdr:colOff>101600</xdr:colOff>
      <xdr:row>41</xdr:row>
      <xdr:rowOff>146050</xdr:rowOff>
    </xdr:to>
    <xdr:sp macro="" textlink="">
      <xdr:nvSpPr>
        <xdr:cNvPr id="137" name="楕円 136"/>
        <xdr:cNvSpPr/>
      </xdr:nvSpPr>
      <xdr:spPr>
        <a:xfrm>
          <a:off x="702945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95250</xdr:rowOff>
    </xdr:from>
    <xdr:to>
      <xdr:col>45</xdr:col>
      <xdr:colOff>177800</xdr:colOff>
      <xdr:row>41</xdr:row>
      <xdr:rowOff>95250</xdr:rowOff>
    </xdr:to>
    <xdr:cxnSp macro="">
      <xdr:nvCxnSpPr>
        <xdr:cNvPr id="138" name="直線コネクタ 137"/>
        <xdr:cNvCxnSpPr/>
      </xdr:nvCxnSpPr>
      <xdr:spPr>
        <a:xfrm>
          <a:off x="7080250" y="6870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48260</xdr:rowOff>
    </xdr:from>
    <xdr:to>
      <xdr:col>36</xdr:col>
      <xdr:colOff>165100</xdr:colOff>
      <xdr:row>41</xdr:row>
      <xdr:rowOff>149860</xdr:rowOff>
    </xdr:to>
    <xdr:sp macro="" textlink="">
      <xdr:nvSpPr>
        <xdr:cNvPr id="139" name="楕円 138"/>
        <xdr:cNvSpPr/>
      </xdr:nvSpPr>
      <xdr:spPr>
        <a:xfrm>
          <a:off x="6235700" y="6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95250</xdr:rowOff>
    </xdr:from>
    <xdr:to>
      <xdr:col>41</xdr:col>
      <xdr:colOff>50800</xdr:colOff>
      <xdr:row>41</xdr:row>
      <xdr:rowOff>99060</xdr:rowOff>
    </xdr:to>
    <xdr:cxnSp macro="">
      <xdr:nvCxnSpPr>
        <xdr:cNvPr id="140" name="直線コネクタ 139"/>
        <xdr:cNvCxnSpPr/>
      </xdr:nvCxnSpPr>
      <xdr:spPr>
        <a:xfrm flipV="1">
          <a:off x="6286500" y="687070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xdr:cNvSpPr txBox="1"/>
      </xdr:nvSpPr>
      <xdr:spPr>
        <a:xfrm>
          <a:off x="8458277" y="646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xdr:cNvSpPr txBox="1"/>
      </xdr:nvSpPr>
      <xdr:spPr>
        <a:xfrm>
          <a:off x="7677227" y="647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xdr:cNvSpPr txBox="1"/>
      </xdr:nvSpPr>
      <xdr:spPr>
        <a:xfrm>
          <a:off x="6864427" y="647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xdr:cNvSpPr txBox="1"/>
      </xdr:nvSpPr>
      <xdr:spPr>
        <a:xfrm>
          <a:off x="607067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133367</xdr:rowOff>
    </xdr:from>
    <xdr:ext cx="469744" cy="259045"/>
    <xdr:sp macro="" textlink="">
      <xdr:nvSpPr>
        <xdr:cNvPr id="145" name="n_1mainValue【図書館】&#10;一人当たり面積"/>
        <xdr:cNvSpPr txBox="1"/>
      </xdr:nvSpPr>
      <xdr:spPr>
        <a:xfrm>
          <a:off x="8458277" y="69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137177</xdr:rowOff>
    </xdr:from>
    <xdr:ext cx="469744" cy="259045"/>
    <xdr:sp macro="" textlink="">
      <xdr:nvSpPr>
        <xdr:cNvPr id="146" name="n_2mainValue【図書館】&#10;一人当たり面積"/>
        <xdr:cNvSpPr txBox="1"/>
      </xdr:nvSpPr>
      <xdr:spPr>
        <a:xfrm>
          <a:off x="76772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137177</xdr:rowOff>
    </xdr:from>
    <xdr:ext cx="469744" cy="259045"/>
    <xdr:sp macro="" textlink="">
      <xdr:nvSpPr>
        <xdr:cNvPr id="147" name="n_3mainValue【図書館】&#10;一人当たり面積"/>
        <xdr:cNvSpPr txBox="1"/>
      </xdr:nvSpPr>
      <xdr:spPr>
        <a:xfrm>
          <a:off x="68644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140987</xdr:rowOff>
    </xdr:from>
    <xdr:ext cx="469744" cy="259045"/>
    <xdr:sp macro="" textlink="">
      <xdr:nvSpPr>
        <xdr:cNvPr id="148" name="n_4mainValue【図書館】&#10;一人当たり面積"/>
        <xdr:cNvSpPr txBox="1"/>
      </xdr:nvSpPr>
      <xdr:spPr>
        <a:xfrm>
          <a:off x="6070677" y="691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177665" y="9343390"/>
          <a:ext cx="0" cy="135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216400" y="912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108450" y="9343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216400" y="9943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127500" y="1008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384550" y="100754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571750" y="10057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778000" y="100509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984250" y="100395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94524</xdr:rowOff>
    </xdr:from>
    <xdr:to>
      <xdr:col>24</xdr:col>
      <xdr:colOff>114300</xdr:colOff>
      <xdr:row>62</xdr:row>
      <xdr:rowOff>24674</xdr:rowOff>
    </xdr:to>
    <xdr:sp macro="" textlink="">
      <xdr:nvSpPr>
        <xdr:cNvPr id="190" name="楕円 189"/>
        <xdr:cNvSpPr/>
      </xdr:nvSpPr>
      <xdr:spPr>
        <a:xfrm>
          <a:off x="4127500" y="101719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72951</xdr:rowOff>
    </xdr:from>
    <xdr:ext cx="405111" cy="259045"/>
    <xdr:sp macro="" textlink="">
      <xdr:nvSpPr>
        <xdr:cNvPr id="191" name="【体育館・プール】&#10;有形固定資産減価償却率該当値テキスト"/>
        <xdr:cNvSpPr txBox="1"/>
      </xdr:nvSpPr>
      <xdr:spPr>
        <a:xfrm>
          <a:off x="4216400" y="1015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65133</xdr:rowOff>
    </xdr:from>
    <xdr:to>
      <xdr:col>20</xdr:col>
      <xdr:colOff>38100</xdr:colOff>
      <xdr:row>62</xdr:row>
      <xdr:rowOff>166733</xdr:rowOff>
    </xdr:to>
    <xdr:sp macro="" textlink="">
      <xdr:nvSpPr>
        <xdr:cNvPr id="192" name="楕円 191"/>
        <xdr:cNvSpPr/>
      </xdr:nvSpPr>
      <xdr:spPr>
        <a:xfrm>
          <a:off x="3384550" y="103076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145324</xdr:rowOff>
    </xdr:from>
    <xdr:to>
      <xdr:col>24</xdr:col>
      <xdr:colOff>63500</xdr:colOff>
      <xdr:row>62</xdr:row>
      <xdr:rowOff>115933</xdr:rowOff>
    </xdr:to>
    <xdr:cxnSp macro="">
      <xdr:nvCxnSpPr>
        <xdr:cNvPr id="193" name="直線コネクタ 192"/>
        <xdr:cNvCxnSpPr/>
      </xdr:nvCxnSpPr>
      <xdr:spPr>
        <a:xfrm flipV="1">
          <a:off x="3429000" y="10222774"/>
          <a:ext cx="749300" cy="13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35741</xdr:rowOff>
    </xdr:from>
    <xdr:to>
      <xdr:col>15</xdr:col>
      <xdr:colOff>101600</xdr:colOff>
      <xdr:row>62</xdr:row>
      <xdr:rowOff>137341</xdr:rowOff>
    </xdr:to>
    <xdr:sp macro="" textlink="">
      <xdr:nvSpPr>
        <xdr:cNvPr id="194" name="楕円 193"/>
        <xdr:cNvSpPr/>
      </xdr:nvSpPr>
      <xdr:spPr>
        <a:xfrm>
          <a:off x="2571750" y="1027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86541</xdr:rowOff>
    </xdr:from>
    <xdr:to>
      <xdr:col>19</xdr:col>
      <xdr:colOff>177800</xdr:colOff>
      <xdr:row>62</xdr:row>
      <xdr:rowOff>115933</xdr:rowOff>
    </xdr:to>
    <xdr:cxnSp macro="">
      <xdr:nvCxnSpPr>
        <xdr:cNvPr id="195" name="直線コネクタ 194"/>
        <xdr:cNvCxnSpPr/>
      </xdr:nvCxnSpPr>
      <xdr:spPr>
        <a:xfrm>
          <a:off x="2622550" y="10329091"/>
          <a:ext cx="8064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4717</xdr:rowOff>
    </xdr:from>
    <xdr:to>
      <xdr:col>10</xdr:col>
      <xdr:colOff>165100</xdr:colOff>
      <xdr:row>62</xdr:row>
      <xdr:rowOff>106317</xdr:rowOff>
    </xdr:to>
    <xdr:sp macro="" textlink="">
      <xdr:nvSpPr>
        <xdr:cNvPr id="196" name="楕円 195"/>
        <xdr:cNvSpPr/>
      </xdr:nvSpPr>
      <xdr:spPr>
        <a:xfrm>
          <a:off x="1778000" y="1024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55517</xdr:rowOff>
    </xdr:from>
    <xdr:to>
      <xdr:col>15</xdr:col>
      <xdr:colOff>50800</xdr:colOff>
      <xdr:row>62</xdr:row>
      <xdr:rowOff>86541</xdr:rowOff>
    </xdr:to>
    <xdr:cxnSp macro="">
      <xdr:nvCxnSpPr>
        <xdr:cNvPr id="197" name="直線コネクタ 196"/>
        <xdr:cNvCxnSpPr/>
      </xdr:nvCxnSpPr>
      <xdr:spPr>
        <a:xfrm>
          <a:off x="1828800" y="10298067"/>
          <a:ext cx="7937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42273</xdr:rowOff>
    </xdr:from>
    <xdr:to>
      <xdr:col>6</xdr:col>
      <xdr:colOff>38100</xdr:colOff>
      <xdr:row>62</xdr:row>
      <xdr:rowOff>143873</xdr:rowOff>
    </xdr:to>
    <xdr:sp macro="" textlink="">
      <xdr:nvSpPr>
        <xdr:cNvPr id="198" name="楕円 197"/>
        <xdr:cNvSpPr/>
      </xdr:nvSpPr>
      <xdr:spPr>
        <a:xfrm>
          <a:off x="984250" y="102848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55517</xdr:rowOff>
    </xdr:from>
    <xdr:to>
      <xdr:col>10</xdr:col>
      <xdr:colOff>114300</xdr:colOff>
      <xdr:row>62</xdr:row>
      <xdr:rowOff>93073</xdr:rowOff>
    </xdr:to>
    <xdr:cxnSp macro="">
      <xdr:nvCxnSpPr>
        <xdr:cNvPr id="199" name="直線コネクタ 198"/>
        <xdr:cNvCxnSpPr/>
      </xdr:nvCxnSpPr>
      <xdr:spPr>
        <a:xfrm flipV="1">
          <a:off x="1028700" y="10298067"/>
          <a:ext cx="8001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239144" y="985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xdr:cNvSpPr txBox="1"/>
      </xdr:nvSpPr>
      <xdr:spPr>
        <a:xfrm>
          <a:off x="2439044" y="9839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xdr:cNvSpPr txBox="1"/>
      </xdr:nvSpPr>
      <xdr:spPr>
        <a:xfrm>
          <a:off x="1645294" y="9832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xdr:cNvSpPr txBox="1"/>
      </xdr:nvSpPr>
      <xdr:spPr>
        <a:xfrm>
          <a:off x="851544" y="9821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157860</xdr:rowOff>
    </xdr:from>
    <xdr:ext cx="405111" cy="259045"/>
    <xdr:sp macro="" textlink="">
      <xdr:nvSpPr>
        <xdr:cNvPr id="204" name="n_1mainValue【体育館・プール】&#10;有形固定資産減価償却率"/>
        <xdr:cNvSpPr txBox="1"/>
      </xdr:nvSpPr>
      <xdr:spPr>
        <a:xfrm>
          <a:off x="3239144" y="1040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128468</xdr:rowOff>
    </xdr:from>
    <xdr:ext cx="405111" cy="259045"/>
    <xdr:sp macro="" textlink="">
      <xdr:nvSpPr>
        <xdr:cNvPr id="205" name="n_2mainValue【体育館・プール】&#10;有形固定資産減価償却率"/>
        <xdr:cNvSpPr txBox="1"/>
      </xdr:nvSpPr>
      <xdr:spPr>
        <a:xfrm>
          <a:off x="2439044" y="10371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97444</xdr:rowOff>
    </xdr:from>
    <xdr:ext cx="405111" cy="259045"/>
    <xdr:sp macro="" textlink="">
      <xdr:nvSpPr>
        <xdr:cNvPr id="206" name="n_3mainValue【体育館・プール】&#10;有形固定資産減価償却率"/>
        <xdr:cNvSpPr txBox="1"/>
      </xdr:nvSpPr>
      <xdr:spPr>
        <a:xfrm>
          <a:off x="1645294" y="10339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135000</xdr:rowOff>
    </xdr:from>
    <xdr:ext cx="405111" cy="259045"/>
    <xdr:sp macro="" textlink="">
      <xdr:nvSpPr>
        <xdr:cNvPr id="207" name="n_4mainValue【体育館・プール】&#10;有形固定資産減価償却率"/>
        <xdr:cNvSpPr txBox="1"/>
      </xdr:nvSpPr>
      <xdr:spPr>
        <a:xfrm>
          <a:off x="851544" y="10377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9429115" y="9378061"/>
          <a:ext cx="0" cy="127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9467850" y="1065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9359900" y="106485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9467850" y="915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9359900" y="93780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xdr:cNvSpPr txBox="1"/>
      </xdr:nvSpPr>
      <xdr:spPr>
        <a:xfrm>
          <a:off x="9467850" y="1042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9398000" y="104494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8636000" y="10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7842250" y="104726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7029450" y="104764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235700" y="10480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30353</xdr:rowOff>
    </xdr:from>
    <xdr:to>
      <xdr:col>55</xdr:col>
      <xdr:colOff>50800</xdr:colOff>
      <xdr:row>63</xdr:row>
      <xdr:rowOff>131953</xdr:rowOff>
    </xdr:to>
    <xdr:sp macro="" textlink="">
      <xdr:nvSpPr>
        <xdr:cNvPr id="247" name="楕円 246"/>
        <xdr:cNvSpPr/>
      </xdr:nvSpPr>
      <xdr:spPr>
        <a:xfrm>
          <a:off x="9398000" y="104380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53230</xdr:rowOff>
    </xdr:from>
    <xdr:ext cx="469744" cy="259045"/>
    <xdr:sp macro="" textlink="">
      <xdr:nvSpPr>
        <xdr:cNvPr id="248" name="【体育館・プール】&#10;一人当たり面積該当値テキスト"/>
        <xdr:cNvSpPr txBox="1"/>
      </xdr:nvSpPr>
      <xdr:spPr>
        <a:xfrm>
          <a:off x="9467850" y="1029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33020</xdr:rowOff>
    </xdr:from>
    <xdr:to>
      <xdr:col>50</xdr:col>
      <xdr:colOff>165100</xdr:colOff>
      <xdr:row>63</xdr:row>
      <xdr:rowOff>134620</xdr:rowOff>
    </xdr:to>
    <xdr:sp macro="" textlink="">
      <xdr:nvSpPr>
        <xdr:cNvPr id="249" name="楕円 248"/>
        <xdr:cNvSpPr/>
      </xdr:nvSpPr>
      <xdr:spPr>
        <a:xfrm>
          <a:off x="8636000" y="104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81153</xdr:rowOff>
    </xdr:from>
    <xdr:to>
      <xdr:col>55</xdr:col>
      <xdr:colOff>0</xdr:colOff>
      <xdr:row>63</xdr:row>
      <xdr:rowOff>83820</xdr:rowOff>
    </xdr:to>
    <xdr:cxnSp macro="">
      <xdr:nvCxnSpPr>
        <xdr:cNvPr id="250" name="直線コネクタ 249"/>
        <xdr:cNvCxnSpPr/>
      </xdr:nvCxnSpPr>
      <xdr:spPr>
        <a:xfrm flipV="1">
          <a:off x="8686800" y="10488803"/>
          <a:ext cx="74295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35687</xdr:rowOff>
    </xdr:from>
    <xdr:to>
      <xdr:col>46</xdr:col>
      <xdr:colOff>38100</xdr:colOff>
      <xdr:row>63</xdr:row>
      <xdr:rowOff>137287</xdr:rowOff>
    </xdr:to>
    <xdr:sp macro="" textlink="">
      <xdr:nvSpPr>
        <xdr:cNvPr id="251" name="楕円 250"/>
        <xdr:cNvSpPr/>
      </xdr:nvSpPr>
      <xdr:spPr>
        <a:xfrm>
          <a:off x="7842250" y="104433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83820</xdr:rowOff>
    </xdr:from>
    <xdr:to>
      <xdr:col>50</xdr:col>
      <xdr:colOff>114300</xdr:colOff>
      <xdr:row>63</xdr:row>
      <xdr:rowOff>86487</xdr:rowOff>
    </xdr:to>
    <xdr:cxnSp macro="">
      <xdr:nvCxnSpPr>
        <xdr:cNvPr id="252" name="直線コネクタ 251"/>
        <xdr:cNvCxnSpPr/>
      </xdr:nvCxnSpPr>
      <xdr:spPr>
        <a:xfrm flipV="1">
          <a:off x="7886700" y="10491470"/>
          <a:ext cx="8001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38354</xdr:rowOff>
    </xdr:from>
    <xdr:to>
      <xdr:col>41</xdr:col>
      <xdr:colOff>101600</xdr:colOff>
      <xdr:row>63</xdr:row>
      <xdr:rowOff>139954</xdr:rowOff>
    </xdr:to>
    <xdr:sp macro="" textlink="">
      <xdr:nvSpPr>
        <xdr:cNvPr id="253" name="楕円 252"/>
        <xdr:cNvSpPr/>
      </xdr:nvSpPr>
      <xdr:spPr>
        <a:xfrm>
          <a:off x="7029450" y="1044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86487</xdr:rowOff>
    </xdr:from>
    <xdr:to>
      <xdr:col>45</xdr:col>
      <xdr:colOff>177800</xdr:colOff>
      <xdr:row>63</xdr:row>
      <xdr:rowOff>89154</xdr:rowOff>
    </xdr:to>
    <xdr:cxnSp macro="">
      <xdr:nvCxnSpPr>
        <xdr:cNvPr id="254" name="直線コネクタ 253"/>
        <xdr:cNvCxnSpPr/>
      </xdr:nvCxnSpPr>
      <xdr:spPr>
        <a:xfrm flipV="1">
          <a:off x="7080250" y="10494137"/>
          <a:ext cx="80645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15113</xdr:rowOff>
    </xdr:from>
    <xdr:to>
      <xdr:col>36</xdr:col>
      <xdr:colOff>165100</xdr:colOff>
      <xdr:row>63</xdr:row>
      <xdr:rowOff>116713</xdr:rowOff>
    </xdr:to>
    <xdr:sp macro="" textlink="">
      <xdr:nvSpPr>
        <xdr:cNvPr id="255" name="楕円 254"/>
        <xdr:cNvSpPr/>
      </xdr:nvSpPr>
      <xdr:spPr>
        <a:xfrm>
          <a:off x="6235700" y="1042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65913</xdr:rowOff>
    </xdr:from>
    <xdr:to>
      <xdr:col>41</xdr:col>
      <xdr:colOff>50800</xdr:colOff>
      <xdr:row>63</xdr:row>
      <xdr:rowOff>89154</xdr:rowOff>
    </xdr:to>
    <xdr:cxnSp macro="">
      <xdr:nvCxnSpPr>
        <xdr:cNvPr id="256" name="直線コネクタ 255"/>
        <xdr:cNvCxnSpPr/>
      </xdr:nvCxnSpPr>
      <xdr:spPr>
        <a:xfrm>
          <a:off x="6286500" y="10473563"/>
          <a:ext cx="79375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xdr:cNvSpPr txBox="1"/>
      </xdr:nvSpPr>
      <xdr:spPr>
        <a:xfrm>
          <a:off x="8458277" y="1055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xdr:cNvSpPr txBox="1"/>
      </xdr:nvSpPr>
      <xdr:spPr>
        <a:xfrm>
          <a:off x="7677227" y="1056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xdr:cNvSpPr txBox="1"/>
      </xdr:nvSpPr>
      <xdr:spPr>
        <a:xfrm>
          <a:off x="6864427" y="105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xdr:cNvSpPr txBox="1"/>
      </xdr:nvSpPr>
      <xdr:spPr>
        <a:xfrm>
          <a:off x="6070677" y="1057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151147</xdr:rowOff>
    </xdr:from>
    <xdr:ext cx="469744" cy="259045"/>
    <xdr:sp macro="" textlink="">
      <xdr:nvSpPr>
        <xdr:cNvPr id="261" name="n_1mainValue【体育館・プール】&#10;一人当たり面積"/>
        <xdr:cNvSpPr txBox="1"/>
      </xdr:nvSpPr>
      <xdr:spPr>
        <a:xfrm>
          <a:off x="845827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153814</xdr:rowOff>
    </xdr:from>
    <xdr:ext cx="469744" cy="259045"/>
    <xdr:sp macro="" textlink="">
      <xdr:nvSpPr>
        <xdr:cNvPr id="262" name="n_2mainValue【体育館・プール】&#10;一人当たり面積"/>
        <xdr:cNvSpPr txBox="1"/>
      </xdr:nvSpPr>
      <xdr:spPr>
        <a:xfrm>
          <a:off x="7677227" y="102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156481</xdr:rowOff>
    </xdr:from>
    <xdr:ext cx="469744" cy="259045"/>
    <xdr:sp macro="" textlink="">
      <xdr:nvSpPr>
        <xdr:cNvPr id="263" name="n_3mainValue【体育館・プール】&#10;一人当たり面積"/>
        <xdr:cNvSpPr txBox="1"/>
      </xdr:nvSpPr>
      <xdr:spPr>
        <a:xfrm>
          <a:off x="6864427" y="1023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133240</xdr:rowOff>
    </xdr:from>
    <xdr:ext cx="469744" cy="259045"/>
    <xdr:sp macro="" textlink="">
      <xdr:nvSpPr>
        <xdr:cNvPr id="264" name="n_4mainValue【体育館・プール】&#10;一人当たり面積"/>
        <xdr:cNvSpPr txBox="1"/>
      </xdr:nvSpPr>
      <xdr:spPr>
        <a:xfrm>
          <a:off x="6070677" y="1021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177665" y="12950008"/>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216400" y="127315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108450" y="129500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xdr:cNvSpPr txBox="1"/>
      </xdr:nvSpPr>
      <xdr:spPr>
        <a:xfrm>
          <a:off x="4216400" y="13516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127500" y="136592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384550" y="136249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xdr:cNvSpPr/>
      </xdr:nvSpPr>
      <xdr:spPr>
        <a:xfrm>
          <a:off x="2571750" y="136510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xdr:cNvSpPr/>
      </xdr:nvSpPr>
      <xdr:spPr>
        <a:xfrm>
          <a:off x="1778000" y="136265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xdr:cNvSpPr/>
      </xdr:nvSpPr>
      <xdr:spPr>
        <a:xfrm>
          <a:off x="984250" y="13605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129358</xdr:rowOff>
    </xdr:from>
    <xdr:to>
      <xdr:col>24</xdr:col>
      <xdr:colOff>114300</xdr:colOff>
      <xdr:row>86</xdr:row>
      <xdr:rowOff>59508</xdr:rowOff>
    </xdr:to>
    <xdr:sp macro="" textlink="">
      <xdr:nvSpPr>
        <xdr:cNvPr id="306" name="楕円 305"/>
        <xdr:cNvSpPr/>
      </xdr:nvSpPr>
      <xdr:spPr>
        <a:xfrm>
          <a:off x="4127500" y="141692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107785</xdr:rowOff>
    </xdr:from>
    <xdr:ext cx="405111" cy="259045"/>
    <xdr:sp macro="" textlink="">
      <xdr:nvSpPr>
        <xdr:cNvPr id="307" name="【福祉施設】&#10;有形固定資産減価償却率該当値テキスト"/>
        <xdr:cNvSpPr txBox="1"/>
      </xdr:nvSpPr>
      <xdr:spPr>
        <a:xfrm>
          <a:off x="4216400" y="14147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108131</xdr:rowOff>
    </xdr:from>
    <xdr:to>
      <xdr:col>20</xdr:col>
      <xdr:colOff>38100</xdr:colOff>
      <xdr:row>86</xdr:row>
      <xdr:rowOff>38281</xdr:rowOff>
    </xdr:to>
    <xdr:sp macro="" textlink="">
      <xdr:nvSpPr>
        <xdr:cNvPr id="308" name="楕円 307"/>
        <xdr:cNvSpPr/>
      </xdr:nvSpPr>
      <xdr:spPr>
        <a:xfrm>
          <a:off x="3384550" y="141479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158931</xdr:rowOff>
    </xdr:from>
    <xdr:to>
      <xdr:col>24</xdr:col>
      <xdr:colOff>63500</xdr:colOff>
      <xdr:row>86</xdr:row>
      <xdr:rowOff>8708</xdr:rowOff>
    </xdr:to>
    <xdr:cxnSp macro="">
      <xdr:nvCxnSpPr>
        <xdr:cNvPr id="309" name="直線コネクタ 308"/>
        <xdr:cNvCxnSpPr/>
      </xdr:nvCxnSpPr>
      <xdr:spPr>
        <a:xfrm>
          <a:off x="3429000" y="14198781"/>
          <a:ext cx="7493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86905</xdr:rowOff>
    </xdr:from>
    <xdr:to>
      <xdr:col>15</xdr:col>
      <xdr:colOff>101600</xdr:colOff>
      <xdr:row>86</xdr:row>
      <xdr:rowOff>17055</xdr:rowOff>
    </xdr:to>
    <xdr:sp macro="" textlink="">
      <xdr:nvSpPr>
        <xdr:cNvPr id="310" name="楕円 309"/>
        <xdr:cNvSpPr/>
      </xdr:nvSpPr>
      <xdr:spPr>
        <a:xfrm>
          <a:off x="2571750" y="141267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137705</xdr:rowOff>
    </xdr:from>
    <xdr:to>
      <xdr:col>19</xdr:col>
      <xdr:colOff>177800</xdr:colOff>
      <xdr:row>85</xdr:row>
      <xdr:rowOff>158931</xdr:rowOff>
    </xdr:to>
    <xdr:cxnSp macro="">
      <xdr:nvCxnSpPr>
        <xdr:cNvPr id="311" name="直線コネクタ 310"/>
        <xdr:cNvCxnSpPr/>
      </xdr:nvCxnSpPr>
      <xdr:spPr>
        <a:xfrm>
          <a:off x="2622550" y="14177555"/>
          <a:ext cx="80645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62412</xdr:rowOff>
    </xdr:from>
    <xdr:to>
      <xdr:col>10</xdr:col>
      <xdr:colOff>165100</xdr:colOff>
      <xdr:row>83</xdr:row>
      <xdr:rowOff>164012</xdr:rowOff>
    </xdr:to>
    <xdr:sp macro="" textlink="">
      <xdr:nvSpPr>
        <xdr:cNvPr id="312" name="楕円 311"/>
        <xdr:cNvSpPr/>
      </xdr:nvSpPr>
      <xdr:spPr>
        <a:xfrm>
          <a:off x="1778000" y="1377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113212</xdr:rowOff>
    </xdr:from>
    <xdr:to>
      <xdr:col>15</xdr:col>
      <xdr:colOff>50800</xdr:colOff>
      <xdr:row>85</xdr:row>
      <xdr:rowOff>137705</xdr:rowOff>
    </xdr:to>
    <xdr:cxnSp macro="">
      <xdr:nvCxnSpPr>
        <xdr:cNvPr id="313" name="直線コネクタ 312"/>
        <xdr:cNvCxnSpPr/>
      </xdr:nvCxnSpPr>
      <xdr:spPr>
        <a:xfrm>
          <a:off x="1828800" y="13822862"/>
          <a:ext cx="793750" cy="35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142421</xdr:rowOff>
    </xdr:from>
    <xdr:to>
      <xdr:col>6</xdr:col>
      <xdr:colOff>38100</xdr:colOff>
      <xdr:row>83</xdr:row>
      <xdr:rowOff>72571</xdr:rowOff>
    </xdr:to>
    <xdr:sp macro="" textlink="">
      <xdr:nvSpPr>
        <xdr:cNvPr id="314" name="楕円 313"/>
        <xdr:cNvSpPr/>
      </xdr:nvSpPr>
      <xdr:spPr>
        <a:xfrm>
          <a:off x="984250" y="136869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21771</xdr:rowOff>
    </xdr:from>
    <xdr:to>
      <xdr:col>10</xdr:col>
      <xdr:colOff>114300</xdr:colOff>
      <xdr:row>83</xdr:row>
      <xdr:rowOff>113212</xdr:rowOff>
    </xdr:to>
    <xdr:cxnSp macro="">
      <xdr:nvCxnSpPr>
        <xdr:cNvPr id="315" name="直線コネクタ 314"/>
        <xdr:cNvCxnSpPr/>
      </xdr:nvCxnSpPr>
      <xdr:spPr>
        <a:xfrm>
          <a:off x="1028700" y="13731421"/>
          <a:ext cx="8001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xdr:cNvSpPr txBox="1"/>
      </xdr:nvSpPr>
      <xdr:spPr>
        <a:xfrm>
          <a:off x="3239144" y="13406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xdr:cNvSpPr txBox="1"/>
      </xdr:nvSpPr>
      <xdr:spPr>
        <a:xfrm>
          <a:off x="2439044" y="13432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xdr:cNvSpPr txBox="1"/>
      </xdr:nvSpPr>
      <xdr:spPr>
        <a:xfrm>
          <a:off x="1645294" y="13408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xdr:cNvSpPr txBox="1"/>
      </xdr:nvSpPr>
      <xdr:spPr>
        <a:xfrm>
          <a:off x="851544" y="13386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29408</xdr:rowOff>
    </xdr:from>
    <xdr:ext cx="405111" cy="259045"/>
    <xdr:sp macro="" textlink="">
      <xdr:nvSpPr>
        <xdr:cNvPr id="320" name="n_1mainValue【福祉施設】&#10;有形固定資産減価償却率"/>
        <xdr:cNvSpPr txBox="1"/>
      </xdr:nvSpPr>
      <xdr:spPr>
        <a:xfrm>
          <a:off x="3239144" y="14234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8182</xdr:rowOff>
    </xdr:from>
    <xdr:ext cx="405111" cy="259045"/>
    <xdr:sp macro="" textlink="">
      <xdr:nvSpPr>
        <xdr:cNvPr id="321" name="n_2mainValue【福祉施設】&#10;有形固定資産減価償却率"/>
        <xdr:cNvSpPr txBox="1"/>
      </xdr:nvSpPr>
      <xdr:spPr>
        <a:xfrm>
          <a:off x="2439044" y="14213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155139</xdr:rowOff>
    </xdr:from>
    <xdr:ext cx="405111" cy="259045"/>
    <xdr:sp macro="" textlink="">
      <xdr:nvSpPr>
        <xdr:cNvPr id="322" name="n_3mainValue【福祉施設】&#10;有形固定資産減価償却率"/>
        <xdr:cNvSpPr txBox="1"/>
      </xdr:nvSpPr>
      <xdr:spPr>
        <a:xfrm>
          <a:off x="1645294" y="13864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63698</xdr:rowOff>
    </xdr:from>
    <xdr:ext cx="405111" cy="259045"/>
    <xdr:sp macro="" textlink="">
      <xdr:nvSpPr>
        <xdr:cNvPr id="323" name="n_4mainValue【福祉施設】&#10;有形固定資産減価償却率"/>
        <xdr:cNvSpPr txBox="1"/>
      </xdr:nvSpPr>
      <xdr:spPr>
        <a:xfrm>
          <a:off x="851544" y="13773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9429115" y="12890246"/>
          <a:ext cx="0" cy="134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9467850" y="1423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9359900" y="14231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9467850" y="1267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9359900" y="128902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xdr:cNvSpPr txBox="1"/>
      </xdr:nvSpPr>
      <xdr:spPr>
        <a:xfrm>
          <a:off x="9467850" y="1373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9398000" y="138780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8636000" y="13866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xdr:cNvSpPr/>
      </xdr:nvSpPr>
      <xdr:spPr>
        <a:xfrm>
          <a:off x="7842250" y="138752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xdr:cNvSpPr/>
      </xdr:nvSpPr>
      <xdr:spPr>
        <a:xfrm>
          <a:off x="7029450" y="138729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235700" y="1387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156463</xdr:rowOff>
    </xdr:from>
    <xdr:to>
      <xdr:col>55</xdr:col>
      <xdr:colOff>50800</xdr:colOff>
      <xdr:row>85</xdr:row>
      <xdr:rowOff>86613</xdr:rowOff>
    </xdr:to>
    <xdr:sp macro="" textlink="">
      <xdr:nvSpPr>
        <xdr:cNvPr id="361" name="楕円 360"/>
        <xdr:cNvSpPr/>
      </xdr:nvSpPr>
      <xdr:spPr>
        <a:xfrm>
          <a:off x="9398000" y="140312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134890</xdr:rowOff>
    </xdr:from>
    <xdr:ext cx="469744" cy="259045"/>
    <xdr:sp macro="" textlink="">
      <xdr:nvSpPr>
        <xdr:cNvPr id="362" name="【福祉施設】&#10;一人当たり面積該当値テキスト"/>
        <xdr:cNvSpPr txBox="1"/>
      </xdr:nvSpPr>
      <xdr:spPr>
        <a:xfrm>
          <a:off x="9467850" y="140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158750</xdr:rowOff>
    </xdr:from>
    <xdr:to>
      <xdr:col>50</xdr:col>
      <xdr:colOff>165100</xdr:colOff>
      <xdr:row>85</xdr:row>
      <xdr:rowOff>88900</xdr:rowOff>
    </xdr:to>
    <xdr:sp macro="" textlink="">
      <xdr:nvSpPr>
        <xdr:cNvPr id="363" name="楕円 362"/>
        <xdr:cNvSpPr/>
      </xdr:nvSpPr>
      <xdr:spPr>
        <a:xfrm>
          <a:off x="8636000" y="14033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35813</xdr:rowOff>
    </xdr:from>
    <xdr:to>
      <xdr:col>55</xdr:col>
      <xdr:colOff>0</xdr:colOff>
      <xdr:row>85</xdr:row>
      <xdr:rowOff>38100</xdr:rowOff>
    </xdr:to>
    <xdr:cxnSp macro="">
      <xdr:nvCxnSpPr>
        <xdr:cNvPr id="364" name="直線コネクタ 363"/>
        <xdr:cNvCxnSpPr/>
      </xdr:nvCxnSpPr>
      <xdr:spPr>
        <a:xfrm flipV="1">
          <a:off x="8686800" y="14075663"/>
          <a:ext cx="7429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161037</xdr:rowOff>
    </xdr:from>
    <xdr:to>
      <xdr:col>46</xdr:col>
      <xdr:colOff>38100</xdr:colOff>
      <xdr:row>85</xdr:row>
      <xdr:rowOff>91187</xdr:rowOff>
    </xdr:to>
    <xdr:sp macro="" textlink="">
      <xdr:nvSpPr>
        <xdr:cNvPr id="365" name="楕円 364"/>
        <xdr:cNvSpPr/>
      </xdr:nvSpPr>
      <xdr:spPr>
        <a:xfrm>
          <a:off x="7842250" y="140357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38100</xdr:rowOff>
    </xdr:from>
    <xdr:to>
      <xdr:col>50</xdr:col>
      <xdr:colOff>114300</xdr:colOff>
      <xdr:row>85</xdr:row>
      <xdr:rowOff>40387</xdr:rowOff>
    </xdr:to>
    <xdr:cxnSp macro="">
      <xdr:nvCxnSpPr>
        <xdr:cNvPr id="366" name="直線コネクタ 365"/>
        <xdr:cNvCxnSpPr/>
      </xdr:nvCxnSpPr>
      <xdr:spPr>
        <a:xfrm flipV="1">
          <a:off x="7886700" y="14077950"/>
          <a:ext cx="8001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78739</xdr:rowOff>
    </xdr:from>
    <xdr:to>
      <xdr:col>41</xdr:col>
      <xdr:colOff>101600</xdr:colOff>
      <xdr:row>83</xdr:row>
      <xdr:rowOff>8889</xdr:rowOff>
    </xdr:to>
    <xdr:sp macro="" textlink="">
      <xdr:nvSpPr>
        <xdr:cNvPr id="367" name="楕円 366"/>
        <xdr:cNvSpPr/>
      </xdr:nvSpPr>
      <xdr:spPr>
        <a:xfrm>
          <a:off x="7029450" y="136232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129539</xdr:rowOff>
    </xdr:from>
    <xdr:to>
      <xdr:col>45</xdr:col>
      <xdr:colOff>177800</xdr:colOff>
      <xdr:row>85</xdr:row>
      <xdr:rowOff>40387</xdr:rowOff>
    </xdr:to>
    <xdr:cxnSp macro="">
      <xdr:nvCxnSpPr>
        <xdr:cNvPr id="368" name="直線コネクタ 367"/>
        <xdr:cNvCxnSpPr/>
      </xdr:nvCxnSpPr>
      <xdr:spPr>
        <a:xfrm>
          <a:off x="7080250" y="13674089"/>
          <a:ext cx="806450" cy="40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140463</xdr:rowOff>
    </xdr:from>
    <xdr:to>
      <xdr:col>36</xdr:col>
      <xdr:colOff>165100</xdr:colOff>
      <xdr:row>83</xdr:row>
      <xdr:rowOff>70613</xdr:rowOff>
    </xdr:to>
    <xdr:sp macro="" textlink="">
      <xdr:nvSpPr>
        <xdr:cNvPr id="369" name="楕円 368"/>
        <xdr:cNvSpPr/>
      </xdr:nvSpPr>
      <xdr:spPr>
        <a:xfrm>
          <a:off x="6235700" y="136850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129539</xdr:rowOff>
    </xdr:from>
    <xdr:to>
      <xdr:col>41</xdr:col>
      <xdr:colOff>50800</xdr:colOff>
      <xdr:row>83</xdr:row>
      <xdr:rowOff>19813</xdr:rowOff>
    </xdr:to>
    <xdr:cxnSp macro="">
      <xdr:nvCxnSpPr>
        <xdr:cNvPr id="370" name="直線コネクタ 369"/>
        <xdr:cNvCxnSpPr/>
      </xdr:nvCxnSpPr>
      <xdr:spPr>
        <a:xfrm flipV="1">
          <a:off x="6286500" y="13674089"/>
          <a:ext cx="793750" cy="5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xdr:cNvSpPr txBox="1"/>
      </xdr:nvSpPr>
      <xdr:spPr>
        <a:xfrm>
          <a:off x="8458277" y="136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xdr:cNvSpPr txBox="1"/>
      </xdr:nvSpPr>
      <xdr:spPr>
        <a:xfrm>
          <a:off x="7677227" y="136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3" name="n_3aveValue【福祉施設】&#10;一人当たり面積"/>
        <xdr:cNvSpPr txBox="1"/>
      </xdr:nvSpPr>
      <xdr:spPr>
        <a:xfrm>
          <a:off x="6864427" y="139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4" name="n_4aveValue【福祉施設】&#10;一人当たり面積"/>
        <xdr:cNvSpPr txBox="1"/>
      </xdr:nvSpPr>
      <xdr:spPr>
        <a:xfrm>
          <a:off x="6070677"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80027</xdr:rowOff>
    </xdr:from>
    <xdr:ext cx="469744" cy="259045"/>
    <xdr:sp macro="" textlink="">
      <xdr:nvSpPr>
        <xdr:cNvPr id="375" name="n_1mainValue【福祉施設】&#10;一人当たり面積"/>
        <xdr:cNvSpPr txBox="1"/>
      </xdr:nvSpPr>
      <xdr:spPr>
        <a:xfrm>
          <a:off x="8458277" y="1411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82314</xdr:rowOff>
    </xdr:from>
    <xdr:ext cx="469744" cy="259045"/>
    <xdr:sp macro="" textlink="">
      <xdr:nvSpPr>
        <xdr:cNvPr id="376" name="n_2mainValue【福祉施設】&#10;一人当たり面積"/>
        <xdr:cNvSpPr txBox="1"/>
      </xdr:nvSpPr>
      <xdr:spPr>
        <a:xfrm>
          <a:off x="7677227" y="14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25416</xdr:rowOff>
    </xdr:from>
    <xdr:ext cx="469744" cy="259045"/>
    <xdr:sp macro="" textlink="">
      <xdr:nvSpPr>
        <xdr:cNvPr id="377" name="n_3mainValue【福祉施設】&#10;一人当たり面積"/>
        <xdr:cNvSpPr txBox="1"/>
      </xdr:nvSpPr>
      <xdr:spPr>
        <a:xfrm>
          <a:off x="6864427" y="1340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87140</xdr:rowOff>
    </xdr:from>
    <xdr:ext cx="469744" cy="259045"/>
    <xdr:sp macro="" textlink="">
      <xdr:nvSpPr>
        <xdr:cNvPr id="378" name="n_4mainValue【福祉施設】&#10;一人当たり面積"/>
        <xdr:cNvSpPr txBox="1"/>
      </xdr:nvSpPr>
      <xdr:spPr>
        <a:xfrm>
          <a:off x="6070677" y="1346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xdr:cNvSpPr txBox="1"/>
      </xdr:nvSpPr>
      <xdr:spPr>
        <a:xfrm>
          <a:off x="384961" y="1643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50800</xdr:rowOff>
    </xdr:from>
    <xdr:to>
      <xdr:col>24</xdr:col>
      <xdr:colOff>62865</xdr:colOff>
      <xdr:row>107</xdr:row>
      <xdr:rowOff>69850</xdr:rowOff>
    </xdr:to>
    <xdr:cxnSp macro="">
      <xdr:nvCxnSpPr>
        <xdr:cNvPr id="402" name="直線コネクタ 401"/>
        <xdr:cNvCxnSpPr/>
      </xdr:nvCxnSpPr>
      <xdr:spPr>
        <a:xfrm flipV="1">
          <a:off x="4177665" y="166243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3" name="【市民会館】&#10;有形固定資産減価償却率最小値テキスト"/>
        <xdr:cNvSpPr txBox="1"/>
      </xdr:nvSpPr>
      <xdr:spPr>
        <a:xfrm>
          <a:off x="4216400" y="17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4" name="直線コネクタ 403"/>
        <xdr:cNvCxnSpPr/>
      </xdr:nvCxnSpPr>
      <xdr:spPr>
        <a:xfrm>
          <a:off x="4108450" y="1784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168927</xdr:rowOff>
    </xdr:from>
    <xdr:ext cx="340478" cy="259045"/>
    <xdr:sp macro="" textlink="">
      <xdr:nvSpPr>
        <xdr:cNvPr id="405" name="【市民会館】&#10;有形固定資産減価償却率最大値テキスト"/>
        <xdr:cNvSpPr txBox="1"/>
      </xdr:nvSpPr>
      <xdr:spPr>
        <a:xfrm>
          <a:off x="4216400" y="16399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50800</xdr:rowOff>
    </xdr:from>
    <xdr:to>
      <xdr:col>24</xdr:col>
      <xdr:colOff>152400</xdr:colOff>
      <xdr:row>100</xdr:row>
      <xdr:rowOff>50800</xdr:rowOff>
    </xdr:to>
    <xdr:cxnSp macro="">
      <xdr:nvCxnSpPr>
        <xdr:cNvPr id="406" name="直線コネクタ 405"/>
        <xdr:cNvCxnSpPr/>
      </xdr:nvCxnSpPr>
      <xdr:spPr>
        <a:xfrm>
          <a:off x="4108450" y="16624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67327</xdr:rowOff>
    </xdr:from>
    <xdr:ext cx="405111" cy="259045"/>
    <xdr:sp macro="" textlink="">
      <xdr:nvSpPr>
        <xdr:cNvPr id="407" name="【市民会館】&#10;有形固定資産減価償却率平均値テキスト"/>
        <xdr:cNvSpPr txBox="1"/>
      </xdr:nvSpPr>
      <xdr:spPr>
        <a:xfrm>
          <a:off x="4216400" y="1715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88900</xdr:rowOff>
    </xdr:from>
    <xdr:to>
      <xdr:col>24</xdr:col>
      <xdr:colOff>114300</xdr:colOff>
      <xdr:row>104</xdr:row>
      <xdr:rowOff>19050</xdr:rowOff>
    </xdr:to>
    <xdr:sp macro="" textlink="">
      <xdr:nvSpPr>
        <xdr:cNvPr id="408" name="フローチャート: 判断 407"/>
        <xdr:cNvSpPr/>
      </xdr:nvSpPr>
      <xdr:spPr>
        <a:xfrm>
          <a:off x="4127500" y="1717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87630</xdr:rowOff>
    </xdr:from>
    <xdr:to>
      <xdr:col>20</xdr:col>
      <xdr:colOff>38100</xdr:colOff>
      <xdr:row>104</xdr:row>
      <xdr:rowOff>17780</xdr:rowOff>
    </xdr:to>
    <xdr:sp macro="" textlink="">
      <xdr:nvSpPr>
        <xdr:cNvPr id="409" name="フローチャート: 判断 408"/>
        <xdr:cNvSpPr/>
      </xdr:nvSpPr>
      <xdr:spPr>
        <a:xfrm>
          <a:off x="3384550" y="17175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410" name="フローチャート: 判断 409"/>
        <xdr:cNvSpPr/>
      </xdr:nvSpPr>
      <xdr:spPr>
        <a:xfrm>
          <a:off x="2571750" y="1716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58420</xdr:rowOff>
    </xdr:from>
    <xdr:to>
      <xdr:col>10</xdr:col>
      <xdr:colOff>165100</xdr:colOff>
      <xdr:row>103</xdr:row>
      <xdr:rowOff>160020</xdr:rowOff>
    </xdr:to>
    <xdr:sp macro="" textlink="">
      <xdr:nvSpPr>
        <xdr:cNvPr id="411" name="フローチャート: 判断 410"/>
        <xdr:cNvSpPr/>
      </xdr:nvSpPr>
      <xdr:spPr>
        <a:xfrm>
          <a:off x="1778000" y="1714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54611</xdr:rowOff>
    </xdr:from>
    <xdr:to>
      <xdr:col>6</xdr:col>
      <xdr:colOff>38100</xdr:colOff>
      <xdr:row>103</xdr:row>
      <xdr:rowOff>156211</xdr:rowOff>
    </xdr:to>
    <xdr:sp macro="" textlink="">
      <xdr:nvSpPr>
        <xdr:cNvPr id="412" name="フローチャート: 判断 411"/>
        <xdr:cNvSpPr/>
      </xdr:nvSpPr>
      <xdr:spPr>
        <a:xfrm>
          <a:off x="984250" y="171424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31750</xdr:rowOff>
    </xdr:from>
    <xdr:to>
      <xdr:col>24</xdr:col>
      <xdr:colOff>114300</xdr:colOff>
      <xdr:row>101</xdr:row>
      <xdr:rowOff>133350</xdr:rowOff>
    </xdr:to>
    <xdr:sp macro="" textlink="">
      <xdr:nvSpPr>
        <xdr:cNvPr id="418" name="楕円 417"/>
        <xdr:cNvSpPr/>
      </xdr:nvSpPr>
      <xdr:spPr>
        <a:xfrm>
          <a:off x="4127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54627</xdr:rowOff>
    </xdr:from>
    <xdr:ext cx="405111" cy="259045"/>
    <xdr:sp macro="" textlink="">
      <xdr:nvSpPr>
        <xdr:cNvPr id="419" name="【市民会館】&#10;有形固定資産減価償却率該当値テキスト"/>
        <xdr:cNvSpPr txBox="1"/>
      </xdr:nvSpPr>
      <xdr:spPr>
        <a:xfrm>
          <a:off x="4216400" y="1662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139700</xdr:rowOff>
    </xdr:from>
    <xdr:to>
      <xdr:col>20</xdr:col>
      <xdr:colOff>38100</xdr:colOff>
      <xdr:row>101</xdr:row>
      <xdr:rowOff>69850</xdr:rowOff>
    </xdr:to>
    <xdr:sp macro="" textlink="">
      <xdr:nvSpPr>
        <xdr:cNvPr id="420" name="楕円 419"/>
        <xdr:cNvSpPr/>
      </xdr:nvSpPr>
      <xdr:spPr>
        <a:xfrm>
          <a:off x="3384550" y="16713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19050</xdr:rowOff>
    </xdr:from>
    <xdr:to>
      <xdr:col>24</xdr:col>
      <xdr:colOff>63500</xdr:colOff>
      <xdr:row>101</xdr:row>
      <xdr:rowOff>82550</xdr:rowOff>
    </xdr:to>
    <xdr:cxnSp macro="">
      <xdr:nvCxnSpPr>
        <xdr:cNvPr id="421" name="直線コネクタ 420"/>
        <xdr:cNvCxnSpPr/>
      </xdr:nvCxnSpPr>
      <xdr:spPr>
        <a:xfrm>
          <a:off x="3429000" y="16764000"/>
          <a:ext cx="7493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76200</xdr:rowOff>
    </xdr:from>
    <xdr:to>
      <xdr:col>15</xdr:col>
      <xdr:colOff>101600</xdr:colOff>
      <xdr:row>101</xdr:row>
      <xdr:rowOff>6350</xdr:rowOff>
    </xdr:to>
    <xdr:sp macro="" textlink="">
      <xdr:nvSpPr>
        <xdr:cNvPr id="422" name="楕円 421"/>
        <xdr:cNvSpPr/>
      </xdr:nvSpPr>
      <xdr:spPr>
        <a:xfrm>
          <a:off x="2571750" y="166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127000</xdr:rowOff>
    </xdr:from>
    <xdr:to>
      <xdr:col>19</xdr:col>
      <xdr:colOff>177800</xdr:colOff>
      <xdr:row>101</xdr:row>
      <xdr:rowOff>19050</xdr:rowOff>
    </xdr:to>
    <xdr:cxnSp macro="">
      <xdr:nvCxnSpPr>
        <xdr:cNvPr id="423" name="直線コネクタ 422"/>
        <xdr:cNvCxnSpPr/>
      </xdr:nvCxnSpPr>
      <xdr:spPr>
        <a:xfrm>
          <a:off x="2622550" y="16700500"/>
          <a:ext cx="80645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12700</xdr:rowOff>
    </xdr:from>
    <xdr:to>
      <xdr:col>10</xdr:col>
      <xdr:colOff>165100</xdr:colOff>
      <xdr:row>100</xdr:row>
      <xdr:rowOff>114300</xdr:rowOff>
    </xdr:to>
    <xdr:sp macro="" textlink="">
      <xdr:nvSpPr>
        <xdr:cNvPr id="424" name="楕円 423"/>
        <xdr:cNvSpPr/>
      </xdr:nvSpPr>
      <xdr:spPr>
        <a:xfrm>
          <a:off x="17780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63500</xdr:rowOff>
    </xdr:from>
    <xdr:to>
      <xdr:col>15</xdr:col>
      <xdr:colOff>50800</xdr:colOff>
      <xdr:row>100</xdr:row>
      <xdr:rowOff>127000</xdr:rowOff>
    </xdr:to>
    <xdr:cxnSp macro="">
      <xdr:nvCxnSpPr>
        <xdr:cNvPr id="425" name="直線コネクタ 424"/>
        <xdr:cNvCxnSpPr/>
      </xdr:nvCxnSpPr>
      <xdr:spPr>
        <a:xfrm>
          <a:off x="1828800" y="16637000"/>
          <a:ext cx="79375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120650</xdr:rowOff>
    </xdr:from>
    <xdr:to>
      <xdr:col>6</xdr:col>
      <xdr:colOff>38100</xdr:colOff>
      <xdr:row>100</xdr:row>
      <xdr:rowOff>50800</xdr:rowOff>
    </xdr:to>
    <xdr:sp macro="" textlink="">
      <xdr:nvSpPr>
        <xdr:cNvPr id="426" name="楕円 425"/>
        <xdr:cNvSpPr/>
      </xdr:nvSpPr>
      <xdr:spPr>
        <a:xfrm>
          <a:off x="984250" y="16522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0</xdr:rowOff>
    </xdr:from>
    <xdr:to>
      <xdr:col>10</xdr:col>
      <xdr:colOff>114300</xdr:colOff>
      <xdr:row>100</xdr:row>
      <xdr:rowOff>63500</xdr:rowOff>
    </xdr:to>
    <xdr:cxnSp macro="">
      <xdr:nvCxnSpPr>
        <xdr:cNvPr id="427" name="直線コネクタ 426"/>
        <xdr:cNvCxnSpPr/>
      </xdr:nvCxnSpPr>
      <xdr:spPr>
        <a:xfrm>
          <a:off x="1028700" y="16573500"/>
          <a:ext cx="8001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8907</xdr:rowOff>
    </xdr:from>
    <xdr:ext cx="405111" cy="259045"/>
    <xdr:sp macro="" textlink="">
      <xdr:nvSpPr>
        <xdr:cNvPr id="428" name="n_1aveValue【市民会館】&#10;有形固定資産減価償却率"/>
        <xdr:cNvSpPr txBox="1"/>
      </xdr:nvSpPr>
      <xdr:spPr>
        <a:xfrm>
          <a:off x="3239144" y="1726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168927</xdr:rowOff>
    </xdr:from>
    <xdr:ext cx="405111" cy="259045"/>
    <xdr:sp macro="" textlink="">
      <xdr:nvSpPr>
        <xdr:cNvPr id="429" name="n_2aveValue【市民会館】&#10;有形固定資産減価償却率"/>
        <xdr:cNvSpPr txBox="1"/>
      </xdr:nvSpPr>
      <xdr:spPr>
        <a:xfrm>
          <a:off x="2439044" y="1725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151147</xdr:rowOff>
    </xdr:from>
    <xdr:ext cx="405111" cy="259045"/>
    <xdr:sp macro="" textlink="">
      <xdr:nvSpPr>
        <xdr:cNvPr id="430" name="n_3aveValue【市民会館】&#10;有形固定資産減価償却率"/>
        <xdr:cNvSpPr txBox="1"/>
      </xdr:nvSpPr>
      <xdr:spPr>
        <a:xfrm>
          <a:off x="164529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147338</xdr:rowOff>
    </xdr:from>
    <xdr:ext cx="405111" cy="259045"/>
    <xdr:sp macro="" textlink="">
      <xdr:nvSpPr>
        <xdr:cNvPr id="431" name="n_4aveValue【市民会館】&#10;有形固定資産減価償却率"/>
        <xdr:cNvSpPr txBox="1"/>
      </xdr:nvSpPr>
      <xdr:spPr>
        <a:xfrm>
          <a:off x="85154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86377</xdr:rowOff>
    </xdr:from>
    <xdr:ext cx="405111" cy="259045"/>
    <xdr:sp macro="" textlink="">
      <xdr:nvSpPr>
        <xdr:cNvPr id="432" name="n_1mainValue【市民会館】&#10;有形固定資産減価償却率"/>
        <xdr:cNvSpPr txBox="1"/>
      </xdr:nvSpPr>
      <xdr:spPr>
        <a:xfrm>
          <a:off x="3239144" y="1648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22877</xdr:rowOff>
    </xdr:from>
    <xdr:ext cx="405111" cy="259045"/>
    <xdr:sp macro="" textlink="">
      <xdr:nvSpPr>
        <xdr:cNvPr id="433" name="n_2mainValue【市民会館】&#10;有形固定資産減価償却率"/>
        <xdr:cNvSpPr txBox="1"/>
      </xdr:nvSpPr>
      <xdr:spPr>
        <a:xfrm>
          <a:off x="2439044" y="16424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130827</xdr:rowOff>
    </xdr:from>
    <xdr:ext cx="340478" cy="259045"/>
    <xdr:sp macro="" textlink="">
      <xdr:nvSpPr>
        <xdr:cNvPr id="434" name="n_3mainValue【市民会館】&#10;有形固定資産減価償却率"/>
        <xdr:cNvSpPr txBox="1"/>
      </xdr:nvSpPr>
      <xdr:spPr>
        <a:xfrm>
          <a:off x="1677611" y="16361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67327</xdr:rowOff>
    </xdr:from>
    <xdr:ext cx="340478" cy="259045"/>
    <xdr:sp macro="" textlink="">
      <xdr:nvSpPr>
        <xdr:cNvPr id="435" name="n_4mainValue【市民会館】&#10;有形固定資産減価償却率"/>
        <xdr:cNvSpPr txBox="1"/>
      </xdr:nvSpPr>
      <xdr:spPr>
        <a:xfrm>
          <a:off x="864811" y="16297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59" name="直線コネクタ 458"/>
        <xdr:cNvCxnSpPr/>
      </xdr:nvCxnSpPr>
      <xdr:spPr>
        <a:xfrm flipV="1">
          <a:off x="9429115" y="166077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0" name="【市民会館】&#10;一人当たり面積最小値テキスト"/>
        <xdr:cNvSpPr txBox="1"/>
      </xdr:nvSpPr>
      <xdr:spPr>
        <a:xfrm>
          <a:off x="9467850"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1" name="直線コネクタ 460"/>
        <xdr:cNvCxnSpPr/>
      </xdr:nvCxnSpPr>
      <xdr:spPr>
        <a:xfrm>
          <a:off x="9359900" y="18074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2" name="【市民会館】&#10;一人当たり面積最大値テキスト"/>
        <xdr:cNvSpPr txBox="1"/>
      </xdr:nvSpPr>
      <xdr:spPr>
        <a:xfrm>
          <a:off x="9467850" y="1638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3" name="直線コネクタ 462"/>
        <xdr:cNvCxnSpPr/>
      </xdr:nvCxnSpPr>
      <xdr:spPr>
        <a:xfrm>
          <a:off x="9359900" y="166077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4" name="【市民会館】&#10;一人当たり面積平均値テキスト"/>
        <xdr:cNvSpPr txBox="1"/>
      </xdr:nvSpPr>
      <xdr:spPr>
        <a:xfrm>
          <a:off x="9467850" y="17649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5" name="フローチャート: 判断 464"/>
        <xdr:cNvSpPr/>
      </xdr:nvSpPr>
      <xdr:spPr>
        <a:xfrm>
          <a:off x="9398000" y="176714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6" name="フローチャート: 判断 465"/>
        <xdr:cNvSpPr/>
      </xdr:nvSpPr>
      <xdr:spPr>
        <a:xfrm>
          <a:off x="86360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7" name="フローチャート: 判断 466"/>
        <xdr:cNvSpPr/>
      </xdr:nvSpPr>
      <xdr:spPr>
        <a:xfrm>
          <a:off x="7842250" y="1770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68" name="フローチャート: 判断 467"/>
        <xdr:cNvSpPr/>
      </xdr:nvSpPr>
      <xdr:spPr>
        <a:xfrm>
          <a:off x="702945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69" name="フローチャート: 判断 468"/>
        <xdr:cNvSpPr/>
      </xdr:nvSpPr>
      <xdr:spPr>
        <a:xfrm>
          <a:off x="62357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59689</xdr:rowOff>
    </xdr:from>
    <xdr:to>
      <xdr:col>55</xdr:col>
      <xdr:colOff>50800</xdr:colOff>
      <xdr:row>106</xdr:row>
      <xdr:rowOff>161289</xdr:rowOff>
    </xdr:to>
    <xdr:sp macro="" textlink="">
      <xdr:nvSpPr>
        <xdr:cNvPr id="475" name="楕円 474"/>
        <xdr:cNvSpPr/>
      </xdr:nvSpPr>
      <xdr:spPr>
        <a:xfrm>
          <a:off x="9398000" y="176618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82566</xdr:rowOff>
    </xdr:from>
    <xdr:ext cx="469744" cy="259045"/>
    <xdr:sp macro="" textlink="">
      <xdr:nvSpPr>
        <xdr:cNvPr id="476" name="【市民会館】&#10;一人当たり面積該当値テキスト"/>
        <xdr:cNvSpPr txBox="1"/>
      </xdr:nvSpPr>
      <xdr:spPr>
        <a:xfrm>
          <a:off x="9467850" y="1751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65405</xdr:rowOff>
    </xdr:from>
    <xdr:to>
      <xdr:col>50</xdr:col>
      <xdr:colOff>165100</xdr:colOff>
      <xdr:row>106</xdr:row>
      <xdr:rowOff>167005</xdr:rowOff>
    </xdr:to>
    <xdr:sp macro="" textlink="">
      <xdr:nvSpPr>
        <xdr:cNvPr id="477" name="楕円 476"/>
        <xdr:cNvSpPr/>
      </xdr:nvSpPr>
      <xdr:spPr>
        <a:xfrm>
          <a:off x="86360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110489</xdr:rowOff>
    </xdr:from>
    <xdr:to>
      <xdr:col>55</xdr:col>
      <xdr:colOff>0</xdr:colOff>
      <xdr:row>106</xdr:row>
      <xdr:rowOff>116205</xdr:rowOff>
    </xdr:to>
    <xdr:cxnSp macro="">
      <xdr:nvCxnSpPr>
        <xdr:cNvPr id="478" name="直線コネクタ 477"/>
        <xdr:cNvCxnSpPr/>
      </xdr:nvCxnSpPr>
      <xdr:spPr>
        <a:xfrm flipV="1">
          <a:off x="8686800" y="17712689"/>
          <a:ext cx="7429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71120</xdr:rowOff>
    </xdr:from>
    <xdr:to>
      <xdr:col>46</xdr:col>
      <xdr:colOff>38100</xdr:colOff>
      <xdr:row>107</xdr:row>
      <xdr:rowOff>1270</xdr:rowOff>
    </xdr:to>
    <xdr:sp macro="" textlink="">
      <xdr:nvSpPr>
        <xdr:cNvPr id="479" name="楕円 478"/>
        <xdr:cNvSpPr/>
      </xdr:nvSpPr>
      <xdr:spPr>
        <a:xfrm>
          <a:off x="7842250" y="17673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116205</xdr:rowOff>
    </xdr:from>
    <xdr:to>
      <xdr:col>50</xdr:col>
      <xdr:colOff>114300</xdr:colOff>
      <xdr:row>106</xdr:row>
      <xdr:rowOff>121920</xdr:rowOff>
    </xdr:to>
    <xdr:cxnSp macro="">
      <xdr:nvCxnSpPr>
        <xdr:cNvPr id="480" name="直線コネクタ 479"/>
        <xdr:cNvCxnSpPr/>
      </xdr:nvCxnSpPr>
      <xdr:spPr>
        <a:xfrm flipV="1">
          <a:off x="7886700" y="17718405"/>
          <a:ext cx="8001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76836</xdr:rowOff>
    </xdr:from>
    <xdr:to>
      <xdr:col>41</xdr:col>
      <xdr:colOff>101600</xdr:colOff>
      <xdr:row>107</xdr:row>
      <xdr:rowOff>6986</xdr:rowOff>
    </xdr:to>
    <xdr:sp macro="" textlink="">
      <xdr:nvSpPr>
        <xdr:cNvPr id="481" name="楕円 480"/>
        <xdr:cNvSpPr/>
      </xdr:nvSpPr>
      <xdr:spPr>
        <a:xfrm>
          <a:off x="702945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121920</xdr:rowOff>
    </xdr:from>
    <xdr:to>
      <xdr:col>45</xdr:col>
      <xdr:colOff>177800</xdr:colOff>
      <xdr:row>106</xdr:row>
      <xdr:rowOff>127636</xdr:rowOff>
    </xdr:to>
    <xdr:cxnSp macro="">
      <xdr:nvCxnSpPr>
        <xdr:cNvPr id="482" name="直線コネクタ 481"/>
        <xdr:cNvCxnSpPr/>
      </xdr:nvCxnSpPr>
      <xdr:spPr>
        <a:xfrm flipV="1">
          <a:off x="7080250" y="17724120"/>
          <a:ext cx="8064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82550</xdr:rowOff>
    </xdr:from>
    <xdr:to>
      <xdr:col>36</xdr:col>
      <xdr:colOff>165100</xdr:colOff>
      <xdr:row>107</xdr:row>
      <xdr:rowOff>12700</xdr:rowOff>
    </xdr:to>
    <xdr:sp macro="" textlink="">
      <xdr:nvSpPr>
        <xdr:cNvPr id="483" name="楕円 482"/>
        <xdr:cNvSpPr/>
      </xdr:nvSpPr>
      <xdr:spPr>
        <a:xfrm>
          <a:off x="6235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127636</xdr:rowOff>
    </xdr:from>
    <xdr:to>
      <xdr:col>41</xdr:col>
      <xdr:colOff>50800</xdr:colOff>
      <xdr:row>106</xdr:row>
      <xdr:rowOff>133350</xdr:rowOff>
    </xdr:to>
    <xdr:cxnSp macro="">
      <xdr:nvCxnSpPr>
        <xdr:cNvPr id="484" name="直線コネクタ 483"/>
        <xdr:cNvCxnSpPr/>
      </xdr:nvCxnSpPr>
      <xdr:spPr>
        <a:xfrm flipV="1">
          <a:off x="6286500" y="17729836"/>
          <a:ext cx="7937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5" name="n_1aveValue【市民会館】&#10;一人当たり面積"/>
        <xdr:cNvSpPr txBox="1"/>
      </xdr:nvSpPr>
      <xdr:spPr>
        <a:xfrm>
          <a:off x="8458277" y="1778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6" name="n_2aveValue【市民会館】&#10;一人当たり面積"/>
        <xdr:cNvSpPr txBox="1"/>
      </xdr:nvSpPr>
      <xdr:spPr>
        <a:xfrm>
          <a:off x="7677227"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7" name="n_3aveValue【市民会館】&#10;一人当たり面積"/>
        <xdr:cNvSpPr txBox="1"/>
      </xdr:nvSpPr>
      <xdr:spPr>
        <a:xfrm>
          <a:off x="6864427" y="1780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88" name="n_4aveValue【市民会館】&#10;一人当たり面積"/>
        <xdr:cNvSpPr txBox="1"/>
      </xdr:nvSpPr>
      <xdr:spPr>
        <a:xfrm>
          <a:off x="6070677" y="1779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12082</xdr:rowOff>
    </xdr:from>
    <xdr:ext cx="469744" cy="259045"/>
    <xdr:sp macro="" textlink="">
      <xdr:nvSpPr>
        <xdr:cNvPr id="489" name="n_1mainValue【市民会館】&#10;一人当たり面積"/>
        <xdr:cNvSpPr txBox="1"/>
      </xdr:nvSpPr>
      <xdr:spPr>
        <a:xfrm>
          <a:off x="8458277" y="1744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17797</xdr:rowOff>
    </xdr:from>
    <xdr:ext cx="469744" cy="259045"/>
    <xdr:sp macro="" textlink="">
      <xdr:nvSpPr>
        <xdr:cNvPr id="490" name="n_2mainValue【市民会館】&#10;一人当たり面積"/>
        <xdr:cNvSpPr txBox="1"/>
      </xdr:nvSpPr>
      <xdr:spPr>
        <a:xfrm>
          <a:off x="76772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23513</xdr:rowOff>
    </xdr:from>
    <xdr:ext cx="469744" cy="259045"/>
    <xdr:sp macro="" textlink="">
      <xdr:nvSpPr>
        <xdr:cNvPr id="491" name="n_3mainValue【市民会館】&#10;一人当たり面積"/>
        <xdr:cNvSpPr txBox="1"/>
      </xdr:nvSpPr>
      <xdr:spPr>
        <a:xfrm>
          <a:off x="6864427" y="1745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29227</xdr:rowOff>
    </xdr:from>
    <xdr:ext cx="469744" cy="259045"/>
    <xdr:sp macro="" textlink="">
      <xdr:nvSpPr>
        <xdr:cNvPr id="492" name="n_4mainValue【市民会館】&#10;一人当たり面積"/>
        <xdr:cNvSpPr txBox="1"/>
      </xdr:nvSpPr>
      <xdr:spPr>
        <a:xfrm>
          <a:off x="6070677"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18" name="直線コネクタ 517"/>
        <xdr:cNvCxnSpPr/>
      </xdr:nvCxnSpPr>
      <xdr:spPr>
        <a:xfrm flipV="1">
          <a:off x="14699614" y="5570039"/>
          <a:ext cx="0" cy="144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19" name="【一般廃棄物処理施設】&#10;有形固定資産減価償却率最小値テキスト"/>
        <xdr:cNvSpPr txBox="1"/>
      </xdr:nvSpPr>
      <xdr:spPr>
        <a:xfrm>
          <a:off x="14738350" y="702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0" name="直線コネクタ 519"/>
        <xdr:cNvCxnSpPr/>
      </xdr:nvCxnSpPr>
      <xdr:spPr>
        <a:xfrm>
          <a:off x="14611350" y="70183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1" name="【一般廃棄物処理施設】&#10;有形固定資産減価償却率最大値テキスト"/>
        <xdr:cNvSpPr txBox="1"/>
      </xdr:nvSpPr>
      <xdr:spPr>
        <a:xfrm>
          <a:off x="14738350" y="53516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2" name="直線コネクタ 521"/>
        <xdr:cNvCxnSpPr/>
      </xdr:nvCxnSpPr>
      <xdr:spPr>
        <a:xfrm>
          <a:off x="14611350" y="55700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3" name="【一般廃棄物処理施設】&#10;有形固定資産減価償却率平均値テキスト"/>
        <xdr:cNvSpPr txBox="1"/>
      </xdr:nvSpPr>
      <xdr:spPr>
        <a:xfrm>
          <a:off x="14738350" y="6187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4" name="フローチャート: 判断 523"/>
        <xdr:cNvSpPr/>
      </xdr:nvSpPr>
      <xdr:spPr>
        <a:xfrm>
          <a:off x="14649450" y="633004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5" name="フローチャート: 判断 524"/>
        <xdr:cNvSpPr/>
      </xdr:nvSpPr>
      <xdr:spPr>
        <a:xfrm>
          <a:off x="1388745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6" name="フローチャート: 判断 525"/>
        <xdr:cNvSpPr/>
      </xdr:nvSpPr>
      <xdr:spPr>
        <a:xfrm>
          <a:off x="130937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7" name="フローチャート: 判断 526"/>
        <xdr:cNvSpPr/>
      </xdr:nvSpPr>
      <xdr:spPr>
        <a:xfrm>
          <a:off x="12299950" y="63153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28" name="フローチャート: 判断 527"/>
        <xdr:cNvSpPr/>
      </xdr:nvSpPr>
      <xdr:spPr>
        <a:xfrm>
          <a:off x="11487150" y="5759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170724</xdr:rowOff>
    </xdr:from>
    <xdr:to>
      <xdr:col>85</xdr:col>
      <xdr:colOff>177800</xdr:colOff>
      <xdr:row>41</xdr:row>
      <xdr:rowOff>100874</xdr:rowOff>
    </xdr:to>
    <xdr:sp macro="" textlink="">
      <xdr:nvSpPr>
        <xdr:cNvPr id="534" name="楕円 533"/>
        <xdr:cNvSpPr/>
      </xdr:nvSpPr>
      <xdr:spPr>
        <a:xfrm>
          <a:off x="14649450" y="677472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149151</xdr:rowOff>
    </xdr:from>
    <xdr:ext cx="405111" cy="259045"/>
    <xdr:sp macro="" textlink="">
      <xdr:nvSpPr>
        <xdr:cNvPr id="535" name="【一般廃棄物処理施設】&#10;有形固定資産減価償却率該当値テキスト"/>
        <xdr:cNvSpPr txBox="1"/>
      </xdr:nvSpPr>
      <xdr:spPr>
        <a:xfrm>
          <a:off x="14738350" y="675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144599</xdr:rowOff>
    </xdr:from>
    <xdr:to>
      <xdr:col>81</xdr:col>
      <xdr:colOff>101600</xdr:colOff>
      <xdr:row>41</xdr:row>
      <xdr:rowOff>74749</xdr:rowOff>
    </xdr:to>
    <xdr:sp macro="" textlink="">
      <xdr:nvSpPr>
        <xdr:cNvPr id="536" name="楕円 535"/>
        <xdr:cNvSpPr/>
      </xdr:nvSpPr>
      <xdr:spPr>
        <a:xfrm>
          <a:off x="13887450" y="67549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23949</xdr:rowOff>
    </xdr:from>
    <xdr:to>
      <xdr:col>85</xdr:col>
      <xdr:colOff>127000</xdr:colOff>
      <xdr:row>41</xdr:row>
      <xdr:rowOff>50074</xdr:rowOff>
    </xdr:to>
    <xdr:cxnSp macro="">
      <xdr:nvCxnSpPr>
        <xdr:cNvPr id="537" name="直線コネクタ 536"/>
        <xdr:cNvCxnSpPr/>
      </xdr:nvCxnSpPr>
      <xdr:spPr>
        <a:xfrm>
          <a:off x="13938250" y="6799399"/>
          <a:ext cx="762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123372</xdr:rowOff>
    </xdr:from>
    <xdr:to>
      <xdr:col>76</xdr:col>
      <xdr:colOff>165100</xdr:colOff>
      <xdr:row>41</xdr:row>
      <xdr:rowOff>53522</xdr:rowOff>
    </xdr:to>
    <xdr:sp macro="" textlink="">
      <xdr:nvSpPr>
        <xdr:cNvPr id="538" name="楕円 537"/>
        <xdr:cNvSpPr/>
      </xdr:nvSpPr>
      <xdr:spPr>
        <a:xfrm>
          <a:off x="13093700" y="67337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2722</xdr:rowOff>
    </xdr:from>
    <xdr:to>
      <xdr:col>81</xdr:col>
      <xdr:colOff>50800</xdr:colOff>
      <xdr:row>41</xdr:row>
      <xdr:rowOff>23949</xdr:rowOff>
    </xdr:to>
    <xdr:cxnSp macro="">
      <xdr:nvCxnSpPr>
        <xdr:cNvPr id="539" name="直線コネクタ 538"/>
        <xdr:cNvCxnSpPr/>
      </xdr:nvCxnSpPr>
      <xdr:spPr>
        <a:xfrm>
          <a:off x="13144500" y="6778172"/>
          <a:ext cx="7937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98878</xdr:rowOff>
    </xdr:from>
    <xdr:to>
      <xdr:col>72</xdr:col>
      <xdr:colOff>38100</xdr:colOff>
      <xdr:row>41</xdr:row>
      <xdr:rowOff>29028</xdr:rowOff>
    </xdr:to>
    <xdr:sp macro="" textlink="">
      <xdr:nvSpPr>
        <xdr:cNvPr id="540" name="楕円 539"/>
        <xdr:cNvSpPr/>
      </xdr:nvSpPr>
      <xdr:spPr>
        <a:xfrm>
          <a:off x="12299950" y="67092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149678</xdr:rowOff>
    </xdr:from>
    <xdr:to>
      <xdr:col>76</xdr:col>
      <xdr:colOff>114300</xdr:colOff>
      <xdr:row>41</xdr:row>
      <xdr:rowOff>2722</xdr:rowOff>
    </xdr:to>
    <xdr:cxnSp macro="">
      <xdr:nvCxnSpPr>
        <xdr:cNvPr id="541" name="直線コネクタ 540"/>
        <xdr:cNvCxnSpPr/>
      </xdr:nvCxnSpPr>
      <xdr:spPr>
        <a:xfrm>
          <a:off x="12344400" y="6760028"/>
          <a:ext cx="800100" cy="1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72753</xdr:rowOff>
    </xdr:from>
    <xdr:to>
      <xdr:col>67</xdr:col>
      <xdr:colOff>101600</xdr:colOff>
      <xdr:row>41</xdr:row>
      <xdr:rowOff>2903</xdr:rowOff>
    </xdr:to>
    <xdr:sp macro="" textlink="">
      <xdr:nvSpPr>
        <xdr:cNvPr id="542" name="楕円 541"/>
        <xdr:cNvSpPr/>
      </xdr:nvSpPr>
      <xdr:spPr>
        <a:xfrm>
          <a:off x="11487150" y="66831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123553</xdr:rowOff>
    </xdr:from>
    <xdr:to>
      <xdr:col>71</xdr:col>
      <xdr:colOff>177800</xdr:colOff>
      <xdr:row>40</xdr:row>
      <xdr:rowOff>149678</xdr:rowOff>
    </xdr:to>
    <xdr:cxnSp macro="">
      <xdr:nvCxnSpPr>
        <xdr:cNvPr id="543" name="直線コネクタ 542"/>
        <xdr:cNvCxnSpPr/>
      </xdr:nvCxnSpPr>
      <xdr:spPr>
        <a:xfrm>
          <a:off x="11537950" y="6733903"/>
          <a:ext cx="8064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4" name="n_1aveValue【一般廃棄物処理施設】&#10;有形固定資産減価償却率"/>
        <xdr:cNvSpPr txBox="1"/>
      </xdr:nvSpPr>
      <xdr:spPr>
        <a:xfrm>
          <a:off x="13742044" y="6117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5" name="n_2aveValue【一般廃棄物処理施設】&#10;有形固定資産減価償却率"/>
        <xdr:cNvSpPr txBox="1"/>
      </xdr:nvSpPr>
      <xdr:spPr>
        <a:xfrm>
          <a:off x="12960994" y="611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6" name="n_3aveValue【一般廃棄物処理施設】&#10;有形固定資産減価償却率"/>
        <xdr:cNvSpPr txBox="1"/>
      </xdr:nvSpPr>
      <xdr:spPr>
        <a:xfrm>
          <a:off x="12167244" y="6103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7" name="n_4aveValue【一般廃棄物処理施設】&#10;有形固定資産減価償却率"/>
        <xdr:cNvSpPr txBox="1"/>
      </xdr:nvSpPr>
      <xdr:spPr>
        <a:xfrm>
          <a:off x="113544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65876</xdr:rowOff>
    </xdr:from>
    <xdr:ext cx="405111" cy="259045"/>
    <xdr:sp macro="" textlink="">
      <xdr:nvSpPr>
        <xdr:cNvPr id="548" name="n_1mainValue【一般廃棄物処理施設】&#10;有形固定資産減価償却率"/>
        <xdr:cNvSpPr txBox="1"/>
      </xdr:nvSpPr>
      <xdr:spPr>
        <a:xfrm>
          <a:off x="13742044"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44649</xdr:rowOff>
    </xdr:from>
    <xdr:ext cx="405111" cy="259045"/>
    <xdr:sp macro="" textlink="">
      <xdr:nvSpPr>
        <xdr:cNvPr id="549" name="n_2mainValue【一般廃棄物処理施設】&#10;有形固定資産減価償却率"/>
        <xdr:cNvSpPr txBox="1"/>
      </xdr:nvSpPr>
      <xdr:spPr>
        <a:xfrm>
          <a:off x="12960994" y="682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20155</xdr:rowOff>
    </xdr:from>
    <xdr:ext cx="405111" cy="259045"/>
    <xdr:sp macro="" textlink="">
      <xdr:nvSpPr>
        <xdr:cNvPr id="550" name="n_3mainValue【一般廃棄物処理施設】&#10;有形固定資産減価償却率"/>
        <xdr:cNvSpPr txBox="1"/>
      </xdr:nvSpPr>
      <xdr:spPr>
        <a:xfrm>
          <a:off x="12167244" y="679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165480</xdr:rowOff>
    </xdr:from>
    <xdr:ext cx="405111" cy="259045"/>
    <xdr:sp macro="" textlink="">
      <xdr:nvSpPr>
        <xdr:cNvPr id="551" name="n_4mainValue【一般廃棄物処理施設】&#10;有形固定資産減価償却率"/>
        <xdr:cNvSpPr txBox="1"/>
      </xdr:nvSpPr>
      <xdr:spPr>
        <a:xfrm>
          <a:off x="11354444" y="6775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3" name="直線コネクタ 572"/>
        <xdr:cNvCxnSpPr/>
      </xdr:nvCxnSpPr>
      <xdr:spPr>
        <a:xfrm flipV="1">
          <a:off x="19951064" y="5466111"/>
          <a:ext cx="0" cy="1442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4" name="【一般廃棄物処理施設】&#10;一人当たり有形固定資産（償却資産）額最小値テキスト"/>
        <xdr:cNvSpPr txBox="1"/>
      </xdr:nvSpPr>
      <xdr:spPr>
        <a:xfrm>
          <a:off x="19989800" y="6912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5" name="直線コネクタ 574"/>
        <xdr:cNvCxnSpPr/>
      </xdr:nvCxnSpPr>
      <xdr:spPr>
        <a:xfrm>
          <a:off x="19881850" y="69084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6" name="【一般廃棄物処理施設】&#10;一人当たり有形固定資産（償却資産）額最大値テキスト"/>
        <xdr:cNvSpPr txBox="1"/>
      </xdr:nvSpPr>
      <xdr:spPr>
        <a:xfrm>
          <a:off x="19989800" y="525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7" name="直線コネクタ 576"/>
        <xdr:cNvCxnSpPr/>
      </xdr:nvCxnSpPr>
      <xdr:spPr>
        <a:xfrm>
          <a:off x="19881850" y="5466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78" name="【一般廃棄物処理施設】&#10;一人当たり有形固定資産（償却資産）額平均値テキスト"/>
        <xdr:cNvSpPr txBox="1"/>
      </xdr:nvSpPr>
      <xdr:spPr>
        <a:xfrm>
          <a:off x="19989800" y="63181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79" name="フローチャート: 判断 578"/>
        <xdr:cNvSpPr/>
      </xdr:nvSpPr>
      <xdr:spPr>
        <a:xfrm>
          <a:off x="19900900" y="633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0" name="フローチャート: 判断 579"/>
        <xdr:cNvSpPr/>
      </xdr:nvSpPr>
      <xdr:spPr>
        <a:xfrm>
          <a:off x="19157950" y="63562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1" name="フローチャート: 判断 580"/>
        <xdr:cNvSpPr/>
      </xdr:nvSpPr>
      <xdr:spPr>
        <a:xfrm>
          <a:off x="18345150" y="63686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2" name="フローチャート: 判断 581"/>
        <xdr:cNvSpPr/>
      </xdr:nvSpPr>
      <xdr:spPr>
        <a:xfrm>
          <a:off x="17551400" y="63856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3" name="フローチャート: 判断 582"/>
        <xdr:cNvSpPr/>
      </xdr:nvSpPr>
      <xdr:spPr>
        <a:xfrm>
          <a:off x="16757650" y="56115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17504</xdr:rowOff>
    </xdr:from>
    <xdr:to>
      <xdr:col>116</xdr:col>
      <xdr:colOff>114300</xdr:colOff>
      <xdr:row>37</xdr:row>
      <xdr:rowOff>119104</xdr:rowOff>
    </xdr:to>
    <xdr:sp macro="" textlink="">
      <xdr:nvSpPr>
        <xdr:cNvPr id="589" name="楕円 588"/>
        <xdr:cNvSpPr/>
      </xdr:nvSpPr>
      <xdr:spPr>
        <a:xfrm>
          <a:off x="19900900" y="613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40381</xdr:rowOff>
    </xdr:from>
    <xdr:ext cx="599010" cy="259045"/>
    <xdr:sp macro="" textlink="">
      <xdr:nvSpPr>
        <xdr:cNvPr id="590" name="【一般廃棄物処理施設】&#10;一人当たり有形固定資産（償却資産）額該当値テキスト"/>
        <xdr:cNvSpPr txBox="1"/>
      </xdr:nvSpPr>
      <xdr:spPr>
        <a:xfrm>
          <a:off x="19989800" y="599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29917</xdr:rowOff>
    </xdr:from>
    <xdr:to>
      <xdr:col>112</xdr:col>
      <xdr:colOff>38100</xdr:colOff>
      <xdr:row>37</xdr:row>
      <xdr:rowOff>131517</xdr:rowOff>
    </xdr:to>
    <xdr:sp macro="" textlink="">
      <xdr:nvSpPr>
        <xdr:cNvPr id="591" name="楕円 590"/>
        <xdr:cNvSpPr/>
      </xdr:nvSpPr>
      <xdr:spPr>
        <a:xfrm>
          <a:off x="19157950" y="61449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68304</xdr:rowOff>
    </xdr:from>
    <xdr:to>
      <xdr:col>116</xdr:col>
      <xdr:colOff>63500</xdr:colOff>
      <xdr:row>37</xdr:row>
      <xdr:rowOff>80717</xdr:rowOff>
    </xdr:to>
    <xdr:cxnSp macro="">
      <xdr:nvCxnSpPr>
        <xdr:cNvPr id="592" name="直線コネクタ 591"/>
        <xdr:cNvCxnSpPr/>
      </xdr:nvCxnSpPr>
      <xdr:spPr>
        <a:xfrm flipV="1">
          <a:off x="19202400" y="6183354"/>
          <a:ext cx="7493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45805</xdr:rowOff>
    </xdr:from>
    <xdr:to>
      <xdr:col>107</xdr:col>
      <xdr:colOff>101600</xdr:colOff>
      <xdr:row>37</xdr:row>
      <xdr:rowOff>147405</xdr:rowOff>
    </xdr:to>
    <xdr:sp macro="" textlink="">
      <xdr:nvSpPr>
        <xdr:cNvPr id="593" name="楕円 592"/>
        <xdr:cNvSpPr/>
      </xdr:nvSpPr>
      <xdr:spPr>
        <a:xfrm>
          <a:off x="18345150" y="616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80717</xdr:rowOff>
    </xdr:from>
    <xdr:to>
      <xdr:col>111</xdr:col>
      <xdr:colOff>177800</xdr:colOff>
      <xdr:row>37</xdr:row>
      <xdr:rowOff>96605</xdr:rowOff>
    </xdr:to>
    <xdr:cxnSp macro="">
      <xdr:nvCxnSpPr>
        <xdr:cNvPr id="594" name="直線コネクタ 593"/>
        <xdr:cNvCxnSpPr/>
      </xdr:nvCxnSpPr>
      <xdr:spPr>
        <a:xfrm flipV="1">
          <a:off x="18395950" y="6195767"/>
          <a:ext cx="80645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57879</xdr:rowOff>
    </xdr:from>
    <xdr:to>
      <xdr:col>102</xdr:col>
      <xdr:colOff>165100</xdr:colOff>
      <xdr:row>37</xdr:row>
      <xdr:rowOff>159479</xdr:rowOff>
    </xdr:to>
    <xdr:sp macro="" textlink="">
      <xdr:nvSpPr>
        <xdr:cNvPr id="595" name="楕円 594"/>
        <xdr:cNvSpPr/>
      </xdr:nvSpPr>
      <xdr:spPr>
        <a:xfrm>
          <a:off x="17551400" y="617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96605</xdr:rowOff>
    </xdr:from>
    <xdr:to>
      <xdr:col>107</xdr:col>
      <xdr:colOff>50800</xdr:colOff>
      <xdr:row>37</xdr:row>
      <xdr:rowOff>108679</xdr:rowOff>
    </xdr:to>
    <xdr:cxnSp macro="">
      <xdr:nvCxnSpPr>
        <xdr:cNvPr id="596" name="直線コネクタ 595"/>
        <xdr:cNvCxnSpPr/>
      </xdr:nvCxnSpPr>
      <xdr:spPr>
        <a:xfrm flipV="1">
          <a:off x="17602200" y="6211655"/>
          <a:ext cx="793750" cy="1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66137</xdr:rowOff>
    </xdr:from>
    <xdr:to>
      <xdr:col>98</xdr:col>
      <xdr:colOff>38100</xdr:colOff>
      <xdr:row>37</xdr:row>
      <xdr:rowOff>167737</xdr:rowOff>
    </xdr:to>
    <xdr:sp macro="" textlink="">
      <xdr:nvSpPr>
        <xdr:cNvPr id="597" name="楕円 596"/>
        <xdr:cNvSpPr/>
      </xdr:nvSpPr>
      <xdr:spPr>
        <a:xfrm>
          <a:off x="16757650" y="61811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108679</xdr:rowOff>
    </xdr:from>
    <xdr:to>
      <xdr:col>102</xdr:col>
      <xdr:colOff>114300</xdr:colOff>
      <xdr:row>37</xdr:row>
      <xdr:rowOff>116937</xdr:rowOff>
    </xdr:to>
    <xdr:cxnSp macro="">
      <xdr:nvCxnSpPr>
        <xdr:cNvPr id="598" name="直線コネクタ 597"/>
        <xdr:cNvCxnSpPr/>
      </xdr:nvCxnSpPr>
      <xdr:spPr>
        <a:xfrm flipV="1">
          <a:off x="16802100" y="6223729"/>
          <a:ext cx="800100" cy="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599" name="n_1aveValue【一般廃棄物処理施設】&#10;一人当たり有形固定資産（償却資産）額"/>
        <xdr:cNvSpPr txBox="1"/>
      </xdr:nvSpPr>
      <xdr:spPr>
        <a:xfrm>
          <a:off x="18915595" y="644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600" name="n_2aveValue【一般廃棄物処理施設】&#10;一人当たり有形固定資産（償却資産）額"/>
        <xdr:cNvSpPr txBox="1"/>
      </xdr:nvSpPr>
      <xdr:spPr>
        <a:xfrm>
          <a:off x="18134545" y="645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601" name="n_3aveValue【一般廃棄物処理施設】&#10;一人当たり有形固定資産（償却資産）額"/>
        <xdr:cNvSpPr txBox="1"/>
      </xdr:nvSpPr>
      <xdr:spPr>
        <a:xfrm>
          <a:off x="17321745" y="64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2" name="n_4aveValue【一般廃棄物処理施設】&#10;一人当たり有形固定資産（償却資産）額"/>
        <xdr:cNvSpPr txBox="1"/>
      </xdr:nvSpPr>
      <xdr:spPr>
        <a:xfrm>
          <a:off x="16527995" y="539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148044</xdr:rowOff>
    </xdr:from>
    <xdr:ext cx="599010" cy="259045"/>
    <xdr:sp macro="" textlink="">
      <xdr:nvSpPr>
        <xdr:cNvPr id="603" name="n_1mainValue【一般廃棄物処理施設】&#10;一人当たり有形固定資産（償却資産）額"/>
        <xdr:cNvSpPr txBox="1"/>
      </xdr:nvSpPr>
      <xdr:spPr>
        <a:xfrm>
          <a:off x="18915595" y="593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163932</xdr:rowOff>
    </xdr:from>
    <xdr:ext cx="599010" cy="259045"/>
    <xdr:sp macro="" textlink="">
      <xdr:nvSpPr>
        <xdr:cNvPr id="604" name="n_2mainValue【一般廃棄物処理施設】&#10;一人当たり有形固定資産（償却資産）額"/>
        <xdr:cNvSpPr txBox="1"/>
      </xdr:nvSpPr>
      <xdr:spPr>
        <a:xfrm>
          <a:off x="18134545" y="594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4556</xdr:rowOff>
    </xdr:from>
    <xdr:ext cx="599010" cy="259045"/>
    <xdr:sp macro="" textlink="">
      <xdr:nvSpPr>
        <xdr:cNvPr id="605" name="n_3mainValue【一般廃棄物処理施設】&#10;一人当たり有形固定資産（償却資産）額"/>
        <xdr:cNvSpPr txBox="1"/>
      </xdr:nvSpPr>
      <xdr:spPr>
        <a:xfrm>
          <a:off x="17321745" y="595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158863</xdr:rowOff>
    </xdr:from>
    <xdr:ext cx="599010" cy="259045"/>
    <xdr:sp macro="" textlink="">
      <xdr:nvSpPr>
        <xdr:cNvPr id="606" name="n_4mainValue【一般廃棄物処理施設】&#10;一人当たり有形固定資産（償却資産）額"/>
        <xdr:cNvSpPr txBox="1"/>
      </xdr:nvSpPr>
      <xdr:spPr>
        <a:xfrm>
          <a:off x="16527995" y="627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2" name="直線コネクタ 631"/>
        <xdr:cNvCxnSpPr/>
      </xdr:nvCxnSpPr>
      <xdr:spPr>
        <a:xfrm flipV="1">
          <a:off x="14699614" y="9328694"/>
          <a:ext cx="0" cy="137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5" name="【保健センター・保健所】&#10;有形固定資産減価償却率最大値テキスト"/>
        <xdr:cNvSpPr txBox="1"/>
      </xdr:nvSpPr>
      <xdr:spPr>
        <a:xfrm>
          <a:off x="14738350" y="9110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6" name="直線コネクタ 635"/>
        <xdr:cNvCxnSpPr/>
      </xdr:nvCxnSpPr>
      <xdr:spPr>
        <a:xfrm>
          <a:off x="14611350" y="93286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7" name="【保健センター・保健所】&#10;有形固定資産減価償却率平均値テキスト"/>
        <xdr:cNvSpPr txBox="1"/>
      </xdr:nvSpPr>
      <xdr:spPr>
        <a:xfrm>
          <a:off x="14738350" y="97470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38" name="フローチャート: 判断 637"/>
        <xdr:cNvSpPr/>
      </xdr:nvSpPr>
      <xdr:spPr>
        <a:xfrm>
          <a:off x="14649450" y="989565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39" name="フローチャート: 判断 638"/>
        <xdr:cNvSpPr/>
      </xdr:nvSpPr>
      <xdr:spPr>
        <a:xfrm>
          <a:off x="13887450" y="9879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0" name="フローチャート: 判断 639"/>
        <xdr:cNvSpPr/>
      </xdr:nvSpPr>
      <xdr:spPr>
        <a:xfrm>
          <a:off x="13093700" y="98287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1" name="フローチャート: 判断 640"/>
        <xdr:cNvSpPr/>
      </xdr:nvSpPr>
      <xdr:spPr>
        <a:xfrm>
          <a:off x="12299950" y="98156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2" name="フローチャート: 判断 641"/>
        <xdr:cNvSpPr/>
      </xdr:nvSpPr>
      <xdr:spPr>
        <a:xfrm>
          <a:off x="11487150" y="977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55335</xdr:rowOff>
    </xdr:from>
    <xdr:to>
      <xdr:col>85</xdr:col>
      <xdr:colOff>177800</xdr:colOff>
      <xdr:row>61</xdr:row>
      <xdr:rowOff>156935</xdr:rowOff>
    </xdr:to>
    <xdr:sp macro="" textlink="">
      <xdr:nvSpPr>
        <xdr:cNvPr id="648" name="楕円 647"/>
        <xdr:cNvSpPr/>
      </xdr:nvSpPr>
      <xdr:spPr>
        <a:xfrm>
          <a:off x="14649450" y="101327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33762</xdr:rowOff>
    </xdr:from>
    <xdr:ext cx="405111" cy="259045"/>
    <xdr:sp macro="" textlink="">
      <xdr:nvSpPr>
        <xdr:cNvPr id="649" name="【保健センター・保健所】&#10;有形固定資産減価償却率該当値テキスト"/>
        <xdr:cNvSpPr txBox="1"/>
      </xdr:nvSpPr>
      <xdr:spPr>
        <a:xfrm>
          <a:off x="14738350" y="1011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32476</xdr:rowOff>
    </xdr:from>
    <xdr:to>
      <xdr:col>81</xdr:col>
      <xdr:colOff>101600</xdr:colOff>
      <xdr:row>61</xdr:row>
      <xdr:rowOff>134076</xdr:rowOff>
    </xdr:to>
    <xdr:sp macro="" textlink="">
      <xdr:nvSpPr>
        <xdr:cNvPr id="650" name="楕円 649"/>
        <xdr:cNvSpPr/>
      </xdr:nvSpPr>
      <xdr:spPr>
        <a:xfrm>
          <a:off x="1388745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83276</xdr:rowOff>
    </xdr:from>
    <xdr:to>
      <xdr:col>85</xdr:col>
      <xdr:colOff>127000</xdr:colOff>
      <xdr:row>61</xdr:row>
      <xdr:rowOff>106135</xdr:rowOff>
    </xdr:to>
    <xdr:cxnSp macro="">
      <xdr:nvCxnSpPr>
        <xdr:cNvPr id="651" name="直線コネクタ 650"/>
        <xdr:cNvCxnSpPr/>
      </xdr:nvCxnSpPr>
      <xdr:spPr>
        <a:xfrm>
          <a:off x="13938250" y="10160726"/>
          <a:ext cx="762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9616</xdr:rowOff>
    </xdr:from>
    <xdr:to>
      <xdr:col>76</xdr:col>
      <xdr:colOff>165100</xdr:colOff>
      <xdr:row>61</xdr:row>
      <xdr:rowOff>111216</xdr:rowOff>
    </xdr:to>
    <xdr:sp macro="" textlink="">
      <xdr:nvSpPr>
        <xdr:cNvPr id="652" name="楕円 651"/>
        <xdr:cNvSpPr/>
      </xdr:nvSpPr>
      <xdr:spPr>
        <a:xfrm>
          <a:off x="13093700" y="1008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60416</xdr:rowOff>
    </xdr:from>
    <xdr:to>
      <xdr:col>81</xdr:col>
      <xdr:colOff>50800</xdr:colOff>
      <xdr:row>61</xdr:row>
      <xdr:rowOff>83276</xdr:rowOff>
    </xdr:to>
    <xdr:cxnSp macro="">
      <xdr:nvCxnSpPr>
        <xdr:cNvPr id="653" name="直線コネクタ 652"/>
        <xdr:cNvCxnSpPr/>
      </xdr:nvCxnSpPr>
      <xdr:spPr>
        <a:xfrm>
          <a:off x="13144500" y="10137866"/>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159838</xdr:rowOff>
    </xdr:from>
    <xdr:to>
      <xdr:col>72</xdr:col>
      <xdr:colOff>38100</xdr:colOff>
      <xdr:row>61</xdr:row>
      <xdr:rowOff>89988</xdr:rowOff>
    </xdr:to>
    <xdr:sp macro="" textlink="">
      <xdr:nvSpPr>
        <xdr:cNvPr id="654" name="楕円 653"/>
        <xdr:cNvSpPr/>
      </xdr:nvSpPr>
      <xdr:spPr>
        <a:xfrm>
          <a:off x="12299950" y="100721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39188</xdr:rowOff>
    </xdr:from>
    <xdr:to>
      <xdr:col>76</xdr:col>
      <xdr:colOff>114300</xdr:colOff>
      <xdr:row>61</xdr:row>
      <xdr:rowOff>60416</xdr:rowOff>
    </xdr:to>
    <xdr:cxnSp macro="">
      <xdr:nvCxnSpPr>
        <xdr:cNvPr id="655" name="直線コネクタ 654"/>
        <xdr:cNvCxnSpPr/>
      </xdr:nvCxnSpPr>
      <xdr:spPr>
        <a:xfrm>
          <a:off x="12344400" y="10116638"/>
          <a:ext cx="8001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140244</xdr:rowOff>
    </xdr:from>
    <xdr:to>
      <xdr:col>67</xdr:col>
      <xdr:colOff>101600</xdr:colOff>
      <xdr:row>61</xdr:row>
      <xdr:rowOff>70394</xdr:rowOff>
    </xdr:to>
    <xdr:sp macro="" textlink="">
      <xdr:nvSpPr>
        <xdr:cNvPr id="656" name="楕円 655"/>
        <xdr:cNvSpPr/>
      </xdr:nvSpPr>
      <xdr:spPr>
        <a:xfrm>
          <a:off x="11487150" y="100525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19594</xdr:rowOff>
    </xdr:from>
    <xdr:to>
      <xdr:col>71</xdr:col>
      <xdr:colOff>177800</xdr:colOff>
      <xdr:row>61</xdr:row>
      <xdr:rowOff>39188</xdr:rowOff>
    </xdr:to>
    <xdr:cxnSp macro="">
      <xdr:nvCxnSpPr>
        <xdr:cNvPr id="657" name="直線コネクタ 656"/>
        <xdr:cNvCxnSpPr/>
      </xdr:nvCxnSpPr>
      <xdr:spPr>
        <a:xfrm>
          <a:off x="11537950" y="10097044"/>
          <a:ext cx="8064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58" name="n_1aveValue【保健センター・保健所】&#10;有形固定資産減価償却率"/>
        <xdr:cNvSpPr txBox="1"/>
      </xdr:nvSpPr>
      <xdr:spPr>
        <a:xfrm>
          <a:off x="137420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59" name="n_2aveValue【保健センター・保健所】&#10;有形固定資産減価償却率"/>
        <xdr:cNvSpPr txBox="1"/>
      </xdr:nvSpPr>
      <xdr:spPr>
        <a:xfrm>
          <a:off x="12960994" y="961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0" name="n_3aveValue【保健センター・保健所】&#10;有形固定資産減価償却率"/>
        <xdr:cNvSpPr txBox="1"/>
      </xdr:nvSpPr>
      <xdr:spPr>
        <a:xfrm>
          <a:off x="12167244" y="959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61" name="n_4aveValue【保健センター・保健所】&#10;有形固定資産減価償却率"/>
        <xdr:cNvSpPr txBox="1"/>
      </xdr:nvSpPr>
      <xdr:spPr>
        <a:xfrm>
          <a:off x="11354444" y="9561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125203</xdr:rowOff>
    </xdr:from>
    <xdr:ext cx="405111" cy="259045"/>
    <xdr:sp macro="" textlink="">
      <xdr:nvSpPr>
        <xdr:cNvPr id="662" name="n_1mainValue【保健センター・保健所】&#10;有形固定資産減価償却率"/>
        <xdr:cNvSpPr txBox="1"/>
      </xdr:nvSpPr>
      <xdr:spPr>
        <a:xfrm>
          <a:off x="13742044" y="1020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102343</xdr:rowOff>
    </xdr:from>
    <xdr:ext cx="405111" cy="259045"/>
    <xdr:sp macro="" textlink="">
      <xdr:nvSpPr>
        <xdr:cNvPr id="663" name="n_2mainValue【保健センター・保健所】&#10;有形固定資産減価償却率"/>
        <xdr:cNvSpPr txBox="1"/>
      </xdr:nvSpPr>
      <xdr:spPr>
        <a:xfrm>
          <a:off x="12960994" y="1017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81115</xdr:rowOff>
    </xdr:from>
    <xdr:ext cx="405111" cy="259045"/>
    <xdr:sp macro="" textlink="">
      <xdr:nvSpPr>
        <xdr:cNvPr id="664" name="n_3mainValue【保健センター・保健所】&#10;有形固定資産減価償却率"/>
        <xdr:cNvSpPr txBox="1"/>
      </xdr:nvSpPr>
      <xdr:spPr>
        <a:xfrm>
          <a:off x="12167244" y="10158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61521</xdr:rowOff>
    </xdr:from>
    <xdr:ext cx="405111" cy="259045"/>
    <xdr:sp macro="" textlink="">
      <xdr:nvSpPr>
        <xdr:cNvPr id="665" name="n_4mainValue【保健センター・保健所】&#10;有形固定資産減価償却率"/>
        <xdr:cNvSpPr txBox="1"/>
      </xdr:nvSpPr>
      <xdr:spPr>
        <a:xfrm>
          <a:off x="11354444" y="1013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89" name="直線コネクタ 688"/>
        <xdr:cNvCxnSpPr/>
      </xdr:nvCxnSpPr>
      <xdr:spPr>
        <a:xfrm flipV="1">
          <a:off x="19951064" y="918591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0" name="【保健センター・保健所】&#10;一人当たり面積最小値テキスト"/>
        <xdr:cNvSpPr txBox="1"/>
      </xdr:nvSpPr>
      <xdr:spPr>
        <a:xfrm>
          <a:off x="19989800"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1" name="直線コネクタ 690"/>
        <xdr:cNvCxnSpPr/>
      </xdr:nvCxnSpPr>
      <xdr:spPr>
        <a:xfrm>
          <a:off x="19881850" y="10637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2" name="【保健センター・保健所】&#10;一人当たり面積最大値テキスト"/>
        <xdr:cNvSpPr txBox="1"/>
      </xdr:nvSpPr>
      <xdr:spPr>
        <a:xfrm>
          <a:off x="19989800" y="896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3" name="直線コネクタ 692"/>
        <xdr:cNvCxnSpPr/>
      </xdr:nvCxnSpPr>
      <xdr:spPr>
        <a:xfrm>
          <a:off x="19881850" y="9185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94" name="【保健センター・保健所】&#10;一人当たり面積平均値テキスト"/>
        <xdr:cNvSpPr txBox="1"/>
      </xdr:nvSpPr>
      <xdr:spPr>
        <a:xfrm>
          <a:off x="19989800" y="10288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5" name="フローチャート: 判断 694"/>
        <xdr:cNvSpPr/>
      </xdr:nvSpPr>
      <xdr:spPr>
        <a:xfrm>
          <a:off x="19900900" y="10309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6" name="フローチャート: 判断 695"/>
        <xdr:cNvSpPr/>
      </xdr:nvSpPr>
      <xdr:spPr>
        <a:xfrm>
          <a:off x="19157950" y="103174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7" name="フローチャート: 判断 696"/>
        <xdr:cNvSpPr/>
      </xdr:nvSpPr>
      <xdr:spPr>
        <a:xfrm>
          <a:off x="1834515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98" name="フローチャート: 判断 697"/>
        <xdr:cNvSpPr/>
      </xdr:nvSpPr>
      <xdr:spPr>
        <a:xfrm>
          <a:off x="17551400" y="10336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99" name="フローチャート: 判断 698"/>
        <xdr:cNvSpPr/>
      </xdr:nvSpPr>
      <xdr:spPr>
        <a:xfrm>
          <a:off x="16757650" y="10344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705" name="楕円 704"/>
        <xdr:cNvSpPr/>
      </xdr:nvSpPr>
      <xdr:spPr>
        <a:xfrm>
          <a:off x="19900900" y="10160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105427</xdr:rowOff>
    </xdr:from>
    <xdr:ext cx="469744" cy="259045"/>
    <xdr:sp macro="" textlink="">
      <xdr:nvSpPr>
        <xdr:cNvPr id="706" name="【保健センター・保健所】&#10;一人当たり面積該当値テキスト"/>
        <xdr:cNvSpPr txBox="1"/>
      </xdr:nvSpPr>
      <xdr:spPr>
        <a:xfrm>
          <a:off x="19989800"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90170</xdr:rowOff>
    </xdr:from>
    <xdr:to>
      <xdr:col>112</xdr:col>
      <xdr:colOff>38100</xdr:colOff>
      <xdr:row>62</xdr:row>
      <xdr:rowOff>20320</xdr:rowOff>
    </xdr:to>
    <xdr:sp macro="" textlink="">
      <xdr:nvSpPr>
        <xdr:cNvPr id="707" name="楕円 706"/>
        <xdr:cNvSpPr/>
      </xdr:nvSpPr>
      <xdr:spPr>
        <a:xfrm>
          <a:off x="19157950" y="101676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133350</xdr:rowOff>
    </xdr:from>
    <xdr:to>
      <xdr:col>116</xdr:col>
      <xdr:colOff>63500</xdr:colOff>
      <xdr:row>61</xdr:row>
      <xdr:rowOff>140970</xdr:rowOff>
    </xdr:to>
    <xdr:cxnSp macro="">
      <xdr:nvCxnSpPr>
        <xdr:cNvPr id="708" name="直線コネクタ 707"/>
        <xdr:cNvCxnSpPr/>
      </xdr:nvCxnSpPr>
      <xdr:spPr>
        <a:xfrm flipV="1">
          <a:off x="19202400" y="10210800"/>
          <a:ext cx="7493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709" name="楕円 708"/>
        <xdr:cNvSpPr/>
      </xdr:nvSpPr>
      <xdr:spPr>
        <a:xfrm>
          <a:off x="18345150" y="10175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140970</xdr:rowOff>
    </xdr:from>
    <xdr:to>
      <xdr:col>111</xdr:col>
      <xdr:colOff>177800</xdr:colOff>
      <xdr:row>61</xdr:row>
      <xdr:rowOff>148590</xdr:rowOff>
    </xdr:to>
    <xdr:cxnSp macro="">
      <xdr:nvCxnSpPr>
        <xdr:cNvPr id="710" name="直線コネクタ 709"/>
        <xdr:cNvCxnSpPr/>
      </xdr:nvCxnSpPr>
      <xdr:spPr>
        <a:xfrm flipV="1">
          <a:off x="18395950" y="1021842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105410</xdr:rowOff>
    </xdr:from>
    <xdr:to>
      <xdr:col>102</xdr:col>
      <xdr:colOff>165100</xdr:colOff>
      <xdr:row>62</xdr:row>
      <xdr:rowOff>35560</xdr:rowOff>
    </xdr:to>
    <xdr:sp macro="" textlink="">
      <xdr:nvSpPr>
        <xdr:cNvPr id="711" name="楕円 710"/>
        <xdr:cNvSpPr/>
      </xdr:nvSpPr>
      <xdr:spPr>
        <a:xfrm>
          <a:off x="17551400" y="10182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148590</xdr:rowOff>
    </xdr:from>
    <xdr:to>
      <xdr:col>107</xdr:col>
      <xdr:colOff>50800</xdr:colOff>
      <xdr:row>61</xdr:row>
      <xdr:rowOff>156210</xdr:rowOff>
    </xdr:to>
    <xdr:cxnSp macro="">
      <xdr:nvCxnSpPr>
        <xdr:cNvPr id="712" name="直線コネクタ 711"/>
        <xdr:cNvCxnSpPr/>
      </xdr:nvCxnSpPr>
      <xdr:spPr>
        <a:xfrm flipV="1">
          <a:off x="17602200" y="1022604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109220</xdr:rowOff>
    </xdr:from>
    <xdr:to>
      <xdr:col>98</xdr:col>
      <xdr:colOff>38100</xdr:colOff>
      <xdr:row>62</xdr:row>
      <xdr:rowOff>39370</xdr:rowOff>
    </xdr:to>
    <xdr:sp macro="" textlink="">
      <xdr:nvSpPr>
        <xdr:cNvPr id="713" name="楕円 712"/>
        <xdr:cNvSpPr/>
      </xdr:nvSpPr>
      <xdr:spPr>
        <a:xfrm>
          <a:off x="16757650" y="101866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156210</xdr:rowOff>
    </xdr:from>
    <xdr:to>
      <xdr:col>102</xdr:col>
      <xdr:colOff>114300</xdr:colOff>
      <xdr:row>61</xdr:row>
      <xdr:rowOff>160020</xdr:rowOff>
    </xdr:to>
    <xdr:cxnSp macro="">
      <xdr:nvCxnSpPr>
        <xdr:cNvPr id="714" name="直線コネクタ 713"/>
        <xdr:cNvCxnSpPr/>
      </xdr:nvCxnSpPr>
      <xdr:spPr>
        <a:xfrm flipV="1">
          <a:off x="16802100" y="1023366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715" name="n_1aveValue【保健センター・保健所】&#10;一人当たり面積"/>
        <xdr:cNvSpPr txBox="1"/>
      </xdr:nvSpPr>
      <xdr:spPr>
        <a:xfrm>
          <a:off x="18980227" y="1041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716" name="n_2aveValue【保健センター・保健所】&#10;一人当たり面積"/>
        <xdr:cNvSpPr txBox="1"/>
      </xdr:nvSpPr>
      <xdr:spPr>
        <a:xfrm>
          <a:off x="181801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717" name="n_3aveValue【保健センター・保健所】&#10;一人当たり面積"/>
        <xdr:cNvSpPr txBox="1"/>
      </xdr:nvSpPr>
      <xdr:spPr>
        <a:xfrm>
          <a:off x="1738637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18" name="n_4aveValue【保健センター・保健所】&#10;一人当たり面積"/>
        <xdr:cNvSpPr txBox="1"/>
      </xdr:nvSpPr>
      <xdr:spPr>
        <a:xfrm>
          <a:off x="165926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36847</xdr:rowOff>
    </xdr:from>
    <xdr:ext cx="469744" cy="259045"/>
    <xdr:sp macro="" textlink="">
      <xdr:nvSpPr>
        <xdr:cNvPr id="719" name="n_1mainValue【保健センター・保健所】&#10;一人当たり面積"/>
        <xdr:cNvSpPr txBox="1"/>
      </xdr:nvSpPr>
      <xdr:spPr>
        <a:xfrm>
          <a:off x="18980227" y="994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720" name="n_2mainValue【保健センター・保健所】&#10;一人当たり面積"/>
        <xdr:cNvSpPr txBox="1"/>
      </xdr:nvSpPr>
      <xdr:spPr>
        <a:xfrm>
          <a:off x="18180127" y="995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52087</xdr:rowOff>
    </xdr:from>
    <xdr:ext cx="469744" cy="259045"/>
    <xdr:sp macro="" textlink="">
      <xdr:nvSpPr>
        <xdr:cNvPr id="721" name="n_3mainValue【保健センター・保健所】&#10;一人当たり面積"/>
        <xdr:cNvSpPr txBox="1"/>
      </xdr:nvSpPr>
      <xdr:spPr>
        <a:xfrm>
          <a:off x="17386377" y="996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55897</xdr:rowOff>
    </xdr:from>
    <xdr:ext cx="469744" cy="259045"/>
    <xdr:sp macro="" textlink="">
      <xdr:nvSpPr>
        <xdr:cNvPr id="722" name="n_4mainValue【保健センター・保健所】&#10;一人当たり面積"/>
        <xdr:cNvSpPr txBox="1"/>
      </xdr:nvSpPr>
      <xdr:spPr>
        <a:xfrm>
          <a:off x="16592627" y="996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3" name="テキスト ボックス 742"/>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6" name="直線コネクタ 745"/>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7" name="【消防施設】&#10;有形固定資産減価償却率最小値テキスト"/>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8" name="直線コネクタ 747"/>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9" name="【消防施設】&#10;有形固定資産減価償却率最大値テキスト"/>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0" name="直線コネクタ 749"/>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1" name="【消防施設】&#10;有形固定資産減価償却率平均値テキスト"/>
        <xdr:cNvSpPr txBox="1"/>
      </xdr:nvSpPr>
      <xdr:spPr>
        <a:xfrm>
          <a:off x="14738350" y="13528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2" name="フローチャート: 判断 751"/>
        <xdr:cNvSpPr/>
      </xdr:nvSpPr>
      <xdr:spPr>
        <a:xfrm>
          <a:off x="14649450" y="135432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3" name="フローチャート: 判断 752"/>
        <xdr:cNvSpPr/>
      </xdr:nvSpPr>
      <xdr:spPr>
        <a:xfrm>
          <a:off x="13887450" y="135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4" name="フローチャート: 判断 753"/>
        <xdr:cNvSpPr/>
      </xdr:nvSpPr>
      <xdr:spPr>
        <a:xfrm>
          <a:off x="13093700" y="1355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5" name="フローチャート: 判断 754"/>
        <xdr:cNvSpPr/>
      </xdr:nvSpPr>
      <xdr:spPr>
        <a:xfrm>
          <a:off x="12299950" y="13568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6" name="フローチャート: 判断 755"/>
        <xdr:cNvSpPr/>
      </xdr:nvSpPr>
      <xdr:spPr>
        <a:xfrm>
          <a:off x="1148715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762" name="楕円 761"/>
        <xdr:cNvSpPr/>
      </xdr:nvSpPr>
      <xdr:spPr>
        <a:xfrm>
          <a:off x="14649450" y="1338961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33038</xdr:rowOff>
    </xdr:from>
    <xdr:ext cx="405111" cy="259045"/>
    <xdr:sp macro="" textlink="">
      <xdr:nvSpPr>
        <xdr:cNvPr id="763" name="【消防施設】&#10;有形固定資産減価償却率該当値テキスト"/>
        <xdr:cNvSpPr txBox="1"/>
      </xdr:nvSpPr>
      <xdr:spPr>
        <a:xfrm>
          <a:off x="14738350" y="1324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114300</xdr:rowOff>
    </xdr:from>
    <xdr:to>
      <xdr:col>81</xdr:col>
      <xdr:colOff>101600</xdr:colOff>
      <xdr:row>81</xdr:row>
      <xdr:rowOff>44450</xdr:rowOff>
    </xdr:to>
    <xdr:sp macro="" textlink="">
      <xdr:nvSpPr>
        <xdr:cNvPr id="764" name="楕円 763"/>
        <xdr:cNvSpPr/>
      </xdr:nvSpPr>
      <xdr:spPr>
        <a:xfrm>
          <a:off x="13887450" y="13328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165100</xdr:rowOff>
    </xdr:from>
    <xdr:to>
      <xdr:col>85</xdr:col>
      <xdr:colOff>127000</xdr:colOff>
      <xdr:row>81</xdr:row>
      <xdr:rowOff>60961</xdr:rowOff>
    </xdr:to>
    <xdr:cxnSp macro="">
      <xdr:nvCxnSpPr>
        <xdr:cNvPr id="765" name="直線コネクタ 764"/>
        <xdr:cNvCxnSpPr/>
      </xdr:nvCxnSpPr>
      <xdr:spPr>
        <a:xfrm>
          <a:off x="13938250" y="13379450"/>
          <a:ext cx="762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43180</xdr:rowOff>
    </xdr:from>
    <xdr:to>
      <xdr:col>76</xdr:col>
      <xdr:colOff>165100</xdr:colOff>
      <xdr:row>80</xdr:row>
      <xdr:rowOff>144780</xdr:rowOff>
    </xdr:to>
    <xdr:sp macro="" textlink="">
      <xdr:nvSpPr>
        <xdr:cNvPr id="766" name="楕円 765"/>
        <xdr:cNvSpPr/>
      </xdr:nvSpPr>
      <xdr:spPr>
        <a:xfrm>
          <a:off x="130937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93980</xdr:rowOff>
    </xdr:from>
    <xdr:to>
      <xdr:col>81</xdr:col>
      <xdr:colOff>50800</xdr:colOff>
      <xdr:row>80</xdr:row>
      <xdr:rowOff>165100</xdr:rowOff>
    </xdr:to>
    <xdr:cxnSp macro="">
      <xdr:nvCxnSpPr>
        <xdr:cNvPr id="767" name="直線コネクタ 766"/>
        <xdr:cNvCxnSpPr/>
      </xdr:nvCxnSpPr>
      <xdr:spPr>
        <a:xfrm>
          <a:off x="13144500" y="13308330"/>
          <a:ext cx="79375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140970</xdr:rowOff>
    </xdr:from>
    <xdr:to>
      <xdr:col>72</xdr:col>
      <xdr:colOff>38100</xdr:colOff>
      <xdr:row>80</xdr:row>
      <xdr:rowOff>71120</xdr:rowOff>
    </xdr:to>
    <xdr:sp macro="" textlink="">
      <xdr:nvSpPr>
        <xdr:cNvPr id="768" name="楕円 767"/>
        <xdr:cNvSpPr/>
      </xdr:nvSpPr>
      <xdr:spPr>
        <a:xfrm>
          <a:off x="12299950" y="131902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20320</xdr:rowOff>
    </xdr:from>
    <xdr:to>
      <xdr:col>76</xdr:col>
      <xdr:colOff>114300</xdr:colOff>
      <xdr:row>80</xdr:row>
      <xdr:rowOff>93980</xdr:rowOff>
    </xdr:to>
    <xdr:cxnSp macro="">
      <xdr:nvCxnSpPr>
        <xdr:cNvPr id="769" name="直線コネクタ 768"/>
        <xdr:cNvCxnSpPr/>
      </xdr:nvCxnSpPr>
      <xdr:spPr>
        <a:xfrm>
          <a:off x="12344400" y="13234670"/>
          <a:ext cx="8001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151130</xdr:rowOff>
    </xdr:from>
    <xdr:to>
      <xdr:col>67</xdr:col>
      <xdr:colOff>101600</xdr:colOff>
      <xdr:row>80</xdr:row>
      <xdr:rowOff>81280</xdr:rowOff>
    </xdr:to>
    <xdr:sp macro="" textlink="">
      <xdr:nvSpPr>
        <xdr:cNvPr id="770" name="楕円 769"/>
        <xdr:cNvSpPr/>
      </xdr:nvSpPr>
      <xdr:spPr>
        <a:xfrm>
          <a:off x="11487150" y="13200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20320</xdr:rowOff>
    </xdr:from>
    <xdr:to>
      <xdr:col>71</xdr:col>
      <xdr:colOff>177800</xdr:colOff>
      <xdr:row>80</xdr:row>
      <xdr:rowOff>30480</xdr:rowOff>
    </xdr:to>
    <xdr:cxnSp macro="">
      <xdr:nvCxnSpPr>
        <xdr:cNvPr id="771" name="直線コネクタ 770"/>
        <xdr:cNvCxnSpPr/>
      </xdr:nvCxnSpPr>
      <xdr:spPr>
        <a:xfrm flipV="1">
          <a:off x="11537950" y="13234670"/>
          <a:ext cx="80645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72" name="n_1aveValue【消防施設】&#10;有形固定資産減価償却率"/>
        <xdr:cNvSpPr txBox="1"/>
      </xdr:nvSpPr>
      <xdr:spPr>
        <a:xfrm>
          <a:off x="1374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73" name="n_2aveValue【消防施設】&#10;有形固定資産減価償却率"/>
        <xdr:cNvSpPr txBox="1"/>
      </xdr:nvSpPr>
      <xdr:spPr>
        <a:xfrm>
          <a:off x="12960994" y="1364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774" name="n_3aveValue【消防施設】&#10;有形固定資産減価償却率"/>
        <xdr:cNvSpPr txBox="1"/>
      </xdr:nvSpPr>
      <xdr:spPr>
        <a:xfrm>
          <a:off x="121672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775" name="n_4aveValue【消防施設】&#10;有形固定資産減価償却率"/>
        <xdr:cNvSpPr txBox="1"/>
      </xdr:nvSpPr>
      <xdr:spPr>
        <a:xfrm>
          <a:off x="11354444" y="1353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60977</xdr:rowOff>
    </xdr:from>
    <xdr:ext cx="405111" cy="259045"/>
    <xdr:sp macro="" textlink="">
      <xdr:nvSpPr>
        <xdr:cNvPr id="776" name="n_1mainValue【消防施設】&#10;有形固定資産減価償却率"/>
        <xdr:cNvSpPr txBox="1"/>
      </xdr:nvSpPr>
      <xdr:spPr>
        <a:xfrm>
          <a:off x="13742044"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161307</xdr:rowOff>
    </xdr:from>
    <xdr:ext cx="405111" cy="259045"/>
    <xdr:sp macro="" textlink="">
      <xdr:nvSpPr>
        <xdr:cNvPr id="777" name="n_2mainValue【消防施設】&#10;有形固定資産減価償却率"/>
        <xdr:cNvSpPr txBox="1"/>
      </xdr:nvSpPr>
      <xdr:spPr>
        <a:xfrm>
          <a:off x="12960994"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87647</xdr:rowOff>
    </xdr:from>
    <xdr:ext cx="405111" cy="259045"/>
    <xdr:sp macro="" textlink="">
      <xdr:nvSpPr>
        <xdr:cNvPr id="778" name="n_3mainValue【消防施設】&#10;有形固定資産減価償却率"/>
        <xdr:cNvSpPr txBox="1"/>
      </xdr:nvSpPr>
      <xdr:spPr>
        <a:xfrm>
          <a:off x="12167244" y="1297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97807</xdr:rowOff>
    </xdr:from>
    <xdr:ext cx="405111" cy="259045"/>
    <xdr:sp macro="" textlink="">
      <xdr:nvSpPr>
        <xdr:cNvPr id="779" name="n_4mainValue【消防施設】&#10;有形固定資産減価償却率"/>
        <xdr:cNvSpPr txBox="1"/>
      </xdr:nvSpPr>
      <xdr:spPr>
        <a:xfrm>
          <a:off x="11354444" y="1298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3" name="テキスト ボックス 792"/>
        <xdr:cNvSpPr txBox="1"/>
      </xdr:nvSpPr>
      <xdr:spPr>
        <a:xfrm>
          <a:off x="15939981" y="13815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5" name="テキスト ボックス 794"/>
        <xdr:cNvSpPr txBox="1"/>
      </xdr:nvSpPr>
      <xdr:spPr>
        <a:xfrm>
          <a:off x="159399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7" name="テキスト ボックス 796"/>
        <xdr:cNvSpPr txBox="1"/>
      </xdr:nvSpPr>
      <xdr:spPr>
        <a:xfrm>
          <a:off x="15939981" y="13078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99" name="テキスト ボックス 798"/>
        <xdr:cNvSpPr txBox="1"/>
      </xdr:nvSpPr>
      <xdr:spPr>
        <a:xfrm>
          <a:off x="15939981" y="1271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1" name="テキスト ボックス 800"/>
        <xdr:cNvSpPr txBox="1"/>
      </xdr:nvSpPr>
      <xdr:spPr>
        <a:xfrm>
          <a:off x="15939981" y="1234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3" name="直線コネクタ 802"/>
        <xdr:cNvCxnSpPr/>
      </xdr:nvCxnSpPr>
      <xdr:spPr>
        <a:xfrm flipV="1">
          <a:off x="19951064" y="12954540"/>
          <a:ext cx="0" cy="1364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4" name="【消防施設】&#10;一人当たり面積最小値テキスト"/>
        <xdr:cNvSpPr txBox="1"/>
      </xdr:nvSpPr>
      <xdr:spPr>
        <a:xfrm>
          <a:off x="19989800" y="143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5" name="直線コネクタ 804"/>
        <xdr:cNvCxnSpPr/>
      </xdr:nvCxnSpPr>
      <xdr:spPr>
        <a:xfrm>
          <a:off x="19881850" y="143191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6" name="【消防施設】&#10;一人当たり面積最大値テキスト"/>
        <xdr:cNvSpPr txBox="1"/>
      </xdr:nvSpPr>
      <xdr:spPr>
        <a:xfrm>
          <a:off x="19989800" y="1273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7" name="直線コネクタ 806"/>
        <xdr:cNvCxnSpPr/>
      </xdr:nvCxnSpPr>
      <xdr:spPr>
        <a:xfrm>
          <a:off x="19881850" y="129545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08" name="【消防施設】&#10;一人当たり面積平均値テキスト"/>
        <xdr:cNvSpPr txBox="1"/>
      </xdr:nvSpPr>
      <xdr:spPr>
        <a:xfrm>
          <a:off x="19989800" y="141184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09" name="フローチャート: 判断 808"/>
        <xdr:cNvSpPr/>
      </xdr:nvSpPr>
      <xdr:spPr>
        <a:xfrm>
          <a:off x="19900900" y="1426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0" name="フローチャート: 判断 809"/>
        <xdr:cNvSpPr/>
      </xdr:nvSpPr>
      <xdr:spPr>
        <a:xfrm>
          <a:off x="19157950" y="142611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1" name="フローチャート: 判断 810"/>
        <xdr:cNvSpPr/>
      </xdr:nvSpPr>
      <xdr:spPr>
        <a:xfrm>
          <a:off x="18345150" y="1426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2" name="フローチャート: 判断 811"/>
        <xdr:cNvSpPr/>
      </xdr:nvSpPr>
      <xdr:spPr>
        <a:xfrm>
          <a:off x="17551400" y="1426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3" name="フローチャート: 判断 812"/>
        <xdr:cNvSpPr/>
      </xdr:nvSpPr>
      <xdr:spPr>
        <a:xfrm>
          <a:off x="16757650" y="142679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62757</xdr:rowOff>
    </xdr:from>
    <xdr:to>
      <xdr:col>116</xdr:col>
      <xdr:colOff>114300</xdr:colOff>
      <xdr:row>86</xdr:row>
      <xdr:rowOff>164357</xdr:rowOff>
    </xdr:to>
    <xdr:sp macro="" textlink="">
      <xdr:nvSpPr>
        <xdr:cNvPr id="819" name="楕円 818"/>
        <xdr:cNvSpPr/>
      </xdr:nvSpPr>
      <xdr:spPr>
        <a:xfrm>
          <a:off x="19900900" y="1426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0" name="【消防施設】&#10;一人当たり面積該当値テキスト"/>
        <xdr:cNvSpPr txBox="1"/>
      </xdr:nvSpPr>
      <xdr:spPr>
        <a:xfrm>
          <a:off x="19989800" y="142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62768</xdr:rowOff>
    </xdr:from>
    <xdr:to>
      <xdr:col>112</xdr:col>
      <xdr:colOff>38100</xdr:colOff>
      <xdr:row>86</xdr:row>
      <xdr:rowOff>164368</xdr:rowOff>
    </xdr:to>
    <xdr:sp macro="" textlink="">
      <xdr:nvSpPr>
        <xdr:cNvPr id="821" name="楕円 820"/>
        <xdr:cNvSpPr/>
      </xdr:nvSpPr>
      <xdr:spPr>
        <a:xfrm>
          <a:off x="19157950" y="142677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113557</xdr:rowOff>
    </xdr:from>
    <xdr:to>
      <xdr:col>116</xdr:col>
      <xdr:colOff>63500</xdr:colOff>
      <xdr:row>86</xdr:row>
      <xdr:rowOff>113568</xdr:rowOff>
    </xdr:to>
    <xdr:cxnSp macro="">
      <xdr:nvCxnSpPr>
        <xdr:cNvPr id="822" name="直線コネクタ 821"/>
        <xdr:cNvCxnSpPr/>
      </xdr:nvCxnSpPr>
      <xdr:spPr>
        <a:xfrm flipV="1">
          <a:off x="19202400" y="14318507"/>
          <a:ext cx="7493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62776</xdr:rowOff>
    </xdr:from>
    <xdr:to>
      <xdr:col>107</xdr:col>
      <xdr:colOff>101600</xdr:colOff>
      <xdr:row>86</xdr:row>
      <xdr:rowOff>164376</xdr:rowOff>
    </xdr:to>
    <xdr:sp macro="" textlink="">
      <xdr:nvSpPr>
        <xdr:cNvPr id="823" name="楕円 822"/>
        <xdr:cNvSpPr/>
      </xdr:nvSpPr>
      <xdr:spPr>
        <a:xfrm>
          <a:off x="18345150" y="1426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113568</xdr:rowOff>
    </xdr:from>
    <xdr:to>
      <xdr:col>111</xdr:col>
      <xdr:colOff>177800</xdr:colOff>
      <xdr:row>86</xdr:row>
      <xdr:rowOff>113576</xdr:rowOff>
    </xdr:to>
    <xdr:cxnSp macro="">
      <xdr:nvCxnSpPr>
        <xdr:cNvPr id="824" name="直線コネクタ 823"/>
        <xdr:cNvCxnSpPr/>
      </xdr:nvCxnSpPr>
      <xdr:spPr>
        <a:xfrm flipV="1">
          <a:off x="18395950" y="14318518"/>
          <a:ext cx="80645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62787</xdr:rowOff>
    </xdr:from>
    <xdr:to>
      <xdr:col>102</xdr:col>
      <xdr:colOff>165100</xdr:colOff>
      <xdr:row>86</xdr:row>
      <xdr:rowOff>164387</xdr:rowOff>
    </xdr:to>
    <xdr:sp macro="" textlink="">
      <xdr:nvSpPr>
        <xdr:cNvPr id="825" name="楕円 824"/>
        <xdr:cNvSpPr/>
      </xdr:nvSpPr>
      <xdr:spPr>
        <a:xfrm>
          <a:off x="17551400" y="1426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113576</xdr:rowOff>
    </xdr:from>
    <xdr:to>
      <xdr:col>107</xdr:col>
      <xdr:colOff>50800</xdr:colOff>
      <xdr:row>86</xdr:row>
      <xdr:rowOff>113587</xdr:rowOff>
    </xdr:to>
    <xdr:cxnSp macro="">
      <xdr:nvCxnSpPr>
        <xdr:cNvPr id="826" name="直線コネクタ 825"/>
        <xdr:cNvCxnSpPr/>
      </xdr:nvCxnSpPr>
      <xdr:spPr>
        <a:xfrm flipV="1">
          <a:off x="17602200" y="14318526"/>
          <a:ext cx="79375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62681</xdr:rowOff>
    </xdr:from>
    <xdr:to>
      <xdr:col>98</xdr:col>
      <xdr:colOff>38100</xdr:colOff>
      <xdr:row>86</xdr:row>
      <xdr:rowOff>164281</xdr:rowOff>
    </xdr:to>
    <xdr:sp macro="" textlink="">
      <xdr:nvSpPr>
        <xdr:cNvPr id="827" name="楕円 826"/>
        <xdr:cNvSpPr/>
      </xdr:nvSpPr>
      <xdr:spPr>
        <a:xfrm>
          <a:off x="16757650" y="142676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113481</xdr:rowOff>
    </xdr:from>
    <xdr:to>
      <xdr:col>102</xdr:col>
      <xdr:colOff>114300</xdr:colOff>
      <xdr:row>86</xdr:row>
      <xdr:rowOff>113587</xdr:rowOff>
    </xdr:to>
    <xdr:cxnSp macro="">
      <xdr:nvCxnSpPr>
        <xdr:cNvPr id="828" name="直線コネクタ 827"/>
        <xdr:cNvCxnSpPr/>
      </xdr:nvCxnSpPr>
      <xdr:spPr>
        <a:xfrm>
          <a:off x="16802100" y="14318431"/>
          <a:ext cx="8001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29" name="n_1aveValue【消防施設】&#10;一人当たり面積"/>
        <xdr:cNvSpPr txBox="1"/>
      </xdr:nvSpPr>
      <xdr:spPr>
        <a:xfrm>
          <a:off x="18980227" y="1404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830" name="n_2aveValue【消防施設】&#10;一人当たり面積"/>
        <xdr:cNvSpPr txBox="1"/>
      </xdr:nvSpPr>
      <xdr:spPr>
        <a:xfrm>
          <a:off x="18180127" y="143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831" name="n_3aveValue【消防施設】&#10;一人当たり面積"/>
        <xdr:cNvSpPr txBox="1"/>
      </xdr:nvSpPr>
      <xdr:spPr>
        <a:xfrm>
          <a:off x="17386377" y="143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832" name="n_4aveValue【消防施設】&#10;一人当たり面積"/>
        <xdr:cNvSpPr txBox="1"/>
      </xdr:nvSpPr>
      <xdr:spPr>
        <a:xfrm>
          <a:off x="16592627" y="1436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155495</xdr:rowOff>
    </xdr:from>
    <xdr:ext cx="469744" cy="259045"/>
    <xdr:sp macro="" textlink="">
      <xdr:nvSpPr>
        <xdr:cNvPr id="833" name="n_1mainValue【消防施設】&#10;一人当たり面積"/>
        <xdr:cNvSpPr txBox="1"/>
      </xdr:nvSpPr>
      <xdr:spPr>
        <a:xfrm>
          <a:off x="18980227" y="1436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9453</xdr:rowOff>
    </xdr:from>
    <xdr:ext cx="469744" cy="259045"/>
    <xdr:sp macro="" textlink="">
      <xdr:nvSpPr>
        <xdr:cNvPr id="834" name="n_2mainValue【消防施設】&#10;一人当たり面積"/>
        <xdr:cNvSpPr txBox="1"/>
      </xdr:nvSpPr>
      <xdr:spPr>
        <a:xfrm>
          <a:off x="18180127" y="1404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9464</xdr:rowOff>
    </xdr:from>
    <xdr:ext cx="469744" cy="259045"/>
    <xdr:sp macro="" textlink="">
      <xdr:nvSpPr>
        <xdr:cNvPr id="835" name="n_3mainValue【消防施設】&#10;一人当たり面積"/>
        <xdr:cNvSpPr txBox="1"/>
      </xdr:nvSpPr>
      <xdr:spPr>
        <a:xfrm>
          <a:off x="17386377" y="1404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9358</xdr:rowOff>
    </xdr:from>
    <xdr:ext cx="469744" cy="259045"/>
    <xdr:sp macro="" textlink="">
      <xdr:nvSpPr>
        <xdr:cNvPr id="836" name="n_4mainValue【消防施設】&#10;一人当たり面積"/>
        <xdr:cNvSpPr txBox="1"/>
      </xdr:nvSpPr>
      <xdr:spPr>
        <a:xfrm>
          <a:off x="16592627" y="14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2" name="直線コネクタ 861"/>
        <xdr:cNvCxnSpPr/>
      </xdr:nvCxnSpPr>
      <xdr:spPr>
        <a:xfrm flipV="1">
          <a:off x="14699614" y="165762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3" name="【庁舎】&#10;有形固定資産減価償却率最小値テキスト"/>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4" name="直線コネクタ 863"/>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5" name="【庁舎】&#10;有形固定資産減価償却率最大値テキスト"/>
        <xdr:cNvSpPr txBox="1"/>
      </xdr:nvSpPr>
      <xdr:spPr>
        <a:xfrm>
          <a:off x="14738350" y="163514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6" name="直線コネクタ 865"/>
        <xdr:cNvCxnSpPr/>
      </xdr:nvCxnSpPr>
      <xdr:spPr>
        <a:xfrm>
          <a:off x="14611350" y="16576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867" name="【庁舎】&#10;有形固定資産減価償却率平均値テキスト"/>
        <xdr:cNvSpPr txBox="1"/>
      </xdr:nvSpPr>
      <xdr:spPr>
        <a:xfrm>
          <a:off x="14738350" y="17251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68" name="フローチャート: 判断 867"/>
        <xdr:cNvSpPr/>
      </xdr:nvSpPr>
      <xdr:spPr>
        <a:xfrm>
          <a:off x="14649450" y="172732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9" name="フローチャート: 判断 868"/>
        <xdr:cNvSpPr/>
      </xdr:nvSpPr>
      <xdr:spPr>
        <a:xfrm>
          <a:off x="13887450" y="172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0" name="フローチャート: 判断 869"/>
        <xdr:cNvSpPr/>
      </xdr:nvSpPr>
      <xdr:spPr>
        <a:xfrm>
          <a:off x="130937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1" name="フローチャート: 判断 870"/>
        <xdr:cNvSpPr/>
      </xdr:nvSpPr>
      <xdr:spPr>
        <a:xfrm>
          <a:off x="12299950" y="173500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2" name="フローチャート: 判断 871"/>
        <xdr:cNvSpPr/>
      </xdr:nvSpPr>
      <xdr:spPr>
        <a:xfrm>
          <a:off x="11487150" y="173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128270</xdr:rowOff>
    </xdr:from>
    <xdr:to>
      <xdr:col>85</xdr:col>
      <xdr:colOff>177800</xdr:colOff>
      <xdr:row>102</xdr:row>
      <xdr:rowOff>58420</xdr:rowOff>
    </xdr:to>
    <xdr:sp macro="" textlink="">
      <xdr:nvSpPr>
        <xdr:cNvPr id="878" name="楕円 877"/>
        <xdr:cNvSpPr/>
      </xdr:nvSpPr>
      <xdr:spPr>
        <a:xfrm>
          <a:off x="14649450" y="168732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151147</xdr:rowOff>
    </xdr:from>
    <xdr:ext cx="405111" cy="259045"/>
    <xdr:sp macro="" textlink="">
      <xdr:nvSpPr>
        <xdr:cNvPr id="879" name="【庁舎】&#10;有形固定資産減価償却率該当値テキスト"/>
        <xdr:cNvSpPr txBox="1"/>
      </xdr:nvSpPr>
      <xdr:spPr>
        <a:xfrm>
          <a:off x="14738350" y="1672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72752</xdr:rowOff>
    </xdr:from>
    <xdr:to>
      <xdr:col>81</xdr:col>
      <xdr:colOff>101600</xdr:colOff>
      <xdr:row>102</xdr:row>
      <xdr:rowOff>2902</xdr:rowOff>
    </xdr:to>
    <xdr:sp macro="" textlink="">
      <xdr:nvSpPr>
        <xdr:cNvPr id="880" name="楕円 879"/>
        <xdr:cNvSpPr/>
      </xdr:nvSpPr>
      <xdr:spPr>
        <a:xfrm>
          <a:off x="13887450" y="1681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123552</xdr:rowOff>
    </xdr:from>
    <xdr:to>
      <xdr:col>85</xdr:col>
      <xdr:colOff>127000</xdr:colOff>
      <xdr:row>102</xdr:row>
      <xdr:rowOff>7620</xdr:rowOff>
    </xdr:to>
    <xdr:cxnSp macro="">
      <xdr:nvCxnSpPr>
        <xdr:cNvPr id="881" name="直線コネクタ 880"/>
        <xdr:cNvCxnSpPr/>
      </xdr:nvCxnSpPr>
      <xdr:spPr>
        <a:xfrm>
          <a:off x="13938250" y="16868502"/>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18869</xdr:rowOff>
    </xdr:from>
    <xdr:to>
      <xdr:col>76</xdr:col>
      <xdr:colOff>165100</xdr:colOff>
      <xdr:row>101</xdr:row>
      <xdr:rowOff>120469</xdr:rowOff>
    </xdr:to>
    <xdr:sp macro="" textlink="">
      <xdr:nvSpPr>
        <xdr:cNvPr id="882" name="楕円 881"/>
        <xdr:cNvSpPr/>
      </xdr:nvSpPr>
      <xdr:spPr>
        <a:xfrm>
          <a:off x="13093700" y="1676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69669</xdr:rowOff>
    </xdr:from>
    <xdr:to>
      <xdr:col>81</xdr:col>
      <xdr:colOff>50800</xdr:colOff>
      <xdr:row>101</xdr:row>
      <xdr:rowOff>123552</xdr:rowOff>
    </xdr:to>
    <xdr:cxnSp macro="">
      <xdr:nvCxnSpPr>
        <xdr:cNvPr id="883" name="直線コネクタ 882"/>
        <xdr:cNvCxnSpPr/>
      </xdr:nvCxnSpPr>
      <xdr:spPr>
        <a:xfrm>
          <a:off x="13144500" y="16814619"/>
          <a:ext cx="79375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134801</xdr:rowOff>
    </xdr:from>
    <xdr:to>
      <xdr:col>72</xdr:col>
      <xdr:colOff>38100</xdr:colOff>
      <xdr:row>101</xdr:row>
      <xdr:rowOff>64951</xdr:rowOff>
    </xdr:to>
    <xdr:sp macro="" textlink="">
      <xdr:nvSpPr>
        <xdr:cNvPr id="884" name="楕円 883"/>
        <xdr:cNvSpPr/>
      </xdr:nvSpPr>
      <xdr:spPr>
        <a:xfrm>
          <a:off x="12299950" y="167083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14151</xdr:rowOff>
    </xdr:from>
    <xdr:to>
      <xdr:col>76</xdr:col>
      <xdr:colOff>114300</xdr:colOff>
      <xdr:row>101</xdr:row>
      <xdr:rowOff>69669</xdr:rowOff>
    </xdr:to>
    <xdr:cxnSp macro="">
      <xdr:nvCxnSpPr>
        <xdr:cNvPr id="885" name="直線コネクタ 884"/>
        <xdr:cNvCxnSpPr/>
      </xdr:nvCxnSpPr>
      <xdr:spPr>
        <a:xfrm>
          <a:off x="12344400" y="16759101"/>
          <a:ext cx="8001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4173</xdr:rowOff>
    </xdr:from>
    <xdr:to>
      <xdr:col>67</xdr:col>
      <xdr:colOff>101600</xdr:colOff>
      <xdr:row>101</xdr:row>
      <xdr:rowOff>105773</xdr:rowOff>
    </xdr:to>
    <xdr:sp macro="" textlink="">
      <xdr:nvSpPr>
        <xdr:cNvPr id="886" name="楕円 885"/>
        <xdr:cNvSpPr/>
      </xdr:nvSpPr>
      <xdr:spPr>
        <a:xfrm>
          <a:off x="11487150" y="167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14151</xdr:rowOff>
    </xdr:from>
    <xdr:to>
      <xdr:col>71</xdr:col>
      <xdr:colOff>177800</xdr:colOff>
      <xdr:row>101</xdr:row>
      <xdr:rowOff>54973</xdr:rowOff>
    </xdr:to>
    <xdr:cxnSp macro="">
      <xdr:nvCxnSpPr>
        <xdr:cNvPr id="887" name="直線コネクタ 886"/>
        <xdr:cNvCxnSpPr/>
      </xdr:nvCxnSpPr>
      <xdr:spPr>
        <a:xfrm flipV="1">
          <a:off x="11537950" y="16759101"/>
          <a:ext cx="80645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88" name="n_1aveValue【庁舎】&#10;有形固定資産減価償却率"/>
        <xdr:cNvSpPr txBox="1"/>
      </xdr:nvSpPr>
      <xdr:spPr>
        <a:xfrm>
          <a:off x="13742044" y="1739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89" name="n_2aveValue【庁舎】&#10;有形固定資産減価償却率"/>
        <xdr:cNvSpPr txBox="1"/>
      </xdr:nvSpPr>
      <xdr:spPr>
        <a:xfrm>
          <a:off x="1296099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90" name="n_3aveValue【庁舎】&#10;有形固定資産減価償却率"/>
        <xdr:cNvSpPr txBox="1"/>
      </xdr:nvSpPr>
      <xdr:spPr>
        <a:xfrm>
          <a:off x="12167244" y="1744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891" name="n_4aveValue【庁舎】&#10;有形固定資産減価償却率"/>
        <xdr:cNvSpPr txBox="1"/>
      </xdr:nvSpPr>
      <xdr:spPr>
        <a:xfrm>
          <a:off x="11354444" y="17460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19429</xdr:rowOff>
    </xdr:from>
    <xdr:ext cx="405111" cy="259045"/>
    <xdr:sp macro="" textlink="">
      <xdr:nvSpPr>
        <xdr:cNvPr id="892" name="n_1mainValue【庁舎】&#10;有形固定資産減価償却率"/>
        <xdr:cNvSpPr txBox="1"/>
      </xdr:nvSpPr>
      <xdr:spPr>
        <a:xfrm>
          <a:off x="13742044" y="16592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136996</xdr:rowOff>
    </xdr:from>
    <xdr:ext cx="405111" cy="259045"/>
    <xdr:sp macro="" textlink="">
      <xdr:nvSpPr>
        <xdr:cNvPr id="893" name="n_2mainValue【庁舎】&#10;有形固定資産減価償却率"/>
        <xdr:cNvSpPr txBox="1"/>
      </xdr:nvSpPr>
      <xdr:spPr>
        <a:xfrm>
          <a:off x="12960994" y="16539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81478</xdr:rowOff>
    </xdr:from>
    <xdr:ext cx="405111" cy="259045"/>
    <xdr:sp macro="" textlink="">
      <xdr:nvSpPr>
        <xdr:cNvPr id="894" name="n_3mainValue【庁舎】&#10;有形固定資産減価償却率"/>
        <xdr:cNvSpPr txBox="1"/>
      </xdr:nvSpPr>
      <xdr:spPr>
        <a:xfrm>
          <a:off x="12167244" y="16483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122300</xdr:rowOff>
    </xdr:from>
    <xdr:ext cx="405111" cy="259045"/>
    <xdr:sp macro="" textlink="">
      <xdr:nvSpPr>
        <xdr:cNvPr id="895" name="n_4mainValue【庁舎】&#10;有形固定資産減価償却率"/>
        <xdr:cNvSpPr txBox="1"/>
      </xdr:nvSpPr>
      <xdr:spPr>
        <a:xfrm>
          <a:off x="11354444" y="16524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6" name="直線コネクタ 905"/>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7" name="テキスト ボックス 906"/>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8" name="直線コネクタ 907"/>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9" name="テキスト ボックス 908"/>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0" name="直線コネクタ 909"/>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1" name="テキスト ボックス 910"/>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2" name="直線コネクタ 911"/>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3" name="テキスト ボックス 912"/>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4" name="直線コネクタ 913"/>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5" name="テキスト ボックス 914"/>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6" name="直線コネクタ 915"/>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7" name="テキスト ボックス 916"/>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1" name="直線コネクタ 920"/>
        <xdr:cNvCxnSpPr/>
      </xdr:nvCxnSpPr>
      <xdr:spPr>
        <a:xfrm flipV="1">
          <a:off x="19951064" y="164472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2" name="【庁舎】&#10;一人当たり面積最小値テキスト"/>
        <xdr:cNvSpPr txBox="1"/>
      </xdr:nvSpPr>
      <xdr:spPr>
        <a:xfrm>
          <a:off x="19989800" y="1802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3" name="直線コネクタ 922"/>
        <xdr:cNvCxnSpPr/>
      </xdr:nvCxnSpPr>
      <xdr:spPr>
        <a:xfrm>
          <a:off x="19881850" y="180229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4" name="【庁舎】&#10;一人当たり面積最大値テキスト"/>
        <xdr:cNvSpPr txBox="1"/>
      </xdr:nvSpPr>
      <xdr:spPr>
        <a:xfrm>
          <a:off x="19989800" y="1622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5" name="直線コネクタ 924"/>
        <xdr:cNvCxnSpPr/>
      </xdr:nvCxnSpPr>
      <xdr:spPr>
        <a:xfrm>
          <a:off x="19881850" y="164472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26" name="【庁舎】&#10;一人当たり面積平均値テキスト"/>
        <xdr:cNvSpPr txBox="1"/>
      </xdr:nvSpPr>
      <xdr:spPr>
        <a:xfrm>
          <a:off x="19989800" y="17333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7" name="フローチャート: 判断 926"/>
        <xdr:cNvSpPr/>
      </xdr:nvSpPr>
      <xdr:spPr>
        <a:xfrm>
          <a:off x="19900900" y="1748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28" name="フローチャート: 判断 927"/>
        <xdr:cNvSpPr/>
      </xdr:nvSpPr>
      <xdr:spPr>
        <a:xfrm>
          <a:off x="19157950" y="174920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29" name="フローチャート: 判断 928"/>
        <xdr:cNvSpPr/>
      </xdr:nvSpPr>
      <xdr:spPr>
        <a:xfrm>
          <a:off x="18345150" y="1748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0" name="フローチャート: 判断 929"/>
        <xdr:cNvSpPr/>
      </xdr:nvSpPr>
      <xdr:spPr>
        <a:xfrm>
          <a:off x="17551400" y="1751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1" name="フローチャート: 判断 930"/>
        <xdr:cNvSpPr/>
      </xdr:nvSpPr>
      <xdr:spPr>
        <a:xfrm>
          <a:off x="16757650" y="175214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53158</xdr:rowOff>
    </xdr:from>
    <xdr:to>
      <xdr:col>116</xdr:col>
      <xdr:colOff>114300</xdr:colOff>
      <xdr:row>105</xdr:row>
      <xdr:rowOff>154758</xdr:rowOff>
    </xdr:to>
    <xdr:sp macro="" textlink="">
      <xdr:nvSpPr>
        <xdr:cNvPr id="937" name="楕円 936"/>
        <xdr:cNvSpPr/>
      </xdr:nvSpPr>
      <xdr:spPr>
        <a:xfrm>
          <a:off x="199009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31585</xdr:rowOff>
    </xdr:from>
    <xdr:ext cx="469744" cy="259045"/>
    <xdr:sp macro="" textlink="">
      <xdr:nvSpPr>
        <xdr:cNvPr id="938" name="【庁舎】&#10;一人当たり面積該当値テキスト"/>
        <xdr:cNvSpPr txBox="1"/>
      </xdr:nvSpPr>
      <xdr:spPr>
        <a:xfrm>
          <a:off x="19989800" y="1746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62956</xdr:rowOff>
    </xdr:from>
    <xdr:to>
      <xdr:col>112</xdr:col>
      <xdr:colOff>38100</xdr:colOff>
      <xdr:row>105</xdr:row>
      <xdr:rowOff>164556</xdr:rowOff>
    </xdr:to>
    <xdr:sp macro="" textlink="">
      <xdr:nvSpPr>
        <xdr:cNvPr id="939" name="楕円 938"/>
        <xdr:cNvSpPr/>
      </xdr:nvSpPr>
      <xdr:spPr>
        <a:xfrm>
          <a:off x="19157950" y="174937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103958</xdr:rowOff>
    </xdr:from>
    <xdr:to>
      <xdr:col>116</xdr:col>
      <xdr:colOff>63500</xdr:colOff>
      <xdr:row>105</xdr:row>
      <xdr:rowOff>113756</xdr:rowOff>
    </xdr:to>
    <xdr:cxnSp macro="">
      <xdr:nvCxnSpPr>
        <xdr:cNvPr id="940" name="直線コネクタ 939"/>
        <xdr:cNvCxnSpPr/>
      </xdr:nvCxnSpPr>
      <xdr:spPr>
        <a:xfrm flipV="1">
          <a:off x="19202400" y="17534708"/>
          <a:ext cx="7493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72752</xdr:rowOff>
    </xdr:from>
    <xdr:to>
      <xdr:col>107</xdr:col>
      <xdr:colOff>101600</xdr:colOff>
      <xdr:row>106</xdr:row>
      <xdr:rowOff>2902</xdr:rowOff>
    </xdr:to>
    <xdr:sp macro="" textlink="">
      <xdr:nvSpPr>
        <xdr:cNvPr id="941" name="楕円 940"/>
        <xdr:cNvSpPr/>
      </xdr:nvSpPr>
      <xdr:spPr>
        <a:xfrm>
          <a:off x="1834515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113756</xdr:rowOff>
    </xdr:from>
    <xdr:to>
      <xdr:col>111</xdr:col>
      <xdr:colOff>177800</xdr:colOff>
      <xdr:row>105</xdr:row>
      <xdr:rowOff>123552</xdr:rowOff>
    </xdr:to>
    <xdr:cxnSp macro="">
      <xdr:nvCxnSpPr>
        <xdr:cNvPr id="942" name="直線コネクタ 941"/>
        <xdr:cNvCxnSpPr/>
      </xdr:nvCxnSpPr>
      <xdr:spPr>
        <a:xfrm flipV="1">
          <a:off x="18395950" y="17544506"/>
          <a:ext cx="80645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43" name="楕円 942"/>
        <xdr:cNvSpPr/>
      </xdr:nvSpPr>
      <xdr:spPr>
        <a:xfrm>
          <a:off x="175514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123552</xdr:rowOff>
    </xdr:from>
    <xdr:to>
      <xdr:col>107</xdr:col>
      <xdr:colOff>50800</xdr:colOff>
      <xdr:row>105</xdr:row>
      <xdr:rowOff>133350</xdr:rowOff>
    </xdr:to>
    <xdr:cxnSp macro="">
      <xdr:nvCxnSpPr>
        <xdr:cNvPr id="944" name="直線コネクタ 943"/>
        <xdr:cNvCxnSpPr/>
      </xdr:nvCxnSpPr>
      <xdr:spPr>
        <a:xfrm flipV="1">
          <a:off x="17602200" y="17554302"/>
          <a:ext cx="79375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139700</xdr:rowOff>
    </xdr:from>
    <xdr:to>
      <xdr:col>98</xdr:col>
      <xdr:colOff>38100</xdr:colOff>
      <xdr:row>106</xdr:row>
      <xdr:rowOff>69850</xdr:rowOff>
    </xdr:to>
    <xdr:sp macro="" textlink="">
      <xdr:nvSpPr>
        <xdr:cNvPr id="945" name="楕円 944"/>
        <xdr:cNvSpPr/>
      </xdr:nvSpPr>
      <xdr:spPr>
        <a:xfrm>
          <a:off x="16757650" y="17570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133350</xdr:rowOff>
    </xdr:from>
    <xdr:to>
      <xdr:col>102</xdr:col>
      <xdr:colOff>114300</xdr:colOff>
      <xdr:row>106</xdr:row>
      <xdr:rowOff>19050</xdr:rowOff>
    </xdr:to>
    <xdr:cxnSp macro="">
      <xdr:nvCxnSpPr>
        <xdr:cNvPr id="946" name="直線コネクタ 945"/>
        <xdr:cNvCxnSpPr/>
      </xdr:nvCxnSpPr>
      <xdr:spPr>
        <a:xfrm flipV="1">
          <a:off x="16802100" y="17564100"/>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47" name="n_1aveValue【庁舎】&#10;一人当たり面積"/>
        <xdr:cNvSpPr txBox="1"/>
      </xdr:nvSpPr>
      <xdr:spPr>
        <a:xfrm>
          <a:off x="18980227" y="1726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948" name="n_2aveValue【庁舎】&#10;一人当たり面積"/>
        <xdr:cNvSpPr txBox="1"/>
      </xdr:nvSpPr>
      <xdr:spPr>
        <a:xfrm>
          <a:off x="18180127" y="172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949" name="n_3aveValue【庁舎】&#10;一人当たり面積"/>
        <xdr:cNvSpPr txBox="1"/>
      </xdr:nvSpPr>
      <xdr:spPr>
        <a:xfrm>
          <a:off x="17386377" y="1728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950" name="n_4aveValue【庁舎】&#10;一人当たり面積"/>
        <xdr:cNvSpPr txBox="1"/>
      </xdr:nvSpPr>
      <xdr:spPr>
        <a:xfrm>
          <a:off x="16592627" y="1729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155683</xdr:rowOff>
    </xdr:from>
    <xdr:ext cx="469744" cy="259045"/>
    <xdr:sp macro="" textlink="">
      <xdr:nvSpPr>
        <xdr:cNvPr id="951" name="n_1mainValue【庁舎】&#10;一人当たり面積"/>
        <xdr:cNvSpPr txBox="1"/>
      </xdr:nvSpPr>
      <xdr:spPr>
        <a:xfrm>
          <a:off x="18980227" y="1758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165479</xdr:rowOff>
    </xdr:from>
    <xdr:ext cx="469744" cy="259045"/>
    <xdr:sp macro="" textlink="">
      <xdr:nvSpPr>
        <xdr:cNvPr id="952" name="n_2mainValue【庁舎】&#10;一人当たり面積"/>
        <xdr:cNvSpPr txBox="1"/>
      </xdr:nvSpPr>
      <xdr:spPr>
        <a:xfrm>
          <a:off x="18180127" y="1759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953" name="n_3mainValue【庁舎】&#10;一人当たり面積"/>
        <xdr:cNvSpPr txBox="1"/>
      </xdr:nvSpPr>
      <xdr:spPr>
        <a:xfrm>
          <a:off x="1738637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60977</xdr:rowOff>
    </xdr:from>
    <xdr:ext cx="469744" cy="259045"/>
    <xdr:sp macro="" textlink="">
      <xdr:nvSpPr>
        <xdr:cNvPr id="954" name="n_4mainValue【庁舎】&#10;一人当たり面積"/>
        <xdr:cNvSpPr txBox="1"/>
      </xdr:nvSpPr>
      <xdr:spPr>
        <a:xfrm>
          <a:off x="16592627"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有形固定資産減価償却率が類似団体と比較して比率が高くなっている施設は、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は、計画的に耐震補強工事を行い、長寿命化対策を進めているが、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についても耐用年数を経過しており、今後の方針を検討中である。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は、多くの施設で減価償却が進んでおり、計画的に長寿命化が必要な状況となっている。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は耐震基準も満たしており大規模改修の予定はない。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は、多くの施設で減価償却が進んでおり、建て替えなど計画的な長寿命化を進めていく予定である。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は、建て替えにより類似団体と比較して比率が低い水準にある。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37,116
36,896
420.93
27,895,999
26,877,734
921,170
15,332,106
32,068,452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財政力指数は類似団体平均値と同様に、ほぼ横ばいである。今後とも市税の収納率向上のほか地域の産業振興や人口対策など地方創生事業に取り組み、自主財源の確保に努める。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73660</xdr:rowOff>
    </xdr:from>
    <xdr:to>
      <xdr:col>23</xdr:col>
      <xdr:colOff>133350</xdr:colOff>
      <xdr:row>42</xdr:row>
      <xdr:rowOff>121920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745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73660</xdr:rowOff>
    </xdr:from>
    <xdr:to>
      <xdr:col>19</xdr:col>
      <xdr:colOff>133350</xdr:colOff>
      <xdr:row>42</xdr:row>
      <xdr:rowOff>73660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73660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97790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71120</xdr:rowOff>
    </xdr:from>
    <xdr:to>
      <xdr:col>23</xdr:col>
      <xdr:colOff>184150</xdr:colOff>
      <xdr:row>43</xdr:row>
      <xdr:rowOff>1270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43197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22860</xdr:rowOff>
    </xdr:from>
    <xdr:to>
      <xdr:col>19</xdr:col>
      <xdr:colOff>184150</xdr:colOff>
      <xdr:row>42</xdr:row>
      <xdr:rowOff>124460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109237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109237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46990</xdr:rowOff>
    </xdr:from>
    <xdr:to>
      <xdr:col>7</xdr:col>
      <xdr:colOff>31750</xdr:colOff>
      <xdr:row>42</xdr:row>
      <xdr:rowOff>148590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133367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分母である経常一般財源収入は、普通交付税の増により　全体で</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ポイント増となった。分子である歳出経常一般財源は、人件費、物件費、維持補修費が増加した一方、公債費、繰出金等の減少が増を上回ったことにより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ポイント減となった。結果、比率は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の減となった。今後は、大型建設事業に伴い発行した起債による公債費やその維持管理費の増に加え、会計年度任用職員制度による人件費の増、施設の長寿命化に備える経費の増が見込まれるため、より一層の内部経費の縮減を図りながら、行財政改革に取り組み経常収支比率の上昇を最小限に抑える努力を行う。</a:t>
          </a:r>
          <a:endParaRPr lang="ja-JP" altLang="ja-JP" sz="1400">
            <a:effectLst/>
          </a:endParaRPr>
        </a:p>
        <a:p>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109855</xdr:rowOff>
    </xdr:from>
    <xdr:to>
      <xdr:col>23</xdr:col>
      <xdr:colOff>133350</xdr:colOff>
      <xdr:row>61</xdr:row>
      <xdr:rowOff>46990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9685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61</xdr:row>
      <xdr:rowOff>127423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054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61</xdr:row>
      <xdr:rowOff>127423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778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75142</xdr:rowOff>
    </xdr:from>
    <xdr:to>
      <xdr:col>11</xdr:col>
      <xdr:colOff>31750</xdr:colOff>
      <xdr:row>61</xdr:row>
      <xdr:rowOff>119380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3359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59055</xdr:rowOff>
    </xdr:from>
    <xdr:to>
      <xdr:col>23</xdr:col>
      <xdr:colOff>184150</xdr:colOff>
      <xdr:row>60</xdr:row>
      <xdr:rowOff>160655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31132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82567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76623</xdr:rowOff>
    </xdr:from>
    <xdr:to>
      <xdr:col>15</xdr:col>
      <xdr:colOff>133350</xdr:colOff>
      <xdr:row>62</xdr:row>
      <xdr:rowOff>6773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163000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154957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24342</xdr:rowOff>
    </xdr:from>
    <xdr:to>
      <xdr:col>7</xdr:col>
      <xdr:colOff>31750</xdr:colOff>
      <xdr:row>61</xdr:row>
      <xdr:rowOff>125942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110719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人件費・物件費等決算額が、類似団体と比較して大きく上回っている。人件費について、特に公立の認定こども園・保育所が多いこと、自校で給食を提供している学校が多いこと、市域が広いため消防署に分署を配置していることなどが職員数の多さにつながっている。また、物件費についても、施設数が多いことからその維持管理費が大きな負担となっている。さらに、人口が年々減少していることも数値の悪化を招いている。今後も直営施設の民間への譲渡や、公設民営、指定管理などによる民間への委託、任用制度の活用など、人件費・物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14568</xdr:rowOff>
    </xdr:from>
    <xdr:to>
      <xdr:col>23</xdr:col>
      <xdr:colOff>133350</xdr:colOff>
      <xdr:row>83</xdr:row>
      <xdr:rowOff>33351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44918"/>
          <a:ext cx="8382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159076</xdr:rowOff>
    </xdr:from>
    <xdr:to>
      <xdr:col>19</xdr:col>
      <xdr:colOff>133350</xdr:colOff>
      <xdr:row>83</xdr:row>
      <xdr:rowOff>14568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217976"/>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149068</xdr:rowOff>
    </xdr:from>
    <xdr:to>
      <xdr:col>15</xdr:col>
      <xdr:colOff>82550</xdr:colOff>
      <xdr:row>82</xdr:row>
      <xdr:rowOff>159076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207968"/>
          <a:ext cx="889000" cy="1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149068</xdr:rowOff>
    </xdr:from>
    <xdr:to>
      <xdr:col>11</xdr:col>
      <xdr:colOff>31750</xdr:colOff>
      <xdr:row>82</xdr:row>
      <xdr:rowOff>149799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4207968"/>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154001</xdr:rowOff>
    </xdr:from>
    <xdr:to>
      <xdr:col>23</xdr:col>
      <xdr:colOff>184150</xdr:colOff>
      <xdr:row>83</xdr:row>
      <xdr:rowOff>84151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1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126078</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8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135218</xdr:rowOff>
    </xdr:from>
    <xdr:to>
      <xdr:col>19</xdr:col>
      <xdr:colOff>184150</xdr:colOff>
      <xdr:row>83</xdr:row>
      <xdr:rowOff>65368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9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50145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28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108276</xdr:rowOff>
    </xdr:from>
    <xdr:to>
      <xdr:col>15</xdr:col>
      <xdr:colOff>133350</xdr:colOff>
      <xdr:row>83</xdr:row>
      <xdr:rowOff>38426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6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23203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5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98268</xdr:rowOff>
    </xdr:from>
    <xdr:to>
      <xdr:col>11</xdr:col>
      <xdr:colOff>82550</xdr:colOff>
      <xdr:row>83</xdr:row>
      <xdr:rowOff>28418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13195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4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98999</xdr:rowOff>
    </xdr:from>
    <xdr:to>
      <xdr:col>7</xdr:col>
      <xdr:colOff>31750</xdr:colOff>
      <xdr:row>83</xdr:row>
      <xdr:rowOff>29149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13926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4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従前どおり国人勧に準拠した給料表を用い、前年度比</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ポイント減という結果になった。</a:t>
          </a: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55</a:t>
          </a:r>
          <a:r>
            <a:rPr kumimoji="1" lang="ja-JP" altLang="en-US" sz="1100">
              <a:solidFill>
                <a:schemeClr val="dk1"/>
              </a:solidFill>
              <a:effectLst/>
              <a:latin typeface="+mn-lt"/>
              <a:ea typeface="+mn-ea"/>
              <a:cs typeface="+mn-cs"/>
            </a:rPr>
            <a:t>歳以上職員の昇給制度継続によるプラス要因を退職者の増や経験年数階層の影響といったマイナス要因が上回る結果となったと類推する。</a:t>
          </a:r>
        </a:p>
        <a:p>
          <a:r>
            <a:rPr kumimoji="1" lang="ja-JP" altLang="en-US" sz="1100">
              <a:solidFill>
                <a:schemeClr val="dk1"/>
              </a:solidFill>
              <a:effectLst/>
              <a:latin typeface="+mn-lt"/>
              <a:ea typeface="+mn-ea"/>
              <a:cs typeface="+mn-cs"/>
            </a:rPr>
            <a:t>　引き続き、直営施設の民間への譲渡や、公設民営、指定管理などによる民間への委託、給食センター方式への移行、再任用職員制度、任期付職員制度、会計年度任用職員制度の活用等により、人件費総額の抑制に努め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144639</xdr:rowOff>
    </xdr:from>
    <xdr:to>
      <xdr:col>81</xdr:col>
      <xdr:colOff>44450</xdr:colOff>
      <xdr:row>87</xdr:row>
      <xdr:rowOff>144639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506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144639</xdr:rowOff>
    </xdr:from>
    <xdr:to>
      <xdr:col>77</xdr:col>
      <xdr:colOff>44450</xdr:colOff>
      <xdr:row>88</xdr:row>
      <xdr:rowOff>67028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50607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53622</xdr:rowOff>
    </xdr:from>
    <xdr:to>
      <xdr:col>72</xdr:col>
      <xdr:colOff>203200</xdr:colOff>
      <xdr:row>88</xdr:row>
      <xdr:rowOff>67028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514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26811</xdr:rowOff>
    </xdr:from>
    <xdr:to>
      <xdr:col>68</xdr:col>
      <xdr:colOff>152400</xdr:colOff>
      <xdr:row>88</xdr:row>
      <xdr:rowOff>53622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51144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93839</xdr:rowOff>
    </xdr:from>
    <xdr:to>
      <xdr:col>81</xdr:col>
      <xdr:colOff>95250</xdr:colOff>
      <xdr:row>88</xdr:row>
      <xdr:rowOff>23989</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65916</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9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16228</xdr:rowOff>
    </xdr:from>
    <xdr:to>
      <xdr:col>73</xdr:col>
      <xdr:colOff>44450</xdr:colOff>
      <xdr:row>88</xdr:row>
      <xdr:rowOff>117828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102605</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2822</xdr:rowOff>
    </xdr:from>
    <xdr:to>
      <xdr:col>68</xdr:col>
      <xdr:colOff>203200</xdr:colOff>
      <xdr:row>88</xdr:row>
      <xdr:rowOff>104422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89199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62388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安来市定員管理計画」をやや上回るペースで職員数は減少しているが、人口減少に加えて地理的要因により保育所・認定こども園・消防署分署等の施設数が多いため、保育士や調理師、消防職員数が多いことや、自校で給食を提供している学校も依然あることなどから、類似団体内平均を上回る結果となっている。今後も引き続き、定員管理計画に基づき、直営施設の民間への譲渡や、公設民営、指定管理などによる民間への委託、給食センター方式への移行、再任用職員制度・任期付職員制度・会計年度任用職員制度の活用などにより、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32959</xdr:rowOff>
    </xdr:from>
    <xdr:to>
      <xdr:col>81</xdr:col>
      <xdr:colOff>44450</xdr:colOff>
      <xdr:row>62</xdr:row>
      <xdr:rowOff>57090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66285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19171</xdr:rowOff>
    </xdr:from>
    <xdr:to>
      <xdr:col>77</xdr:col>
      <xdr:colOff>44450</xdr:colOff>
      <xdr:row>62</xdr:row>
      <xdr:rowOff>32959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649071"/>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19171</xdr:rowOff>
    </xdr:from>
    <xdr:to>
      <xdr:col>72</xdr:col>
      <xdr:colOff>203200</xdr:colOff>
      <xdr:row>62</xdr:row>
      <xdr:rowOff>32959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649071"/>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13426</xdr:rowOff>
    </xdr:from>
    <xdr:to>
      <xdr:col>68</xdr:col>
      <xdr:colOff>152400</xdr:colOff>
      <xdr:row>62</xdr:row>
      <xdr:rowOff>32959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643326"/>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6290</xdr:rowOff>
    </xdr:from>
    <xdr:to>
      <xdr:col>81</xdr:col>
      <xdr:colOff>95250</xdr:colOff>
      <xdr:row>62</xdr:row>
      <xdr:rowOff>107890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6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149817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60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153609</xdr:rowOff>
    </xdr:from>
    <xdr:to>
      <xdr:col>77</xdr:col>
      <xdr:colOff>95250</xdr:colOff>
      <xdr:row>62</xdr:row>
      <xdr:rowOff>83759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6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68536</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98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139821</xdr:rowOff>
    </xdr:from>
    <xdr:to>
      <xdr:col>73</xdr:col>
      <xdr:colOff>44450</xdr:colOff>
      <xdr:row>62</xdr:row>
      <xdr:rowOff>69971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54748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153609</xdr:rowOff>
    </xdr:from>
    <xdr:to>
      <xdr:col>68</xdr:col>
      <xdr:colOff>203200</xdr:colOff>
      <xdr:row>62</xdr:row>
      <xdr:rowOff>83759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6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68536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69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134076</xdr:rowOff>
    </xdr:from>
    <xdr:to>
      <xdr:col>64</xdr:col>
      <xdr:colOff>152400</xdr:colOff>
      <xdr:row>62</xdr:row>
      <xdr:rowOff>64226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49003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公債費については、単年度比率で分子については繰上償還により、</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ポイントの減、分母については、普通交付税の増、臨時財政対策債発行可能額の増などにより</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ポイントの増となった。分子は減少し、分母は増加となったことにより比率は大きく減少した。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に大型事業の償還額がピークとなるが、繰上償還の効果もあり、その後は横ばいの見込み。引き続き事業費の圧縮を行い、計画的な地方債発行に努めるととに、繰上償還等により公債費の抑制を図る。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132609</xdr:rowOff>
    </xdr:from>
    <xdr:to>
      <xdr:col>81</xdr:col>
      <xdr:colOff>44450</xdr:colOff>
      <xdr:row>37</xdr:row>
      <xdr:rowOff>148696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47625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148696</xdr:rowOff>
    </xdr:from>
    <xdr:to>
      <xdr:col>77</xdr:col>
      <xdr:colOff>44450</xdr:colOff>
      <xdr:row>37</xdr:row>
      <xdr:rowOff>154728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49234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154728</xdr:rowOff>
    </xdr:from>
    <xdr:to>
      <xdr:col>72</xdr:col>
      <xdr:colOff>203200</xdr:colOff>
      <xdr:row>37</xdr:row>
      <xdr:rowOff>160761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49837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156739</xdr:rowOff>
    </xdr:from>
    <xdr:to>
      <xdr:col>68</xdr:col>
      <xdr:colOff>152400</xdr:colOff>
      <xdr:row>37</xdr:row>
      <xdr:rowOff>160761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50038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81809</xdr:rowOff>
    </xdr:from>
    <xdr:to>
      <xdr:col>81</xdr:col>
      <xdr:colOff>95250</xdr:colOff>
      <xdr:row>38</xdr:row>
      <xdr:rowOff>11959</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53886</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9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97896</xdr:rowOff>
    </xdr:from>
    <xdr:to>
      <xdr:col>77</xdr:col>
      <xdr:colOff>95250</xdr:colOff>
      <xdr:row>38</xdr:row>
      <xdr:rowOff>28046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12823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2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103928</xdr:rowOff>
    </xdr:from>
    <xdr:to>
      <xdr:col>73</xdr:col>
      <xdr:colOff>44450</xdr:colOff>
      <xdr:row>38</xdr:row>
      <xdr:rowOff>34079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475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18856</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3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109961</xdr:rowOff>
    </xdr:from>
    <xdr:to>
      <xdr:col>68</xdr:col>
      <xdr:colOff>203200</xdr:colOff>
      <xdr:row>38</xdr:row>
      <xdr:rowOff>40111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4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24888</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105939</xdr:rowOff>
    </xdr:from>
    <xdr:to>
      <xdr:col>64</xdr:col>
      <xdr:colOff>152400</xdr:colOff>
      <xdr:row>38</xdr:row>
      <xdr:rowOff>36089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4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20866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3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型事業の償還が始まり、繰上償還も実施したことから地方債現在高が減り、分子は減となった一方、普通交付税の増により分母が増となり比率は下がった。今後、地方債現在高は減少していくが、基金取崩が増え基金残高は減少していく見込みであるため、充当可能額が減少し、比率は上がる見込みである。引き続き事業費の圧縮を図り、計画的な地方債発行に努め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48971</xdr:rowOff>
    </xdr:from>
    <xdr:to>
      <xdr:col>81</xdr:col>
      <xdr:colOff>44450</xdr:colOff>
      <xdr:row>17</xdr:row>
      <xdr:rowOff>107848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963621"/>
          <a:ext cx="8382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107848</xdr:rowOff>
    </xdr:from>
    <xdr:to>
      <xdr:col>77</xdr:col>
      <xdr:colOff>44450</xdr:colOff>
      <xdr:row>17</xdr:row>
      <xdr:rowOff>143561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022498"/>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143561</xdr:rowOff>
    </xdr:from>
    <xdr:to>
      <xdr:col>72</xdr:col>
      <xdr:colOff>203200</xdr:colOff>
      <xdr:row>17</xdr:row>
      <xdr:rowOff>158039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05821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158039</xdr:rowOff>
    </xdr:from>
    <xdr:to>
      <xdr:col>68</xdr:col>
      <xdr:colOff>152400</xdr:colOff>
      <xdr:row>17</xdr:row>
      <xdr:rowOff>167208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072689"/>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169621</xdr:rowOff>
    </xdr:from>
    <xdr:to>
      <xdr:col>81</xdr:col>
      <xdr:colOff>95250</xdr:colOff>
      <xdr:row>17</xdr:row>
      <xdr:rowOff>99771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9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141698</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88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57048</xdr:rowOff>
    </xdr:from>
    <xdr:to>
      <xdr:col>77</xdr:col>
      <xdr:colOff>95250</xdr:colOff>
      <xdr:row>17</xdr:row>
      <xdr:rowOff>158648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97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143425</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05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92761</xdr:rowOff>
    </xdr:from>
    <xdr:to>
      <xdr:col>73</xdr:col>
      <xdr:colOff>44450</xdr:colOff>
      <xdr:row>18</xdr:row>
      <xdr:rowOff>22911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00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7688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09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107239</xdr:rowOff>
    </xdr:from>
    <xdr:to>
      <xdr:col>68</xdr:col>
      <xdr:colOff>203200</xdr:colOff>
      <xdr:row>18</xdr:row>
      <xdr:rowOff>37389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0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22166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10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116408</xdr:rowOff>
    </xdr:from>
    <xdr:to>
      <xdr:col>64</xdr:col>
      <xdr:colOff>152400</xdr:colOff>
      <xdr:row>18</xdr:row>
      <xdr:rowOff>46558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0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31335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11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62000" y="45148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37,116
36,896
420.93
27,895,999
26,877,734
921,170
15,332,106
32,068,452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類似団体平均を上回っている。これは職員数の多さが人件費全体を押し上げているためである。地理的要因から、認定こども園・保育所・消防署分署等施設数が多く、そのため消防職員や保育士を多く抱えている。また、自校で給食を提供している学校も多く、それらにより類似団体の平均を大きく上回る結果となっている。今後は、直営施設の民間への譲渡や、公設民営、指定管理などによる民間への委託、再任用制度の活用等により、人件費総額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43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38</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58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111760</xdr:rowOff>
    </xdr:from>
    <xdr:to>
      <xdr:col>15</xdr:col>
      <xdr:colOff>98425</xdr:colOff>
      <xdr:row>38</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26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04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物件費については、新型コロナウイルスによる各種費用の増、ごみ処理対策に掛かる費用の増などにより昨年度比で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ポイントの増加となった。</a:t>
          </a:r>
          <a:endParaRPr lang="ja-JP" altLang="ja-JP" sz="1400">
            <a:effectLst/>
          </a:endParaRPr>
        </a:p>
        <a:p>
          <a:r>
            <a:rPr kumimoji="1" lang="ja-JP" altLang="ja-JP" sz="1100">
              <a:solidFill>
                <a:schemeClr val="dk1"/>
              </a:solidFill>
              <a:effectLst/>
              <a:latin typeface="+mn-lt"/>
              <a:ea typeface="+mn-ea"/>
              <a:cs typeface="+mn-cs"/>
            </a:rPr>
            <a:t>　公共施設等の維持管理に係る経費について、大きな負担となっており、公共施設等総合管理計画の推進により、適正規模への見直しを図っていく。</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114300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60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19</xdr:row>
      <xdr:rowOff>57150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607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57150</xdr:rowOff>
    </xdr:from>
    <xdr:to>
      <xdr:col>73</xdr:col>
      <xdr:colOff>180975</xdr:colOff>
      <xdr:row>19</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31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19050</xdr:rowOff>
    </xdr:from>
    <xdr:to>
      <xdr:col>69</xdr:col>
      <xdr:colOff>92075</xdr:colOff>
      <xdr:row>19</xdr:row>
      <xdr:rowOff>69850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7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63500</xdr:rowOff>
    </xdr:from>
    <xdr:to>
      <xdr:col>82</xdr:col>
      <xdr:colOff>158750</xdr:colOff>
      <xdr:row>18</xdr:row>
      <xdr:rowOff>165100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35577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6350</xdr:rowOff>
    </xdr:from>
    <xdr:to>
      <xdr:col>74</xdr:col>
      <xdr:colOff>31750</xdr:colOff>
      <xdr:row>19</xdr:row>
      <xdr:rowOff>107950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92727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139700</xdr:rowOff>
    </xdr:from>
    <xdr:to>
      <xdr:col>65</xdr:col>
      <xdr:colOff>53975</xdr:colOff>
      <xdr:row>19</xdr:row>
      <xdr:rowOff>69850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扶助費については、対象者数、世帯数の減により生活保護費、児童手当等の減少により昨年度比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ポイントの減となった。少子化や経済状況により影響されるが、今後とも、各扶助費受給者の資格審査等の適正化に努める。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152400</xdr:rowOff>
    </xdr:from>
    <xdr:to>
      <xdr:col>24</xdr:col>
      <xdr:colOff>25400</xdr:colOff>
      <xdr:row>55</xdr:row>
      <xdr:rowOff>6350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10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6350</xdr:rowOff>
    </xdr:from>
    <xdr:to>
      <xdr:col>19</xdr:col>
      <xdr:colOff>187325</xdr:colOff>
      <xdr:row>55</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36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37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127000</xdr:rowOff>
    </xdr:from>
    <xdr:to>
      <xdr:col>20</xdr:col>
      <xdr:colOff>38100</xdr:colOff>
      <xdr:row>55</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60977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その他に係る経常収支比率については、昨年度比で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ポイント減少した。施設の老朽化による修繕が多くなっており、公共施設の見直しによ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維持管理費の抑制を通じ、将来の負担軽減</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100874</xdr:rowOff>
    </xdr:from>
    <xdr:to>
      <xdr:col>82</xdr:col>
      <xdr:colOff>107950</xdr:colOff>
      <xdr:row>54</xdr:row>
      <xdr:rowOff>159657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35917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159657</xdr:rowOff>
    </xdr:from>
    <xdr:to>
      <xdr:col>78</xdr:col>
      <xdr:colOff>69850</xdr:colOff>
      <xdr:row>56</xdr:row>
      <xdr:rowOff>51888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17957"/>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51888</xdr:rowOff>
    </xdr:from>
    <xdr:to>
      <xdr:col>73</xdr:col>
      <xdr:colOff>180975</xdr:colOff>
      <xdr:row>56</xdr:row>
      <xdr:rowOff>51888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53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51888</xdr:rowOff>
    </xdr:from>
    <xdr:to>
      <xdr:col>69</xdr:col>
      <xdr:colOff>92075</xdr:colOff>
      <xdr:row>56</xdr:row>
      <xdr:rowOff>71483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530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50074</xdr:rowOff>
    </xdr:from>
    <xdr:to>
      <xdr:col>82</xdr:col>
      <xdr:colOff>158750</xdr:colOff>
      <xdr:row>54</xdr:row>
      <xdr:rowOff>151674</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66601</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5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108857</xdr:rowOff>
    </xdr:from>
    <xdr:to>
      <xdr:col>78</xdr:col>
      <xdr:colOff>120650</xdr:colOff>
      <xdr:row>55</xdr:row>
      <xdr:rowOff>39007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49184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1088</xdr:rowOff>
    </xdr:from>
    <xdr:to>
      <xdr:col>74</xdr:col>
      <xdr:colOff>31750</xdr:colOff>
      <xdr:row>56</xdr:row>
      <xdr:rowOff>102688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112865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1088</xdr:rowOff>
    </xdr:from>
    <xdr:to>
      <xdr:col>69</xdr:col>
      <xdr:colOff>142875</xdr:colOff>
      <xdr:row>56</xdr:row>
      <xdr:rowOff>102688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20683</xdr:rowOff>
    </xdr:from>
    <xdr:to>
      <xdr:col>65</xdr:col>
      <xdr:colOff>53975</xdr:colOff>
      <xdr:row>56</xdr:row>
      <xdr:rowOff>122283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132460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補助費等については、昨年度比で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ポイントの減少となった。</a:t>
          </a:r>
          <a:endParaRPr lang="ja-JP" altLang="ja-JP" sz="1400">
            <a:effectLst/>
          </a:endParaRPr>
        </a:p>
        <a:p>
          <a:r>
            <a:rPr kumimoji="1" lang="ja-JP" altLang="ja-JP" sz="1100">
              <a:solidFill>
                <a:schemeClr val="dk1"/>
              </a:solidFill>
              <a:effectLst/>
              <a:latin typeface="+mn-lt"/>
              <a:ea typeface="+mn-ea"/>
              <a:cs typeface="+mn-cs"/>
            </a:rPr>
            <a:t>　今後は、地方創生や地域振興、農業振興に関する支援を継続しつつ、終期を定めるなど、見直しや事業の統合など、規模や内容の適正化に努める。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21844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711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xdr:rowOff>
    </xdr:from>
    <xdr:to>
      <xdr:col>78</xdr:col>
      <xdr:colOff>69850</xdr:colOff>
      <xdr:row>36</xdr:row>
      <xdr:rowOff>21844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01116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145288</xdr:rowOff>
    </xdr:from>
    <xdr:to>
      <xdr:col>73</xdr:col>
      <xdr:colOff>180975</xdr:colOff>
      <xdr:row>35</xdr:row>
      <xdr:rowOff>10414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745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34</xdr:row>
      <xdr:rowOff>149860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131064</xdr:rowOff>
    </xdr:from>
    <xdr:to>
      <xdr:col>74</xdr:col>
      <xdr:colOff>31750</xdr:colOff>
      <xdr:row>35</xdr:row>
      <xdr:rowOff>61214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71391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公債費については、令和２年度に行った繰上償還（</a:t>
          </a:r>
          <a:r>
            <a:rPr kumimoji="1" lang="en-US" altLang="ja-JP" sz="1100">
              <a:solidFill>
                <a:schemeClr val="dk1"/>
              </a:solidFill>
              <a:effectLst/>
              <a:latin typeface="+mn-lt"/>
              <a:ea typeface="+mn-ea"/>
              <a:cs typeface="+mn-cs"/>
            </a:rPr>
            <a:t>657</a:t>
          </a:r>
          <a:r>
            <a:rPr kumimoji="1" lang="ja-JP" altLang="ja-JP" sz="1100">
              <a:solidFill>
                <a:schemeClr val="dk1"/>
              </a:solidFill>
              <a:effectLst/>
              <a:latin typeface="+mn-lt"/>
              <a:ea typeface="+mn-ea"/>
              <a:cs typeface="+mn-cs"/>
            </a:rPr>
            <a:t>百万円）により、令和３年度の償還元金が減少したため前年度比</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ポイントの減少となった。また分母の一部となる普通交付税が増となったため、単年度の実質公債費比率は減となり、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の比率も減少した。公債費は、令和４年度は増加し、その後は繰上償還の効果もあり減少する見込である。引き続き事業費の圧縮を行い、計画的な地方債の発行と繰上償還等により公債費の抑制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110998</xdr:rowOff>
    </xdr:from>
    <xdr:to>
      <xdr:col>24</xdr:col>
      <xdr:colOff>25400</xdr:colOff>
      <xdr:row>76</xdr:row>
      <xdr:rowOff>156718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14119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156718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15720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115570</xdr:rowOff>
    </xdr:from>
    <xdr:to>
      <xdr:col>15</xdr:col>
      <xdr:colOff>98425</xdr:colOff>
      <xdr:row>76</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1457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108713</xdr:rowOff>
    </xdr:from>
    <xdr:to>
      <xdr:col>11</xdr:col>
      <xdr:colOff>9525</xdr:colOff>
      <xdr:row>76</xdr:row>
      <xdr:rowOff>115570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13891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60198</xdr:rowOff>
    </xdr:from>
    <xdr:to>
      <xdr:col>24</xdr:col>
      <xdr:colOff>76200</xdr:colOff>
      <xdr:row>76</xdr:row>
      <xdr:rowOff>161798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32275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105918</xdr:rowOff>
    </xdr:from>
    <xdr:to>
      <xdr:col>20</xdr:col>
      <xdr:colOff>38100</xdr:colOff>
      <xdr:row>77</xdr:row>
      <xdr:rowOff>36068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20845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222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64770</xdr:rowOff>
    </xdr:from>
    <xdr:to>
      <xdr:col>11</xdr:col>
      <xdr:colOff>60325</xdr:colOff>
      <xdr:row>76</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57913</xdr:rowOff>
    </xdr:from>
    <xdr:to>
      <xdr:col>6</xdr:col>
      <xdr:colOff>171450</xdr:colOff>
      <xdr:row>76</xdr:row>
      <xdr:rowOff>159513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144290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公債費以外に係る経常収支比率については、昨年度比で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ポイント減少した。これは繰出金が</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減少した影響が大きい。今後も、独立採算の原則に立ち、行財政改革を推進し経常経費の圧縮に努めながら、施設整備事業計画の見直し、使用料の定期的な見直し、維持管理費の抑制を通じ、普通会計の負担軽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77</xdr:row>
      <xdr:rowOff>138430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3080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117856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4008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78</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490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94996</xdr:rowOff>
    </xdr:from>
    <xdr:to>
      <xdr:col>69</xdr:col>
      <xdr:colOff>92075</xdr:colOff>
      <xdr:row>78</xdr:row>
      <xdr:rowOff>131572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680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72153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7383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21099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44196</xdr:rowOff>
    </xdr:from>
    <xdr:to>
      <xdr:col>65</xdr:col>
      <xdr:colOff>53975</xdr:colOff>
      <xdr:row>78</xdr:row>
      <xdr:rowOff>145796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155973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8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12319</xdr:rowOff>
    </xdr:from>
    <xdr:to>
      <xdr:col>29</xdr:col>
      <xdr:colOff>127000</xdr:colOff>
      <xdr:row>15</xdr:row>
      <xdr:rowOff>61658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31694"/>
          <a:ext cx="647700" cy="49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61658</xdr:rowOff>
    </xdr:from>
    <xdr:to>
      <xdr:col>26</xdr:col>
      <xdr:colOff>50800</xdr:colOff>
      <xdr:row>15</xdr:row>
      <xdr:rowOff>105143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81033"/>
          <a:ext cx="698500" cy="43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105143</xdr:rowOff>
    </xdr:from>
    <xdr:to>
      <xdr:col>22</xdr:col>
      <xdr:colOff>114300</xdr:colOff>
      <xdr:row>15</xdr:row>
      <xdr:rowOff>136589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24518"/>
          <a:ext cx="698500" cy="31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131775</xdr:rowOff>
    </xdr:from>
    <xdr:to>
      <xdr:col>18</xdr:col>
      <xdr:colOff>177800</xdr:colOff>
      <xdr:row>15</xdr:row>
      <xdr:rowOff>136589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51150"/>
          <a:ext cx="698500" cy="4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132969</xdr:rowOff>
    </xdr:from>
    <xdr:to>
      <xdr:col>29</xdr:col>
      <xdr:colOff>177800</xdr:colOff>
      <xdr:row>15</xdr:row>
      <xdr:rowOff>63119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8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149496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2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10858</xdr:rowOff>
    </xdr:from>
    <xdr:to>
      <xdr:col>26</xdr:col>
      <xdr:colOff>101600</xdr:colOff>
      <xdr:row>15</xdr:row>
      <xdr:rowOff>112458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30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122635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9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54343</xdr:rowOff>
    </xdr:from>
    <xdr:to>
      <xdr:col>22</xdr:col>
      <xdr:colOff>165100</xdr:colOff>
      <xdr:row>15</xdr:row>
      <xdr:rowOff>155943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7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166120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4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85789</xdr:rowOff>
    </xdr:from>
    <xdr:to>
      <xdr:col>19</xdr:col>
      <xdr:colOff>38100</xdr:colOff>
      <xdr:row>16</xdr:row>
      <xdr:rowOff>15939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05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26116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7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80975</xdr:rowOff>
    </xdr:from>
    <xdr:to>
      <xdr:col>15</xdr:col>
      <xdr:colOff>101600</xdr:colOff>
      <xdr:row>16</xdr:row>
      <xdr:rowOff>11125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00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21302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257043</xdr:rowOff>
    </xdr:from>
    <xdr:to>
      <xdr:col>29</xdr:col>
      <xdr:colOff>127000</xdr:colOff>
      <xdr:row>37</xdr:row>
      <xdr:rowOff>274367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381743"/>
          <a:ext cx="647700" cy="17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259145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83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257043</xdr:rowOff>
    </xdr:from>
    <xdr:to>
      <xdr:col>26</xdr:col>
      <xdr:colOff>50800</xdr:colOff>
      <xdr:row>37</xdr:row>
      <xdr:rowOff>262799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81743"/>
          <a:ext cx="698500" cy="5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262799</xdr:rowOff>
    </xdr:from>
    <xdr:to>
      <xdr:col>22</xdr:col>
      <xdr:colOff>114300</xdr:colOff>
      <xdr:row>37</xdr:row>
      <xdr:rowOff>263650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87499"/>
          <a:ext cx="698500" cy="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258597</xdr:rowOff>
    </xdr:from>
    <xdr:to>
      <xdr:col>18</xdr:col>
      <xdr:colOff>177800</xdr:colOff>
      <xdr:row>37</xdr:row>
      <xdr:rowOff>263650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83297"/>
          <a:ext cx="698500" cy="5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223567</xdr:rowOff>
    </xdr:from>
    <xdr:to>
      <xdr:col>29</xdr:col>
      <xdr:colOff>177800</xdr:colOff>
      <xdr:row>37</xdr:row>
      <xdr:rowOff>325167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4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68644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9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206243</xdr:rowOff>
    </xdr:from>
    <xdr:to>
      <xdr:col>26</xdr:col>
      <xdr:colOff>101600</xdr:colOff>
      <xdr:row>37</xdr:row>
      <xdr:rowOff>307843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30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146570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9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211999</xdr:rowOff>
    </xdr:from>
    <xdr:to>
      <xdr:col>22</xdr:col>
      <xdr:colOff>165100</xdr:colOff>
      <xdr:row>37</xdr:row>
      <xdr:rowOff>313599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36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152326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05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212850</xdr:rowOff>
    </xdr:from>
    <xdr:to>
      <xdr:col>19</xdr:col>
      <xdr:colOff>38100</xdr:colOff>
      <xdr:row>37</xdr:row>
      <xdr:rowOff>314450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37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153177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0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207797</xdr:rowOff>
    </xdr:from>
    <xdr:to>
      <xdr:col>15</xdr:col>
      <xdr:colOff>101600</xdr:colOff>
      <xdr:row>37</xdr:row>
      <xdr:rowOff>309397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32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148124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0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37,116
36,896
420.93
27,895,999
26,877,734
921,170
15,332,106
32,068,452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59804</xdr:rowOff>
    </xdr:from>
    <xdr:to>
      <xdr:col>24</xdr:col>
      <xdr:colOff>63500</xdr:colOff>
      <xdr:row>34</xdr:row>
      <xdr:rowOff>116662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89104"/>
          <a:ext cx="838200" cy="5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116662</xdr:rowOff>
    </xdr:from>
    <xdr:to>
      <xdr:col>19</xdr:col>
      <xdr:colOff>177800</xdr:colOff>
      <xdr:row>35</xdr:row>
      <xdr:rowOff>57557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45962"/>
          <a:ext cx="889000" cy="1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57557</xdr:rowOff>
    </xdr:from>
    <xdr:to>
      <xdr:col>15</xdr:col>
      <xdr:colOff>50800</xdr:colOff>
      <xdr:row>35</xdr:row>
      <xdr:rowOff>78384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58307"/>
          <a:ext cx="889000" cy="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78384</xdr:rowOff>
    </xdr:from>
    <xdr:to>
      <xdr:col>10</xdr:col>
      <xdr:colOff>114300</xdr:colOff>
      <xdr:row>35</xdr:row>
      <xdr:rowOff>86068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79134"/>
          <a:ext cx="889000" cy="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9004</xdr:rowOff>
    </xdr:from>
    <xdr:to>
      <xdr:col>24</xdr:col>
      <xdr:colOff>114300</xdr:colOff>
      <xdr:row>34</xdr:row>
      <xdr:rowOff>110604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3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31881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8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65862</xdr:rowOff>
    </xdr:from>
    <xdr:to>
      <xdr:col>20</xdr:col>
      <xdr:colOff>38100</xdr:colOff>
      <xdr:row>34</xdr:row>
      <xdr:rowOff>167462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12539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7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6757</xdr:rowOff>
    </xdr:from>
    <xdr:to>
      <xdr:col>15</xdr:col>
      <xdr:colOff>101600</xdr:colOff>
      <xdr:row>35</xdr:row>
      <xdr:rowOff>108357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124884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8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27584</xdr:rowOff>
    </xdr:from>
    <xdr:to>
      <xdr:col>10</xdr:col>
      <xdr:colOff>165100</xdr:colOff>
      <xdr:row>35</xdr:row>
      <xdr:rowOff>129184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2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145711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35268</xdr:rowOff>
    </xdr:from>
    <xdr:to>
      <xdr:col>6</xdr:col>
      <xdr:colOff>38100</xdr:colOff>
      <xdr:row>35</xdr:row>
      <xdr:rowOff>136868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3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153395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1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75006</xdr:rowOff>
    </xdr:from>
    <xdr:to>
      <xdr:col>24</xdr:col>
      <xdr:colOff>63500</xdr:colOff>
      <xdr:row>57</xdr:row>
      <xdr:rowOff>91932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47656"/>
          <a:ext cx="838200" cy="1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82310</xdr:rowOff>
    </xdr:from>
    <xdr:to>
      <xdr:col>19</xdr:col>
      <xdr:colOff>177800</xdr:colOff>
      <xdr:row>57</xdr:row>
      <xdr:rowOff>91932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54960"/>
          <a:ext cx="889000" cy="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82310</xdr:rowOff>
    </xdr:from>
    <xdr:to>
      <xdr:col>15</xdr:col>
      <xdr:colOff>50800</xdr:colOff>
      <xdr:row>57</xdr:row>
      <xdr:rowOff>90999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54960"/>
          <a:ext cx="889000" cy="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90999</xdr:rowOff>
    </xdr:from>
    <xdr:to>
      <xdr:col>10</xdr:col>
      <xdr:colOff>114300</xdr:colOff>
      <xdr:row>57</xdr:row>
      <xdr:rowOff>97775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63649"/>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24206</xdr:rowOff>
    </xdr:from>
    <xdr:to>
      <xdr:col>24</xdr:col>
      <xdr:colOff>114300</xdr:colOff>
      <xdr:row>57</xdr:row>
      <xdr:rowOff>125806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155033</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8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41132</xdr:rowOff>
    </xdr:from>
    <xdr:to>
      <xdr:col>20</xdr:col>
      <xdr:colOff>38100</xdr:colOff>
      <xdr:row>57</xdr:row>
      <xdr:rowOff>142732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1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159259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58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31510</xdr:rowOff>
    </xdr:from>
    <xdr:to>
      <xdr:col>15</xdr:col>
      <xdr:colOff>101600</xdr:colOff>
      <xdr:row>57</xdr:row>
      <xdr:rowOff>133110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149637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57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40199</xdr:rowOff>
    </xdr:from>
    <xdr:to>
      <xdr:col>10</xdr:col>
      <xdr:colOff>165100</xdr:colOff>
      <xdr:row>57</xdr:row>
      <xdr:rowOff>141799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1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158326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5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46975</xdr:rowOff>
    </xdr:from>
    <xdr:to>
      <xdr:col>6</xdr:col>
      <xdr:colOff>38100</xdr:colOff>
      <xdr:row>57</xdr:row>
      <xdr:rowOff>148575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1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165102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59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139750</xdr:rowOff>
    </xdr:from>
    <xdr:to>
      <xdr:col>24</xdr:col>
      <xdr:colOff>63500</xdr:colOff>
      <xdr:row>78</xdr:row>
      <xdr:rowOff>167458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12850"/>
          <a:ext cx="838200" cy="2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139750</xdr:rowOff>
    </xdr:from>
    <xdr:to>
      <xdr:col>19</xdr:col>
      <xdr:colOff>177800</xdr:colOff>
      <xdr:row>79</xdr:row>
      <xdr:rowOff>37630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12850"/>
          <a:ext cx="889000" cy="6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37320</xdr:rowOff>
    </xdr:from>
    <xdr:to>
      <xdr:col>15</xdr:col>
      <xdr:colOff>50800</xdr:colOff>
      <xdr:row>79</xdr:row>
      <xdr:rowOff>37630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81870"/>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164421</xdr:rowOff>
    </xdr:from>
    <xdr:to>
      <xdr:col>10</xdr:col>
      <xdr:colOff>114300</xdr:colOff>
      <xdr:row>79</xdr:row>
      <xdr:rowOff>37320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37521"/>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116658</xdr:rowOff>
    </xdr:from>
    <xdr:to>
      <xdr:col>24</xdr:col>
      <xdr:colOff>114300</xdr:colOff>
      <xdr:row>79</xdr:row>
      <xdr:rowOff>46808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31585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0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88950</xdr:rowOff>
    </xdr:from>
    <xdr:to>
      <xdr:col>20</xdr:col>
      <xdr:colOff>38100</xdr:colOff>
      <xdr:row>79</xdr:row>
      <xdr:rowOff>19100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10227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158280</xdr:rowOff>
    </xdr:from>
    <xdr:to>
      <xdr:col>15</xdr:col>
      <xdr:colOff>101600</xdr:colOff>
      <xdr:row>79</xdr:row>
      <xdr:rowOff>88430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3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79557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2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157970</xdr:rowOff>
    </xdr:from>
    <xdr:to>
      <xdr:col>10</xdr:col>
      <xdr:colOff>165100</xdr:colOff>
      <xdr:row>79</xdr:row>
      <xdr:rowOff>88120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79247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113621</xdr:rowOff>
    </xdr:from>
    <xdr:to>
      <xdr:col>6</xdr:col>
      <xdr:colOff>38100</xdr:colOff>
      <xdr:row>79</xdr:row>
      <xdr:rowOff>43771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34898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7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45394</xdr:rowOff>
    </xdr:from>
    <xdr:to>
      <xdr:col>24</xdr:col>
      <xdr:colOff>63500</xdr:colOff>
      <xdr:row>97</xdr:row>
      <xdr:rowOff>30215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04594"/>
          <a:ext cx="8382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30215</xdr:rowOff>
    </xdr:from>
    <xdr:to>
      <xdr:col>19</xdr:col>
      <xdr:colOff>177800</xdr:colOff>
      <xdr:row>97</xdr:row>
      <xdr:rowOff>56307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60865"/>
          <a:ext cx="889000" cy="2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56307</xdr:rowOff>
    </xdr:from>
    <xdr:to>
      <xdr:col>15</xdr:col>
      <xdr:colOff>50800</xdr:colOff>
      <xdr:row>97</xdr:row>
      <xdr:rowOff>76478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86957"/>
          <a:ext cx="889000" cy="2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73459</xdr:rowOff>
    </xdr:from>
    <xdr:to>
      <xdr:col>10</xdr:col>
      <xdr:colOff>114300</xdr:colOff>
      <xdr:row>97</xdr:row>
      <xdr:rowOff>76478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04109"/>
          <a:ext cx="8890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166044</xdr:rowOff>
    </xdr:from>
    <xdr:to>
      <xdr:col>24</xdr:col>
      <xdr:colOff>114300</xdr:colOff>
      <xdr:row>96</xdr:row>
      <xdr:rowOff>96194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5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144471</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3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150865</xdr:rowOff>
    </xdr:from>
    <xdr:to>
      <xdr:col>20</xdr:col>
      <xdr:colOff>38100</xdr:colOff>
      <xdr:row>97</xdr:row>
      <xdr:rowOff>81015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72142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5507</xdr:rowOff>
    </xdr:from>
    <xdr:to>
      <xdr:col>15</xdr:col>
      <xdr:colOff>101600</xdr:colOff>
      <xdr:row>97</xdr:row>
      <xdr:rowOff>107107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3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98234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25678</xdr:rowOff>
    </xdr:from>
    <xdr:to>
      <xdr:col>10</xdr:col>
      <xdr:colOff>165100</xdr:colOff>
      <xdr:row>97</xdr:row>
      <xdr:rowOff>127278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5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118405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4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22659</xdr:rowOff>
    </xdr:from>
    <xdr:to>
      <xdr:col>6</xdr:col>
      <xdr:colOff>38100</xdr:colOff>
      <xdr:row>97</xdr:row>
      <xdr:rowOff>124259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5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115386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4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79</xdr:rowOff>
    </xdr:from>
    <xdr:to>
      <xdr:col>55</xdr:col>
      <xdr:colOff>0</xdr:colOff>
      <xdr:row>37</xdr:row>
      <xdr:rowOff>34003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00829"/>
          <a:ext cx="838200" cy="37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79</xdr:rowOff>
    </xdr:from>
    <xdr:to>
      <xdr:col>50</xdr:col>
      <xdr:colOff>114300</xdr:colOff>
      <xdr:row>37</xdr:row>
      <xdr:rowOff>145884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00829"/>
          <a:ext cx="889000" cy="48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145884</xdr:rowOff>
    </xdr:from>
    <xdr:to>
      <xdr:col>45</xdr:col>
      <xdr:colOff>177800</xdr:colOff>
      <xdr:row>37</xdr:row>
      <xdr:rowOff>165132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89534"/>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163341</xdr:rowOff>
    </xdr:from>
    <xdr:to>
      <xdr:col>41</xdr:col>
      <xdr:colOff>50800</xdr:colOff>
      <xdr:row>37</xdr:row>
      <xdr:rowOff>165132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06991"/>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154653</xdr:rowOff>
    </xdr:from>
    <xdr:to>
      <xdr:col>55</xdr:col>
      <xdr:colOff>50800</xdr:colOff>
      <xdr:row>37</xdr:row>
      <xdr:rowOff>84803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133080</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0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120729</xdr:rowOff>
    </xdr:from>
    <xdr:to>
      <xdr:col>50</xdr:col>
      <xdr:colOff>165100</xdr:colOff>
      <xdr:row>35</xdr:row>
      <xdr:rowOff>50879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42006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4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95084</xdr:rowOff>
    </xdr:from>
    <xdr:to>
      <xdr:col>46</xdr:col>
      <xdr:colOff>38100</xdr:colOff>
      <xdr:row>38</xdr:row>
      <xdr:rowOff>25234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16360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3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114332</xdr:rowOff>
    </xdr:from>
    <xdr:to>
      <xdr:col>41</xdr:col>
      <xdr:colOff>101600</xdr:colOff>
      <xdr:row>38</xdr:row>
      <xdr:rowOff>44482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35609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5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112541</xdr:rowOff>
    </xdr:from>
    <xdr:to>
      <xdr:col>36</xdr:col>
      <xdr:colOff>165100</xdr:colOff>
      <xdr:row>38</xdr:row>
      <xdr:rowOff>42691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33818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12845</xdr:rowOff>
    </xdr:from>
    <xdr:to>
      <xdr:col>55</xdr:col>
      <xdr:colOff>0</xdr:colOff>
      <xdr:row>57</xdr:row>
      <xdr:rowOff>48324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85495"/>
          <a:ext cx="838200"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2293</xdr:rowOff>
    </xdr:from>
    <xdr:to>
      <xdr:col>50</xdr:col>
      <xdr:colOff>114300</xdr:colOff>
      <xdr:row>57</xdr:row>
      <xdr:rowOff>48324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74943"/>
          <a:ext cx="889000" cy="4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48717</xdr:rowOff>
    </xdr:from>
    <xdr:to>
      <xdr:col>45</xdr:col>
      <xdr:colOff>177800</xdr:colOff>
      <xdr:row>57</xdr:row>
      <xdr:rowOff>2293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649917"/>
          <a:ext cx="889000" cy="12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166606</xdr:rowOff>
    </xdr:from>
    <xdr:to>
      <xdr:col>41</xdr:col>
      <xdr:colOff>50800</xdr:colOff>
      <xdr:row>56</xdr:row>
      <xdr:rowOff>48717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424906"/>
          <a:ext cx="889000" cy="22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133495</xdr:rowOff>
    </xdr:from>
    <xdr:to>
      <xdr:col>55</xdr:col>
      <xdr:colOff>50800</xdr:colOff>
      <xdr:row>57</xdr:row>
      <xdr:rowOff>63645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111922</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1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168974</xdr:rowOff>
    </xdr:from>
    <xdr:to>
      <xdr:col>50</xdr:col>
      <xdr:colOff>165100</xdr:colOff>
      <xdr:row>57</xdr:row>
      <xdr:rowOff>99124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7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90251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86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122943</xdr:rowOff>
    </xdr:from>
    <xdr:to>
      <xdr:col>46</xdr:col>
      <xdr:colOff>38100</xdr:colOff>
      <xdr:row>57</xdr:row>
      <xdr:rowOff>53093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44220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1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169367</xdr:rowOff>
    </xdr:from>
    <xdr:to>
      <xdr:col>41</xdr:col>
      <xdr:colOff>101600</xdr:colOff>
      <xdr:row>56</xdr:row>
      <xdr:rowOff>99517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116044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37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115806</xdr:rowOff>
    </xdr:from>
    <xdr:to>
      <xdr:col>36</xdr:col>
      <xdr:colOff>165100</xdr:colOff>
      <xdr:row>55</xdr:row>
      <xdr:rowOff>45956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3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62483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14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166452</xdr:rowOff>
    </xdr:from>
    <xdr:to>
      <xdr:col>55</xdr:col>
      <xdr:colOff>0</xdr:colOff>
      <xdr:row>78</xdr:row>
      <xdr:rowOff>4535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68102"/>
          <a:ext cx="8382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150592</xdr:rowOff>
    </xdr:from>
    <xdr:to>
      <xdr:col>50</xdr:col>
      <xdr:colOff>114300</xdr:colOff>
      <xdr:row>77</xdr:row>
      <xdr:rowOff>166452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352242"/>
          <a:ext cx="889000" cy="1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1682</xdr:rowOff>
    </xdr:from>
    <xdr:to>
      <xdr:col>45</xdr:col>
      <xdr:colOff>177800</xdr:colOff>
      <xdr:row>77</xdr:row>
      <xdr:rowOff>150592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203332"/>
          <a:ext cx="889000" cy="14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148392</xdr:rowOff>
    </xdr:from>
    <xdr:to>
      <xdr:col>41</xdr:col>
      <xdr:colOff>50800</xdr:colOff>
      <xdr:row>77</xdr:row>
      <xdr:rowOff>1682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007142"/>
          <a:ext cx="889000" cy="19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125185</xdr:rowOff>
    </xdr:from>
    <xdr:to>
      <xdr:col>55</xdr:col>
      <xdr:colOff>50800</xdr:colOff>
      <xdr:row>78</xdr:row>
      <xdr:rowOff>55335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40112</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4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115652</xdr:rowOff>
    </xdr:from>
    <xdr:to>
      <xdr:col>50</xdr:col>
      <xdr:colOff>165100</xdr:colOff>
      <xdr:row>78</xdr:row>
      <xdr:rowOff>45802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1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36929</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41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99792</xdr:rowOff>
    </xdr:from>
    <xdr:to>
      <xdr:col>46</xdr:col>
      <xdr:colOff>38100</xdr:colOff>
      <xdr:row>78</xdr:row>
      <xdr:rowOff>29942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21069</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39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122332</xdr:rowOff>
    </xdr:from>
    <xdr:to>
      <xdr:col>41</xdr:col>
      <xdr:colOff>101600</xdr:colOff>
      <xdr:row>77</xdr:row>
      <xdr:rowOff>52482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1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69010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9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97592</xdr:rowOff>
    </xdr:from>
    <xdr:to>
      <xdr:col>36</xdr:col>
      <xdr:colOff>165100</xdr:colOff>
      <xdr:row>76</xdr:row>
      <xdr:rowOff>27742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295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44269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73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105634</xdr:rowOff>
    </xdr:from>
    <xdr:to>
      <xdr:col>55</xdr:col>
      <xdr:colOff>0</xdr:colOff>
      <xdr:row>97</xdr:row>
      <xdr:rowOff>159899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736284"/>
          <a:ext cx="838200" cy="5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119011</xdr:rowOff>
    </xdr:from>
    <xdr:to>
      <xdr:col>50</xdr:col>
      <xdr:colOff>114300</xdr:colOff>
      <xdr:row>97</xdr:row>
      <xdr:rowOff>159899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749661"/>
          <a:ext cx="889000" cy="4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119011</xdr:rowOff>
    </xdr:from>
    <xdr:to>
      <xdr:col>45</xdr:col>
      <xdr:colOff>177800</xdr:colOff>
      <xdr:row>97</xdr:row>
      <xdr:rowOff>156460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49661"/>
          <a:ext cx="889000" cy="3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37626</xdr:rowOff>
    </xdr:from>
    <xdr:to>
      <xdr:col>41</xdr:col>
      <xdr:colOff>50800</xdr:colOff>
      <xdr:row>97</xdr:row>
      <xdr:rowOff>156460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668276"/>
          <a:ext cx="889000" cy="11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54834</xdr:rowOff>
    </xdr:from>
    <xdr:to>
      <xdr:col>55</xdr:col>
      <xdr:colOff>50800</xdr:colOff>
      <xdr:row>97</xdr:row>
      <xdr:rowOff>156434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33261</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109099</xdr:rowOff>
    </xdr:from>
    <xdr:to>
      <xdr:col>50</xdr:col>
      <xdr:colOff>165100</xdr:colOff>
      <xdr:row>98</xdr:row>
      <xdr:rowOff>39249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3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30376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3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68211</xdr:rowOff>
    </xdr:from>
    <xdr:to>
      <xdr:col>46</xdr:col>
      <xdr:colOff>38100</xdr:colOff>
      <xdr:row>97</xdr:row>
      <xdr:rowOff>169811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160938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9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105660</xdr:rowOff>
    </xdr:from>
    <xdr:to>
      <xdr:col>41</xdr:col>
      <xdr:colOff>101600</xdr:colOff>
      <xdr:row>98</xdr:row>
      <xdr:rowOff>35810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26937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158276</xdr:rowOff>
    </xdr:from>
    <xdr:to>
      <xdr:col>36</xdr:col>
      <xdr:colOff>165100</xdr:colOff>
      <xdr:row>97</xdr:row>
      <xdr:rowOff>88426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6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104953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9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127190</xdr:rowOff>
    </xdr:from>
    <xdr:to>
      <xdr:col>85</xdr:col>
      <xdr:colOff>127000</xdr:colOff>
      <xdr:row>38</xdr:row>
      <xdr:rowOff>9347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470840"/>
          <a:ext cx="838200" cy="5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2991</xdr:rowOff>
    </xdr:from>
    <xdr:to>
      <xdr:col>81</xdr:col>
      <xdr:colOff>50800</xdr:colOff>
      <xdr:row>38</xdr:row>
      <xdr:rowOff>9347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18091"/>
          <a:ext cx="889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163012</xdr:rowOff>
    </xdr:from>
    <xdr:to>
      <xdr:col>76</xdr:col>
      <xdr:colOff>114300</xdr:colOff>
      <xdr:row>38</xdr:row>
      <xdr:rowOff>2991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0666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163012</xdr:rowOff>
    </xdr:from>
    <xdr:to>
      <xdr:col>71</xdr:col>
      <xdr:colOff>177800</xdr:colOff>
      <xdr:row>38</xdr:row>
      <xdr:rowOff>10078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06662"/>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76390</xdr:rowOff>
    </xdr:from>
    <xdr:to>
      <xdr:col>85</xdr:col>
      <xdr:colOff>177800</xdr:colOff>
      <xdr:row>38</xdr:row>
      <xdr:rowOff>6540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35767</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2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129997</xdr:rowOff>
    </xdr:from>
    <xdr:to>
      <xdr:col>81</xdr:col>
      <xdr:colOff>101600</xdr:colOff>
      <xdr:row>38</xdr:row>
      <xdr:rowOff>60147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51274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6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123642</xdr:rowOff>
    </xdr:from>
    <xdr:to>
      <xdr:col>76</xdr:col>
      <xdr:colOff>165100</xdr:colOff>
      <xdr:row>38</xdr:row>
      <xdr:rowOff>53792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6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44918</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6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112211</xdr:rowOff>
    </xdr:from>
    <xdr:to>
      <xdr:col>72</xdr:col>
      <xdr:colOff>38100</xdr:colOff>
      <xdr:row>38</xdr:row>
      <xdr:rowOff>42362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55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33489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4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130728</xdr:rowOff>
    </xdr:from>
    <xdr:to>
      <xdr:col>67</xdr:col>
      <xdr:colOff>101600</xdr:colOff>
      <xdr:row>38</xdr:row>
      <xdr:rowOff>60878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7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52005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6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28732</xdr:rowOff>
    </xdr:from>
    <xdr:to>
      <xdr:col>85</xdr:col>
      <xdr:colOff>127000</xdr:colOff>
      <xdr:row>77</xdr:row>
      <xdr:rowOff>73631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230382"/>
          <a:ext cx="838200" cy="4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28732</xdr:rowOff>
    </xdr:from>
    <xdr:to>
      <xdr:col>81</xdr:col>
      <xdr:colOff>50800</xdr:colOff>
      <xdr:row>77</xdr:row>
      <xdr:rowOff>122732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230382"/>
          <a:ext cx="889000" cy="9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122732</xdr:rowOff>
    </xdr:from>
    <xdr:to>
      <xdr:col>76</xdr:col>
      <xdr:colOff>114300</xdr:colOff>
      <xdr:row>77</xdr:row>
      <xdr:rowOff>132885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24382"/>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131956</xdr:rowOff>
    </xdr:from>
    <xdr:to>
      <xdr:col>71</xdr:col>
      <xdr:colOff>177800</xdr:colOff>
      <xdr:row>77</xdr:row>
      <xdr:rowOff>132885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33606"/>
          <a:ext cx="8890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22831</xdr:rowOff>
    </xdr:from>
    <xdr:to>
      <xdr:col>85</xdr:col>
      <xdr:colOff>177800</xdr:colOff>
      <xdr:row>77</xdr:row>
      <xdr:rowOff>124431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2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45708</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7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149382</xdr:rowOff>
    </xdr:from>
    <xdr:to>
      <xdr:col>81</xdr:col>
      <xdr:colOff>101600</xdr:colOff>
      <xdr:row>77</xdr:row>
      <xdr:rowOff>79532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96058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9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71932</xdr:rowOff>
    </xdr:from>
    <xdr:to>
      <xdr:col>76</xdr:col>
      <xdr:colOff>165100</xdr:colOff>
      <xdr:row>78</xdr:row>
      <xdr:rowOff>2082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18609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04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82085</xdr:rowOff>
    </xdr:from>
    <xdr:to>
      <xdr:col>72</xdr:col>
      <xdr:colOff>38100</xdr:colOff>
      <xdr:row>78</xdr:row>
      <xdr:rowOff>12235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28762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5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81156</xdr:rowOff>
    </xdr:from>
    <xdr:to>
      <xdr:col>67</xdr:col>
      <xdr:colOff>101600</xdr:colOff>
      <xdr:row>78</xdr:row>
      <xdr:rowOff>11306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8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27833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79276</xdr:rowOff>
    </xdr:from>
    <xdr:to>
      <xdr:col>85</xdr:col>
      <xdr:colOff>127000</xdr:colOff>
      <xdr:row>98</xdr:row>
      <xdr:rowOff>99160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81376"/>
          <a:ext cx="838200" cy="1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99160</xdr:rowOff>
    </xdr:from>
    <xdr:to>
      <xdr:col>81</xdr:col>
      <xdr:colOff>50800</xdr:colOff>
      <xdr:row>98</xdr:row>
      <xdr:rowOff>103009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01260"/>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101969</xdr:rowOff>
    </xdr:from>
    <xdr:to>
      <xdr:col>76</xdr:col>
      <xdr:colOff>114300</xdr:colOff>
      <xdr:row>98</xdr:row>
      <xdr:rowOff>103009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904069"/>
          <a:ext cx="8890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101969</xdr:rowOff>
    </xdr:from>
    <xdr:to>
      <xdr:col>71</xdr:col>
      <xdr:colOff>177800</xdr:colOff>
      <xdr:row>98</xdr:row>
      <xdr:rowOff>102992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904069"/>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28476</xdr:rowOff>
    </xdr:from>
    <xdr:to>
      <xdr:col>85</xdr:col>
      <xdr:colOff>177800</xdr:colOff>
      <xdr:row>98</xdr:row>
      <xdr:rowOff>130076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48360</xdr:rowOff>
    </xdr:from>
    <xdr:to>
      <xdr:col>81</xdr:col>
      <xdr:colOff>101600</xdr:colOff>
      <xdr:row>98</xdr:row>
      <xdr:rowOff>149960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5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141087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4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52209</xdr:rowOff>
    </xdr:from>
    <xdr:to>
      <xdr:col>76</xdr:col>
      <xdr:colOff>165100</xdr:colOff>
      <xdr:row>98</xdr:row>
      <xdr:rowOff>153809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144936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51169</xdr:rowOff>
    </xdr:from>
    <xdr:to>
      <xdr:col>72</xdr:col>
      <xdr:colOff>38100</xdr:colOff>
      <xdr:row>98</xdr:row>
      <xdr:rowOff>152769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5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143896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4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52192</xdr:rowOff>
    </xdr:from>
    <xdr:to>
      <xdr:col>67</xdr:col>
      <xdr:colOff>101600</xdr:colOff>
      <xdr:row>98</xdr:row>
      <xdr:rowOff>153792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144919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4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125222</xdr:rowOff>
    </xdr:from>
    <xdr:to>
      <xdr:col>116</xdr:col>
      <xdr:colOff>63500</xdr:colOff>
      <xdr:row>58</xdr:row>
      <xdr:rowOff>126346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69322"/>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90551</xdr:rowOff>
    </xdr:from>
    <xdr:to>
      <xdr:col>111</xdr:col>
      <xdr:colOff>177800</xdr:colOff>
      <xdr:row>58</xdr:row>
      <xdr:rowOff>126346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34651"/>
          <a:ext cx="889000" cy="3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90551</xdr:rowOff>
    </xdr:from>
    <xdr:to>
      <xdr:col>107</xdr:col>
      <xdr:colOff>50800</xdr:colOff>
      <xdr:row>58</xdr:row>
      <xdr:rowOff>91999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3465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153528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91999</xdr:rowOff>
    </xdr:from>
    <xdr:to>
      <xdr:col>102</xdr:col>
      <xdr:colOff>114300</xdr:colOff>
      <xdr:row>58</xdr:row>
      <xdr:rowOff>93923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36099"/>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155319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0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74422</xdr:rowOff>
    </xdr:from>
    <xdr:to>
      <xdr:col>116</xdr:col>
      <xdr:colOff>114300</xdr:colOff>
      <xdr:row>59</xdr:row>
      <xdr:rowOff>4572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1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36637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75546</xdr:rowOff>
    </xdr:from>
    <xdr:to>
      <xdr:col>112</xdr:col>
      <xdr:colOff>38100</xdr:colOff>
      <xdr:row>59</xdr:row>
      <xdr:rowOff>5696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168273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1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39751</xdr:rowOff>
    </xdr:from>
    <xdr:to>
      <xdr:col>107</xdr:col>
      <xdr:colOff>101600</xdr:colOff>
      <xdr:row>58</xdr:row>
      <xdr:rowOff>141351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157878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5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41199</xdr:rowOff>
    </xdr:from>
    <xdr:to>
      <xdr:col>102</xdr:col>
      <xdr:colOff>165100</xdr:colOff>
      <xdr:row>58</xdr:row>
      <xdr:rowOff>142799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159326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6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43123</xdr:rowOff>
    </xdr:from>
    <xdr:to>
      <xdr:col>98</xdr:col>
      <xdr:colOff>38100</xdr:colOff>
      <xdr:row>58</xdr:row>
      <xdr:rowOff>144723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161250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6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146624</xdr:rowOff>
    </xdr:from>
    <xdr:to>
      <xdr:col>116</xdr:col>
      <xdr:colOff>63500</xdr:colOff>
      <xdr:row>76</xdr:row>
      <xdr:rowOff>12550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005374"/>
          <a:ext cx="8382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60213</xdr:rowOff>
    </xdr:from>
    <xdr:to>
      <xdr:col>111</xdr:col>
      <xdr:colOff>177800</xdr:colOff>
      <xdr:row>75</xdr:row>
      <xdr:rowOff>146624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747513"/>
          <a:ext cx="889000" cy="25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60213</xdr:rowOff>
    </xdr:from>
    <xdr:to>
      <xdr:col>107</xdr:col>
      <xdr:colOff>50800</xdr:colOff>
      <xdr:row>74</xdr:row>
      <xdr:rowOff>109492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747513"/>
          <a:ext cx="889000" cy="4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96005</xdr:rowOff>
    </xdr:from>
    <xdr:to>
      <xdr:col>102</xdr:col>
      <xdr:colOff>114300</xdr:colOff>
      <xdr:row>74</xdr:row>
      <xdr:rowOff>109492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2783305"/>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133200</xdr:rowOff>
    </xdr:from>
    <xdr:to>
      <xdr:col>116</xdr:col>
      <xdr:colOff>114300</xdr:colOff>
      <xdr:row>76</xdr:row>
      <xdr:rowOff>63350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9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156077</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8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95824</xdr:rowOff>
    </xdr:from>
    <xdr:to>
      <xdr:col>112</xdr:col>
      <xdr:colOff>38100</xdr:colOff>
      <xdr:row>76</xdr:row>
      <xdr:rowOff>25974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42501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7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9413</xdr:rowOff>
    </xdr:from>
    <xdr:to>
      <xdr:col>107</xdr:col>
      <xdr:colOff>101600</xdr:colOff>
      <xdr:row>74</xdr:row>
      <xdr:rowOff>111013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6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127540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47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58692</xdr:rowOff>
    </xdr:from>
    <xdr:to>
      <xdr:col>102</xdr:col>
      <xdr:colOff>165100</xdr:colOff>
      <xdr:row>74</xdr:row>
      <xdr:rowOff>160292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7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5369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5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45205</xdr:rowOff>
    </xdr:from>
    <xdr:to>
      <xdr:col>98</xdr:col>
      <xdr:colOff>38100</xdr:colOff>
      <xdr:row>74</xdr:row>
      <xdr:rowOff>146805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7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163332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50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と比較して減となったものは、維持補修費、補助費等、公債費などがあげられる。維持補修費については、除雪費用の減、補助費等については、特別定額給付金交付金の皆減、公債費について公債費圧縮のため令和２年度に行った繰上償還により減となったものである。</a:t>
          </a:r>
          <a:endParaRPr lang="ja-JP" altLang="ja-JP" sz="1400">
            <a:effectLst/>
          </a:endParaRPr>
        </a:p>
        <a:p>
          <a:r>
            <a:rPr kumimoji="1" lang="ja-JP" altLang="ja-JP" sz="1100">
              <a:solidFill>
                <a:schemeClr val="dk1"/>
              </a:solidFill>
              <a:effectLst/>
              <a:latin typeface="+mn-lt"/>
              <a:ea typeface="+mn-ea"/>
              <a:cs typeface="+mn-cs"/>
            </a:rPr>
            <a:t>一方、増となったものは、物件費、扶助費、普通建設事業費、災害復旧事業費があげられる。物件費については、新型コロナウイルス感染症対策の増によるもの、扶助費については、子育て世帯臨時特別給付金の増によるもの、普通建設事業費費については、体育施設の改修事業費の増によるもの、災害復旧事業費については安来インター工業団地の災害復旧事業の増によるものである。このほかは、人口が年々減少していることも数値に影響を与え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37,116
36,896
420.93
27,895,999
26,877,734
921,170
15,332,106
32,068,452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21971</xdr:rowOff>
    </xdr:from>
    <xdr:to>
      <xdr:col>24</xdr:col>
      <xdr:colOff>63500</xdr:colOff>
      <xdr:row>36</xdr:row>
      <xdr:rowOff>39688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94171"/>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144082</xdr:rowOff>
    </xdr:from>
    <xdr:to>
      <xdr:col>19</xdr:col>
      <xdr:colOff>177800</xdr:colOff>
      <xdr:row>36</xdr:row>
      <xdr:rowOff>21971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44832"/>
          <a:ext cx="8890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137414</xdr:rowOff>
    </xdr:from>
    <xdr:to>
      <xdr:col>15</xdr:col>
      <xdr:colOff>50800</xdr:colOff>
      <xdr:row>35</xdr:row>
      <xdr:rowOff>144082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38164"/>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137414</xdr:rowOff>
    </xdr:from>
    <xdr:to>
      <xdr:col>10</xdr:col>
      <xdr:colOff>114300</xdr:colOff>
      <xdr:row>35</xdr:row>
      <xdr:rowOff>153607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38164"/>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160338</xdr:rowOff>
    </xdr:from>
    <xdr:to>
      <xdr:col>24</xdr:col>
      <xdr:colOff>114300</xdr:colOff>
      <xdr:row>36</xdr:row>
      <xdr:rowOff>90488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138765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142621</xdr:rowOff>
    </xdr:from>
    <xdr:to>
      <xdr:col>20</xdr:col>
      <xdr:colOff>38100</xdr:colOff>
      <xdr:row>36</xdr:row>
      <xdr:rowOff>72771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63898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3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93282</xdr:rowOff>
    </xdr:from>
    <xdr:to>
      <xdr:col>15</xdr:col>
      <xdr:colOff>101600</xdr:colOff>
      <xdr:row>36</xdr:row>
      <xdr:rowOff>23432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9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14559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8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86614</xdr:rowOff>
    </xdr:from>
    <xdr:to>
      <xdr:col>10</xdr:col>
      <xdr:colOff>165100</xdr:colOff>
      <xdr:row>36</xdr:row>
      <xdr:rowOff>16764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102807</xdr:rowOff>
    </xdr:from>
    <xdr:to>
      <xdr:col>6</xdr:col>
      <xdr:colOff>38100</xdr:colOff>
      <xdr:row>36</xdr:row>
      <xdr:rowOff>32957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24084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9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154390</xdr:rowOff>
    </xdr:from>
    <xdr:to>
      <xdr:col>24</xdr:col>
      <xdr:colOff>63500</xdr:colOff>
      <xdr:row>58</xdr:row>
      <xdr:rowOff>96538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27040"/>
          <a:ext cx="838200" cy="11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154390</xdr:rowOff>
    </xdr:from>
    <xdr:to>
      <xdr:col>19</xdr:col>
      <xdr:colOff>177800</xdr:colOff>
      <xdr:row>58</xdr:row>
      <xdr:rowOff>109969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27040"/>
          <a:ext cx="889000" cy="12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93053</xdr:rowOff>
    </xdr:from>
    <xdr:to>
      <xdr:col>15</xdr:col>
      <xdr:colOff>50800</xdr:colOff>
      <xdr:row>58</xdr:row>
      <xdr:rowOff>109969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37153"/>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66779</xdr:rowOff>
    </xdr:from>
    <xdr:to>
      <xdr:col>10</xdr:col>
      <xdr:colOff>114300</xdr:colOff>
      <xdr:row>58</xdr:row>
      <xdr:rowOff>93053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10879"/>
          <a:ext cx="889000" cy="2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45738</xdr:rowOff>
    </xdr:from>
    <xdr:to>
      <xdr:col>24</xdr:col>
      <xdr:colOff>114300</xdr:colOff>
      <xdr:row>58</xdr:row>
      <xdr:rowOff>147338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103590</xdr:rowOff>
    </xdr:from>
    <xdr:to>
      <xdr:col>20</xdr:col>
      <xdr:colOff>38100</xdr:colOff>
      <xdr:row>58</xdr:row>
      <xdr:rowOff>33740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24867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6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59169</xdr:rowOff>
    </xdr:from>
    <xdr:to>
      <xdr:col>15</xdr:col>
      <xdr:colOff>101600</xdr:colOff>
      <xdr:row>58</xdr:row>
      <xdr:rowOff>160769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151896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42253</xdr:rowOff>
    </xdr:from>
    <xdr:to>
      <xdr:col>10</xdr:col>
      <xdr:colOff>165100</xdr:colOff>
      <xdr:row>58</xdr:row>
      <xdr:rowOff>143853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8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160380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6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15979</xdr:rowOff>
    </xdr:from>
    <xdr:to>
      <xdr:col>6</xdr:col>
      <xdr:colOff>38100</xdr:colOff>
      <xdr:row>58</xdr:row>
      <xdr:rowOff>117579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134106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162505</xdr:rowOff>
    </xdr:from>
    <xdr:to>
      <xdr:col>24</xdr:col>
      <xdr:colOff>63500</xdr:colOff>
      <xdr:row>76</xdr:row>
      <xdr:rowOff>75309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21255"/>
          <a:ext cx="838200" cy="8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75309</xdr:rowOff>
    </xdr:from>
    <xdr:to>
      <xdr:col>19</xdr:col>
      <xdr:colOff>177800</xdr:colOff>
      <xdr:row>76</xdr:row>
      <xdr:rowOff>125546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05509"/>
          <a:ext cx="889000" cy="5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115308</xdr:rowOff>
    </xdr:from>
    <xdr:to>
      <xdr:col>15</xdr:col>
      <xdr:colOff>50800</xdr:colOff>
      <xdr:row>76</xdr:row>
      <xdr:rowOff>125546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45508"/>
          <a:ext cx="889000" cy="1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115308</xdr:rowOff>
    </xdr:from>
    <xdr:to>
      <xdr:col>10</xdr:col>
      <xdr:colOff>114300</xdr:colOff>
      <xdr:row>76</xdr:row>
      <xdr:rowOff>135334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45508"/>
          <a:ext cx="889000" cy="2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111705</xdr:rowOff>
    </xdr:from>
    <xdr:to>
      <xdr:col>24</xdr:col>
      <xdr:colOff>114300</xdr:colOff>
      <xdr:row>76</xdr:row>
      <xdr:rowOff>41855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90132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4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24509</xdr:rowOff>
    </xdr:from>
    <xdr:to>
      <xdr:col>20</xdr:col>
      <xdr:colOff>38100</xdr:colOff>
      <xdr:row>76</xdr:row>
      <xdr:rowOff>126109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5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142635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2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74746</xdr:rowOff>
    </xdr:from>
    <xdr:to>
      <xdr:col>15</xdr:col>
      <xdr:colOff>101600</xdr:colOff>
      <xdr:row>77</xdr:row>
      <xdr:rowOff>4896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167473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9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64508</xdr:rowOff>
    </xdr:from>
    <xdr:to>
      <xdr:col>10</xdr:col>
      <xdr:colOff>165100</xdr:colOff>
      <xdr:row>76</xdr:row>
      <xdr:rowOff>166108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157235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8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84534</xdr:rowOff>
    </xdr:from>
    <xdr:to>
      <xdr:col>6</xdr:col>
      <xdr:colOff>38100</xdr:colOff>
      <xdr:row>77</xdr:row>
      <xdr:rowOff>14684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1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5811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0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81392</xdr:rowOff>
    </xdr:from>
    <xdr:to>
      <xdr:col>24</xdr:col>
      <xdr:colOff>63500</xdr:colOff>
      <xdr:row>96</xdr:row>
      <xdr:rowOff>129451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40592"/>
          <a:ext cx="838200" cy="4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129451</xdr:rowOff>
    </xdr:from>
    <xdr:to>
      <xdr:col>19</xdr:col>
      <xdr:colOff>177800</xdr:colOff>
      <xdr:row>96</xdr:row>
      <xdr:rowOff>141598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88651"/>
          <a:ext cx="889000" cy="1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115033</xdr:rowOff>
    </xdr:from>
    <xdr:to>
      <xdr:col>15</xdr:col>
      <xdr:colOff>50800</xdr:colOff>
      <xdr:row>96</xdr:row>
      <xdr:rowOff>141598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74233"/>
          <a:ext cx="889000" cy="2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115033</xdr:rowOff>
    </xdr:from>
    <xdr:to>
      <xdr:col>10</xdr:col>
      <xdr:colOff>114300</xdr:colOff>
      <xdr:row>96</xdr:row>
      <xdr:rowOff>159359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74233"/>
          <a:ext cx="8890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30592</xdr:rowOff>
    </xdr:from>
    <xdr:to>
      <xdr:col>24</xdr:col>
      <xdr:colOff>114300</xdr:colOff>
      <xdr:row>96</xdr:row>
      <xdr:rowOff>132192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9019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6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78651</xdr:rowOff>
    </xdr:from>
    <xdr:to>
      <xdr:col>20</xdr:col>
      <xdr:colOff>38100</xdr:colOff>
      <xdr:row>97</xdr:row>
      <xdr:rowOff>8801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3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171378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90798</xdr:rowOff>
    </xdr:from>
    <xdr:to>
      <xdr:col>15</xdr:col>
      <xdr:colOff>101600</xdr:colOff>
      <xdr:row>97</xdr:row>
      <xdr:rowOff>20948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4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12075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4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64233</xdr:rowOff>
    </xdr:from>
    <xdr:to>
      <xdr:col>10</xdr:col>
      <xdr:colOff>165100</xdr:colOff>
      <xdr:row>96</xdr:row>
      <xdr:rowOff>165833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2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10910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2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108559</xdr:rowOff>
    </xdr:from>
    <xdr:to>
      <xdr:col>6</xdr:col>
      <xdr:colOff>38100</xdr:colOff>
      <xdr:row>97</xdr:row>
      <xdr:rowOff>38709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29836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6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16942</xdr:rowOff>
    </xdr:from>
    <xdr:to>
      <xdr:col>55</xdr:col>
      <xdr:colOff>0</xdr:colOff>
      <xdr:row>33</xdr:row>
      <xdr:rowOff>31801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5674792"/>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31801</xdr:rowOff>
    </xdr:from>
    <xdr:to>
      <xdr:col>50</xdr:col>
      <xdr:colOff>114300</xdr:colOff>
      <xdr:row>33</xdr:row>
      <xdr:rowOff>32029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568965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32029</xdr:rowOff>
    </xdr:from>
    <xdr:to>
      <xdr:col>45</xdr:col>
      <xdr:colOff>177800</xdr:colOff>
      <xdr:row>33</xdr:row>
      <xdr:rowOff>38888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568987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38888</xdr:rowOff>
    </xdr:from>
    <xdr:to>
      <xdr:col>41</xdr:col>
      <xdr:colOff>50800</xdr:colOff>
      <xdr:row>33</xdr:row>
      <xdr:rowOff>79121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5696738"/>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137592</xdr:rowOff>
    </xdr:from>
    <xdr:to>
      <xdr:col>55</xdr:col>
      <xdr:colOff>50800</xdr:colOff>
      <xdr:row>33</xdr:row>
      <xdr:rowOff>67742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56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160469</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47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152451</xdr:rowOff>
    </xdr:from>
    <xdr:to>
      <xdr:col>50</xdr:col>
      <xdr:colOff>165100</xdr:colOff>
      <xdr:row>33</xdr:row>
      <xdr:rowOff>82601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56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99128</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4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152679</xdr:rowOff>
    </xdr:from>
    <xdr:to>
      <xdr:col>46</xdr:col>
      <xdr:colOff>38100</xdr:colOff>
      <xdr:row>33</xdr:row>
      <xdr:rowOff>82829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563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99356</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41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159538</xdr:rowOff>
    </xdr:from>
    <xdr:to>
      <xdr:col>41</xdr:col>
      <xdr:colOff>101600</xdr:colOff>
      <xdr:row>33</xdr:row>
      <xdr:rowOff>89688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564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106215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42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28321</xdr:rowOff>
    </xdr:from>
    <xdr:to>
      <xdr:col>36</xdr:col>
      <xdr:colOff>165100</xdr:colOff>
      <xdr:row>33</xdr:row>
      <xdr:rowOff>129921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68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146448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46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21755</xdr:rowOff>
    </xdr:from>
    <xdr:to>
      <xdr:col>55</xdr:col>
      <xdr:colOff>0</xdr:colOff>
      <xdr:row>56</xdr:row>
      <xdr:rowOff>85585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622955"/>
          <a:ext cx="838200" cy="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46241</xdr:rowOff>
    </xdr:from>
    <xdr:to>
      <xdr:col>50</xdr:col>
      <xdr:colOff>114300</xdr:colOff>
      <xdr:row>56</xdr:row>
      <xdr:rowOff>85585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647441"/>
          <a:ext cx="889000" cy="3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46241</xdr:rowOff>
    </xdr:from>
    <xdr:to>
      <xdr:col>45</xdr:col>
      <xdr:colOff>177800</xdr:colOff>
      <xdr:row>56</xdr:row>
      <xdr:rowOff>108547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647441"/>
          <a:ext cx="889000" cy="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95885</xdr:rowOff>
    </xdr:from>
    <xdr:to>
      <xdr:col>41</xdr:col>
      <xdr:colOff>50800</xdr:colOff>
      <xdr:row>56</xdr:row>
      <xdr:rowOff>108547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697085"/>
          <a:ext cx="8890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142405</xdr:rowOff>
    </xdr:from>
    <xdr:to>
      <xdr:col>55</xdr:col>
      <xdr:colOff>50800</xdr:colOff>
      <xdr:row>56</xdr:row>
      <xdr:rowOff>72555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57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165282</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4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34785</xdr:rowOff>
    </xdr:from>
    <xdr:to>
      <xdr:col>50</xdr:col>
      <xdr:colOff>165100</xdr:colOff>
      <xdr:row>56</xdr:row>
      <xdr:rowOff>136385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6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127512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72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166891</xdr:rowOff>
    </xdr:from>
    <xdr:to>
      <xdr:col>46</xdr:col>
      <xdr:colOff>38100</xdr:colOff>
      <xdr:row>56</xdr:row>
      <xdr:rowOff>97041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59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113568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37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57747</xdr:rowOff>
    </xdr:from>
    <xdr:to>
      <xdr:col>41</xdr:col>
      <xdr:colOff>101600</xdr:colOff>
      <xdr:row>56</xdr:row>
      <xdr:rowOff>159347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5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150474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7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45085</xdr:rowOff>
    </xdr:from>
    <xdr:to>
      <xdr:col>36</xdr:col>
      <xdr:colOff>165100</xdr:colOff>
      <xdr:row>56</xdr:row>
      <xdr:rowOff>146685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163212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42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159589</xdr:rowOff>
    </xdr:from>
    <xdr:to>
      <xdr:col>55</xdr:col>
      <xdr:colOff>0</xdr:colOff>
      <xdr:row>78</xdr:row>
      <xdr:rowOff>26127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61239"/>
          <a:ext cx="838200" cy="3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26127</xdr:rowOff>
    </xdr:from>
    <xdr:to>
      <xdr:col>50</xdr:col>
      <xdr:colOff>114300</xdr:colOff>
      <xdr:row>78</xdr:row>
      <xdr:rowOff>29296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99227"/>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15762</xdr:rowOff>
    </xdr:from>
    <xdr:to>
      <xdr:col>45</xdr:col>
      <xdr:colOff>177800</xdr:colOff>
      <xdr:row>78</xdr:row>
      <xdr:rowOff>29296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88862"/>
          <a:ext cx="889000" cy="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6128</xdr:rowOff>
    </xdr:from>
    <xdr:to>
      <xdr:col>41</xdr:col>
      <xdr:colOff>50800</xdr:colOff>
      <xdr:row>78</xdr:row>
      <xdr:rowOff>15762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79228"/>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108789</xdr:rowOff>
    </xdr:from>
    <xdr:to>
      <xdr:col>55</xdr:col>
      <xdr:colOff>50800</xdr:colOff>
      <xdr:row>78</xdr:row>
      <xdr:rowOff>38939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131666</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6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146777</xdr:rowOff>
    </xdr:from>
    <xdr:to>
      <xdr:col>50</xdr:col>
      <xdr:colOff>165100</xdr:colOff>
      <xdr:row>78</xdr:row>
      <xdr:rowOff>76927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4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68054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4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149946</xdr:rowOff>
    </xdr:from>
    <xdr:to>
      <xdr:col>46</xdr:col>
      <xdr:colOff>38100</xdr:colOff>
      <xdr:row>78</xdr:row>
      <xdr:rowOff>80096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5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96623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2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136412</xdr:rowOff>
    </xdr:from>
    <xdr:to>
      <xdr:col>41</xdr:col>
      <xdr:colOff>101600</xdr:colOff>
      <xdr:row>78</xdr:row>
      <xdr:rowOff>66562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83089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126778</xdr:rowOff>
    </xdr:from>
    <xdr:to>
      <xdr:col>36</xdr:col>
      <xdr:colOff>165100</xdr:colOff>
      <xdr:row>78</xdr:row>
      <xdr:rowOff>56928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73455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9736</xdr:rowOff>
    </xdr:from>
    <xdr:to>
      <xdr:col>55</xdr:col>
      <xdr:colOff>0</xdr:colOff>
      <xdr:row>97</xdr:row>
      <xdr:rowOff>50761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640386"/>
          <a:ext cx="838200" cy="4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9736</xdr:rowOff>
    </xdr:from>
    <xdr:to>
      <xdr:col>50</xdr:col>
      <xdr:colOff>114300</xdr:colOff>
      <xdr:row>97</xdr:row>
      <xdr:rowOff>15611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40386"/>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15611</xdr:rowOff>
    </xdr:from>
    <xdr:to>
      <xdr:col>45</xdr:col>
      <xdr:colOff>177800</xdr:colOff>
      <xdr:row>97</xdr:row>
      <xdr:rowOff>49961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646261"/>
          <a:ext cx="889000" cy="3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21413</xdr:rowOff>
    </xdr:from>
    <xdr:to>
      <xdr:col>41</xdr:col>
      <xdr:colOff>50800</xdr:colOff>
      <xdr:row>97</xdr:row>
      <xdr:rowOff>49961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652063"/>
          <a:ext cx="889000" cy="2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171411</xdr:rowOff>
    </xdr:from>
    <xdr:to>
      <xdr:col>55</xdr:col>
      <xdr:colOff>50800</xdr:colOff>
      <xdr:row>97</xdr:row>
      <xdr:rowOff>101561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3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149838</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130386</xdr:rowOff>
    </xdr:from>
    <xdr:to>
      <xdr:col>50</xdr:col>
      <xdr:colOff>165100</xdr:colOff>
      <xdr:row>97</xdr:row>
      <xdr:rowOff>60536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8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77063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6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136261</xdr:rowOff>
    </xdr:from>
    <xdr:to>
      <xdr:col>46</xdr:col>
      <xdr:colOff>38100</xdr:colOff>
      <xdr:row>97</xdr:row>
      <xdr:rowOff>66411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59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82938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37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170611</xdr:rowOff>
    </xdr:from>
    <xdr:to>
      <xdr:col>41</xdr:col>
      <xdr:colOff>101600</xdr:colOff>
      <xdr:row>97</xdr:row>
      <xdr:rowOff>100761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117288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0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142063</xdr:rowOff>
    </xdr:from>
    <xdr:to>
      <xdr:col>36</xdr:col>
      <xdr:colOff>165100</xdr:colOff>
      <xdr:row>97</xdr:row>
      <xdr:rowOff>72213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0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88740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7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142443</xdr:rowOff>
    </xdr:from>
    <xdr:to>
      <xdr:col>85</xdr:col>
      <xdr:colOff>127000</xdr:colOff>
      <xdr:row>36</xdr:row>
      <xdr:rowOff>168065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314643"/>
          <a:ext cx="838200" cy="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119126</xdr:rowOff>
    </xdr:from>
    <xdr:to>
      <xdr:col>81</xdr:col>
      <xdr:colOff>50800</xdr:colOff>
      <xdr:row>36</xdr:row>
      <xdr:rowOff>168065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291326"/>
          <a:ext cx="889000" cy="4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119126</xdr:rowOff>
    </xdr:from>
    <xdr:to>
      <xdr:col>76</xdr:col>
      <xdr:colOff>114300</xdr:colOff>
      <xdr:row>36</xdr:row>
      <xdr:rowOff>155511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291326"/>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154312</xdr:rowOff>
    </xdr:from>
    <xdr:to>
      <xdr:col>71</xdr:col>
      <xdr:colOff>177800</xdr:colOff>
      <xdr:row>36</xdr:row>
      <xdr:rowOff>155511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326512"/>
          <a:ext cx="8890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91643</xdr:rowOff>
    </xdr:from>
    <xdr:to>
      <xdr:col>85</xdr:col>
      <xdr:colOff>177800</xdr:colOff>
      <xdr:row>37</xdr:row>
      <xdr:rowOff>21793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70070</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4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117265</xdr:rowOff>
    </xdr:from>
    <xdr:to>
      <xdr:col>81</xdr:col>
      <xdr:colOff>101600</xdr:colOff>
      <xdr:row>37</xdr:row>
      <xdr:rowOff>47415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38542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68326</xdr:rowOff>
    </xdr:from>
    <xdr:to>
      <xdr:col>76</xdr:col>
      <xdr:colOff>165100</xdr:colOff>
      <xdr:row>36</xdr:row>
      <xdr:rowOff>169926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161053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104711</xdr:rowOff>
    </xdr:from>
    <xdr:to>
      <xdr:col>72</xdr:col>
      <xdr:colOff>38100</xdr:colOff>
      <xdr:row>37</xdr:row>
      <xdr:rowOff>34861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2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25988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6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103512</xdr:rowOff>
    </xdr:from>
    <xdr:to>
      <xdr:col>67</xdr:col>
      <xdr:colOff>101600</xdr:colOff>
      <xdr:row>37</xdr:row>
      <xdr:rowOff>33662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7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24789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36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85007</xdr:rowOff>
    </xdr:from>
    <xdr:to>
      <xdr:col>85</xdr:col>
      <xdr:colOff>127000</xdr:colOff>
      <xdr:row>55</xdr:row>
      <xdr:rowOff>157202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514757"/>
          <a:ext cx="838200" cy="7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157202</xdr:rowOff>
    </xdr:from>
    <xdr:to>
      <xdr:col>81</xdr:col>
      <xdr:colOff>50800</xdr:colOff>
      <xdr:row>56</xdr:row>
      <xdr:rowOff>69520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586952"/>
          <a:ext cx="889000" cy="8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13698</xdr:rowOff>
    </xdr:from>
    <xdr:to>
      <xdr:col>76</xdr:col>
      <xdr:colOff>114300</xdr:colOff>
      <xdr:row>56</xdr:row>
      <xdr:rowOff>69520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614898"/>
          <a:ext cx="889000" cy="5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101353</xdr:rowOff>
    </xdr:from>
    <xdr:to>
      <xdr:col>71</xdr:col>
      <xdr:colOff>177800</xdr:colOff>
      <xdr:row>56</xdr:row>
      <xdr:rowOff>13698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188203"/>
          <a:ext cx="889000" cy="4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126634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34207</xdr:rowOff>
    </xdr:from>
    <xdr:to>
      <xdr:col>85</xdr:col>
      <xdr:colOff>177800</xdr:colOff>
      <xdr:row>55</xdr:row>
      <xdr:rowOff>135807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46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57084</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3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106402</xdr:rowOff>
    </xdr:from>
    <xdr:to>
      <xdr:col>81</xdr:col>
      <xdr:colOff>101600</xdr:colOff>
      <xdr:row>56</xdr:row>
      <xdr:rowOff>36552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27679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62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18720</xdr:rowOff>
    </xdr:from>
    <xdr:to>
      <xdr:col>76</xdr:col>
      <xdr:colOff>165100</xdr:colOff>
      <xdr:row>56</xdr:row>
      <xdr:rowOff>120320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111447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7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134348</xdr:rowOff>
    </xdr:from>
    <xdr:to>
      <xdr:col>72</xdr:col>
      <xdr:colOff>38100</xdr:colOff>
      <xdr:row>56</xdr:row>
      <xdr:rowOff>64498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5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81025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3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50553</xdr:rowOff>
    </xdr:from>
    <xdr:to>
      <xdr:col>67</xdr:col>
      <xdr:colOff>101600</xdr:colOff>
      <xdr:row>53</xdr:row>
      <xdr:rowOff>152153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13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168680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891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127189</xdr:rowOff>
    </xdr:from>
    <xdr:to>
      <xdr:col>85</xdr:col>
      <xdr:colOff>127000</xdr:colOff>
      <xdr:row>78</xdr:row>
      <xdr:rowOff>9347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328839"/>
          <a:ext cx="838200" cy="5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2992</xdr:rowOff>
    </xdr:from>
    <xdr:to>
      <xdr:col>81</xdr:col>
      <xdr:colOff>50800</xdr:colOff>
      <xdr:row>78</xdr:row>
      <xdr:rowOff>9347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76092"/>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163012</xdr:rowOff>
    </xdr:from>
    <xdr:to>
      <xdr:col>76</xdr:col>
      <xdr:colOff>114300</xdr:colOff>
      <xdr:row>78</xdr:row>
      <xdr:rowOff>2992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646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163012</xdr:rowOff>
    </xdr:from>
    <xdr:to>
      <xdr:col>71</xdr:col>
      <xdr:colOff>177800</xdr:colOff>
      <xdr:row>78</xdr:row>
      <xdr:rowOff>10078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64662"/>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76389</xdr:rowOff>
    </xdr:from>
    <xdr:to>
      <xdr:col>85</xdr:col>
      <xdr:colOff>177800</xdr:colOff>
      <xdr:row>78</xdr:row>
      <xdr:rowOff>6539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2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35766</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06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129997</xdr:rowOff>
    </xdr:from>
    <xdr:to>
      <xdr:col>81</xdr:col>
      <xdr:colOff>101600</xdr:colOff>
      <xdr:row>78</xdr:row>
      <xdr:rowOff>60147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51274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2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123642</xdr:rowOff>
    </xdr:from>
    <xdr:to>
      <xdr:col>76</xdr:col>
      <xdr:colOff>165100</xdr:colOff>
      <xdr:row>78</xdr:row>
      <xdr:rowOff>53792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44919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112212</xdr:rowOff>
    </xdr:from>
    <xdr:to>
      <xdr:col>72</xdr:col>
      <xdr:colOff>38100</xdr:colOff>
      <xdr:row>78</xdr:row>
      <xdr:rowOff>42362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33489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4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130728</xdr:rowOff>
    </xdr:from>
    <xdr:to>
      <xdr:col>67</xdr:col>
      <xdr:colOff>101600</xdr:colOff>
      <xdr:row>78</xdr:row>
      <xdr:rowOff>60878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52005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42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28732</xdr:rowOff>
    </xdr:from>
    <xdr:to>
      <xdr:col>85</xdr:col>
      <xdr:colOff>127000</xdr:colOff>
      <xdr:row>97</xdr:row>
      <xdr:rowOff>73631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659382"/>
          <a:ext cx="838200" cy="4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28732</xdr:rowOff>
    </xdr:from>
    <xdr:to>
      <xdr:col>81</xdr:col>
      <xdr:colOff>50800</xdr:colOff>
      <xdr:row>97</xdr:row>
      <xdr:rowOff>122732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59382"/>
          <a:ext cx="889000" cy="9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122732</xdr:rowOff>
    </xdr:from>
    <xdr:to>
      <xdr:col>76</xdr:col>
      <xdr:colOff>114300</xdr:colOff>
      <xdr:row>97</xdr:row>
      <xdr:rowOff>132885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53382"/>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131956</xdr:rowOff>
    </xdr:from>
    <xdr:to>
      <xdr:col>71</xdr:col>
      <xdr:colOff>177800</xdr:colOff>
      <xdr:row>97</xdr:row>
      <xdr:rowOff>132885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762606"/>
          <a:ext cx="8890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22831</xdr:rowOff>
    </xdr:from>
    <xdr:to>
      <xdr:col>85</xdr:col>
      <xdr:colOff>177800</xdr:colOff>
      <xdr:row>97</xdr:row>
      <xdr:rowOff>124431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45708</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0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149382</xdr:rowOff>
    </xdr:from>
    <xdr:to>
      <xdr:col>81</xdr:col>
      <xdr:colOff>101600</xdr:colOff>
      <xdr:row>97</xdr:row>
      <xdr:rowOff>79532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0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96059</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38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71932</xdr:rowOff>
    </xdr:from>
    <xdr:to>
      <xdr:col>76</xdr:col>
      <xdr:colOff>165100</xdr:colOff>
      <xdr:row>98</xdr:row>
      <xdr:rowOff>2082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18609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47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82085</xdr:rowOff>
    </xdr:from>
    <xdr:to>
      <xdr:col>72</xdr:col>
      <xdr:colOff>38100</xdr:colOff>
      <xdr:row>98</xdr:row>
      <xdr:rowOff>12235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1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28762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48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81156</xdr:rowOff>
    </xdr:from>
    <xdr:to>
      <xdr:col>67</xdr:col>
      <xdr:colOff>101600</xdr:colOff>
      <xdr:row>98</xdr:row>
      <xdr:rowOff>11306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1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27833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48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と比較して減となったものは議会費、総務費、土木費、消防費、公債費があげられる。主なものとして、総務費については特別定額給付金事業の減によるもの、土木費については、安来港飯島線道路改良事業の減によるもの、公債費については繰上償還の減及びそのことによる償還元金の減によるものである。</a:t>
          </a:r>
          <a:endParaRPr lang="ja-JP" altLang="ja-JP" sz="1400">
            <a:effectLst/>
          </a:endParaRPr>
        </a:p>
        <a:p>
          <a:r>
            <a:rPr kumimoji="1" lang="ja-JP" altLang="ja-JP" sz="1100">
              <a:solidFill>
                <a:schemeClr val="dk1"/>
              </a:solidFill>
              <a:effectLst/>
              <a:latin typeface="+mn-lt"/>
              <a:ea typeface="+mn-ea"/>
              <a:cs typeface="+mn-cs"/>
            </a:rPr>
            <a:t>一方、増となったものは、民生費、衛生費、商工費、教育費があげられる。主なものとして、民生費については、子育て世帯への臨時特別給付金事業によるもの、衛生費については、感染症予防事業の増、可燃ごみ処理施設運営事業の増によるもの、教育費については、ＩＣＴ環境整備事業の増、体育施設整備事業の増によるもの、商工費については、オールやすぎ商品券事業による増、教育費は体育施設改修事業や中央公民館改修事業の増、災害復旧事業費については安来インター工業団地の災害復旧事業の増によるものである。</a:t>
          </a:r>
          <a:endParaRPr lang="ja-JP" altLang="ja-JP" sz="1400">
            <a:effectLst/>
          </a:endParaRPr>
        </a:p>
        <a:p>
          <a:r>
            <a:rPr kumimoji="1" lang="ja-JP" altLang="ja-JP" sz="1100">
              <a:solidFill>
                <a:schemeClr val="dk1"/>
              </a:solidFill>
              <a:effectLst/>
              <a:latin typeface="+mn-lt"/>
              <a:ea typeface="+mn-ea"/>
              <a:cs typeface="+mn-cs"/>
            </a:rPr>
            <a:t>このほか、人口が年々減少していることも数値に影響を与えている。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４年度以降実施してきた大型建設事業、平成２７年度からの普通交付税の合併算定替えの特例の段階的廃止により、長年、実質単年度収支は赤字となっており、財政調整基金の取崩により実質収支を黒字としてきたところである。令和３年度は令和２年度に実施した繰上償還の減（△</a:t>
          </a:r>
          <a:r>
            <a:rPr kumimoji="1" lang="en-US" altLang="ja-JP" sz="1100">
              <a:solidFill>
                <a:schemeClr val="dk1"/>
              </a:solidFill>
              <a:effectLst/>
              <a:latin typeface="+mn-lt"/>
              <a:ea typeface="+mn-ea"/>
              <a:cs typeface="+mn-cs"/>
            </a:rPr>
            <a:t>398</a:t>
          </a:r>
          <a:r>
            <a:rPr kumimoji="1" lang="ja-JP" altLang="ja-JP" sz="1100">
              <a:solidFill>
                <a:schemeClr val="dk1"/>
              </a:solidFill>
              <a:effectLst/>
              <a:latin typeface="+mn-lt"/>
              <a:ea typeface="+mn-ea"/>
              <a:cs typeface="+mn-cs"/>
            </a:rPr>
            <a:t>百万円）やそれに伴う単年度償還元金の減により公債費の</a:t>
          </a:r>
          <a:r>
            <a:rPr kumimoji="1" lang="en-US" altLang="ja-JP" sz="1100">
              <a:solidFill>
                <a:schemeClr val="dk1"/>
              </a:solidFill>
              <a:effectLst/>
              <a:latin typeface="+mn-lt"/>
              <a:ea typeface="+mn-ea"/>
              <a:cs typeface="+mn-cs"/>
            </a:rPr>
            <a:t>589</a:t>
          </a:r>
          <a:r>
            <a:rPr kumimoji="1" lang="ja-JP" altLang="ja-JP" sz="1100">
              <a:solidFill>
                <a:schemeClr val="dk1"/>
              </a:solidFill>
              <a:effectLst/>
              <a:latin typeface="+mn-lt"/>
              <a:ea typeface="+mn-ea"/>
              <a:cs typeface="+mn-cs"/>
            </a:rPr>
            <a:t>百万円の減や地方交付税の増により、単年度収支は黒字となり、実質単年度収支は黒字化した。財政調整基金は</a:t>
          </a:r>
          <a:r>
            <a:rPr kumimoji="1" lang="en-US" altLang="ja-JP" sz="1100">
              <a:solidFill>
                <a:schemeClr val="dk1"/>
              </a:solidFill>
              <a:effectLst/>
              <a:latin typeface="+mn-lt"/>
              <a:ea typeface="+mn-ea"/>
              <a:cs typeface="+mn-cs"/>
            </a:rPr>
            <a:t>450</a:t>
          </a:r>
          <a:r>
            <a:rPr kumimoji="1" lang="ja-JP" altLang="ja-JP" sz="1100">
              <a:solidFill>
                <a:schemeClr val="dk1"/>
              </a:solidFill>
              <a:effectLst/>
              <a:latin typeface="+mn-lt"/>
              <a:ea typeface="+mn-ea"/>
              <a:cs typeface="+mn-cs"/>
            </a:rPr>
            <a:t>百万円積立てることで一定程度確保することができた。今後も事業の見直しや公共施設の適正管理など推進することにより、早期の収支改善を図る。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病院事業会計は昨年度に引き続き、赤字が発生している。新型コロナウイルス感染症の拡大により、通常の入院、外来患者数が減少したものの、発熱外来やコロナ感染症患者の受け入れ等により一定程度収益を確保したところである。依然厳しい状況が続くため、改革を推進していく。</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黒字となった事業のうち、比率が下がったものとしては、介護保険事業特別会計があげられる。保険給付費の増や基金積立金の増によるものと考えられる。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黒字となった事業のうち、大きく比率が上がったものはないが、国民健康保険事業会計は、平成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年度から国保の都道府県化に伴い島根県が保険者に加わった。制度が変わって</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年を迎えるが、今後推移を注視していく。</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一般会計から各会計への繰出は依然として増加傾向にあり一般会計の負担は大きい。使用料等の見直し等、各会計の経営計画に沿いながら経営改善に努める。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1_&#36001;&#25919;&#19968;&#33324;/16_&#22320;&#26041;&#20844;&#20250;&#35336;&#21046;&#24230;/R5/230906&#20196;&#21644;&#65299;&#24180;&#24230;&#36001;&#25919;&#29366;&#27841;&#36039;&#26009;&#38598;&#12398;&#20316;&#25104;&#12395;&#12388;&#12356;&#12390;&#65288;2&#22238;&#30446;&#12539;&#22320;&#26041;&#20844;&#20250;&#35336;&#38306;&#20418;&#65289;/HP&#12450;&#12483;&#12503;&#12525;&#12540;&#12489;&#29992;/&#36001;&#25919;&#29366;&#27841;&#36039;&#26009;&#38598;/&#12304;&#36001;&#25919;&#29366;&#27841;&#36039;&#26009;&#38598;&#12305;_322067_&#23433;&#26469;&#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130.69999999999999</v>
          </cell>
          <cell r="BX51">
            <v>128.80000000000001</v>
          </cell>
          <cell r="CF51">
            <v>125.8</v>
          </cell>
          <cell r="CN51">
            <v>118.4</v>
          </cell>
          <cell r="CV51">
            <v>106.2</v>
          </cell>
        </row>
        <row r="53">
          <cell r="BP53">
            <v>54.6</v>
          </cell>
          <cell r="BX53">
            <v>56</v>
          </cell>
          <cell r="CF53">
            <v>39.1</v>
          </cell>
          <cell r="CN53">
            <v>49.2</v>
          </cell>
          <cell r="CV53">
            <v>50.9</v>
          </cell>
        </row>
        <row r="55">
          <cell r="AN55" t="str">
            <v>類似団体内平均値</v>
          </cell>
          <cell r="BP55">
            <v>53.4</v>
          </cell>
          <cell r="BX55">
            <v>48</v>
          </cell>
          <cell r="CF55">
            <v>49.1</v>
          </cell>
          <cell r="CN55">
            <v>41.5</v>
          </cell>
          <cell r="CV55">
            <v>25.2</v>
          </cell>
        </row>
        <row r="57">
          <cell r="BP57">
            <v>59.6</v>
          </cell>
          <cell r="BX57">
            <v>60.8</v>
          </cell>
          <cell r="CF57">
            <v>61</v>
          </cell>
          <cell r="CN57">
            <v>61.7</v>
          </cell>
          <cell r="CV57">
            <v>62.4</v>
          </cell>
        </row>
        <row r="72">
          <cell r="BP72" t="str">
            <v>H29</v>
          </cell>
          <cell r="BX72" t="str">
            <v>H30</v>
          </cell>
          <cell r="CF72" t="str">
            <v>R01</v>
          </cell>
          <cell r="CN72" t="str">
            <v>R02</v>
          </cell>
          <cell r="CV72" t="str">
            <v>R03</v>
          </cell>
        </row>
        <row r="73">
          <cell r="AN73" t="str">
            <v>当該団体値</v>
          </cell>
          <cell r="BP73">
            <v>130.69999999999999</v>
          </cell>
          <cell r="BX73">
            <v>128.80000000000001</v>
          </cell>
          <cell r="CF73">
            <v>125.8</v>
          </cell>
          <cell r="CN73">
            <v>118.4</v>
          </cell>
          <cell r="CV73">
            <v>106.2</v>
          </cell>
        </row>
        <row r="75">
          <cell r="BP75">
            <v>15.9</v>
          </cell>
          <cell r="BX75">
            <v>16.100000000000001</v>
          </cell>
          <cell r="CF75">
            <v>15.8</v>
          </cell>
          <cell r="CN75">
            <v>15.5</v>
          </cell>
          <cell r="CV75">
            <v>14.7</v>
          </cell>
        </row>
        <row r="77">
          <cell r="AN77" t="str">
            <v>類似団体内平均値</v>
          </cell>
          <cell r="BP77">
            <v>53.4</v>
          </cell>
          <cell r="BX77">
            <v>48</v>
          </cell>
          <cell r="CF77">
            <v>49.1</v>
          </cell>
          <cell r="CN77">
            <v>41.5</v>
          </cell>
          <cell r="CV77">
            <v>25.2</v>
          </cell>
        </row>
        <row r="79">
          <cell r="BP79">
            <v>9.8000000000000007</v>
          </cell>
          <cell r="BX79">
            <v>9.6</v>
          </cell>
          <cell r="CF79">
            <v>9.5</v>
          </cell>
          <cell r="CN79">
            <v>9.1999999999999993</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x14ac:dyDescent="0.25">
      <c r="B2" s="179" t="s">
        <v>81</v>
      </c>
      <c r="C2" s="179"/>
      <c r="D2" s="180"/>
    </row>
    <row r="3" spans="1:119" ht="18.75" customHeight="1" thickBot="1" x14ac:dyDescent="0.25">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2">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27895999</v>
      </c>
      <c r="BO4" s="375"/>
      <c r="BP4" s="375"/>
      <c r="BQ4" s="375"/>
      <c r="BR4" s="375"/>
      <c r="BS4" s="375"/>
      <c r="BT4" s="375"/>
      <c r="BU4" s="376"/>
      <c r="BV4" s="374">
        <v>30028851</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6</v>
      </c>
      <c r="CU4" s="381"/>
      <c r="CV4" s="381"/>
      <c r="CW4" s="381"/>
      <c r="CX4" s="381"/>
      <c r="CY4" s="381"/>
      <c r="CZ4" s="381"/>
      <c r="DA4" s="382"/>
      <c r="DB4" s="380">
        <v>2.6</v>
      </c>
      <c r="DC4" s="381"/>
      <c r="DD4" s="381"/>
      <c r="DE4" s="381"/>
      <c r="DF4" s="381"/>
      <c r="DG4" s="381"/>
      <c r="DH4" s="381"/>
      <c r="DI4" s="382"/>
    </row>
    <row r="5" spans="1:119" ht="18.75" customHeight="1" x14ac:dyDescent="0.2">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26877734</v>
      </c>
      <c r="BO5" s="412"/>
      <c r="BP5" s="412"/>
      <c r="BQ5" s="412"/>
      <c r="BR5" s="412"/>
      <c r="BS5" s="412"/>
      <c r="BT5" s="412"/>
      <c r="BU5" s="413"/>
      <c r="BV5" s="411">
        <v>29531804</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90.1</v>
      </c>
      <c r="CU5" s="409"/>
      <c r="CV5" s="409"/>
      <c r="CW5" s="409"/>
      <c r="CX5" s="409"/>
      <c r="CY5" s="409"/>
      <c r="CZ5" s="409"/>
      <c r="DA5" s="410"/>
      <c r="DB5" s="408">
        <v>92.8</v>
      </c>
      <c r="DC5" s="409"/>
      <c r="DD5" s="409"/>
      <c r="DE5" s="409"/>
      <c r="DF5" s="409"/>
      <c r="DG5" s="409"/>
      <c r="DH5" s="409"/>
      <c r="DI5" s="410"/>
    </row>
    <row r="6" spans="1:119" ht="18.75" customHeight="1" x14ac:dyDescent="0.2">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1018265</v>
      </c>
      <c r="BO6" s="412"/>
      <c r="BP6" s="412"/>
      <c r="BQ6" s="412"/>
      <c r="BR6" s="412"/>
      <c r="BS6" s="412"/>
      <c r="BT6" s="412"/>
      <c r="BU6" s="413"/>
      <c r="BV6" s="411">
        <v>497047</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93</v>
      </c>
      <c r="CU6" s="449"/>
      <c r="CV6" s="449"/>
      <c r="CW6" s="449"/>
      <c r="CX6" s="449"/>
      <c r="CY6" s="449"/>
      <c r="CZ6" s="449"/>
      <c r="DA6" s="450"/>
      <c r="DB6" s="448">
        <v>96.4</v>
      </c>
      <c r="DC6" s="449"/>
      <c r="DD6" s="449"/>
      <c r="DE6" s="449"/>
      <c r="DF6" s="449"/>
      <c r="DG6" s="449"/>
      <c r="DH6" s="449"/>
      <c r="DI6" s="450"/>
    </row>
    <row r="7" spans="1:119" ht="18.75" customHeight="1" x14ac:dyDescent="0.2">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106</v>
      </c>
      <c r="AV7" s="444"/>
      <c r="AW7" s="444"/>
      <c r="AX7" s="444"/>
      <c r="AY7" s="445" t="s">
        <v>107</v>
      </c>
      <c r="AZ7" s="446"/>
      <c r="BA7" s="446"/>
      <c r="BB7" s="446"/>
      <c r="BC7" s="446"/>
      <c r="BD7" s="446"/>
      <c r="BE7" s="446"/>
      <c r="BF7" s="446"/>
      <c r="BG7" s="446"/>
      <c r="BH7" s="446"/>
      <c r="BI7" s="446"/>
      <c r="BJ7" s="446"/>
      <c r="BK7" s="446"/>
      <c r="BL7" s="446"/>
      <c r="BM7" s="447"/>
      <c r="BN7" s="411">
        <v>97095</v>
      </c>
      <c r="BO7" s="412"/>
      <c r="BP7" s="412"/>
      <c r="BQ7" s="412"/>
      <c r="BR7" s="412"/>
      <c r="BS7" s="412"/>
      <c r="BT7" s="412"/>
      <c r="BU7" s="413"/>
      <c r="BV7" s="411">
        <v>104736</v>
      </c>
      <c r="BW7" s="412"/>
      <c r="BX7" s="412"/>
      <c r="BY7" s="412"/>
      <c r="BZ7" s="412"/>
      <c r="CA7" s="412"/>
      <c r="CB7" s="412"/>
      <c r="CC7" s="413"/>
      <c r="CD7" s="414" t="s">
        <v>108</v>
      </c>
      <c r="CE7" s="415"/>
      <c r="CF7" s="415"/>
      <c r="CG7" s="415"/>
      <c r="CH7" s="415"/>
      <c r="CI7" s="415"/>
      <c r="CJ7" s="415"/>
      <c r="CK7" s="415"/>
      <c r="CL7" s="415"/>
      <c r="CM7" s="415"/>
      <c r="CN7" s="415"/>
      <c r="CO7" s="415"/>
      <c r="CP7" s="415"/>
      <c r="CQ7" s="415"/>
      <c r="CR7" s="415"/>
      <c r="CS7" s="416"/>
      <c r="CT7" s="411">
        <v>15332106</v>
      </c>
      <c r="CU7" s="412"/>
      <c r="CV7" s="412"/>
      <c r="CW7" s="412"/>
      <c r="CX7" s="412"/>
      <c r="CY7" s="412"/>
      <c r="CZ7" s="412"/>
      <c r="DA7" s="413"/>
      <c r="DB7" s="411">
        <v>14988395</v>
      </c>
      <c r="DC7" s="412"/>
      <c r="DD7" s="412"/>
      <c r="DE7" s="412"/>
      <c r="DF7" s="412"/>
      <c r="DG7" s="412"/>
      <c r="DH7" s="412"/>
      <c r="DI7" s="413"/>
    </row>
    <row r="8" spans="1:119" ht="18.75" customHeight="1" thickBot="1" x14ac:dyDescent="0.25">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109</v>
      </c>
      <c r="AN8" s="441"/>
      <c r="AO8" s="441"/>
      <c r="AP8" s="441"/>
      <c r="AQ8" s="441"/>
      <c r="AR8" s="441"/>
      <c r="AS8" s="441"/>
      <c r="AT8" s="442"/>
      <c r="AU8" s="443" t="s">
        <v>110</v>
      </c>
      <c r="AV8" s="444"/>
      <c r="AW8" s="444"/>
      <c r="AX8" s="444"/>
      <c r="AY8" s="445" t="s">
        <v>111</v>
      </c>
      <c r="AZ8" s="446"/>
      <c r="BA8" s="446"/>
      <c r="BB8" s="446"/>
      <c r="BC8" s="446"/>
      <c r="BD8" s="446"/>
      <c r="BE8" s="446"/>
      <c r="BF8" s="446"/>
      <c r="BG8" s="446"/>
      <c r="BH8" s="446"/>
      <c r="BI8" s="446"/>
      <c r="BJ8" s="446"/>
      <c r="BK8" s="446"/>
      <c r="BL8" s="446"/>
      <c r="BM8" s="447"/>
      <c r="BN8" s="411">
        <v>921170</v>
      </c>
      <c r="BO8" s="412"/>
      <c r="BP8" s="412"/>
      <c r="BQ8" s="412"/>
      <c r="BR8" s="412"/>
      <c r="BS8" s="412"/>
      <c r="BT8" s="412"/>
      <c r="BU8" s="413"/>
      <c r="BV8" s="411">
        <v>392311</v>
      </c>
      <c r="BW8" s="412"/>
      <c r="BX8" s="412"/>
      <c r="BY8" s="412"/>
      <c r="BZ8" s="412"/>
      <c r="CA8" s="412"/>
      <c r="CB8" s="412"/>
      <c r="CC8" s="413"/>
      <c r="CD8" s="414" t="s">
        <v>112</v>
      </c>
      <c r="CE8" s="415"/>
      <c r="CF8" s="415"/>
      <c r="CG8" s="415"/>
      <c r="CH8" s="415"/>
      <c r="CI8" s="415"/>
      <c r="CJ8" s="415"/>
      <c r="CK8" s="415"/>
      <c r="CL8" s="415"/>
      <c r="CM8" s="415"/>
      <c r="CN8" s="415"/>
      <c r="CO8" s="415"/>
      <c r="CP8" s="415"/>
      <c r="CQ8" s="415"/>
      <c r="CR8" s="415"/>
      <c r="CS8" s="416"/>
      <c r="CT8" s="451">
        <v>0.36</v>
      </c>
      <c r="CU8" s="452"/>
      <c r="CV8" s="452"/>
      <c r="CW8" s="452"/>
      <c r="CX8" s="452"/>
      <c r="CY8" s="452"/>
      <c r="CZ8" s="452"/>
      <c r="DA8" s="453"/>
      <c r="DB8" s="451">
        <v>0.38</v>
      </c>
      <c r="DC8" s="452"/>
      <c r="DD8" s="452"/>
      <c r="DE8" s="452"/>
      <c r="DF8" s="452"/>
      <c r="DG8" s="452"/>
      <c r="DH8" s="452"/>
      <c r="DI8" s="453"/>
    </row>
    <row r="9" spans="1:119" ht="18.75" customHeight="1" thickBot="1" x14ac:dyDescent="0.25">
      <c r="A9" s="178"/>
      <c r="B9" s="405" t="s">
        <v>113</v>
      </c>
      <c r="C9" s="406"/>
      <c r="D9" s="406"/>
      <c r="E9" s="406"/>
      <c r="F9" s="406"/>
      <c r="G9" s="406"/>
      <c r="H9" s="406"/>
      <c r="I9" s="406"/>
      <c r="J9" s="406"/>
      <c r="K9" s="454"/>
      <c r="L9" s="455" t="s">
        <v>114</v>
      </c>
      <c r="M9" s="456"/>
      <c r="N9" s="456"/>
      <c r="O9" s="456"/>
      <c r="P9" s="456"/>
      <c r="Q9" s="457"/>
      <c r="R9" s="458">
        <v>37062</v>
      </c>
      <c r="S9" s="459"/>
      <c r="T9" s="459"/>
      <c r="U9" s="459"/>
      <c r="V9" s="460"/>
      <c r="W9" s="368" t="s">
        <v>115</v>
      </c>
      <c r="X9" s="369"/>
      <c r="Y9" s="369"/>
      <c r="Z9" s="369"/>
      <c r="AA9" s="369"/>
      <c r="AB9" s="369"/>
      <c r="AC9" s="369"/>
      <c r="AD9" s="369"/>
      <c r="AE9" s="369"/>
      <c r="AF9" s="369"/>
      <c r="AG9" s="369"/>
      <c r="AH9" s="369"/>
      <c r="AI9" s="369"/>
      <c r="AJ9" s="369"/>
      <c r="AK9" s="369"/>
      <c r="AL9" s="370"/>
      <c r="AM9" s="440" t="s">
        <v>116</v>
      </c>
      <c r="AN9" s="441"/>
      <c r="AO9" s="441"/>
      <c r="AP9" s="441"/>
      <c r="AQ9" s="441"/>
      <c r="AR9" s="441"/>
      <c r="AS9" s="441"/>
      <c r="AT9" s="442"/>
      <c r="AU9" s="443" t="s">
        <v>117</v>
      </c>
      <c r="AV9" s="444"/>
      <c r="AW9" s="444"/>
      <c r="AX9" s="444"/>
      <c r="AY9" s="445" t="s">
        <v>118</v>
      </c>
      <c r="AZ9" s="446"/>
      <c r="BA9" s="446"/>
      <c r="BB9" s="446"/>
      <c r="BC9" s="446"/>
      <c r="BD9" s="446"/>
      <c r="BE9" s="446"/>
      <c r="BF9" s="446"/>
      <c r="BG9" s="446"/>
      <c r="BH9" s="446"/>
      <c r="BI9" s="446"/>
      <c r="BJ9" s="446"/>
      <c r="BK9" s="446"/>
      <c r="BL9" s="446"/>
      <c r="BM9" s="447"/>
      <c r="BN9" s="411">
        <v>528859</v>
      </c>
      <c r="BO9" s="412"/>
      <c r="BP9" s="412"/>
      <c r="BQ9" s="412"/>
      <c r="BR9" s="412"/>
      <c r="BS9" s="412"/>
      <c r="BT9" s="412"/>
      <c r="BU9" s="413"/>
      <c r="BV9" s="411">
        <v>-13844</v>
      </c>
      <c r="BW9" s="412"/>
      <c r="BX9" s="412"/>
      <c r="BY9" s="412"/>
      <c r="BZ9" s="412"/>
      <c r="CA9" s="412"/>
      <c r="CB9" s="412"/>
      <c r="CC9" s="413"/>
      <c r="CD9" s="414" t="s">
        <v>119</v>
      </c>
      <c r="CE9" s="415"/>
      <c r="CF9" s="415"/>
      <c r="CG9" s="415"/>
      <c r="CH9" s="415"/>
      <c r="CI9" s="415"/>
      <c r="CJ9" s="415"/>
      <c r="CK9" s="415"/>
      <c r="CL9" s="415"/>
      <c r="CM9" s="415"/>
      <c r="CN9" s="415"/>
      <c r="CO9" s="415"/>
      <c r="CP9" s="415"/>
      <c r="CQ9" s="415"/>
      <c r="CR9" s="415"/>
      <c r="CS9" s="416"/>
      <c r="CT9" s="408">
        <v>21.8</v>
      </c>
      <c r="CU9" s="409"/>
      <c r="CV9" s="409"/>
      <c r="CW9" s="409"/>
      <c r="CX9" s="409"/>
      <c r="CY9" s="409"/>
      <c r="CZ9" s="409"/>
      <c r="DA9" s="410"/>
      <c r="DB9" s="408">
        <v>26.7</v>
      </c>
      <c r="DC9" s="409"/>
      <c r="DD9" s="409"/>
      <c r="DE9" s="409"/>
      <c r="DF9" s="409"/>
      <c r="DG9" s="409"/>
      <c r="DH9" s="409"/>
      <c r="DI9" s="410"/>
    </row>
    <row r="10" spans="1:119" ht="18.75" customHeight="1" thickBot="1" x14ac:dyDescent="0.25">
      <c r="A10" s="178"/>
      <c r="B10" s="405"/>
      <c r="C10" s="406"/>
      <c r="D10" s="406"/>
      <c r="E10" s="406"/>
      <c r="F10" s="406"/>
      <c r="G10" s="406"/>
      <c r="H10" s="406"/>
      <c r="I10" s="406"/>
      <c r="J10" s="406"/>
      <c r="K10" s="454"/>
      <c r="L10" s="461" t="s">
        <v>120</v>
      </c>
      <c r="M10" s="441"/>
      <c r="N10" s="441"/>
      <c r="O10" s="441"/>
      <c r="P10" s="441"/>
      <c r="Q10" s="442"/>
      <c r="R10" s="462">
        <v>39528</v>
      </c>
      <c r="S10" s="463"/>
      <c r="T10" s="463"/>
      <c r="U10" s="463"/>
      <c r="V10" s="464"/>
      <c r="W10" s="399"/>
      <c r="X10" s="400"/>
      <c r="Y10" s="400"/>
      <c r="Z10" s="400"/>
      <c r="AA10" s="400"/>
      <c r="AB10" s="400"/>
      <c r="AC10" s="400"/>
      <c r="AD10" s="400"/>
      <c r="AE10" s="400"/>
      <c r="AF10" s="400"/>
      <c r="AG10" s="400"/>
      <c r="AH10" s="400"/>
      <c r="AI10" s="400"/>
      <c r="AJ10" s="400"/>
      <c r="AK10" s="400"/>
      <c r="AL10" s="403"/>
      <c r="AM10" s="440" t="s">
        <v>121</v>
      </c>
      <c r="AN10" s="441"/>
      <c r="AO10" s="441"/>
      <c r="AP10" s="441"/>
      <c r="AQ10" s="441"/>
      <c r="AR10" s="441"/>
      <c r="AS10" s="441"/>
      <c r="AT10" s="442"/>
      <c r="AU10" s="443" t="s">
        <v>122</v>
      </c>
      <c r="AV10" s="444"/>
      <c r="AW10" s="444"/>
      <c r="AX10" s="444"/>
      <c r="AY10" s="445" t="s">
        <v>123</v>
      </c>
      <c r="AZ10" s="446"/>
      <c r="BA10" s="446"/>
      <c r="BB10" s="446"/>
      <c r="BC10" s="446"/>
      <c r="BD10" s="446"/>
      <c r="BE10" s="446"/>
      <c r="BF10" s="446"/>
      <c r="BG10" s="446"/>
      <c r="BH10" s="446"/>
      <c r="BI10" s="446"/>
      <c r="BJ10" s="446"/>
      <c r="BK10" s="446"/>
      <c r="BL10" s="446"/>
      <c r="BM10" s="447"/>
      <c r="BN10" s="411">
        <v>450083</v>
      </c>
      <c r="BO10" s="412"/>
      <c r="BP10" s="412"/>
      <c r="BQ10" s="412"/>
      <c r="BR10" s="412"/>
      <c r="BS10" s="412"/>
      <c r="BT10" s="412"/>
      <c r="BU10" s="413"/>
      <c r="BV10" s="411">
        <v>212</v>
      </c>
      <c r="BW10" s="412"/>
      <c r="BX10" s="412"/>
      <c r="BY10" s="412"/>
      <c r="BZ10" s="412"/>
      <c r="CA10" s="412"/>
      <c r="CB10" s="412"/>
      <c r="CC10" s="413"/>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5"/>
      <c r="C11" s="406"/>
      <c r="D11" s="406"/>
      <c r="E11" s="406"/>
      <c r="F11" s="406"/>
      <c r="G11" s="406"/>
      <c r="H11" s="406"/>
      <c r="I11" s="406"/>
      <c r="J11" s="406"/>
      <c r="K11" s="454"/>
      <c r="L11" s="465" t="s">
        <v>125</v>
      </c>
      <c r="M11" s="466"/>
      <c r="N11" s="466"/>
      <c r="O11" s="466"/>
      <c r="P11" s="466"/>
      <c r="Q11" s="467"/>
      <c r="R11" s="468" t="s">
        <v>126</v>
      </c>
      <c r="S11" s="469"/>
      <c r="T11" s="469"/>
      <c r="U11" s="469"/>
      <c r="V11" s="470"/>
      <c r="W11" s="399"/>
      <c r="X11" s="400"/>
      <c r="Y11" s="400"/>
      <c r="Z11" s="400"/>
      <c r="AA11" s="400"/>
      <c r="AB11" s="400"/>
      <c r="AC11" s="400"/>
      <c r="AD11" s="400"/>
      <c r="AE11" s="400"/>
      <c r="AF11" s="400"/>
      <c r="AG11" s="400"/>
      <c r="AH11" s="400"/>
      <c r="AI11" s="400"/>
      <c r="AJ11" s="400"/>
      <c r="AK11" s="400"/>
      <c r="AL11" s="403"/>
      <c r="AM11" s="440" t="s">
        <v>127</v>
      </c>
      <c r="AN11" s="441"/>
      <c r="AO11" s="441"/>
      <c r="AP11" s="441"/>
      <c r="AQ11" s="441"/>
      <c r="AR11" s="441"/>
      <c r="AS11" s="441"/>
      <c r="AT11" s="442"/>
      <c r="AU11" s="443" t="s">
        <v>128</v>
      </c>
      <c r="AV11" s="444"/>
      <c r="AW11" s="444"/>
      <c r="AX11" s="444"/>
      <c r="AY11" s="445" t="s">
        <v>129</v>
      </c>
      <c r="AZ11" s="446"/>
      <c r="BA11" s="446"/>
      <c r="BB11" s="446"/>
      <c r="BC11" s="446"/>
      <c r="BD11" s="446"/>
      <c r="BE11" s="446"/>
      <c r="BF11" s="446"/>
      <c r="BG11" s="446"/>
      <c r="BH11" s="446"/>
      <c r="BI11" s="446"/>
      <c r="BJ11" s="446"/>
      <c r="BK11" s="446"/>
      <c r="BL11" s="446"/>
      <c r="BM11" s="447"/>
      <c r="BN11" s="411">
        <v>258667</v>
      </c>
      <c r="BO11" s="412"/>
      <c r="BP11" s="412"/>
      <c r="BQ11" s="412"/>
      <c r="BR11" s="412"/>
      <c r="BS11" s="412"/>
      <c r="BT11" s="412"/>
      <c r="BU11" s="413"/>
      <c r="BV11" s="411">
        <v>657127</v>
      </c>
      <c r="BW11" s="412"/>
      <c r="BX11" s="412"/>
      <c r="BY11" s="412"/>
      <c r="BZ11" s="412"/>
      <c r="CA11" s="412"/>
      <c r="CB11" s="412"/>
      <c r="CC11" s="413"/>
      <c r="CD11" s="414" t="s">
        <v>130</v>
      </c>
      <c r="CE11" s="415"/>
      <c r="CF11" s="415"/>
      <c r="CG11" s="415"/>
      <c r="CH11" s="415"/>
      <c r="CI11" s="415"/>
      <c r="CJ11" s="415"/>
      <c r="CK11" s="415"/>
      <c r="CL11" s="415"/>
      <c r="CM11" s="415"/>
      <c r="CN11" s="415"/>
      <c r="CO11" s="415"/>
      <c r="CP11" s="415"/>
      <c r="CQ11" s="415"/>
      <c r="CR11" s="415"/>
      <c r="CS11" s="416"/>
      <c r="CT11" s="451" t="s">
        <v>131</v>
      </c>
      <c r="CU11" s="452"/>
      <c r="CV11" s="452"/>
      <c r="CW11" s="452"/>
      <c r="CX11" s="452"/>
      <c r="CY11" s="452"/>
      <c r="CZ11" s="452"/>
      <c r="DA11" s="453"/>
      <c r="DB11" s="451" t="s">
        <v>132</v>
      </c>
      <c r="DC11" s="452"/>
      <c r="DD11" s="452"/>
      <c r="DE11" s="452"/>
      <c r="DF11" s="452"/>
      <c r="DG11" s="452"/>
      <c r="DH11" s="452"/>
      <c r="DI11" s="453"/>
    </row>
    <row r="12" spans="1:119" ht="18.75" customHeight="1" x14ac:dyDescent="0.2">
      <c r="A12" s="178"/>
      <c r="B12" s="471" t="s">
        <v>133</v>
      </c>
      <c r="C12" s="472"/>
      <c r="D12" s="472"/>
      <c r="E12" s="472"/>
      <c r="F12" s="472"/>
      <c r="G12" s="472"/>
      <c r="H12" s="472"/>
      <c r="I12" s="472"/>
      <c r="J12" s="472"/>
      <c r="K12" s="473"/>
      <c r="L12" s="480" t="s">
        <v>134</v>
      </c>
      <c r="M12" s="481"/>
      <c r="N12" s="481"/>
      <c r="O12" s="481"/>
      <c r="P12" s="481"/>
      <c r="Q12" s="482"/>
      <c r="R12" s="483">
        <v>37116</v>
      </c>
      <c r="S12" s="484"/>
      <c r="T12" s="484"/>
      <c r="U12" s="484"/>
      <c r="V12" s="485"/>
      <c r="W12" s="486" t="s">
        <v>1</v>
      </c>
      <c r="X12" s="444"/>
      <c r="Y12" s="444"/>
      <c r="Z12" s="444"/>
      <c r="AA12" s="444"/>
      <c r="AB12" s="487"/>
      <c r="AC12" s="488" t="s">
        <v>135</v>
      </c>
      <c r="AD12" s="489"/>
      <c r="AE12" s="489"/>
      <c r="AF12" s="489"/>
      <c r="AG12" s="490"/>
      <c r="AH12" s="488" t="s">
        <v>136</v>
      </c>
      <c r="AI12" s="489"/>
      <c r="AJ12" s="489"/>
      <c r="AK12" s="489"/>
      <c r="AL12" s="491"/>
      <c r="AM12" s="440" t="s">
        <v>137</v>
      </c>
      <c r="AN12" s="441"/>
      <c r="AO12" s="441"/>
      <c r="AP12" s="441"/>
      <c r="AQ12" s="441"/>
      <c r="AR12" s="441"/>
      <c r="AS12" s="441"/>
      <c r="AT12" s="442"/>
      <c r="AU12" s="443" t="s">
        <v>138</v>
      </c>
      <c r="AV12" s="444"/>
      <c r="AW12" s="444"/>
      <c r="AX12" s="444"/>
      <c r="AY12" s="445" t="s">
        <v>139</v>
      </c>
      <c r="AZ12" s="446"/>
      <c r="BA12" s="446"/>
      <c r="BB12" s="446"/>
      <c r="BC12" s="446"/>
      <c r="BD12" s="446"/>
      <c r="BE12" s="446"/>
      <c r="BF12" s="446"/>
      <c r="BG12" s="446"/>
      <c r="BH12" s="446"/>
      <c r="BI12" s="446"/>
      <c r="BJ12" s="446"/>
      <c r="BK12" s="446"/>
      <c r="BL12" s="446"/>
      <c r="BM12" s="447"/>
      <c r="BN12" s="411">
        <v>300000</v>
      </c>
      <c r="BO12" s="412"/>
      <c r="BP12" s="412"/>
      <c r="BQ12" s="412"/>
      <c r="BR12" s="412"/>
      <c r="BS12" s="412"/>
      <c r="BT12" s="412"/>
      <c r="BU12" s="413"/>
      <c r="BV12" s="411">
        <v>300000</v>
      </c>
      <c r="BW12" s="412"/>
      <c r="BX12" s="412"/>
      <c r="BY12" s="412"/>
      <c r="BZ12" s="412"/>
      <c r="CA12" s="412"/>
      <c r="CB12" s="412"/>
      <c r="CC12" s="413"/>
      <c r="CD12" s="414" t="s">
        <v>140</v>
      </c>
      <c r="CE12" s="415"/>
      <c r="CF12" s="415"/>
      <c r="CG12" s="415"/>
      <c r="CH12" s="415"/>
      <c r="CI12" s="415"/>
      <c r="CJ12" s="415"/>
      <c r="CK12" s="415"/>
      <c r="CL12" s="415"/>
      <c r="CM12" s="415"/>
      <c r="CN12" s="415"/>
      <c r="CO12" s="415"/>
      <c r="CP12" s="415"/>
      <c r="CQ12" s="415"/>
      <c r="CR12" s="415"/>
      <c r="CS12" s="416"/>
      <c r="CT12" s="451" t="s">
        <v>141</v>
      </c>
      <c r="CU12" s="452"/>
      <c r="CV12" s="452"/>
      <c r="CW12" s="452"/>
      <c r="CX12" s="452"/>
      <c r="CY12" s="452"/>
      <c r="CZ12" s="452"/>
      <c r="DA12" s="453"/>
      <c r="DB12" s="451" t="s">
        <v>141</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142</v>
      </c>
      <c r="N13" s="503"/>
      <c r="O13" s="503"/>
      <c r="P13" s="503"/>
      <c r="Q13" s="504"/>
      <c r="R13" s="495">
        <v>36896</v>
      </c>
      <c r="S13" s="496"/>
      <c r="T13" s="496"/>
      <c r="U13" s="496"/>
      <c r="V13" s="497"/>
      <c r="W13" s="427" t="s">
        <v>143</v>
      </c>
      <c r="X13" s="428"/>
      <c r="Y13" s="428"/>
      <c r="Z13" s="428"/>
      <c r="AA13" s="428"/>
      <c r="AB13" s="418"/>
      <c r="AC13" s="462">
        <v>1882</v>
      </c>
      <c r="AD13" s="463"/>
      <c r="AE13" s="463"/>
      <c r="AF13" s="463"/>
      <c r="AG13" s="505"/>
      <c r="AH13" s="462">
        <v>2388</v>
      </c>
      <c r="AI13" s="463"/>
      <c r="AJ13" s="463"/>
      <c r="AK13" s="463"/>
      <c r="AL13" s="464"/>
      <c r="AM13" s="440" t="s">
        <v>144</v>
      </c>
      <c r="AN13" s="441"/>
      <c r="AO13" s="441"/>
      <c r="AP13" s="441"/>
      <c r="AQ13" s="441"/>
      <c r="AR13" s="441"/>
      <c r="AS13" s="441"/>
      <c r="AT13" s="442"/>
      <c r="AU13" s="443" t="s">
        <v>145</v>
      </c>
      <c r="AV13" s="444"/>
      <c r="AW13" s="444"/>
      <c r="AX13" s="444"/>
      <c r="AY13" s="445" t="s">
        <v>146</v>
      </c>
      <c r="AZ13" s="446"/>
      <c r="BA13" s="446"/>
      <c r="BB13" s="446"/>
      <c r="BC13" s="446"/>
      <c r="BD13" s="446"/>
      <c r="BE13" s="446"/>
      <c r="BF13" s="446"/>
      <c r="BG13" s="446"/>
      <c r="BH13" s="446"/>
      <c r="BI13" s="446"/>
      <c r="BJ13" s="446"/>
      <c r="BK13" s="446"/>
      <c r="BL13" s="446"/>
      <c r="BM13" s="447"/>
      <c r="BN13" s="411">
        <v>937609</v>
      </c>
      <c r="BO13" s="412"/>
      <c r="BP13" s="412"/>
      <c r="BQ13" s="412"/>
      <c r="BR13" s="412"/>
      <c r="BS13" s="412"/>
      <c r="BT13" s="412"/>
      <c r="BU13" s="413"/>
      <c r="BV13" s="411">
        <v>343495</v>
      </c>
      <c r="BW13" s="412"/>
      <c r="BX13" s="412"/>
      <c r="BY13" s="412"/>
      <c r="BZ13" s="412"/>
      <c r="CA13" s="412"/>
      <c r="CB13" s="412"/>
      <c r="CC13" s="413"/>
      <c r="CD13" s="414" t="s">
        <v>147</v>
      </c>
      <c r="CE13" s="415"/>
      <c r="CF13" s="415"/>
      <c r="CG13" s="415"/>
      <c r="CH13" s="415"/>
      <c r="CI13" s="415"/>
      <c r="CJ13" s="415"/>
      <c r="CK13" s="415"/>
      <c r="CL13" s="415"/>
      <c r="CM13" s="415"/>
      <c r="CN13" s="415"/>
      <c r="CO13" s="415"/>
      <c r="CP13" s="415"/>
      <c r="CQ13" s="415"/>
      <c r="CR13" s="415"/>
      <c r="CS13" s="416"/>
      <c r="CT13" s="408">
        <v>14.7</v>
      </c>
      <c r="CU13" s="409"/>
      <c r="CV13" s="409"/>
      <c r="CW13" s="409"/>
      <c r="CX13" s="409"/>
      <c r="CY13" s="409"/>
      <c r="CZ13" s="409"/>
      <c r="DA13" s="410"/>
      <c r="DB13" s="408">
        <v>15.5</v>
      </c>
      <c r="DC13" s="409"/>
      <c r="DD13" s="409"/>
      <c r="DE13" s="409"/>
      <c r="DF13" s="409"/>
      <c r="DG13" s="409"/>
      <c r="DH13" s="409"/>
      <c r="DI13" s="410"/>
    </row>
    <row r="14" spans="1:119" ht="18.75" customHeight="1" thickBot="1" x14ac:dyDescent="0.25">
      <c r="A14" s="178"/>
      <c r="B14" s="474"/>
      <c r="C14" s="475"/>
      <c r="D14" s="475"/>
      <c r="E14" s="475"/>
      <c r="F14" s="475"/>
      <c r="G14" s="475"/>
      <c r="H14" s="475"/>
      <c r="I14" s="475"/>
      <c r="J14" s="475"/>
      <c r="K14" s="476"/>
      <c r="L14" s="492" t="s">
        <v>148</v>
      </c>
      <c r="M14" s="493"/>
      <c r="N14" s="493"/>
      <c r="O14" s="493"/>
      <c r="P14" s="493"/>
      <c r="Q14" s="494"/>
      <c r="R14" s="495">
        <v>37740</v>
      </c>
      <c r="S14" s="496"/>
      <c r="T14" s="496"/>
      <c r="U14" s="496"/>
      <c r="V14" s="497"/>
      <c r="W14" s="401"/>
      <c r="X14" s="402"/>
      <c r="Y14" s="402"/>
      <c r="Z14" s="402"/>
      <c r="AA14" s="402"/>
      <c r="AB14" s="391"/>
      <c r="AC14" s="498">
        <v>10.1</v>
      </c>
      <c r="AD14" s="499"/>
      <c r="AE14" s="499"/>
      <c r="AF14" s="499"/>
      <c r="AG14" s="500"/>
      <c r="AH14" s="498">
        <v>12</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149</v>
      </c>
      <c r="CE14" s="507"/>
      <c r="CF14" s="507"/>
      <c r="CG14" s="507"/>
      <c r="CH14" s="507"/>
      <c r="CI14" s="507"/>
      <c r="CJ14" s="507"/>
      <c r="CK14" s="507"/>
      <c r="CL14" s="507"/>
      <c r="CM14" s="507"/>
      <c r="CN14" s="507"/>
      <c r="CO14" s="507"/>
      <c r="CP14" s="507"/>
      <c r="CQ14" s="507"/>
      <c r="CR14" s="507"/>
      <c r="CS14" s="508"/>
      <c r="CT14" s="509">
        <v>106.2</v>
      </c>
      <c r="CU14" s="510"/>
      <c r="CV14" s="510"/>
      <c r="CW14" s="510"/>
      <c r="CX14" s="510"/>
      <c r="CY14" s="510"/>
      <c r="CZ14" s="510"/>
      <c r="DA14" s="511"/>
      <c r="DB14" s="509">
        <v>118.4</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142</v>
      </c>
      <c r="N15" s="503"/>
      <c r="O15" s="503"/>
      <c r="P15" s="503"/>
      <c r="Q15" s="504"/>
      <c r="R15" s="495">
        <v>37475</v>
      </c>
      <c r="S15" s="496"/>
      <c r="T15" s="496"/>
      <c r="U15" s="496"/>
      <c r="V15" s="497"/>
      <c r="W15" s="427" t="s">
        <v>150</v>
      </c>
      <c r="X15" s="428"/>
      <c r="Y15" s="428"/>
      <c r="Z15" s="428"/>
      <c r="AA15" s="428"/>
      <c r="AB15" s="418"/>
      <c r="AC15" s="462">
        <v>5611</v>
      </c>
      <c r="AD15" s="463"/>
      <c r="AE15" s="463"/>
      <c r="AF15" s="463"/>
      <c r="AG15" s="505"/>
      <c r="AH15" s="462">
        <v>5781</v>
      </c>
      <c r="AI15" s="463"/>
      <c r="AJ15" s="463"/>
      <c r="AK15" s="463"/>
      <c r="AL15" s="464"/>
      <c r="AM15" s="440"/>
      <c r="AN15" s="441"/>
      <c r="AO15" s="441"/>
      <c r="AP15" s="441"/>
      <c r="AQ15" s="441"/>
      <c r="AR15" s="441"/>
      <c r="AS15" s="441"/>
      <c r="AT15" s="442"/>
      <c r="AU15" s="443"/>
      <c r="AV15" s="444"/>
      <c r="AW15" s="444"/>
      <c r="AX15" s="444"/>
      <c r="AY15" s="371" t="s">
        <v>151</v>
      </c>
      <c r="AZ15" s="372"/>
      <c r="BA15" s="372"/>
      <c r="BB15" s="372"/>
      <c r="BC15" s="372"/>
      <c r="BD15" s="372"/>
      <c r="BE15" s="372"/>
      <c r="BF15" s="372"/>
      <c r="BG15" s="372"/>
      <c r="BH15" s="372"/>
      <c r="BI15" s="372"/>
      <c r="BJ15" s="372"/>
      <c r="BK15" s="372"/>
      <c r="BL15" s="372"/>
      <c r="BM15" s="373"/>
      <c r="BN15" s="374">
        <v>4643770</v>
      </c>
      <c r="BO15" s="375"/>
      <c r="BP15" s="375"/>
      <c r="BQ15" s="375"/>
      <c r="BR15" s="375"/>
      <c r="BS15" s="375"/>
      <c r="BT15" s="375"/>
      <c r="BU15" s="376"/>
      <c r="BV15" s="374">
        <v>4810594</v>
      </c>
      <c r="BW15" s="375"/>
      <c r="BX15" s="375"/>
      <c r="BY15" s="375"/>
      <c r="BZ15" s="375"/>
      <c r="CA15" s="375"/>
      <c r="CB15" s="375"/>
      <c r="CC15" s="376"/>
      <c r="CD15" s="512" t="s">
        <v>152</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153</v>
      </c>
      <c r="M16" s="515"/>
      <c r="N16" s="515"/>
      <c r="O16" s="515"/>
      <c r="P16" s="515"/>
      <c r="Q16" s="516"/>
      <c r="R16" s="517" t="s">
        <v>154</v>
      </c>
      <c r="S16" s="518"/>
      <c r="T16" s="518"/>
      <c r="U16" s="518"/>
      <c r="V16" s="519"/>
      <c r="W16" s="401"/>
      <c r="X16" s="402"/>
      <c r="Y16" s="402"/>
      <c r="Z16" s="402"/>
      <c r="AA16" s="402"/>
      <c r="AB16" s="391"/>
      <c r="AC16" s="498">
        <v>30.1</v>
      </c>
      <c r="AD16" s="499"/>
      <c r="AE16" s="499"/>
      <c r="AF16" s="499"/>
      <c r="AG16" s="500"/>
      <c r="AH16" s="498">
        <v>29.2</v>
      </c>
      <c r="AI16" s="499"/>
      <c r="AJ16" s="499"/>
      <c r="AK16" s="499"/>
      <c r="AL16" s="501"/>
      <c r="AM16" s="440"/>
      <c r="AN16" s="441"/>
      <c r="AO16" s="441"/>
      <c r="AP16" s="441"/>
      <c r="AQ16" s="441"/>
      <c r="AR16" s="441"/>
      <c r="AS16" s="441"/>
      <c r="AT16" s="442"/>
      <c r="AU16" s="443"/>
      <c r="AV16" s="444"/>
      <c r="AW16" s="444"/>
      <c r="AX16" s="444"/>
      <c r="AY16" s="445" t="s">
        <v>155</v>
      </c>
      <c r="AZ16" s="446"/>
      <c r="BA16" s="446"/>
      <c r="BB16" s="446"/>
      <c r="BC16" s="446"/>
      <c r="BD16" s="446"/>
      <c r="BE16" s="446"/>
      <c r="BF16" s="446"/>
      <c r="BG16" s="446"/>
      <c r="BH16" s="446"/>
      <c r="BI16" s="446"/>
      <c r="BJ16" s="446"/>
      <c r="BK16" s="446"/>
      <c r="BL16" s="446"/>
      <c r="BM16" s="447"/>
      <c r="BN16" s="411">
        <v>13481602</v>
      </c>
      <c r="BO16" s="412"/>
      <c r="BP16" s="412"/>
      <c r="BQ16" s="412"/>
      <c r="BR16" s="412"/>
      <c r="BS16" s="412"/>
      <c r="BT16" s="412"/>
      <c r="BU16" s="413"/>
      <c r="BV16" s="411">
        <v>13195168</v>
      </c>
      <c r="BW16" s="412"/>
      <c r="BX16" s="412"/>
      <c r="BY16" s="412"/>
      <c r="BZ16" s="412"/>
      <c r="CA16" s="412"/>
      <c r="CB16" s="412"/>
      <c r="CC16" s="413"/>
      <c r="CD16" s="191"/>
      <c r="CE16" s="525" t="s">
        <v>156</v>
      </c>
      <c r="CF16" s="525"/>
      <c r="CG16" s="525"/>
      <c r="CH16" s="525"/>
      <c r="CI16" s="525"/>
      <c r="CJ16" s="525"/>
      <c r="CK16" s="525"/>
      <c r="CL16" s="525"/>
      <c r="CM16" s="525"/>
      <c r="CN16" s="525"/>
      <c r="CO16" s="525"/>
      <c r="CP16" s="525"/>
      <c r="CQ16" s="525"/>
      <c r="CR16" s="525"/>
      <c r="CS16" s="526"/>
      <c r="CT16" s="408">
        <v>12.8</v>
      </c>
      <c r="CU16" s="409"/>
      <c r="CV16" s="409"/>
      <c r="CW16" s="409"/>
      <c r="CX16" s="409"/>
      <c r="CY16" s="409"/>
      <c r="CZ16" s="409"/>
      <c r="DA16" s="410"/>
      <c r="DB16" s="408">
        <v>9.6999999999999993</v>
      </c>
      <c r="DC16" s="409"/>
      <c r="DD16" s="409"/>
      <c r="DE16" s="409"/>
      <c r="DF16" s="409"/>
      <c r="DG16" s="409"/>
      <c r="DH16" s="409"/>
      <c r="DI16" s="410"/>
    </row>
    <row r="17" spans="1:113" ht="18.75" customHeight="1" thickBot="1" x14ac:dyDescent="0.25">
      <c r="A17" s="178"/>
      <c r="B17" s="477"/>
      <c r="C17" s="478"/>
      <c r="D17" s="478"/>
      <c r="E17" s="478"/>
      <c r="F17" s="478"/>
      <c r="G17" s="478"/>
      <c r="H17" s="478"/>
      <c r="I17" s="478"/>
      <c r="J17" s="478"/>
      <c r="K17" s="479"/>
      <c r="L17" s="192"/>
      <c r="M17" s="522" t="s">
        <v>157</v>
      </c>
      <c r="N17" s="523"/>
      <c r="O17" s="523"/>
      <c r="P17" s="523"/>
      <c r="Q17" s="524"/>
      <c r="R17" s="517" t="s">
        <v>158</v>
      </c>
      <c r="S17" s="518"/>
      <c r="T17" s="518"/>
      <c r="U17" s="518"/>
      <c r="V17" s="519"/>
      <c r="W17" s="427" t="s">
        <v>159</v>
      </c>
      <c r="X17" s="428"/>
      <c r="Y17" s="428"/>
      <c r="Z17" s="428"/>
      <c r="AA17" s="428"/>
      <c r="AB17" s="418"/>
      <c r="AC17" s="462">
        <v>11123</v>
      </c>
      <c r="AD17" s="463"/>
      <c r="AE17" s="463"/>
      <c r="AF17" s="463"/>
      <c r="AG17" s="505"/>
      <c r="AH17" s="462">
        <v>11655</v>
      </c>
      <c r="AI17" s="463"/>
      <c r="AJ17" s="463"/>
      <c r="AK17" s="463"/>
      <c r="AL17" s="464"/>
      <c r="AM17" s="440"/>
      <c r="AN17" s="441"/>
      <c r="AO17" s="441"/>
      <c r="AP17" s="441"/>
      <c r="AQ17" s="441"/>
      <c r="AR17" s="441"/>
      <c r="AS17" s="441"/>
      <c r="AT17" s="442"/>
      <c r="AU17" s="443"/>
      <c r="AV17" s="444"/>
      <c r="AW17" s="444"/>
      <c r="AX17" s="444"/>
      <c r="AY17" s="445" t="s">
        <v>160</v>
      </c>
      <c r="AZ17" s="446"/>
      <c r="BA17" s="446"/>
      <c r="BB17" s="446"/>
      <c r="BC17" s="446"/>
      <c r="BD17" s="446"/>
      <c r="BE17" s="446"/>
      <c r="BF17" s="446"/>
      <c r="BG17" s="446"/>
      <c r="BH17" s="446"/>
      <c r="BI17" s="446"/>
      <c r="BJ17" s="446"/>
      <c r="BK17" s="446"/>
      <c r="BL17" s="446"/>
      <c r="BM17" s="447"/>
      <c r="BN17" s="411">
        <v>5813308</v>
      </c>
      <c r="BO17" s="412"/>
      <c r="BP17" s="412"/>
      <c r="BQ17" s="412"/>
      <c r="BR17" s="412"/>
      <c r="BS17" s="412"/>
      <c r="BT17" s="412"/>
      <c r="BU17" s="413"/>
      <c r="BV17" s="411">
        <v>6047270</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5">
      <c r="A18" s="178"/>
      <c r="B18" s="533" t="s">
        <v>161</v>
      </c>
      <c r="C18" s="454"/>
      <c r="D18" s="454"/>
      <c r="E18" s="534"/>
      <c r="F18" s="534"/>
      <c r="G18" s="534"/>
      <c r="H18" s="534"/>
      <c r="I18" s="534"/>
      <c r="J18" s="534"/>
      <c r="K18" s="534"/>
      <c r="L18" s="535">
        <v>420.93</v>
      </c>
      <c r="M18" s="535"/>
      <c r="N18" s="535"/>
      <c r="O18" s="535"/>
      <c r="P18" s="535"/>
      <c r="Q18" s="535"/>
      <c r="R18" s="536"/>
      <c r="S18" s="536"/>
      <c r="T18" s="536"/>
      <c r="U18" s="536"/>
      <c r="V18" s="537"/>
      <c r="W18" s="429"/>
      <c r="X18" s="430"/>
      <c r="Y18" s="430"/>
      <c r="Z18" s="430"/>
      <c r="AA18" s="430"/>
      <c r="AB18" s="421"/>
      <c r="AC18" s="538">
        <v>59.7</v>
      </c>
      <c r="AD18" s="539"/>
      <c r="AE18" s="539"/>
      <c r="AF18" s="539"/>
      <c r="AG18" s="540"/>
      <c r="AH18" s="538">
        <v>58.8</v>
      </c>
      <c r="AI18" s="539"/>
      <c r="AJ18" s="539"/>
      <c r="AK18" s="539"/>
      <c r="AL18" s="541"/>
      <c r="AM18" s="440"/>
      <c r="AN18" s="441"/>
      <c r="AO18" s="441"/>
      <c r="AP18" s="441"/>
      <c r="AQ18" s="441"/>
      <c r="AR18" s="441"/>
      <c r="AS18" s="441"/>
      <c r="AT18" s="442"/>
      <c r="AU18" s="443"/>
      <c r="AV18" s="444"/>
      <c r="AW18" s="444"/>
      <c r="AX18" s="444"/>
      <c r="AY18" s="445" t="s">
        <v>162</v>
      </c>
      <c r="AZ18" s="446"/>
      <c r="BA18" s="446"/>
      <c r="BB18" s="446"/>
      <c r="BC18" s="446"/>
      <c r="BD18" s="446"/>
      <c r="BE18" s="446"/>
      <c r="BF18" s="446"/>
      <c r="BG18" s="446"/>
      <c r="BH18" s="446"/>
      <c r="BI18" s="446"/>
      <c r="BJ18" s="446"/>
      <c r="BK18" s="446"/>
      <c r="BL18" s="446"/>
      <c r="BM18" s="447"/>
      <c r="BN18" s="411">
        <v>14251740</v>
      </c>
      <c r="BO18" s="412"/>
      <c r="BP18" s="412"/>
      <c r="BQ18" s="412"/>
      <c r="BR18" s="412"/>
      <c r="BS18" s="412"/>
      <c r="BT18" s="412"/>
      <c r="BU18" s="413"/>
      <c r="BV18" s="411">
        <v>14278312</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5">
      <c r="A19" s="178"/>
      <c r="B19" s="533" t="s">
        <v>163</v>
      </c>
      <c r="C19" s="454"/>
      <c r="D19" s="454"/>
      <c r="E19" s="534"/>
      <c r="F19" s="534"/>
      <c r="G19" s="534"/>
      <c r="H19" s="534"/>
      <c r="I19" s="534"/>
      <c r="J19" s="534"/>
      <c r="K19" s="534"/>
      <c r="L19" s="542">
        <v>88</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164</v>
      </c>
      <c r="AZ19" s="446"/>
      <c r="BA19" s="446"/>
      <c r="BB19" s="446"/>
      <c r="BC19" s="446"/>
      <c r="BD19" s="446"/>
      <c r="BE19" s="446"/>
      <c r="BF19" s="446"/>
      <c r="BG19" s="446"/>
      <c r="BH19" s="446"/>
      <c r="BI19" s="446"/>
      <c r="BJ19" s="446"/>
      <c r="BK19" s="446"/>
      <c r="BL19" s="446"/>
      <c r="BM19" s="447"/>
      <c r="BN19" s="411">
        <v>18815384</v>
      </c>
      <c r="BO19" s="412"/>
      <c r="BP19" s="412"/>
      <c r="BQ19" s="412"/>
      <c r="BR19" s="412"/>
      <c r="BS19" s="412"/>
      <c r="BT19" s="412"/>
      <c r="BU19" s="413"/>
      <c r="BV19" s="411">
        <v>17589270</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5">
      <c r="A20" s="178"/>
      <c r="B20" s="533" t="s">
        <v>165</v>
      </c>
      <c r="C20" s="454"/>
      <c r="D20" s="454"/>
      <c r="E20" s="534"/>
      <c r="F20" s="534"/>
      <c r="G20" s="534"/>
      <c r="H20" s="534"/>
      <c r="I20" s="534"/>
      <c r="J20" s="534"/>
      <c r="K20" s="534"/>
      <c r="L20" s="542">
        <v>12835</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5">
      <c r="A21" s="178"/>
      <c r="B21" s="551" t="s">
        <v>166</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2">
      <c r="A22" s="178"/>
      <c r="B22" s="581" t="s">
        <v>167</v>
      </c>
      <c r="C22" s="555"/>
      <c r="D22" s="556"/>
      <c r="E22" s="423" t="s">
        <v>1</v>
      </c>
      <c r="F22" s="428"/>
      <c r="G22" s="428"/>
      <c r="H22" s="428"/>
      <c r="I22" s="428"/>
      <c r="J22" s="428"/>
      <c r="K22" s="418"/>
      <c r="L22" s="423" t="s">
        <v>168</v>
      </c>
      <c r="M22" s="428"/>
      <c r="N22" s="428"/>
      <c r="O22" s="428"/>
      <c r="P22" s="418"/>
      <c r="Q22" s="586" t="s">
        <v>169</v>
      </c>
      <c r="R22" s="587"/>
      <c r="S22" s="587"/>
      <c r="T22" s="587"/>
      <c r="U22" s="587"/>
      <c r="V22" s="588"/>
      <c r="W22" s="554" t="s">
        <v>170</v>
      </c>
      <c r="X22" s="555"/>
      <c r="Y22" s="556"/>
      <c r="Z22" s="423" t="s">
        <v>1</v>
      </c>
      <c r="AA22" s="428"/>
      <c r="AB22" s="428"/>
      <c r="AC22" s="428"/>
      <c r="AD22" s="428"/>
      <c r="AE22" s="428"/>
      <c r="AF22" s="428"/>
      <c r="AG22" s="418"/>
      <c r="AH22" s="592" t="s">
        <v>171</v>
      </c>
      <c r="AI22" s="428"/>
      <c r="AJ22" s="428"/>
      <c r="AK22" s="428"/>
      <c r="AL22" s="418"/>
      <c r="AM22" s="592" t="s">
        <v>172</v>
      </c>
      <c r="AN22" s="593"/>
      <c r="AO22" s="593"/>
      <c r="AP22" s="593"/>
      <c r="AQ22" s="593"/>
      <c r="AR22" s="594"/>
      <c r="AS22" s="586" t="s">
        <v>169</v>
      </c>
      <c r="AT22" s="587"/>
      <c r="AU22" s="587"/>
      <c r="AV22" s="587"/>
      <c r="AW22" s="587"/>
      <c r="AX22" s="598"/>
      <c r="AY22" s="371" t="s">
        <v>173</v>
      </c>
      <c r="AZ22" s="372"/>
      <c r="BA22" s="372"/>
      <c r="BB22" s="372"/>
      <c r="BC22" s="372"/>
      <c r="BD22" s="372"/>
      <c r="BE22" s="372"/>
      <c r="BF22" s="372"/>
      <c r="BG22" s="372"/>
      <c r="BH22" s="372"/>
      <c r="BI22" s="372"/>
      <c r="BJ22" s="372"/>
      <c r="BK22" s="372"/>
      <c r="BL22" s="372"/>
      <c r="BM22" s="373"/>
      <c r="BN22" s="374">
        <v>32068452</v>
      </c>
      <c r="BO22" s="375"/>
      <c r="BP22" s="375"/>
      <c r="BQ22" s="375"/>
      <c r="BR22" s="375"/>
      <c r="BS22" s="375"/>
      <c r="BT22" s="375"/>
      <c r="BU22" s="376"/>
      <c r="BV22" s="374">
        <v>34029867</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2">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174</v>
      </c>
      <c r="AZ23" s="446"/>
      <c r="BA23" s="446"/>
      <c r="BB23" s="446"/>
      <c r="BC23" s="446"/>
      <c r="BD23" s="446"/>
      <c r="BE23" s="446"/>
      <c r="BF23" s="446"/>
      <c r="BG23" s="446"/>
      <c r="BH23" s="446"/>
      <c r="BI23" s="446"/>
      <c r="BJ23" s="446"/>
      <c r="BK23" s="446"/>
      <c r="BL23" s="446"/>
      <c r="BM23" s="447"/>
      <c r="BN23" s="411">
        <v>25260243</v>
      </c>
      <c r="BO23" s="412"/>
      <c r="BP23" s="412"/>
      <c r="BQ23" s="412"/>
      <c r="BR23" s="412"/>
      <c r="BS23" s="412"/>
      <c r="BT23" s="412"/>
      <c r="BU23" s="413"/>
      <c r="BV23" s="411">
        <v>25898090</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5">
      <c r="A24" s="178"/>
      <c r="B24" s="582"/>
      <c r="C24" s="558"/>
      <c r="D24" s="559"/>
      <c r="E24" s="461" t="s">
        <v>175</v>
      </c>
      <c r="F24" s="441"/>
      <c r="G24" s="441"/>
      <c r="H24" s="441"/>
      <c r="I24" s="441"/>
      <c r="J24" s="441"/>
      <c r="K24" s="442"/>
      <c r="L24" s="462">
        <v>1</v>
      </c>
      <c r="M24" s="463"/>
      <c r="N24" s="463"/>
      <c r="O24" s="463"/>
      <c r="P24" s="505"/>
      <c r="Q24" s="462">
        <v>8900</v>
      </c>
      <c r="R24" s="463"/>
      <c r="S24" s="463"/>
      <c r="T24" s="463"/>
      <c r="U24" s="463"/>
      <c r="V24" s="505"/>
      <c r="W24" s="557"/>
      <c r="X24" s="558"/>
      <c r="Y24" s="559"/>
      <c r="Z24" s="461" t="s">
        <v>176</v>
      </c>
      <c r="AA24" s="441"/>
      <c r="AB24" s="441"/>
      <c r="AC24" s="441"/>
      <c r="AD24" s="441"/>
      <c r="AE24" s="441"/>
      <c r="AF24" s="441"/>
      <c r="AG24" s="442"/>
      <c r="AH24" s="462">
        <v>458</v>
      </c>
      <c r="AI24" s="463"/>
      <c r="AJ24" s="463"/>
      <c r="AK24" s="463"/>
      <c r="AL24" s="505"/>
      <c r="AM24" s="462">
        <v>1439494</v>
      </c>
      <c r="AN24" s="463"/>
      <c r="AO24" s="463"/>
      <c r="AP24" s="463"/>
      <c r="AQ24" s="463"/>
      <c r="AR24" s="505"/>
      <c r="AS24" s="462">
        <v>3143</v>
      </c>
      <c r="AT24" s="463"/>
      <c r="AU24" s="463"/>
      <c r="AV24" s="463"/>
      <c r="AW24" s="463"/>
      <c r="AX24" s="464"/>
      <c r="AY24" s="527" t="s">
        <v>177</v>
      </c>
      <c r="AZ24" s="528"/>
      <c r="BA24" s="528"/>
      <c r="BB24" s="528"/>
      <c r="BC24" s="528"/>
      <c r="BD24" s="528"/>
      <c r="BE24" s="528"/>
      <c r="BF24" s="528"/>
      <c r="BG24" s="528"/>
      <c r="BH24" s="528"/>
      <c r="BI24" s="528"/>
      <c r="BJ24" s="528"/>
      <c r="BK24" s="528"/>
      <c r="BL24" s="528"/>
      <c r="BM24" s="529"/>
      <c r="BN24" s="411">
        <v>24005830</v>
      </c>
      <c r="BO24" s="412"/>
      <c r="BP24" s="412"/>
      <c r="BQ24" s="412"/>
      <c r="BR24" s="412"/>
      <c r="BS24" s="412"/>
      <c r="BT24" s="412"/>
      <c r="BU24" s="413"/>
      <c r="BV24" s="411">
        <v>25551953</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2">
      <c r="A25" s="178"/>
      <c r="B25" s="582"/>
      <c r="C25" s="558"/>
      <c r="D25" s="559"/>
      <c r="E25" s="461" t="s">
        <v>178</v>
      </c>
      <c r="F25" s="441"/>
      <c r="G25" s="441"/>
      <c r="H25" s="441"/>
      <c r="I25" s="441"/>
      <c r="J25" s="441"/>
      <c r="K25" s="442"/>
      <c r="L25" s="462">
        <v>1</v>
      </c>
      <c r="M25" s="463"/>
      <c r="N25" s="463"/>
      <c r="O25" s="463"/>
      <c r="P25" s="505"/>
      <c r="Q25" s="462">
        <v>7300</v>
      </c>
      <c r="R25" s="463"/>
      <c r="S25" s="463"/>
      <c r="T25" s="463"/>
      <c r="U25" s="463"/>
      <c r="V25" s="505"/>
      <c r="W25" s="557"/>
      <c r="X25" s="558"/>
      <c r="Y25" s="559"/>
      <c r="Z25" s="461" t="s">
        <v>179</v>
      </c>
      <c r="AA25" s="441"/>
      <c r="AB25" s="441"/>
      <c r="AC25" s="441"/>
      <c r="AD25" s="441"/>
      <c r="AE25" s="441"/>
      <c r="AF25" s="441"/>
      <c r="AG25" s="442"/>
      <c r="AH25" s="462">
        <v>91</v>
      </c>
      <c r="AI25" s="463"/>
      <c r="AJ25" s="463"/>
      <c r="AK25" s="463"/>
      <c r="AL25" s="505"/>
      <c r="AM25" s="462">
        <v>262353</v>
      </c>
      <c r="AN25" s="463"/>
      <c r="AO25" s="463"/>
      <c r="AP25" s="463"/>
      <c r="AQ25" s="463"/>
      <c r="AR25" s="505"/>
      <c r="AS25" s="462">
        <v>2883</v>
      </c>
      <c r="AT25" s="463"/>
      <c r="AU25" s="463"/>
      <c r="AV25" s="463"/>
      <c r="AW25" s="463"/>
      <c r="AX25" s="464"/>
      <c r="AY25" s="371" t="s">
        <v>180</v>
      </c>
      <c r="AZ25" s="372"/>
      <c r="BA25" s="372"/>
      <c r="BB25" s="372"/>
      <c r="BC25" s="372"/>
      <c r="BD25" s="372"/>
      <c r="BE25" s="372"/>
      <c r="BF25" s="372"/>
      <c r="BG25" s="372"/>
      <c r="BH25" s="372"/>
      <c r="BI25" s="372"/>
      <c r="BJ25" s="372"/>
      <c r="BK25" s="372"/>
      <c r="BL25" s="372"/>
      <c r="BM25" s="373"/>
      <c r="BN25" s="374">
        <v>4043913</v>
      </c>
      <c r="BO25" s="375"/>
      <c r="BP25" s="375"/>
      <c r="BQ25" s="375"/>
      <c r="BR25" s="375"/>
      <c r="BS25" s="375"/>
      <c r="BT25" s="375"/>
      <c r="BU25" s="376"/>
      <c r="BV25" s="374">
        <v>3755694</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2">
      <c r="A26" s="178"/>
      <c r="B26" s="582"/>
      <c r="C26" s="558"/>
      <c r="D26" s="559"/>
      <c r="E26" s="461" t="s">
        <v>181</v>
      </c>
      <c r="F26" s="441"/>
      <c r="G26" s="441"/>
      <c r="H26" s="441"/>
      <c r="I26" s="441"/>
      <c r="J26" s="441"/>
      <c r="K26" s="442"/>
      <c r="L26" s="462">
        <v>1</v>
      </c>
      <c r="M26" s="463"/>
      <c r="N26" s="463"/>
      <c r="O26" s="463"/>
      <c r="P26" s="505"/>
      <c r="Q26" s="462">
        <v>6450</v>
      </c>
      <c r="R26" s="463"/>
      <c r="S26" s="463"/>
      <c r="T26" s="463"/>
      <c r="U26" s="463"/>
      <c r="V26" s="505"/>
      <c r="W26" s="557"/>
      <c r="X26" s="558"/>
      <c r="Y26" s="559"/>
      <c r="Z26" s="461" t="s">
        <v>182</v>
      </c>
      <c r="AA26" s="563"/>
      <c r="AB26" s="563"/>
      <c r="AC26" s="563"/>
      <c r="AD26" s="563"/>
      <c r="AE26" s="563"/>
      <c r="AF26" s="563"/>
      <c r="AG26" s="564"/>
      <c r="AH26" s="462">
        <v>28</v>
      </c>
      <c r="AI26" s="463"/>
      <c r="AJ26" s="463"/>
      <c r="AK26" s="463"/>
      <c r="AL26" s="505"/>
      <c r="AM26" s="462">
        <v>86604</v>
      </c>
      <c r="AN26" s="463"/>
      <c r="AO26" s="463"/>
      <c r="AP26" s="463"/>
      <c r="AQ26" s="463"/>
      <c r="AR26" s="505"/>
      <c r="AS26" s="462">
        <v>3093</v>
      </c>
      <c r="AT26" s="463"/>
      <c r="AU26" s="463"/>
      <c r="AV26" s="463"/>
      <c r="AW26" s="463"/>
      <c r="AX26" s="464"/>
      <c r="AY26" s="414" t="s">
        <v>183</v>
      </c>
      <c r="AZ26" s="415"/>
      <c r="BA26" s="415"/>
      <c r="BB26" s="415"/>
      <c r="BC26" s="415"/>
      <c r="BD26" s="415"/>
      <c r="BE26" s="415"/>
      <c r="BF26" s="415"/>
      <c r="BG26" s="415"/>
      <c r="BH26" s="415"/>
      <c r="BI26" s="415"/>
      <c r="BJ26" s="415"/>
      <c r="BK26" s="415"/>
      <c r="BL26" s="415"/>
      <c r="BM26" s="416"/>
      <c r="BN26" s="411" t="s">
        <v>184</v>
      </c>
      <c r="BO26" s="412"/>
      <c r="BP26" s="412"/>
      <c r="BQ26" s="412"/>
      <c r="BR26" s="412"/>
      <c r="BS26" s="412"/>
      <c r="BT26" s="412"/>
      <c r="BU26" s="413"/>
      <c r="BV26" s="411" t="s">
        <v>132</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5">
      <c r="A27" s="178"/>
      <c r="B27" s="582"/>
      <c r="C27" s="558"/>
      <c r="D27" s="559"/>
      <c r="E27" s="461" t="s">
        <v>185</v>
      </c>
      <c r="F27" s="441"/>
      <c r="G27" s="441"/>
      <c r="H27" s="441"/>
      <c r="I27" s="441"/>
      <c r="J27" s="441"/>
      <c r="K27" s="442"/>
      <c r="L27" s="462">
        <v>1</v>
      </c>
      <c r="M27" s="463"/>
      <c r="N27" s="463"/>
      <c r="O27" s="463"/>
      <c r="P27" s="505"/>
      <c r="Q27" s="462">
        <v>4130</v>
      </c>
      <c r="R27" s="463"/>
      <c r="S27" s="463"/>
      <c r="T27" s="463"/>
      <c r="U27" s="463"/>
      <c r="V27" s="505"/>
      <c r="W27" s="557"/>
      <c r="X27" s="558"/>
      <c r="Y27" s="559"/>
      <c r="Z27" s="461" t="s">
        <v>186</v>
      </c>
      <c r="AA27" s="441"/>
      <c r="AB27" s="441"/>
      <c r="AC27" s="441"/>
      <c r="AD27" s="441"/>
      <c r="AE27" s="441"/>
      <c r="AF27" s="441"/>
      <c r="AG27" s="442"/>
      <c r="AH27" s="462">
        <v>8</v>
      </c>
      <c r="AI27" s="463"/>
      <c r="AJ27" s="463"/>
      <c r="AK27" s="463"/>
      <c r="AL27" s="505"/>
      <c r="AM27" s="462">
        <v>28890</v>
      </c>
      <c r="AN27" s="463"/>
      <c r="AO27" s="463"/>
      <c r="AP27" s="463"/>
      <c r="AQ27" s="463"/>
      <c r="AR27" s="505"/>
      <c r="AS27" s="462">
        <v>3611</v>
      </c>
      <c r="AT27" s="463"/>
      <c r="AU27" s="463"/>
      <c r="AV27" s="463"/>
      <c r="AW27" s="463"/>
      <c r="AX27" s="464"/>
      <c r="AY27" s="506" t="s">
        <v>187</v>
      </c>
      <c r="AZ27" s="507"/>
      <c r="BA27" s="507"/>
      <c r="BB27" s="507"/>
      <c r="BC27" s="507"/>
      <c r="BD27" s="507"/>
      <c r="BE27" s="507"/>
      <c r="BF27" s="507"/>
      <c r="BG27" s="507"/>
      <c r="BH27" s="507"/>
      <c r="BI27" s="507"/>
      <c r="BJ27" s="507"/>
      <c r="BK27" s="507"/>
      <c r="BL27" s="507"/>
      <c r="BM27" s="508"/>
      <c r="BN27" s="530">
        <v>601562</v>
      </c>
      <c r="BO27" s="531"/>
      <c r="BP27" s="531"/>
      <c r="BQ27" s="531"/>
      <c r="BR27" s="531"/>
      <c r="BS27" s="531"/>
      <c r="BT27" s="531"/>
      <c r="BU27" s="532"/>
      <c r="BV27" s="530">
        <v>601472</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2">
      <c r="A28" s="178"/>
      <c r="B28" s="582"/>
      <c r="C28" s="558"/>
      <c r="D28" s="559"/>
      <c r="E28" s="461" t="s">
        <v>188</v>
      </c>
      <c r="F28" s="441"/>
      <c r="G28" s="441"/>
      <c r="H28" s="441"/>
      <c r="I28" s="441"/>
      <c r="J28" s="441"/>
      <c r="K28" s="442"/>
      <c r="L28" s="462">
        <v>1</v>
      </c>
      <c r="M28" s="463"/>
      <c r="N28" s="463"/>
      <c r="O28" s="463"/>
      <c r="P28" s="505"/>
      <c r="Q28" s="462">
        <v>3700</v>
      </c>
      <c r="R28" s="463"/>
      <c r="S28" s="463"/>
      <c r="T28" s="463"/>
      <c r="U28" s="463"/>
      <c r="V28" s="505"/>
      <c r="W28" s="557"/>
      <c r="X28" s="558"/>
      <c r="Y28" s="559"/>
      <c r="Z28" s="461" t="s">
        <v>189</v>
      </c>
      <c r="AA28" s="441"/>
      <c r="AB28" s="441"/>
      <c r="AC28" s="441"/>
      <c r="AD28" s="441"/>
      <c r="AE28" s="441"/>
      <c r="AF28" s="441"/>
      <c r="AG28" s="442"/>
      <c r="AH28" s="462" t="s">
        <v>132</v>
      </c>
      <c r="AI28" s="463"/>
      <c r="AJ28" s="463"/>
      <c r="AK28" s="463"/>
      <c r="AL28" s="505"/>
      <c r="AM28" s="462" t="s">
        <v>190</v>
      </c>
      <c r="AN28" s="463"/>
      <c r="AO28" s="463"/>
      <c r="AP28" s="463"/>
      <c r="AQ28" s="463"/>
      <c r="AR28" s="505"/>
      <c r="AS28" s="462" t="s">
        <v>184</v>
      </c>
      <c r="AT28" s="463"/>
      <c r="AU28" s="463"/>
      <c r="AV28" s="463"/>
      <c r="AW28" s="463"/>
      <c r="AX28" s="464"/>
      <c r="AY28" s="565" t="s">
        <v>191</v>
      </c>
      <c r="AZ28" s="566"/>
      <c r="BA28" s="566"/>
      <c r="BB28" s="567"/>
      <c r="BC28" s="371" t="s">
        <v>48</v>
      </c>
      <c r="BD28" s="372"/>
      <c r="BE28" s="372"/>
      <c r="BF28" s="372"/>
      <c r="BG28" s="372"/>
      <c r="BH28" s="372"/>
      <c r="BI28" s="372"/>
      <c r="BJ28" s="372"/>
      <c r="BK28" s="372"/>
      <c r="BL28" s="372"/>
      <c r="BM28" s="373"/>
      <c r="BN28" s="374">
        <v>728791</v>
      </c>
      <c r="BO28" s="375"/>
      <c r="BP28" s="375"/>
      <c r="BQ28" s="375"/>
      <c r="BR28" s="375"/>
      <c r="BS28" s="375"/>
      <c r="BT28" s="375"/>
      <c r="BU28" s="376"/>
      <c r="BV28" s="374">
        <v>578708</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2">
      <c r="A29" s="178"/>
      <c r="B29" s="582"/>
      <c r="C29" s="558"/>
      <c r="D29" s="559"/>
      <c r="E29" s="461" t="s">
        <v>192</v>
      </c>
      <c r="F29" s="441"/>
      <c r="G29" s="441"/>
      <c r="H29" s="441"/>
      <c r="I29" s="441"/>
      <c r="J29" s="441"/>
      <c r="K29" s="442"/>
      <c r="L29" s="462">
        <v>19</v>
      </c>
      <c r="M29" s="463"/>
      <c r="N29" s="463"/>
      <c r="O29" s="463"/>
      <c r="P29" s="505"/>
      <c r="Q29" s="462">
        <v>3430</v>
      </c>
      <c r="R29" s="463"/>
      <c r="S29" s="463"/>
      <c r="T29" s="463"/>
      <c r="U29" s="463"/>
      <c r="V29" s="505"/>
      <c r="W29" s="560"/>
      <c r="X29" s="561"/>
      <c r="Y29" s="562"/>
      <c r="Z29" s="461" t="s">
        <v>193</v>
      </c>
      <c r="AA29" s="441"/>
      <c r="AB29" s="441"/>
      <c r="AC29" s="441"/>
      <c r="AD29" s="441"/>
      <c r="AE29" s="441"/>
      <c r="AF29" s="441"/>
      <c r="AG29" s="442"/>
      <c r="AH29" s="462">
        <v>466</v>
      </c>
      <c r="AI29" s="463"/>
      <c r="AJ29" s="463"/>
      <c r="AK29" s="463"/>
      <c r="AL29" s="505"/>
      <c r="AM29" s="462">
        <v>1468384</v>
      </c>
      <c r="AN29" s="463"/>
      <c r="AO29" s="463"/>
      <c r="AP29" s="463"/>
      <c r="AQ29" s="463"/>
      <c r="AR29" s="505"/>
      <c r="AS29" s="462">
        <v>3151</v>
      </c>
      <c r="AT29" s="463"/>
      <c r="AU29" s="463"/>
      <c r="AV29" s="463"/>
      <c r="AW29" s="463"/>
      <c r="AX29" s="464"/>
      <c r="AY29" s="568"/>
      <c r="AZ29" s="569"/>
      <c r="BA29" s="569"/>
      <c r="BB29" s="570"/>
      <c r="BC29" s="445" t="s">
        <v>194</v>
      </c>
      <c r="BD29" s="446"/>
      <c r="BE29" s="446"/>
      <c r="BF29" s="446"/>
      <c r="BG29" s="446"/>
      <c r="BH29" s="446"/>
      <c r="BI29" s="446"/>
      <c r="BJ29" s="446"/>
      <c r="BK29" s="446"/>
      <c r="BL29" s="446"/>
      <c r="BM29" s="447"/>
      <c r="BN29" s="411">
        <v>176677</v>
      </c>
      <c r="BO29" s="412"/>
      <c r="BP29" s="412"/>
      <c r="BQ29" s="412"/>
      <c r="BR29" s="412"/>
      <c r="BS29" s="412"/>
      <c r="BT29" s="412"/>
      <c r="BU29" s="413"/>
      <c r="BV29" s="411">
        <v>176642</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195</v>
      </c>
      <c r="X30" s="579"/>
      <c r="Y30" s="579"/>
      <c r="Z30" s="579"/>
      <c r="AA30" s="579"/>
      <c r="AB30" s="579"/>
      <c r="AC30" s="579"/>
      <c r="AD30" s="579"/>
      <c r="AE30" s="579"/>
      <c r="AF30" s="579"/>
      <c r="AG30" s="580"/>
      <c r="AH30" s="538">
        <v>99.4</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4317226</v>
      </c>
      <c r="BO30" s="531"/>
      <c r="BP30" s="531"/>
      <c r="BQ30" s="531"/>
      <c r="BR30" s="531"/>
      <c r="BS30" s="531"/>
      <c r="BT30" s="531"/>
      <c r="BU30" s="532"/>
      <c r="BV30" s="530">
        <v>4653473</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196</v>
      </c>
      <c r="D32" s="574"/>
      <c r="E32" s="574"/>
      <c r="F32" s="574"/>
      <c r="G32" s="574"/>
      <c r="H32" s="574"/>
      <c r="I32" s="574"/>
      <c r="J32" s="574"/>
      <c r="K32" s="574"/>
      <c r="L32" s="574"/>
      <c r="M32" s="574"/>
      <c r="N32" s="574"/>
      <c r="O32" s="574"/>
      <c r="P32" s="574"/>
      <c r="Q32" s="574"/>
      <c r="R32" s="574"/>
      <c r="S32" s="574"/>
      <c r="U32" s="415" t="s">
        <v>197</v>
      </c>
      <c r="V32" s="415"/>
      <c r="W32" s="415"/>
      <c r="X32" s="415"/>
      <c r="Y32" s="415"/>
      <c r="Z32" s="415"/>
      <c r="AA32" s="415"/>
      <c r="AB32" s="415"/>
      <c r="AC32" s="415"/>
      <c r="AD32" s="415"/>
      <c r="AE32" s="415"/>
      <c r="AF32" s="415"/>
      <c r="AG32" s="415"/>
      <c r="AH32" s="415"/>
      <c r="AI32" s="415"/>
      <c r="AJ32" s="415"/>
      <c r="AK32" s="415"/>
      <c r="AM32" s="415" t="s">
        <v>198</v>
      </c>
      <c r="AN32" s="415"/>
      <c r="AO32" s="415"/>
      <c r="AP32" s="415"/>
      <c r="AQ32" s="415"/>
      <c r="AR32" s="415"/>
      <c r="AS32" s="415"/>
      <c r="AT32" s="415"/>
      <c r="AU32" s="415"/>
      <c r="AV32" s="415"/>
      <c r="AW32" s="415"/>
      <c r="AX32" s="415"/>
      <c r="AY32" s="415"/>
      <c r="AZ32" s="415"/>
      <c r="BA32" s="415"/>
      <c r="BB32" s="415"/>
      <c r="BC32" s="415"/>
      <c r="BE32" s="415" t="s">
        <v>199</v>
      </c>
      <c r="BF32" s="415"/>
      <c r="BG32" s="415"/>
      <c r="BH32" s="415"/>
      <c r="BI32" s="415"/>
      <c r="BJ32" s="415"/>
      <c r="BK32" s="415"/>
      <c r="BL32" s="415"/>
      <c r="BM32" s="415"/>
      <c r="BN32" s="415"/>
      <c r="BO32" s="415"/>
      <c r="BP32" s="415"/>
      <c r="BQ32" s="415"/>
      <c r="BR32" s="415"/>
      <c r="BS32" s="415"/>
      <c r="BT32" s="415"/>
      <c r="BU32" s="415"/>
      <c r="BW32" s="415" t="s">
        <v>200</v>
      </c>
      <c r="BX32" s="415"/>
      <c r="BY32" s="415"/>
      <c r="BZ32" s="415"/>
      <c r="CA32" s="415"/>
      <c r="CB32" s="415"/>
      <c r="CC32" s="415"/>
      <c r="CD32" s="415"/>
      <c r="CE32" s="415"/>
      <c r="CF32" s="415"/>
      <c r="CG32" s="415"/>
      <c r="CH32" s="415"/>
      <c r="CI32" s="415"/>
      <c r="CJ32" s="415"/>
      <c r="CK32" s="415"/>
      <c r="CL32" s="415"/>
      <c r="CM32" s="415"/>
      <c r="CO32" s="415" t="s">
        <v>201</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2">
      <c r="A33" s="178"/>
      <c r="B33" s="202"/>
      <c r="C33" s="435" t="s">
        <v>202</v>
      </c>
      <c r="D33" s="435"/>
      <c r="E33" s="400" t="s">
        <v>203</v>
      </c>
      <c r="F33" s="400"/>
      <c r="G33" s="400"/>
      <c r="H33" s="400"/>
      <c r="I33" s="400"/>
      <c r="J33" s="400"/>
      <c r="K33" s="400"/>
      <c r="L33" s="400"/>
      <c r="M33" s="400"/>
      <c r="N33" s="400"/>
      <c r="O33" s="400"/>
      <c r="P33" s="400"/>
      <c r="Q33" s="400"/>
      <c r="R33" s="400"/>
      <c r="S33" s="400"/>
      <c r="T33" s="203"/>
      <c r="U33" s="435" t="s">
        <v>204</v>
      </c>
      <c r="V33" s="435"/>
      <c r="W33" s="400" t="s">
        <v>203</v>
      </c>
      <c r="X33" s="400"/>
      <c r="Y33" s="400"/>
      <c r="Z33" s="400"/>
      <c r="AA33" s="400"/>
      <c r="AB33" s="400"/>
      <c r="AC33" s="400"/>
      <c r="AD33" s="400"/>
      <c r="AE33" s="400"/>
      <c r="AF33" s="400"/>
      <c r="AG33" s="400"/>
      <c r="AH33" s="400"/>
      <c r="AI33" s="400"/>
      <c r="AJ33" s="400"/>
      <c r="AK33" s="400"/>
      <c r="AL33" s="203"/>
      <c r="AM33" s="435" t="s">
        <v>205</v>
      </c>
      <c r="AN33" s="435"/>
      <c r="AO33" s="400" t="s">
        <v>206</v>
      </c>
      <c r="AP33" s="400"/>
      <c r="AQ33" s="400"/>
      <c r="AR33" s="400"/>
      <c r="AS33" s="400"/>
      <c r="AT33" s="400"/>
      <c r="AU33" s="400"/>
      <c r="AV33" s="400"/>
      <c r="AW33" s="400"/>
      <c r="AX33" s="400"/>
      <c r="AY33" s="400"/>
      <c r="AZ33" s="400"/>
      <c r="BA33" s="400"/>
      <c r="BB33" s="400"/>
      <c r="BC33" s="400"/>
      <c r="BD33" s="204"/>
      <c r="BE33" s="400" t="s">
        <v>207</v>
      </c>
      <c r="BF33" s="400"/>
      <c r="BG33" s="400" t="s">
        <v>208</v>
      </c>
      <c r="BH33" s="400"/>
      <c r="BI33" s="400"/>
      <c r="BJ33" s="400"/>
      <c r="BK33" s="400"/>
      <c r="BL33" s="400"/>
      <c r="BM33" s="400"/>
      <c r="BN33" s="400"/>
      <c r="BO33" s="400"/>
      <c r="BP33" s="400"/>
      <c r="BQ33" s="400"/>
      <c r="BR33" s="400"/>
      <c r="BS33" s="400"/>
      <c r="BT33" s="400"/>
      <c r="BU33" s="400"/>
      <c r="BV33" s="204"/>
      <c r="BW33" s="435" t="s">
        <v>207</v>
      </c>
      <c r="BX33" s="435"/>
      <c r="BY33" s="400" t="s">
        <v>209</v>
      </c>
      <c r="BZ33" s="400"/>
      <c r="CA33" s="400"/>
      <c r="CB33" s="400"/>
      <c r="CC33" s="400"/>
      <c r="CD33" s="400"/>
      <c r="CE33" s="400"/>
      <c r="CF33" s="400"/>
      <c r="CG33" s="400"/>
      <c r="CH33" s="400"/>
      <c r="CI33" s="400"/>
      <c r="CJ33" s="400"/>
      <c r="CK33" s="400"/>
      <c r="CL33" s="400"/>
      <c r="CM33" s="400"/>
      <c r="CN33" s="203"/>
      <c r="CO33" s="435" t="s">
        <v>202</v>
      </c>
      <c r="CP33" s="435"/>
      <c r="CQ33" s="400" t="s">
        <v>210</v>
      </c>
      <c r="CR33" s="400"/>
      <c r="CS33" s="400"/>
      <c r="CT33" s="400"/>
      <c r="CU33" s="400"/>
      <c r="CV33" s="400"/>
      <c r="CW33" s="400"/>
      <c r="CX33" s="400"/>
      <c r="CY33" s="400"/>
      <c r="CZ33" s="400"/>
      <c r="DA33" s="400"/>
      <c r="DB33" s="400"/>
      <c r="DC33" s="400"/>
      <c r="DD33" s="400"/>
      <c r="DE33" s="400"/>
      <c r="DF33" s="203"/>
      <c r="DG33" s="600" t="s">
        <v>211</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国民健康保険事業特別会計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IF('各会計、関係団体の財政状況及び健全化判断比率'!B31="","",'各会計、関係団体の財政状況及び健全化判断比率'!B31)</f>
        <v>病院事業会計</v>
      </c>
      <c r="AP34" s="602"/>
      <c r="AQ34" s="602"/>
      <c r="AR34" s="602"/>
      <c r="AS34" s="602"/>
      <c r="AT34" s="602"/>
      <c r="AU34" s="602"/>
      <c r="AV34" s="602"/>
      <c r="AW34" s="602"/>
      <c r="AX34" s="602"/>
      <c r="AY34" s="602"/>
      <c r="AZ34" s="602"/>
      <c r="BA34" s="602"/>
      <c r="BB34" s="602"/>
      <c r="BC34" s="602"/>
      <c r="BD34" s="178"/>
      <c r="BE34" s="601">
        <f>IF(BG34="","",MAX(C34:D43,U34:V43,AM34:AN43)+1)</f>
        <v>8</v>
      </c>
      <c r="BF34" s="601"/>
      <c r="BG34" s="602" t="str">
        <f>IF('各会計、関係団体の財政状況及び健全化判断比率'!B34="","",'各会計、関係団体の財政状況及び健全化判断比率'!B34)</f>
        <v>生活排水処理事業特別会計</v>
      </c>
      <c r="BH34" s="602"/>
      <c r="BI34" s="602"/>
      <c r="BJ34" s="602"/>
      <c r="BK34" s="602"/>
      <c r="BL34" s="602"/>
      <c r="BM34" s="602"/>
      <c r="BN34" s="602"/>
      <c r="BO34" s="602"/>
      <c r="BP34" s="602"/>
      <c r="BQ34" s="602"/>
      <c r="BR34" s="602"/>
      <c r="BS34" s="602"/>
      <c r="BT34" s="602"/>
      <c r="BU34" s="602"/>
      <c r="BV34" s="178"/>
      <c r="BW34" s="601" t="str">
        <f>IF(BY34="","",MAX(C34:D43,U34:V43,AM34:AN43,BE34:BF43)+1)</f>
        <v/>
      </c>
      <c r="BX34" s="601"/>
      <c r="BY34" s="602" t="str">
        <f>IF('各会計、関係団体の財政状況及び健全化判断比率'!B68="","",'各会計、関係団体の財政状況及び健全化判断比率'!B68)</f>
        <v/>
      </c>
      <c r="BZ34" s="602"/>
      <c r="CA34" s="602"/>
      <c r="CB34" s="602"/>
      <c r="CC34" s="602"/>
      <c r="CD34" s="602"/>
      <c r="CE34" s="602"/>
      <c r="CF34" s="602"/>
      <c r="CG34" s="602"/>
      <c r="CH34" s="602"/>
      <c r="CI34" s="602"/>
      <c r="CJ34" s="602"/>
      <c r="CK34" s="602"/>
      <c r="CL34" s="602"/>
      <c r="CM34" s="602"/>
      <c r="CN34" s="178"/>
      <c r="CO34" s="601" t="str">
        <f>IF(CQ34="","",MAX(C34:D43,U34:V43,AM34:AN43,BE34:BF43,BW34:BX43)+1)</f>
        <v/>
      </c>
      <c r="CP34" s="601"/>
      <c r="CQ34" s="602" t="str">
        <f>IF('各会計、関係団体の財政状況及び健全化判断比率'!BS7="","",'各会計、関係団体の財政状況及び健全化判断比率'!BS7)</f>
        <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2">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後期高齢者医療事業特別会計</v>
      </c>
      <c r="X35" s="602"/>
      <c r="Y35" s="602"/>
      <c r="Z35" s="602"/>
      <c r="AA35" s="602"/>
      <c r="AB35" s="602"/>
      <c r="AC35" s="602"/>
      <c r="AD35" s="602"/>
      <c r="AE35" s="602"/>
      <c r="AF35" s="602"/>
      <c r="AG35" s="602"/>
      <c r="AH35" s="602"/>
      <c r="AI35" s="602"/>
      <c r="AJ35" s="602"/>
      <c r="AK35" s="602"/>
      <c r="AL35" s="178"/>
      <c r="AM35" s="601">
        <f t="shared" ref="AM35:AM43" si="0">IF(AO35="","",AM34+1)</f>
        <v>6</v>
      </c>
      <c r="AN35" s="601"/>
      <c r="AO35" s="602" t="str">
        <f>IF('各会計、関係団体の財政状況及び健全化判断比率'!B32="","",'各会計、関係団体の財政状況及び健全化判断比率'!B32)</f>
        <v>水道事業会計</v>
      </c>
      <c r="AP35" s="602"/>
      <c r="AQ35" s="602"/>
      <c r="AR35" s="602"/>
      <c r="AS35" s="602"/>
      <c r="AT35" s="602"/>
      <c r="AU35" s="602"/>
      <c r="AV35" s="602"/>
      <c r="AW35" s="602"/>
      <c r="AX35" s="602"/>
      <c r="AY35" s="602"/>
      <c r="AZ35" s="602"/>
      <c r="BA35" s="602"/>
      <c r="BB35" s="602"/>
      <c r="BC35" s="602"/>
      <c r="BD35" s="178"/>
      <c r="BE35" s="601">
        <f t="shared" ref="BE35:BE43" si="1">IF(BG35="","",BE34+1)</f>
        <v>9</v>
      </c>
      <c r="BF35" s="601"/>
      <c r="BG35" s="602" t="str">
        <f>IF('各会計、関係団体の財政状況及び健全化判断比率'!B35="","",'各会計、関係団体の財政状況及び健全化判断比率'!B35)</f>
        <v>電気事業特別会計</v>
      </c>
      <c r="BH35" s="602"/>
      <c r="BI35" s="602"/>
      <c r="BJ35" s="602"/>
      <c r="BK35" s="602"/>
      <c r="BL35" s="602"/>
      <c r="BM35" s="602"/>
      <c r="BN35" s="602"/>
      <c r="BO35" s="602"/>
      <c r="BP35" s="602"/>
      <c r="BQ35" s="602"/>
      <c r="BR35" s="602"/>
      <c r="BS35" s="602"/>
      <c r="BT35" s="602"/>
      <c r="BU35" s="602"/>
      <c r="BV35" s="178"/>
      <c r="BW35" s="601" t="str">
        <f t="shared" ref="BW35:BW43" si="2">IF(BY35="","",BW34+1)</f>
        <v/>
      </c>
      <c r="BX35" s="601"/>
      <c r="BY35" s="602" t="str">
        <f>IF('各会計、関係団体の財政状況及び健全化判断比率'!B69="","",'各会計、関係団体の財政状況及び健全化判断比率'!B69)</f>
        <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2">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介護保険事業特別会計</v>
      </c>
      <c r="X36" s="602"/>
      <c r="Y36" s="602"/>
      <c r="Z36" s="602"/>
      <c r="AA36" s="602"/>
      <c r="AB36" s="602"/>
      <c r="AC36" s="602"/>
      <c r="AD36" s="602"/>
      <c r="AE36" s="602"/>
      <c r="AF36" s="602"/>
      <c r="AG36" s="602"/>
      <c r="AH36" s="602"/>
      <c r="AI36" s="602"/>
      <c r="AJ36" s="602"/>
      <c r="AK36" s="602"/>
      <c r="AL36" s="178"/>
      <c r="AM36" s="601">
        <f t="shared" si="0"/>
        <v>7</v>
      </c>
      <c r="AN36" s="601"/>
      <c r="AO36" s="602" t="str">
        <f>IF('各会計、関係団体の財政状況及び健全化判断比率'!B33="","",'各会計、関係団体の財政状況及び健全化判断比率'!B33)</f>
        <v>下水道事業会計</v>
      </c>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t="str">
        <f t="shared" si="2"/>
        <v/>
      </c>
      <c r="BX36" s="601"/>
      <c r="BY36" s="602" t="str">
        <f>IF('各会計、関係団体の財政状況及び健全化判断比率'!B70="","",'各会計、関係団体の財政状況及び健全化判断比率'!B70)</f>
        <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2">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t="str">
        <f t="shared" si="2"/>
        <v/>
      </c>
      <c r="BX37" s="601"/>
      <c r="BY37" s="602" t="str">
        <f>IF('各会計、関係団体の財政状況及び健全化判断比率'!B71="","",'各会計、関係団体の財政状況及び健全化判断比率'!B71)</f>
        <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t="str">
        <f t="shared" si="2"/>
        <v/>
      </c>
      <c r="BX38" s="601"/>
      <c r="BY38" s="602" t="str">
        <f>IF('各会計、関係団体の財政状況及び健全化判断比率'!B72="","",'各会計、関係団体の財政状況及び健全化判断比率'!B72)</f>
        <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2">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212</v>
      </c>
      <c r="E46" s="604" t="s">
        <v>213</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214</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215</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216</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217</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218</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219</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367" t="s">
        <v>597</v>
      </c>
    </row>
    <row r="54" spans="5:113" x14ac:dyDescent="0.2"/>
    <row r="55" spans="5:113" x14ac:dyDescent="0.2"/>
    <row r="56" spans="5:113" x14ac:dyDescent="0.2"/>
  </sheetData>
  <sheetProtection algorithmName="SHA-512" hashValue="uXJscOm/qeMeHn9Hk9MfMCR+/B6WsjTa4Mi7zVPZY7UDNM28EOZSxjCSIRAJ7aNkmtZKtKLVKruqaEsKwT9jeA==" saltValue="ip9+TRBJBVQWElYdBTgr2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33" sqref="A33"/>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180" t="s">
        <v>577</v>
      </c>
      <c r="D34" s="1180"/>
      <c r="E34" s="1181"/>
      <c r="F34" s="32" t="s">
        <v>578</v>
      </c>
      <c r="G34" s="33" t="s">
        <v>579</v>
      </c>
      <c r="H34" s="33" t="s">
        <v>576</v>
      </c>
      <c r="I34" s="33" t="s">
        <v>580</v>
      </c>
      <c r="J34" s="34" t="s">
        <v>581</v>
      </c>
      <c r="K34" s="22"/>
      <c r="L34" s="22"/>
      <c r="M34" s="22"/>
      <c r="N34" s="22"/>
      <c r="O34" s="22"/>
      <c r="P34" s="22"/>
    </row>
    <row r="35" spans="1:16" ht="39" customHeight="1" x14ac:dyDescent="0.2">
      <c r="A35" s="22"/>
      <c r="B35" s="35"/>
      <c r="C35" s="1174" t="s">
        <v>582</v>
      </c>
      <c r="D35" s="1175"/>
      <c r="E35" s="1176"/>
      <c r="F35" s="36">
        <v>5.76</v>
      </c>
      <c r="G35" s="37">
        <v>6.68</v>
      </c>
      <c r="H35" s="37">
        <v>7.81</v>
      </c>
      <c r="I35" s="37">
        <v>7.79</v>
      </c>
      <c r="J35" s="38">
        <v>8.02</v>
      </c>
      <c r="K35" s="22"/>
      <c r="L35" s="22"/>
      <c r="M35" s="22"/>
      <c r="N35" s="22"/>
      <c r="O35" s="22"/>
      <c r="P35" s="22"/>
    </row>
    <row r="36" spans="1:16" ht="39" customHeight="1" x14ac:dyDescent="0.2">
      <c r="A36" s="22"/>
      <c r="B36" s="35"/>
      <c r="C36" s="1174" t="s">
        <v>583</v>
      </c>
      <c r="D36" s="1175"/>
      <c r="E36" s="1176"/>
      <c r="F36" s="36">
        <v>2.16</v>
      </c>
      <c r="G36" s="37">
        <v>1.76</v>
      </c>
      <c r="H36" s="37">
        <v>2.85</v>
      </c>
      <c r="I36" s="37">
        <v>2.61</v>
      </c>
      <c r="J36" s="38">
        <v>6</v>
      </c>
      <c r="K36" s="22"/>
      <c r="L36" s="22"/>
      <c r="M36" s="22"/>
      <c r="N36" s="22"/>
      <c r="O36" s="22"/>
      <c r="P36" s="22"/>
    </row>
    <row r="37" spans="1:16" ht="39" customHeight="1" x14ac:dyDescent="0.2">
      <c r="A37" s="22"/>
      <c r="B37" s="35"/>
      <c r="C37" s="1174" t="s">
        <v>584</v>
      </c>
      <c r="D37" s="1175"/>
      <c r="E37" s="1176"/>
      <c r="F37" s="36" t="s">
        <v>528</v>
      </c>
      <c r="G37" s="37" t="s">
        <v>528</v>
      </c>
      <c r="H37" s="37" t="s">
        <v>528</v>
      </c>
      <c r="I37" s="37">
        <v>0.81</v>
      </c>
      <c r="J37" s="38">
        <v>1.65</v>
      </c>
      <c r="K37" s="22"/>
      <c r="L37" s="22"/>
      <c r="M37" s="22"/>
      <c r="N37" s="22"/>
      <c r="O37" s="22"/>
      <c r="P37" s="22"/>
    </row>
    <row r="38" spans="1:16" ht="39" customHeight="1" x14ac:dyDescent="0.2">
      <c r="A38" s="22"/>
      <c r="B38" s="35"/>
      <c r="C38" s="1174" t="s">
        <v>585</v>
      </c>
      <c r="D38" s="1175"/>
      <c r="E38" s="1176"/>
      <c r="F38" s="36">
        <v>1.69</v>
      </c>
      <c r="G38" s="37">
        <v>1.74</v>
      </c>
      <c r="H38" s="37">
        <v>2.37</v>
      </c>
      <c r="I38" s="37">
        <v>1.69</v>
      </c>
      <c r="J38" s="38">
        <v>1.36</v>
      </c>
      <c r="K38" s="22"/>
      <c r="L38" s="22"/>
      <c r="M38" s="22"/>
      <c r="N38" s="22"/>
      <c r="O38" s="22"/>
      <c r="P38" s="22"/>
    </row>
    <row r="39" spans="1:16" ht="39" customHeight="1" x14ac:dyDescent="0.2">
      <c r="A39" s="22"/>
      <c r="B39" s="35"/>
      <c r="C39" s="1174" t="s">
        <v>586</v>
      </c>
      <c r="D39" s="1175"/>
      <c r="E39" s="1176"/>
      <c r="F39" s="36">
        <v>1.4</v>
      </c>
      <c r="G39" s="37">
        <v>0.4</v>
      </c>
      <c r="H39" s="37">
        <v>0.2</v>
      </c>
      <c r="I39" s="37">
        <v>0.39</v>
      </c>
      <c r="J39" s="38">
        <v>0.38</v>
      </c>
      <c r="K39" s="22"/>
      <c r="L39" s="22"/>
      <c r="M39" s="22"/>
      <c r="N39" s="22"/>
      <c r="O39" s="22"/>
      <c r="P39" s="22"/>
    </row>
    <row r="40" spans="1:16" ht="39" customHeight="1" x14ac:dyDescent="0.2">
      <c r="A40" s="22"/>
      <c r="B40" s="35"/>
      <c r="C40" s="1174" t="s">
        <v>587</v>
      </c>
      <c r="D40" s="1175"/>
      <c r="E40" s="1176"/>
      <c r="F40" s="36">
        <v>7.0000000000000007E-2</v>
      </c>
      <c r="G40" s="37">
        <v>7.0000000000000007E-2</v>
      </c>
      <c r="H40" s="37">
        <v>0.06</v>
      </c>
      <c r="I40" s="37">
        <v>7.0000000000000007E-2</v>
      </c>
      <c r="J40" s="38">
        <v>0.08</v>
      </c>
      <c r="K40" s="22"/>
      <c r="L40" s="22"/>
      <c r="M40" s="22"/>
      <c r="N40" s="22"/>
      <c r="O40" s="22"/>
      <c r="P40" s="22"/>
    </row>
    <row r="41" spans="1:16" ht="39" customHeight="1" x14ac:dyDescent="0.2">
      <c r="A41" s="22"/>
      <c r="B41" s="35"/>
      <c r="C41" s="1174" t="s">
        <v>588</v>
      </c>
      <c r="D41" s="1175"/>
      <c r="E41" s="1176"/>
      <c r="F41" s="36">
        <v>0.01</v>
      </c>
      <c r="G41" s="37">
        <v>0.01</v>
      </c>
      <c r="H41" s="37">
        <v>0.04</v>
      </c>
      <c r="I41" s="37">
        <v>0.05</v>
      </c>
      <c r="J41" s="38">
        <v>0.02</v>
      </c>
      <c r="K41" s="22"/>
      <c r="L41" s="22"/>
      <c r="M41" s="22"/>
      <c r="N41" s="22"/>
      <c r="O41" s="22"/>
      <c r="P41" s="22"/>
    </row>
    <row r="42" spans="1:16" ht="39" customHeight="1" x14ac:dyDescent="0.2">
      <c r="A42" s="22"/>
      <c r="B42" s="39"/>
      <c r="C42" s="1174" t="s">
        <v>589</v>
      </c>
      <c r="D42" s="1175"/>
      <c r="E42" s="1176"/>
      <c r="F42" s="36" t="s">
        <v>528</v>
      </c>
      <c r="G42" s="37" t="s">
        <v>528</v>
      </c>
      <c r="H42" s="37" t="s">
        <v>528</v>
      </c>
      <c r="I42" s="37" t="s">
        <v>528</v>
      </c>
      <c r="J42" s="38" t="s">
        <v>528</v>
      </c>
      <c r="K42" s="22"/>
      <c r="L42" s="22"/>
      <c r="M42" s="22"/>
      <c r="N42" s="22"/>
      <c r="O42" s="22"/>
      <c r="P42" s="22"/>
    </row>
    <row r="43" spans="1:16" ht="39" customHeight="1" thickBot="1" x14ac:dyDescent="0.25">
      <c r="A43" s="22"/>
      <c r="B43" s="40"/>
      <c r="C43" s="1177" t="s">
        <v>590</v>
      </c>
      <c r="D43" s="1178"/>
      <c r="E43" s="1179"/>
      <c r="F43" s="41">
        <v>0.01</v>
      </c>
      <c r="G43" s="42">
        <v>0.01</v>
      </c>
      <c r="H43" s="42">
        <v>0.27</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rcOD+ryUGYOiu+z/1VnRmbgkV8mKWwGkEHt6NKP/0lgHlsyL/PtUKdsatywxSuvYfDPBgnm7wZyQTNEe22frYA==" saltValue="QTs8VI2k3krQxgKFq0zz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182" t="s">
        <v>11</v>
      </c>
      <c r="C45" s="1183"/>
      <c r="D45" s="58"/>
      <c r="E45" s="1188" t="s">
        <v>12</v>
      </c>
      <c r="F45" s="1188"/>
      <c r="G45" s="1188"/>
      <c r="H45" s="1188"/>
      <c r="I45" s="1188"/>
      <c r="J45" s="1189"/>
      <c r="K45" s="59">
        <v>3705</v>
      </c>
      <c r="L45" s="60">
        <v>3682</v>
      </c>
      <c r="M45" s="60">
        <v>3743</v>
      </c>
      <c r="N45" s="60">
        <v>4115</v>
      </c>
      <c r="O45" s="61">
        <v>3925</v>
      </c>
      <c r="P45" s="48"/>
      <c r="Q45" s="48"/>
      <c r="R45" s="48"/>
      <c r="S45" s="48"/>
      <c r="T45" s="48"/>
      <c r="U45" s="48"/>
    </row>
    <row r="46" spans="1:21" ht="30.75" customHeight="1" x14ac:dyDescent="0.2">
      <c r="A46" s="48"/>
      <c r="B46" s="1184"/>
      <c r="C46" s="1185"/>
      <c r="D46" s="62"/>
      <c r="E46" s="1190" t="s">
        <v>13</v>
      </c>
      <c r="F46" s="1190"/>
      <c r="G46" s="1190"/>
      <c r="H46" s="1190"/>
      <c r="I46" s="1190"/>
      <c r="J46" s="1191"/>
      <c r="K46" s="63" t="s">
        <v>528</v>
      </c>
      <c r="L46" s="64" t="s">
        <v>528</v>
      </c>
      <c r="M46" s="64" t="s">
        <v>528</v>
      </c>
      <c r="N46" s="64" t="s">
        <v>528</v>
      </c>
      <c r="O46" s="65" t="s">
        <v>528</v>
      </c>
      <c r="P46" s="48"/>
      <c r="Q46" s="48"/>
      <c r="R46" s="48"/>
      <c r="S46" s="48"/>
      <c r="T46" s="48"/>
      <c r="U46" s="48"/>
    </row>
    <row r="47" spans="1:21" ht="30.75" customHeight="1" x14ac:dyDescent="0.2">
      <c r="A47" s="48"/>
      <c r="B47" s="1184"/>
      <c r="C47" s="1185"/>
      <c r="D47" s="62"/>
      <c r="E47" s="1190" t="s">
        <v>14</v>
      </c>
      <c r="F47" s="1190"/>
      <c r="G47" s="1190"/>
      <c r="H47" s="1190"/>
      <c r="I47" s="1190"/>
      <c r="J47" s="1191"/>
      <c r="K47" s="63" t="s">
        <v>528</v>
      </c>
      <c r="L47" s="64" t="s">
        <v>528</v>
      </c>
      <c r="M47" s="64" t="s">
        <v>528</v>
      </c>
      <c r="N47" s="64" t="s">
        <v>528</v>
      </c>
      <c r="O47" s="65" t="s">
        <v>528</v>
      </c>
      <c r="P47" s="48"/>
      <c r="Q47" s="48"/>
      <c r="R47" s="48"/>
      <c r="S47" s="48"/>
      <c r="T47" s="48"/>
      <c r="U47" s="48"/>
    </row>
    <row r="48" spans="1:21" ht="30.75" customHeight="1" x14ac:dyDescent="0.2">
      <c r="A48" s="48"/>
      <c r="B48" s="1184"/>
      <c r="C48" s="1185"/>
      <c r="D48" s="62"/>
      <c r="E48" s="1190" t="s">
        <v>15</v>
      </c>
      <c r="F48" s="1190"/>
      <c r="G48" s="1190"/>
      <c r="H48" s="1190"/>
      <c r="I48" s="1190"/>
      <c r="J48" s="1191"/>
      <c r="K48" s="63">
        <v>1357</v>
      </c>
      <c r="L48" s="64">
        <v>1362</v>
      </c>
      <c r="M48" s="64">
        <v>1392</v>
      </c>
      <c r="N48" s="64">
        <v>1370</v>
      </c>
      <c r="O48" s="65">
        <v>1317</v>
      </c>
      <c r="P48" s="48"/>
      <c r="Q48" s="48"/>
      <c r="R48" s="48"/>
      <c r="S48" s="48"/>
      <c r="T48" s="48"/>
      <c r="U48" s="48"/>
    </row>
    <row r="49" spans="1:21" ht="30.75" customHeight="1" x14ac:dyDescent="0.2">
      <c r="A49" s="48"/>
      <c r="B49" s="1184"/>
      <c r="C49" s="1185"/>
      <c r="D49" s="62"/>
      <c r="E49" s="1190" t="s">
        <v>16</v>
      </c>
      <c r="F49" s="1190"/>
      <c r="G49" s="1190"/>
      <c r="H49" s="1190"/>
      <c r="I49" s="1190"/>
      <c r="J49" s="1191"/>
      <c r="K49" s="63" t="s">
        <v>528</v>
      </c>
      <c r="L49" s="64" t="s">
        <v>528</v>
      </c>
      <c r="M49" s="64" t="s">
        <v>528</v>
      </c>
      <c r="N49" s="64" t="s">
        <v>528</v>
      </c>
      <c r="O49" s="65" t="s">
        <v>528</v>
      </c>
      <c r="P49" s="48"/>
      <c r="Q49" s="48"/>
      <c r="R49" s="48"/>
      <c r="S49" s="48"/>
      <c r="T49" s="48"/>
      <c r="U49" s="48"/>
    </row>
    <row r="50" spans="1:21" ht="30.75" customHeight="1" x14ac:dyDescent="0.2">
      <c r="A50" s="48"/>
      <c r="B50" s="1184"/>
      <c r="C50" s="1185"/>
      <c r="D50" s="62"/>
      <c r="E50" s="1190" t="s">
        <v>17</v>
      </c>
      <c r="F50" s="1190"/>
      <c r="G50" s="1190"/>
      <c r="H50" s="1190"/>
      <c r="I50" s="1190"/>
      <c r="J50" s="1191"/>
      <c r="K50" s="63">
        <v>44</v>
      </c>
      <c r="L50" s="64">
        <v>40</v>
      </c>
      <c r="M50" s="64">
        <v>37</v>
      </c>
      <c r="N50" s="64">
        <v>31</v>
      </c>
      <c r="O50" s="65">
        <v>26</v>
      </c>
      <c r="P50" s="48"/>
      <c r="Q50" s="48"/>
      <c r="R50" s="48"/>
      <c r="S50" s="48"/>
      <c r="T50" s="48"/>
      <c r="U50" s="48"/>
    </row>
    <row r="51" spans="1:21" ht="30.75" customHeight="1" x14ac:dyDescent="0.2">
      <c r="A51" s="48"/>
      <c r="B51" s="1186"/>
      <c r="C51" s="1187"/>
      <c r="D51" s="66"/>
      <c r="E51" s="1190" t="s">
        <v>18</v>
      </c>
      <c r="F51" s="1190"/>
      <c r="G51" s="1190"/>
      <c r="H51" s="1190"/>
      <c r="I51" s="1190"/>
      <c r="J51" s="1191"/>
      <c r="K51" s="63">
        <v>3</v>
      </c>
      <c r="L51" s="64">
        <v>4</v>
      </c>
      <c r="M51" s="64">
        <v>3</v>
      </c>
      <c r="N51" s="64">
        <v>1</v>
      </c>
      <c r="O51" s="65">
        <v>1</v>
      </c>
      <c r="P51" s="48"/>
      <c r="Q51" s="48"/>
      <c r="R51" s="48"/>
      <c r="S51" s="48"/>
      <c r="T51" s="48"/>
      <c r="U51" s="48"/>
    </row>
    <row r="52" spans="1:21" ht="30.75" customHeight="1" x14ac:dyDescent="0.2">
      <c r="A52" s="48"/>
      <c r="B52" s="1192" t="s">
        <v>19</v>
      </c>
      <c r="C52" s="1193"/>
      <c r="D52" s="66"/>
      <c r="E52" s="1190" t="s">
        <v>20</v>
      </c>
      <c r="F52" s="1190"/>
      <c r="G52" s="1190"/>
      <c r="H52" s="1190"/>
      <c r="I52" s="1190"/>
      <c r="J52" s="1191"/>
      <c r="K52" s="63">
        <v>3318</v>
      </c>
      <c r="L52" s="64">
        <v>3367</v>
      </c>
      <c r="M52" s="64">
        <v>3474</v>
      </c>
      <c r="N52" s="64">
        <v>3785</v>
      </c>
      <c r="O52" s="65">
        <v>3735</v>
      </c>
      <c r="P52" s="48"/>
      <c r="Q52" s="48"/>
      <c r="R52" s="48"/>
      <c r="S52" s="48"/>
      <c r="T52" s="48"/>
      <c r="U52" s="48"/>
    </row>
    <row r="53" spans="1:21" ht="30.75" customHeight="1" thickBot="1" x14ac:dyDescent="0.25">
      <c r="A53" s="48"/>
      <c r="B53" s="1194" t="s">
        <v>21</v>
      </c>
      <c r="C53" s="1195"/>
      <c r="D53" s="67"/>
      <c r="E53" s="1196" t="s">
        <v>22</v>
      </c>
      <c r="F53" s="1196"/>
      <c r="G53" s="1196"/>
      <c r="H53" s="1196"/>
      <c r="I53" s="1196"/>
      <c r="J53" s="1197"/>
      <c r="K53" s="68">
        <v>1791</v>
      </c>
      <c r="L53" s="69">
        <v>1721</v>
      </c>
      <c r="M53" s="69">
        <v>1701</v>
      </c>
      <c r="N53" s="69">
        <v>1732</v>
      </c>
      <c r="O53" s="70">
        <v>1534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3">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2">
      <c r="B57" s="1198" t="s">
        <v>25</v>
      </c>
      <c r="C57" s="1199"/>
      <c r="D57" s="1202" t="s">
        <v>26</v>
      </c>
      <c r="E57" s="1203"/>
      <c r="F57" s="1203"/>
      <c r="G57" s="1203"/>
      <c r="H57" s="1203"/>
      <c r="I57" s="1203"/>
      <c r="J57" s="1204"/>
      <c r="K57" s="83"/>
      <c r="L57" s="84"/>
      <c r="M57" s="84"/>
      <c r="N57" s="84"/>
      <c r="O57" s="85"/>
    </row>
    <row r="58" spans="1:21" ht="31.5" customHeight="1" thickBot="1" x14ac:dyDescent="0.25">
      <c r="B58" s="1200"/>
      <c r="C58" s="1201"/>
      <c r="D58" s="1205" t="s">
        <v>27</v>
      </c>
      <c r="E58" s="1206"/>
      <c r="F58" s="1206"/>
      <c r="G58" s="1206"/>
      <c r="H58" s="1206"/>
      <c r="I58" s="1206"/>
      <c r="J58" s="120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pCUfPpPekBqB2lGbbuF5MIJ3kBPX49Hm6Fe92moQxgE2mztXZYkOR/RVc6AnUxdsyKYD6Zx9dPnQYWwmJ+a1Q==" saltValue="f/rKXfgdb+uLRpNq4iNrI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569</v>
      </c>
      <c r="J40" s="100" t="s">
        <v>570</v>
      </c>
      <c r="K40" s="100" t="s">
        <v>571</v>
      </c>
      <c r="L40" s="100" t="s">
        <v>572</v>
      </c>
      <c r="M40" s="101" t="s">
        <v>573</v>
      </c>
    </row>
    <row r="41" spans="2:13" ht="27.75" customHeight="1" x14ac:dyDescent="0.2">
      <c r="B41" s="1208" t="s">
        <v>30</v>
      </c>
      <c r="C41" s="1209"/>
      <c r="D41" s="102"/>
      <c r="E41" s="1214" t="s">
        <v>31</v>
      </c>
      <c r="F41" s="1214"/>
      <c r="G41" s="1214"/>
      <c r="H41" s="1215"/>
      <c r="I41" s="358">
        <v>38479</v>
      </c>
      <c r="J41" s="359">
        <v>38275</v>
      </c>
      <c r="K41" s="359">
        <v>36771</v>
      </c>
      <c r="L41" s="359">
        <v>34030</v>
      </c>
      <c r="M41" s="360">
        <v>32068</v>
      </c>
    </row>
    <row r="42" spans="2:13" ht="27.75" customHeight="1" x14ac:dyDescent="0.2">
      <c r="B42" s="1210"/>
      <c r="C42" s="1211"/>
      <c r="D42" s="103"/>
      <c r="E42" s="1216" t="s">
        <v>32</v>
      </c>
      <c r="F42" s="1216"/>
      <c r="G42" s="1216"/>
      <c r="H42" s="1217"/>
      <c r="I42" s="361">
        <v>253</v>
      </c>
      <c r="J42" s="362">
        <v>215</v>
      </c>
      <c r="K42" s="362">
        <v>175</v>
      </c>
      <c r="L42" s="362">
        <v>144</v>
      </c>
      <c r="M42" s="363">
        <v>121</v>
      </c>
    </row>
    <row r="43" spans="2:13" ht="27.75" customHeight="1" x14ac:dyDescent="0.2">
      <c r="B43" s="1210"/>
      <c r="C43" s="1211"/>
      <c r="D43" s="103"/>
      <c r="E43" s="1216" t="s">
        <v>33</v>
      </c>
      <c r="F43" s="1216"/>
      <c r="G43" s="1216"/>
      <c r="H43" s="1217"/>
      <c r="I43" s="361">
        <v>18509</v>
      </c>
      <c r="J43" s="362">
        <v>17943</v>
      </c>
      <c r="K43" s="362">
        <v>17084</v>
      </c>
      <c r="L43" s="362">
        <v>15953</v>
      </c>
      <c r="M43" s="363">
        <v>15580</v>
      </c>
    </row>
    <row r="44" spans="2:13" ht="27.75" customHeight="1" x14ac:dyDescent="0.2">
      <c r="B44" s="1210"/>
      <c r="C44" s="1211"/>
      <c r="D44" s="103"/>
      <c r="E44" s="1216" t="s">
        <v>34</v>
      </c>
      <c r="F44" s="1216"/>
      <c r="G44" s="1216"/>
      <c r="H44" s="1217"/>
      <c r="I44" s="361" t="s">
        <v>528</v>
      </c>
      <c r="J44" s="362" t="s">
        <v>528</v>
      </c>
      <c r="K44" s="362" t="s">
        <v>528</v>
      </c>
      <c r="L44" s="362" t="s">
        <v>528</v>
      </c>
      <c r="M44" s="363" t="s">
        <v>528</v>
      </c>
    </row>
    <row r="45" spans="2:13" ht="27.75" customHeight="1" x14ac:dyDescent="0.2">
      <c r="B45" s="1210"/>
      <c r="C45" s="1211"/>
      <c r="D45" s="103"/>
      <c r="E45" s="1216" t="s">
        <v>35</v>
      </c>
      <c r="F45" s="1216"/>
      <c r="G45" s="1216"/>
      <c r="H45" s="1217"/>
      <c r="I45" s="361">
        <v>4605</v>
      </c>
      <c r="J45" s="362">
        <v>4407</v>
      </c>
      <c r="K45" s="362">
        <v>4334</v>
      </c>
      <c r="L45" s="362">
        <v>4400</v>
      </c>
      <c r="M45" s="363">
        <v>4756</v>
      </c>
    </row>
    <row r="46" spans="2:13" ht="27.75" customHeight="1" x14ac:dyDescent="0.2">
      <c r="B46" s="1210"/>
      <c r="C46" s="1211"/>
      <c r="D46" s="104"/>
      <c r="E46" s="1216" t="s">
        <v>36</v>
      </c>
      <c r="F46" s="1216"/>
      <c r="G46" s="1216"/>
      <c r="H46" s="1217"/>
      <c r="I46" s="361">
        <v>99</v>
      </c>
      <c r="J46" s="362">
        <v>112</v>
      </c>
      <c r="K46" s="362">
        <v>21</v>
      </c>
      <c r="L46" s="362" t="s">
        <v>528</v>
      </c>
      <c r="M46" s="363" t="s">
        <v>528</v>
      </c>
    </row>
    <row r="47" spans="2:13" ht="27.75" customHeight="1" x14ac:dyDescent="0.2">
      <c r="B47" s="1210"/>
      <c r="C47" s="1211"/>
      <c r="D47" s="105"/>
      <c r="E47" s="1218" t="s">
        <v>37</v>
      </c>
      <c r="F47" s="1219"/>
      <c r="G47" s="1219"/>
      <c r="H47" s="1220"/>
      <c r="I47" s="361" t="s">
        <v>528</v>
      </c>
      <c r="J47" s="362" t="s">
        <v>528</v>
      </c>
      <c r="K47" s="362" t="s">
        <v>528</v>
      </c>
      <c r="L47" s="362" t="s">
        <v>528</v>
      </c>
      <c r="M47" s="363" t="s">
        <v>528</v>
      </c>
    </row>
    <row r="48" spans="2:13" ht="27.75" customHeight="1" x14ac:dyDescent="0.2">
      <c r="B48" s="1210"/>
      <c r="C48" s="1211"/>
      <c r="D48" s="103"/>
      <c r="E48" s="1216" t="s">
        <v>38</v>
      </c>
      <c r="F48" s="1216"/>
      <c r="G48" s="1216"/>
      <c r="H48" s="1217"/>
      <c r="I48" s="361" t="s">
        <v>528</v>
      </c>
      <c r="J48" s="362" t="s">
        <v>528</v>
      </c>
      <c r="K48" s="362" t="s">
        <v>528</v>
      </c>
      <c r="L48" s="362" t="s">
        <v>528</v>
      </c>
      <c r="M48" s="363" t="s">
        <v>528</v>
      </c>
    </row>
    <row r="49" spans="2:13" ht="27.75" customHeight="1" x14ac:dyDescent="0.2">
      <c r="B49" s="1212"/>
      <c r="C49" s="1213"/>
      <c r="D49" s="103"/>
      <c r="E49" s="1216" t="s">
        <v>39</v>
      </c>
      <c r="F49" s="1216"/>
      <c r="G49" s="1216"/>
      <c r="H49" s="1217"/>
      <c r="I49" s="361" t="s">
        <v>528</v>
      </c>
      <c r="J49" s="362" t="s">
        <v>528</v>
      </c>
      <c r="K49" s="362" t="s">
        <v>528</v>
      </c>
      <c r="L49" s="362" t="s">
        <v>528</v>
      </c>
      <c r="M49" s="363" t="s">
        <v>528</v>
      </c>
    </row>
    <row r="50" spans="2:13" ht="27.75" customHeight="1" x14ac:dyDescent="0.2">
      <c r="B50" s="1221" t="s">
        <v>40</v>
      </c>
      <c r="C50" s="1222"/>
      <c r="D50" s="106"/>
      <c r="E50" s="1216" t="s">
        <v>41</v>
      </c>
      <c r="F50" s="1216"/>
      <c r="G50" s="1216"/>
      <c r="H50" s="1217"/>
      <c r="I50" s="361">
        <v>7195</v>
      </c>
      <c r="J50" s="362">
        <v>6822</v>
      </c>
      <c r="K50" s="362">
        <v>6106</v>
      </c>
      <c r="L50" s="362">
        <v>4901</v>
      </c>
      <c r="M50" s="363">
        <v>5625</v>
      </c>
    </row>
    <row r="51" spans="2:13" ht="27.75" customHeight="1" x14ac:dyDescent="0.2">
      <c r="B51" s="1210"/>
      <c r="C51" s="1211"/>
      <c r="D51" s="103"/>
      <c r="E51" s="1216" t="s">
        <v>42</v>
      </c>
      <c r="F51" s="1216"/>
      <c r="G51" s="1216"/>
      <c r="H51" s="1217"/>
      <c r="I51" s="361">
        <v>621</v>
      </c>
      <c r="J51" s="362">
        <v>499</v>
      </c>
      <c r="K51" s="362">
        <v>403</v>
      </c>
      <c r="L51" s="362">
        <v>355</v>
      </c>
      <c r="M51" s="363">
        <v>330</v>
      </c>
    </row>
    <row r="52" spans="2:13" ht="27.75" customHeight="1" x14ac:dyDescent="0.2">
      <c r="B52" s="1212"/>
      <c r="C52" s="1213"/>
      <c r="D52" s="103"/>
      <c r="E52" s="1216" t="s">
        <v>43</v>
      </c>
      <c r="F52" s="1216"/>
      <c r="G52" s="1216"/>
      <c r="H52" s="1217"/>
      <c r="I52" s="361">
        <v>39633</v>
      </c>
      <c r="J52" s="362">
        <v>39496</v>
      </c>
      <c r="K52" s="362">
        <v>38214</v>
      </c>
      <c r="L52" s="362">
        <v>35921</v>
      </c>
      <c r="M52" s="363">
        <v>34155</v>
      </c>
    </row>
    <row r="53" spans="2:13" ht="27.75" customHeight="1" thickBot="1" x14ac:dyDescent="0.25">
      <c r="B53" s="1223" t="s">
        <v>44</v>
      </c>
      <c r="C53" s="1224"/>
      <c r="D53" s="107"/>
      <c r="E53" s="1225" t="s">
        <v>45</v>
      </c>
      <c r="F53" s="1225"/>
      <c r="G53" s="1225"/>
      <c r="H53" s="1226"/>
      <c r="I53" s="364">
        <v>14496</v>
      </c>
      <c r="J53" s="365">
        <v>14135</v>
      </c>
      <c r="K53" s="365">
        <v>13663</v>
      </c>
      <c r="L53" s="365">
        <v>13351</v>
      </c>
      <c r="M53" s="366">
        <v>12416</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xa0xk0pO04px7DKpqOZRg4CfLV32T7rQtfKHAQWrEBtWOY9Jm1AiiIin7qP7J/cEzIF5NbatiP8ChTwHC4gPDw==" saltValue="s4kUBzzB9dl4J0F49W2b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8" zoomScale="70" zoomScaleNormal="70" zoomScaleSheetLayoutView="100" workbookViewId="0">
      <selection activeCell="H60" sqref="H60"/>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571</v>
      </c>
      <c r="G54" s="116" t="s">
        <v>572</v>
      </c>
      <c r="H54" s="117" t="s">
        <v>573</v>
      </c>
    </row>
    <row r="55" spans="2:8" ht="52.5" customHeight="1" x14ac:dyDescent="0.2">
      <c r="B55" s="118"/>
      <c r="C55" s="1235" t="s">
        <v>48</v>
      </c>
      <c r="D55" s="1235"/>
      <c r="E55" s="1236"/>
      <c r="F55" s="119">
        <v>878</v>
      </c>
      <c r="G55" s="119">
        <v>579</v>
      </c>
      <c r="H55" s="120">
        <v>729</v>
      </c>
    </row>
    <row r="56" spans="2:8" ht="52.5" customHeight="1" x14ac:dyDescent="0.2">
      <c r="B56" s="121"/>
      <c r="C56" s="1237" t="s">
        <v>49</v>
      </c>
      <c r="D56" s="1237"/>
      <c r="E56" s="1238"/>
      <c r="F56" s="122">
        <v>397</v>
      </c>
      <c r="G56" s="122">
        <v>177</v>
      </c>
      <c r="H56" s="123">
        <v>177</v>
      </c>
    </row>
    <row r="57" spans="2:8" ht="53.25" customHeight="1" x14ac:dyDescent="0.2">
      <c r="B57" s="121"/>
      <c r="C57" s="1239" t="s">
        <v>50</v>
      </c>
      <c r="D57" s="1239"/>
      <c r="E57" s="1240"/>
      <c r="F57" s="124">
        <v>4928</v>
      </c>
      <c r="G57" s="124">
        <v>4653</v>
      </c>
      <c r="H57" s="125">
        <v>4317</v>
      </c>
    </row>
    <row r="58" spans="2:8" ht="45.75" customHeight="1" x14ac:dyDescent="0.2">
      <c r="B58" s="126"/>
      <c r="C58" s="1227" t="s">
        <v>598</v>
      </c>
      <c r="D58" s="1228"/>
      <c r="E58" s="1229"/>
      <c r="F58" s="127">
        <v>1210</v>
      </c>
      <c r="G58" s="127">
        <v>1183</v>
      </c>
      <c r="H58" s="128">
        <v>1154</v>
      </c>
    </row>
    <row r="59" spans="2:8" ht="45.75" customHeight="1" x14ac:dyDescent="0.2">
      <c r="B59" s="126"/>
      <c r="C59" s="1227" t="s">
        <v>599</v>
      </c>
      <c r="D59" s="1228"/>
      <c r="E59" s="1229"/>
      <c r="F59" s="127">
        <v>677</v>
      </c>
      <c r="G59" s="127">
        <v>839</v>
      </c>
      <c r="H59" s="128">
        <v>889</v>
      </c>
    </row>
    <row r="60" spans="2:8" ht="45.75" customHeight="1" x14ac:dyDescent="0.2">
      <c r="B60" s="126"/>
      <c r="C60" s="1227" t="s">
        <v>600</v>
      </c>
      <c r="D60" s="1228"/>
      <c r="E60" s="1229"/>
      <c r="F60" s="127">
        <v>1141</v>
      </c>
      <c r="G60" s="127">
        <v>957</v>
      </c>
      <c r="H60" s="128">
        <v>835</v>
      </c>
    </row>
    <row r="61" spans="2:8" ht="45.75" customHeight="1" x14ac:dyDescent="0.2">
      <c r="B61" s="126"/>
      <c r="C61" s="1227" t="s">
        <v>601</v>
      </c>
      <c r="D61" s="1228"/>
      <c r="E61" s="1229"/>
      <c r="F61" s="127">
        <v>789</v>
      </c>
      <c r="G61" s="127">
        <v>731</v>
      </c>
      <c r="H61" s="128">
        <v>666</v>
      </c>
    </row>
    <row r="62" spans="2:8" ht="45.75" customHeight="1" thickBot="1" x14ac:dyDescent="0.25">
      <c r="B62" s="129"/>
      <c r="C62" s="1230" t="s">
        <v>602</v>
      </c>
      <c r="D62" s="1231"/>
      <c r="E62" s="1232"/>
      <c r="F62" s="130">
        <v>576</v>
      </c>
      <c r="G62" s="130">
        <v>402</v>
      </c>
      <c r="H62" s="131">
        <v>263</v>
      </c>
    </row>
    <row r="63" spans="2:8" ht="52.5" customHeight="1" thickBot="1" x14ac:dyDescent="0.25">
      <c r="B63" s="132"/>
      <c r="C63" s="1233" t="s">
        <v>51</v>
      </c>
      <c r="D63" s="1233"/>
      <c r="E63" s="1234"/>
      <c r="F63" s="133">
        <v>6203</v>
      </c>
      <c r="G63" s="133">
        <v>5409</v>
      </c>
      <c r="H63" s="134">
        <v>5223</v>
      </c>
    </row>
    <row r="64" spans="2:8" ht="13" x14ac:dyDescent="0.2"/>
  </sheetData>
  <sheetProtection algorithmName="SHA-512" hashValue="jfnDsJ6udna4WSUKFcEgJOVC3gJsOUEwbkOHZEHYl7r939ogHo8PpTpKlraQ1Ap/gF4xmyL6baz+E996v8dHkw==" saltValue="cPDnsz3dvCwt3sVshA49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N1" zoomScaleNormal="100" zoomScaleSheetLayoutView="55" workbookViewId="0">
      <selection activeCell="AN65" sqref="AN65:DC69"/>
    </sheetView>
  </sheetViews>
  <sheetFormatPr defaultColWidth="0" defaultRowHeight="13.5" customHeight="1" zeroHeight="1" x14ac:dyDescent="0.2"/>
  <cols>
    <col min="1" max="1" width="6.36328125" style="1243" customWidth="1"/>
    <col min="2" max="107" width="2.453125" style="1243" customWidth="1"/>
    <col min="108" max="108" width="6.08984375" style="1250" customWidth="1"/>
    <col min="109" max="109" width="5.90625" style="1249" customWidth="1"/>
    <col min="110" max="16384" width="8.6328125" style="1243" hidden="1"/>
  </cols>
  <sheetData>
    <row r="1" spans="1:109" ht="42.75" customHeight="1" x14ac:dyDescent="0.2">
      <c r="A1" s="1241"/>
      <c r="B1" s="1242"/>
      <c r="DD1" s="1243"/>
      <c r="DE1" s="1243"/>
    </row>
    <row r="2" spans="1:109" ht="25.5" customHeight="1" x14ac:dyDescent="0.2">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2">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62" customFormat="1" ht="13" x14ac:dyDescent="0.2">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62" customFormat="1" ht="13" x14ac:dyDescent="0.2">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62" customFormat="1" ht="13" x14ac:dyDescent="0.2">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62" customFormat="1" ht="13" x14ac:dyDescent="0.2">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62" customFormat="1" ht="13" x14ac:dyDescent="0.2">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62" customFormat="1" ht="13" x14ac:dyDescent="0.2">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62" customFormat="1" ht="13" x14ac:dyDescent="0.2">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62" customFormat="1" ht="13" x14ac:dyDescent="0.2">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62" customFormat="1" ht="13" x14ac:dyDescent="0.2">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62" customFormat="1" ht="13" x14ac:dyDescent="0.2">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62" customFormat="1" ht="13" x14ac:dyDescent="0.2">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62" customFormat="1" ht="13" x14ac:dyDescent="0.2">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62" customFormat="1" ht="13" x14ac:dyDescent="0.2">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62" customFormat="1" ht="13" x14ac:dyDescent="0.2">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62" customFormat="1" ht="13" x14ac:dyDescent="0.2">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ht="13" x14ac:dyDescent="0.2">
      <c r="DD19" s="1243"/>
      <c r="DE19" s="1243"/>
    </row>
    <row r="20" spans="1:109" ht="13" x14ac:dyDescent="0.2">
      <c r="DD20" s="1243"/>
      <c r="DE20" s="1243"/>
    </row>
    <row r="21" spans="1:109" ht="17.25" customHeight="1" x14ac:dyDescent="0.2">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2">
      <c r="B22" s="1249"/>
    </row>
    <row r="23" spans="1:109" ht="13" x14ac:dyDescent="0.2">
      <c r="B23" s="1249"/>
    </row>
    <row r="24" spans="1:109" ht="13" x14ac:dyDescent="0.2">
      <c r="B24" s="1249"/>
    </row>
    <row r="25" spans="1:109" ht="13" x14ac:dyDescent="0.2">
      <c r="B25" s="1249"/>
    </row>
    <row r="26" spans="1:109" ht="13" x14ac:dyDescent="0.2">
      <c r="B26" s="1249"/>
    </row>
    <row r="27" spans="1:109" ht="13" x14ac:dyDescent="0.2">
      <c r="B27" s="1249"/>
    </row>
    <row r="28" spans="1:109" ht="13" x14ac:dyDescent="0.2">
      <c r="B28" s="1249"/>
    </row>
    <row r="29" spans="1:109" ht="13" x14ac:dyDescent="0.2">
      <c r="B29" s="1249"/>
    </row>
    <row r="30" spans="1:109" ht="13" x14ac:dyDescent="0.2">
      <c r="B30" s="1249"/>
    </row>
    <row r="31" spans="1:109" ht="13" x14ac:dyDescent="0.2">
      <c r="B31" s="1249"/>
    </row>
    <row r="32" spans="1:109" ht="13" x14ac:dyDescent="0.2">
      <c r="B32" s="1249"/>
    </row>
    <row r="33" spans="2:109" ht="13" x14ac:dyDescent="0.2">
      <c r="B33" s="1249"/>
    </row>
    <row r="34" spans="2:109" ht="13" x14ac:dyDescent="0.2">
      <c r="B34" s="1249"/>
    </row>
    <row r="35" spans="2:109" ht="13" x14ac:dyDescent="0.2">
      <c r="B35" s="1249"/>
    </row>
    <row r="36" spans="2:109" ht="13" x14ac:dyDescent="0.2">
      <c r="B36" s="1249"/>
    </row>
    <row r="37" spans="2:109" ht="13" x14ac:dyDescent="0.2">
      <c r="B37" s="1249"/>
    </row>
    <row r="38" spans="2:109" ht="13" x14ac:dyDescent="0.2">
      <c r="B38" s="1249"/>
    </row>
    <row r="39" spans="2:109" ht="13" x14ac:dyDescent="0.2">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ht="13" x14ac:dyDescent="0.2">
      <c r="B40" s="1254"/>
      <c r="DD40" s="1254"/>
      <c r="DE40" s="1243"/>
    </row>
    <row r="41" spans="2:109" ht="16.5" x14ac:dyDescent="0.2">
      <c r="B41" s="1255" t="s">
        <v>603</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ht="13" x14ac:dyDescent="0.2">
      <c r="B42" s="1249"/>
      <c r="G42" s="1256"/>
      <c r="I42" s="1257"/>
      <c r="J42" s="1257"/>
      <c r="K42" s="1257"/>
      <c r="AM42" s="1256"/>
      <c r="AN42" s="1256" t="s">
        <v>604</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2">
      <c r="B43" s="1249"/>
      <c r="AN43" s="1258" t="s">
        <v>605</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 x14ac:dyDescent="0.2">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 x14ac:dyDescent="0.2">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 x14ac:dyDescent="0.2">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 x14ac:dyDescent="0.2">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 x14ac:dyDescent="0.2">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ht="13" x14ac:dyDescent="0.2">
      <c r="B49" s="1249"/>
      <c r="AN49" s="1243" t="s">
        <v>606</v>
      </c>
    </row>
    <row r="50" spans="1:109" ht="13" x14ac:dyDescent="0.2">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569</v>
      </c>
      <c r="BQ50" s="1274"/>
      <c r="BR50" s="1274"/>
      <c r="BS50" s="1274"/>
      <c r="BT50" s="1274"/>
      <c r="BU50" s="1274"/>
      <c r="BV50" s="1274"/>
      <c r="BW50" s="1274"/>
      <c r="BX50" s="1274" t="s">
        <v>570</v>
      </c>
      <c r="BY50" s="1274"/>
      <c r="BZ50" s="1274"/>
      <c r="CA50" s="1274"/>
      <c r="CB50" s="1274"/>
      <c r="CC50" s="1274"/>
      <c r="CD50" s="1274"/>
      <c r="CE50" s="1274"/>
      <c r="CF50" s="1274" t="s">
        <v>571</v>
      </c>
      <c r="CG50" s="1274"/>
      <c r="CH50" s="1274"/>
      <c r="CI50" s="1274"/>
      <c r="CJ50" s="1274"/>
      <c r="CK50" s="1274"/>
      <c r="CL50" s="1274"/>
      <c r="CM50" s="1274"/>
      <c r="CN50" s="1274" t="s">
        <v>572</v>
      </c>
      <c r="CO50" s="1274"/>
      <c r="CP50" s="1274"/>
      <c r="CQ50" s="1274"/>
      <c r="CR50" s="1274"/>
      <c r="CS50" s="1274"/>
      <c r="CT50" s="1274"/>
      <c r="CU50" s="1274"/>
      <c r="CV50" s="1274" t="s">
        <v>573</v>
      </c>
      <c r="CW50" s="1274"/>
      <c r="CX50" s="1274"/>
      <c r="CY50" s="1274"/>
      <c r="CZ50" s="1274"/>
      <c r="DA50" s="1274"/>
      <c r="DB50" s="1274"/>
      <c r="DC50" s="1274"/>
    </row>
    <row r="51" spans="1:109" ht="13.5" customHeight="1" x14ac:dyDescent="0.2">
      <c r="B51" s="1249"/>
      <c r="G51" s="1275"/>
      <c r="H51" s="1275"/>
      <c r="I51" s="1276"/>
      <c r="J51" s="1276"/>
      <c r="K51" s="1277"/>
      <c r="L51" s="1277"/>
      <c r="M51" s="1277"/>
      <c r="N51" s="1277"/>
      <c r="AM51" s="1267"/>
      <c r="AN51" s="1278" t="s">
        <v>607</v>
      </c>
      <c r="AO51" s="1278"/>
      <c r="AP51" s="1278"/>
      <c r="AQ51" s="1278"/>
      <c r="AR51" s="1278"/>
      <c r="AS51" s="1278"/>
      <c r="AT51" s="1278"/>
      <c r="AU51" s="1278"/>
      <c r="AV51" s="1278"/>
      <c r="AW51" s="1278"/>
      <c r="AX51" s="1278"/>
      <c r="AY51" s="1278"/>
      <c r="AZ51" s="1278"/>
      <c r="BA51" s="1278"/>
      <c r="BB51" s="1278" t="s">
        <v>608</v>
      </c>
      <c r="BC51" s="1278"/>
      <c r="BD51" s="1278"/>
      <c r="BE51" s="1278"/>
      <c r="BF51" s="1278"/>
      <c r="BG51" s="1278"/>
      <c r="BH51" s="1278"/>
      <c r="BI51" s="1278"/>
      <c r="BJ51" s="1278"/>
      <c r="BK51" s="1278"/>
      <c r="BL51" s="1278"/>
      <c r="BM51" s="1278"/>
      <c r="BN51" s="1278"/>
      <c r="BO51" s="1278"/>
      <c r="BP51" s="1279">
        <v>130.69999999999999</v>
      </c>
      <c r="BQ51" s="1279"/>
      <c r="BR51" s="1279"/>
      <c r="BS51" s="1279"/>
      <c r="BT51" s="1279"/>
      <c r="BU51" s="1279"/>
      <c r="BV51" s="1279"/>
      <c r="BW51" s="1279"/>
      <c r="BX51" s="1279">
        <v>128.80000000000001</v>
      </c>
      <c r="BY51" s="1279"/>
      <c r="BZ51" s="1279"/>
      <c r="CA51" s="1279"/>
      <c r="CB51" s="1279"/>
      <c r="CC51" s="1279"/>
      <c r="CD51" s="1279"/>
      <c r="CE51" s="1279"/>
      <c r="CF51" s="1279">
        <v>125.8</v>
      </c>
      <c r="CG51" s="1279"/>
      <c r="CH51" s="1279"/>
      <c r="CI51" s="1279"/>
      <c r="CJ51" s="1279"/>
      <c r="CK51" s="1279"/>
      <c r="CL51" s="1279"/>
      <c r="CM51" s="1279"/>
      <c r="CN51" s="1279">
        <v>118.4</v>
      </c>
      <c r="CO51" s="1279"/>
      <c r="CP51" s="1279"/>
      <c r="CQ51" s="1279"/>
      <c r="CR51" s="1279"/>
      <c r="CS51" s="1279"/>
      <c r="CT51" s="1279"/>
      <c r="CU51" s="1279"/>
      <c r="CV51" s="1279">
        <v>106.2</v>
      </c>
      <c r="CW51" s="1279"/>
      <c r="CX51" s="1279"/>
      <c r="CY51" s="1279"/>
      <c r="CZ51" s="1279"/>
      <c r="DA51" s="1279"/>
      <c r="DB51" s="1279"/>
      <c r="DC51" s="1279"/>
    </row>
    <row r="52" spans="1:109" ht="13" x14ac:dyDescent="0.2">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609</v>
      </c>
      <c r="BC53" s="1278"/>
      <c r="BD53" s="1278"/>
      <c r="BE53" s="1278"/>
      <c r="BF53" s="1278"/>
      <c r="BG53" s="1278"/>
      <c r="BH53" s="1278"/>
      <c r="BI53" s="1278"/>
      <c r="BJ53" s="1278"/>
      <c r="BK53" s="1278"/>
      <c r="BL53" s="1278"/>
      <c r="BM53" s="1278"/>
      <c r="BN53" s="1278"/>
      <c r="BO53" s="1278"/>
      <c r="BP53" s="1279">
        <v>54.6</v>
      </c>
      <c r="BQ53" s="1279"/>
      <c r="BR53" s="1279"/>
      <c r="BS53" s="1279"/>
      <c r="BT53" s="1279"/>
      <c r="BU53" s="1279"/>
      <c r="BV53" s="1279"/>
      <c r="BW53" s="1279"/>
      <c r="BX53" s="1279">
        <v>56</v>
      </c>
      <c r="BY53" s="1279"/>
      <c r="BZ53" s="1279"/>
      <c r="CA53" s="1279"/>
      <c r="CB53" s="1279"/>
      <c r="CC53" s="1279"/>
      <c r="CD53" s="1279"/>
      <c r="CE53" s="1279"/>
      <c r="CF53" s="1279">
        <v>39.1</v>
      </c>
      <c r="CG53" s="1279"/>
      <c r="CH53" s="1279"/>
      <c r="CI53" s="1279"/>
      <c r="CJ53" s="1279"/>
      <c r="CK53" s="1279"/>
      <c r="CL53" s="1279"/>
      <c r="CM53" s="1279"/>
      <c r="CN53" s="1279">
        <v>49.2</v>
      </c>
      <c r="CO53" s="1279"/>
      <c r="CP53" s="1279"/>
      <c r="CQ53" s="1279"/>
      <c r="CR53" s="1279"/>
      <c r="CS53" s="1279"/>
      <c r="CT53" s="1279"/>
      <c r="CU53" s="1279"/>
      <c r="CV53" s="1279">
        <v>50.9</v>
      </c>
      <c r="CW53" s="1279"/>
      <c r="CX53" s="1279"/>
      <c r="CY53" s="1279"/>
      <c r="CZ53" s="1279"/>
      <c r="DA53" s="1279"/>
      <c r="DB53" s="1279"/>
      <c r="DC53" s="1279"/>
    </row>
    <row r="54" spans="1:109" ht="13" x14ac:dyDescent="0.2">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257"/>
      <c r="B55" s="1249"/>
      <c r="G55" s="1268"/>
      <c r="H55" s="1268"/>
      <c r="I55" s="1268"/>
      <c r="J55" s="1268"/>
      <c r="K55" s="1277"/>
      <c r="L55" s="1277"/>
      <c r="M55" s="1277"/>
      <c r="N55" s="1277"/>
      <c r="AN55" s="1274" t="s">
        <v>610</v>
      </c>
      <c r="AO55" s="1274"/>
      <c r="AP55" s="1274"/>
      <c r="AQ55" s="1274"/>
      <c r="AR55" s="1274"/>
      <c r="AS55" s="1274"/>
      <c r="AT55" s="1274"/>
      <c r="AU55" s="1274"/>
      <c r="AV55" s="1274"/>
      <c r="AW55" s="1274"/>
      <c r="AX55" s="1274"/>
      <c r="AY55" s="1274"/>
      <c r="AZ55" s="1274"/>
      <c r="BA55" s="1274"/>
      <c r="BB55" s="1278" t="s">
        <v>608</v>
      </c>
      <c r="BC55" s="1278"/>
      <c r="BD55" s="1278"/>
      <c r="BE55" s="1278"/>
      <c r="BF55" s="1278"/>
      <c r="BG55" s="1278"/>
      <c r="BH55" s="1278"/>
      <c r="BI55" s="1278"/>
      <c r="BJ55" s="1278"/>
      <c r="BK55" s="1278"/>
      <c r="BL55" s="1278"/>
      <c r="BM55" s="1278"/>
      <c r="BN55" s="1278"/>
      <c r="BO55" s="1278"/>
      <c r="BP55" s="1279">
        <v>53.4</v>
      </c>
      <c r="BQ55" s="1279"/>
      <c r="BR55" s="1279"/>
      <c r="BS55" s="1279"/>
      <c r="BT55" s="1279"/>
      <c r="BU55" s="1279"/>
      <c r="BV55" s="1279"/>
      <c r="BW55" s="1279"/>
      <c r="BX55" s="1279">
        <v>48</v>
      </c>
      <c r="BY55" s="1279"/>
      <c r="BZ55" s="1279"/>
      <c r="CA55" s="1279"/>
      <c r="CB55" s="1279"/>
      <c r="CC55" s="1279"/>
      <c r="CD55" s="1279"/>
      <c r="CE55" s="1279"/>
      <c r="CF55" s="1279">
        <v>49.1</v>
      </c>
      <c r="CG55" s="1279"/>
      <c r="CH55" s="1279"/>
      <c r="CI55" s="1279"/>
      <c r="CJ55" s="1279"/>
      <c r="CK55" s="1279"/>
      <c r="CL55" s="1279"/>
      <c r="CM55" s="1279"/>
      <c r="CN55" s="1279">
        <v>41.5</v>
      </c>
      <c r="CO55" s="1279"/>
      <c r="CP55" s="1279"/>
      <c r="CQ55" s="1279"/>
      <c r="CR55" s="1279"/>
      <c r="CS55" s="1279"/>
      <c r="CT55" s="1279"/>
      <c r="CU55" s="1279"/>
      <c r="CV55" s="1279">
        <v>25.2</v>
      </c>
      <c r="CW55" s="1279"/>
      <c r="CX55" s="1279"/>
      <c r="CY55" s="1279"/>
      <c r="CZ55" s="1279"/>
      <c r="DA55" s="1279"/>
      <c r="DB55" s="1279"/>
      <c r="DC55" s="1279"/>
    </row>
    <row r="56" spans="1:109" ht="13" x14ac:dyDescent="0.2">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ht="13" x14ac:dyDescent="0.2">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609</v>
      </c>
      <c r="BC57" s="1278"/>
      <c r="BD57" s="1278"/>
      <c r="BE57" s="1278"/>
      <c r="BF57" s="1278"/>
      <c r="BG57" s="1278"/>
      <c r="BH57" s="1278"/>
      <c r="BI57" s="1278"/>
      <c r="BJ57" s="1278"/>
      <c r="BK57" s="1278"/>
      <c r="BL57" s="1278"/>
      <c r="BM57" s="1278"/>
      <c r="BN57" s="1278"/>
      <c r="BO57" s="1278"/>
      <c r="BP57" s="1279">
        <v>59.6</v>
      </c>
      <c r="BQ57" s="1279"/>
      <c r="BR57" s="1279"/>
      <c r="BS57" s="1279"/>
      <c r="BT57" s="1279"/>
      <c r="BU57" s="1279"/>
      <c r="BV57" s="1279"/>
      <c r="BW57" s="1279"/>
      <c r="BX57" s="1279">
        <v>60.8</v>
      </c>
      <c r="BY57" s="1279"/>
      <c r="BZ57" s="1279"/>
      <c r="CA57" s="1279"/>
      <c r="CB57" s="1279"/>
      <c r="CC57" s="1279"/>
      <c r="CD57" s="1279"/>
      <c r="CE57" s="1279"/>
      <c r="CF57" s="1279">
        <v>61</v>
      </c>
      <c r="CG57" s="1279"/>
      <c r="CH57" s="1279"/>
      <c r="CI57" s="1279"/>
      <c r="CJ57" s="1279"/>
      <c r="CK57" s="1279"/>
      <c r="CL57" s="1279"/>
      <c r="CM57" s="1279"/>
      <c r="CN57" s="1279">
        <v>61.7</v>
      </c>
      <c r="CO57" s="1279"/>
      <c r="CP57" s="1279"/>
      <c r="CQ57" s="1279"/>
      <c r="CR57" s="1279"/>
      <c r="CS57" s="1279"/>
      <c r="CT57" s="1279"/>
      <c r="CU57" s="1279"/>
      <c r="CV57" s="1279">
        <v>62.4</v>
      </c>
      <c r="CW57" s="1279"/>
      <c r="CX57" s="1279"/>
      <c r="CY57" s="1279"/>
      <c r="CZ57" s="1279"/>
      <c r="DA57" s="1279"/>
      <c r="DB57" s="1279"/>
      <c r="DC57" s="1279"/>
      <c r="DD57" s="1282"/>
      <c r="DE57" s="1280"/>
    </row>
    <row r="58" spans="1:109" s="1257" customFormat="1" ht="13" x14ac:dyDescent="0.2">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ht="13" x14ac:dyDescent="0.2">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ht="13" x14ac:dyDescent="0.2">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ht="13" x14ac:dyDescent="0.2">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ht="13" x14ac:dyDescent="0.2">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6.5" x14ac:dyDescent="0.2">
      <c r="B63" s="1288" t="s">
        <v>611</v>
      </c>
    </row>
    <row r="64" spans="1:109" ht="13" x14ac:dyDescent="0.2">
      <c r="B64" s="1249"/>
      <c r="G64" s="1256"/>
      <c r="I64" s="1289"/>
      <c r="J64" s="1289"/>
      <c r="K64" s="1289"/>
      <c r="L64" s="1289"/>
      <c r="M64" s="1289"/>
      <c r="N64" s="1290"/>
      <c r="AM64" s="1256"/>
      <c r="AN64" s="1256" t="s">
        <v>604</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ht="13" customHeight="1" x14ac:dyDescent="0.2">
      <c r="B65" s="1249"/>
      <c r="AN65" s="1258" t="s">
        <v>612</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ht="13" x14ac:dyDescent="0.2">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ht="13" x14ac:dyDescent="0.2">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ht="13" x14ac:dyDescent="0.2">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ht="13" x14ac:dyDescent="0.2">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ht="13" x14ac:dyDescent="0.2">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ht="13" x14ac:dyDescent="0.2">
      <c r="B71" s="1249"/>
      <c r="G71" s="1294"/>
      <c r="I71" s="1295"/>
      <c r="J71" s="1292"/>
      <c r="K71" s="1292"/>
      <c r="L71" s="1293"/>
      <c r="M71" s="1292"/>
      <c r="N71" s="1293"/>
      <c r="AM71" s="1294"/>
      <c r="AN71" s="1243" t="s">
        <v>606</v>
      </c>
    </row>
    <row r="72" spans="2:107" ht="13" x14ac:dyDescent="0.2">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569</v>
      </c>
      <c r="BQ72" s="1274"/>
      <c r="BR72" s="1274"/>
      <c r="BS72" s="1274"/>
      <c r="BT72" s="1274"/>
      <c r="BU72" s="1274"/>
      <c r="BV72" s="1274"/>
      <c r="BW72" s="1274"/>
      <c r="BX72" s="1274" t="s">
        <v>570</v>
      </c>
      <c r="BY72" s="1274"/>
      <c r="BZ72" s="1274"/>
      <c r="CA72" s="1274"/>
      <c r="CB72" s="1274"/>
      <c r="CC72" s="1274"/>
      <c r="CD72" s="1274"/>
      <c r="CE72" s="1274"/>
      <c r="CF72" s="1274" t="s">
        <v>571</v>
      </c>
      <c r="CG72" s="1274"/>
      <c r="CH72" s="1274"/>
      <c r="CI72" s="1274"/>
      <c r="CJ72" s="1274"/>
      <c r="CK72" s="1274"/>
      <c r="CL72" s="1274"/>
      <c r="CM72" s="1274"/>
      <c r="CN72" s="1274" t="s">
        <v>572</v>
      </c>
      <c r="CO72" s="1274"/>
      <c r="CP72" s="1274"/>
      <c r="CQ72" s="1274"/>
      <c r="CR72" s="1274"/>
      <c r="CS72" s="1274"/>
      <c r="CT72" s="1274"/>
      <c r="CU72" s="1274"/>
      <c r="CV72" s="1274" t="s">
        <v>573</v>
      </c>
      <c r="CW72" s="1274"/>
      <c r="CX72" s="1274"/>
      <c r="CY72" s="1274"/>
      <c r="CZ72" s="1274"/>
      <c r="DA72" s="1274"/>
      <c r="DB72" s="1274"/>
      <c r="DC72" s="1274"/>
    </row>
    <row r="73" spans="2:107" ht="13" x14ac:dyDescent="0.2">
      <c r="B73" s="1249"/>
      <c r="G73" s="1275"/>
      <c r="H73" s="1275"/>
      <c r="I73" s="1275"/>
      <c r="J73" s="1275"/>
      <c r="K73" s="1296"/>
      <c r="L73" s="1296"/>
      <c r="M73" s="1296"/>
      <c r="N73" s="1296"/>
      <c r="AM73" s="1267"/>
      <c r="AN73" s="1278" t="s">
        <v>607</v>
      </c>
      <c r="AO73" s="1278"/>
      <c r="AP73" s="1278"/>
      <c r="AQ73" s="1278"/>
      <c r="AR73" s="1278"/>
      <c r="AS73" s="1278"/>
      <c r="AT73" s="1278"/>
      <c r="AU73" s="1278"/>
      <c r="AV73" s="1278"/>
      <c r="AW73" s="1278"/>
      <c r="AX73" s="1278"/>
      <c r="AY73" s="1278"/>
      <c r="AZ73" s="1278"/>
      <c r="BA73" s="1278"/>
      <c r="BB73" s="1278" t="s">
        <v>608</v>
      </c>
      <c r="BC73" s="1278"/>
      <c r="BD73" s="1278"/>
      <c r="BE73" s="1278"/>
      <c r="BF73" s="1278"/>
      <c r="BG73" s="1278"/>
      <c r="BH73" s="1278"/>
      <c r="BI73" s="1278"/>
      <c r="BJ73" s="1278"/>
      <c r="BK73" s="1278"/>
      <c r="BL73" s="1278"/>
      <c r="BM73" s="1278"/>
      <c r="BN73" s="1278"/>
      <c r="BO73" s="1278"/>
      <c r="BP73" s="1279">
        <v>130.69999999999999</v>
      </c>
      <c r="BQ73" s="1279"/>
      <c r="BR73" s="1279"/>
      <c r="BS73" s="1279"/>
      <c r="BT73" s="1279"/>
      <c r="BU73" s="1279"/>
      <c r="BV73" s="1279"/>
      <c r="BW73" s="1279"/>
      <c r="BX73" s="1279">
        <v>128.80000000000001</v>
      </c>
      <c r="BY73" s="1279"/>
      <c r="BZ73" s="1279"/>
      <c r="CA73" s="1279"/>
      <c r="CB73" s="1279"/>
      <c r="CC73" s="1279"/>
      <c r="CD73" s="1279"/>
      <c r="CE73" s="1279"/>
      <c r="CF73" s="1279">
        <v>125.8</v>
      </c>
      <c r="CG73" s="1279"/>
      <c r="CH73" s="1279"/>
      <c r="CI73" s="1279"/>
      <c r="CJ73" s="1279"/>
      <c r="CK73" s="1279"/>
      <c r="CL73" s="1279"/>
      <c r="CM73" s="1279"/>
      <c r="CN73" s="1279">
        <v>118.4</v>
      </c>
      <c r="CO73" s="1279"/>
      <c r="CP73" s="1279"/>
      <c r="CQ73" s="1279"/>
      <c r="CR73" s="1279"/>
      <c r="CS73" s="1279"/>
      <c r="CT73" s="1279"/>
      <c r="CU73" s="1279"/>
      <c r="CV73" s="1279">
        <v>106.2</v>
      </c>
      <c r="CW73" s="1279"/>
      <c r="CX73" s="1279"/>
      <c r="CY73" s="1279"/>
      <c r="CZ73" s="1279"/>
      <c r="DA73" s="1279"/>
      <c r="DB73" s="1279"/>
      <c r="DC73" s="1279"/>
    </row>
    <row r="74" spans="2:107" ht="13" x14ac:dyDescent="0.2">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613</v>
      </c>
      <c r="BC75" s="1278"/>
      <c r="BD75" s="1278"/>
      <c r="BE75" s="1278"/>
      <c r="BF75" s="1278"/>
      <c r="BG75" s="1278"/>
      <c r="BH75" s="1278"/>
      <c r="BI75" s="1278"/>
      <c r="BJ75" s="1278"/>
      <c r="BK75" s="1278"/>
      <c r="BL75" s="1278"/>
      <c r="BM75" s="1278"/>
      <c r="BN75" s="1278"/>
      <c r="BO75" s="1278"/>
      <c r="BP75" s="1279">
        <v>15.9</v>
      </c>
      <c r="BQ75" s="1279"/>
      <c r="BR75" s="1279"/>
      <c r="BS75" s="1279"/>
      <c r="BT75" s="1279"/>
      <c r="BU75" s="1279"/>
      <c r="BV75" s="1279"/>
      <c r="BW75" s="1279"/>
      <c r="BX75" s="1279">
        <v>16.100000000000001</v>
      </c>
      <c r="BY75" s="1279"/>
      <c r="BZ75" s="1279"/>
      <c r="CA75" s="1279"/>
      <c r="CB75" s="1279"/>
      <c r="CC75" s="1279"/>
      <c r="CD75" s="1279"/>
      <c r="CE75" s="1279"/>
      <c r="CF75" s="1279">
        <v>15.8</v>
      </c>
      <c r="CG75" s="1279"/>
      <c r="CH75" s="1279"/>
      <c r="CI75" s="1279"/>
      <c r="CJ75" s="1279"/>
      <c r="CK75" s="1279"/>
      <c r="CL75" s="1279"/>
      <c r="CM75" s="1279"/>
      <c r="CN75" s="1279">
        <v>15.5</v>
      </c>
      <c r="CO75" s="1279"/>
      <c r="CP75" s="1279"/>
      <c r="CQ75" s="1279"/>
      <c r="CR75" s="1279"/>
      <c r="CS75" s="1279"/>
      <c r="CT75" s="1279"/>
      <c r="CU75" s="1279"/>
      <c r="CV75" s="1279">
        <v>14.7</v>
      </c>
      <c r="CW75" s="1279"/>
      <c r="CX75" s="1279"/>
      <c r="CY75" s="1279"/>
      <c r="CZ75" s="1279"/>
      <c r="DA75" s="1279"/>
      <c r="DB75" s="1279"/>
      <c r="DC75" s="1279"/>
    </row>
    <row r="76" spans="2:107" ht="13" x14ac:dyDescent="0.2">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49"/>
      <c r="G77" s="1268"/>
      <c r="H77" s="1268"/>
      <c r="I77" s="1268"/>
      <c r="J77" s="1268"/>
      <c r="K77" s="1296"/>
      <c r="L77" s="1296"/>
      <c r="M77" s="1296"/>
      <c r="N77" s="1296"/>
      <c r="AN77" s="1274" t="s">
        <v>610</v>
      </c>
      <c r="AO77" s="1274"/>
      <c r="AP77" s="1274"/>
      <c r="AQ77" s="1274"/>
      <c r="AR77" s="1274"/>
      <c r="AS77" s="1274"/>
      <c r="AT77" s="1274"/>
      <c r="AU77" s="1274"/>
      <c r="AV77" s="1274"/>
      <c r="AW77" s="1274"/>
      <c r="AX77" s="1274"/>
      <c r="AY77" s="1274"/>
      <c r="AZ77" s="1274"/>
      <c r="BA77" s="1274"/>
      <c r="BB77" s="1278" t="s">
        <v>608</v>
      </c>
      <c r="BC77" s="1278"/>
      <c r="BD77" s="1278"/>
      <c r="BE77" s="1278"/>
      <c r="BF77" s="1278"/>
      <c r="BG77" s="1278"/>
      <c r="BH77" s="1278"/>
      <c r="BI77" s="1278"/>
      <c r="BJ77" s="1278"/>
      <c r="BK77" s="1278"/>
      <c r="BL77" s="1278"/>
      <c r="BM77" s="1278"/>
      <c r="BN77" s="1278"/>
      <c r="BO77" s="1278"/>
      <c r="BP77" s="1279">
        <v>53.4</v>
      </c>
      <c r="BQ77" s="1279"/>
      <c r="BR77" s="1279"/>
      <c r="BS77" s="1279"/>
      <c r="BT77" s="1279"/>
      <c r="BU77" s="1279"/>
      <c r="BV77" s="1279"/>
      <c r="BW77" s="1279"/>
      <c r="BX77" s="1279">
        <v>48</v>
      </c>
      <c r="BY77" s="1279"/>
      <c r="BZ77" s="1279"/>
      <c r="CA77" s="1279"/>
      <c r="CB77" s="1279"/>
      <c r="CC77" s="1279"/>
      <c r="CD77" s="1279"/>
      <c r="CE77" s="1279"/>
      <c r="CF77" s="1279">
        <v>49.1</v>
      </c>
      <c r="CG77" s="1279"/>
      <c r="CH77" s="1279"/>
      <c r="CI77" s="1279"/>
      <c r="CJ77" s="1279"/>
      <c r="CK77" s="1279"/>
      <c r="CL77" s="1279"/>
      <c r="CM77" s="1279"/>
      <c r="CN77" s="1279">
        <v>41.5</v>
      </c>
      <c r="CO77" s="1279"/>
      <c r="CP77" s="1279"/>
      <c r="CQ77" s="1279"/>
      <c r="CR77" s="1279"/>
      <c r="CS77" s="1279"/>
      <c r="CT77" s="1279"/>
      <c r="CU77" s="1279"/>
      <c r="CV77" s="1279">
        <v>25.2</v>
      </c>
      <c r="CW77" s="1279"/>
      <c r="CX77" s="1279"/>
      <c r="CY77" s="1279"/>
      <c r="CZ77" s="1279"/>
      <c r="DA77" s="1279"/>
      <c r="DB77" s="1279"/>
      <c r="DC77" s="1279"/>
    </row>
    <row r="78" spans="2:107" ht="13" x14ac:dyDescent="0.2">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613</v>
      </c>
      <c r="BC79" s="1278"/>
      <c r="BD79" s="1278"/>
      <c r="BE79" s="1278"/>
      <c r="BF79" s="1278"/>
      <c r="BG79" s="1278"/>
      <c r="BH79" s="1278"/>
      <c r="BI79" s="1278"/>
      <c r="BJ79" s="1278"/>
      <c r="BK79" s="1278"/>
      <c r="BL79" s="1278"/>
      <c r="BM79" s="1278"/>
      <c r="BN79" s="1278"/>
      <c r="BO79" s="1278"/>
      <c r="BP79" s="1279">
        <v>9.8000000000000007</v>
      </c>
      <c r="BQ79" s="1279"/>
      <c r="BR79" s="1279"/>
      <c r="BS79" s="1279"/>
      <c r="BT79" s="1279"/>
      <c r="BU79" s="1279"/>
      <c r="BV79" s="1279"/>
      <c r="BW79" s="1279"/>
      <c r="BX79" s="1279">
        <v>9.6</v>
      </c>
      <c r="BY79" s="1279"/>
      <c r="BZ79" s="1279"/>
      <c r="CA79" s="1279"/>
      <c r="CB79" s="1279"/>
      <c r="CC79" s="1279"/>
      <c r="CD79" s="1279"/>
      <c r="CE79" s="1279"/>
      <c r="CF79" s="1279">
        <v>9.5</v>
      </c>
      <c r="CG79" s="1279"/>
      <c r="CH79" s="1279"/>
      <c r="CI79" s="1279"/>
      <c r="CJ79" s="1279"/>
      <c r="CK79" s="1279"/>
      <c r="CL79" s="1279"/>
      <c r="CM79" s="1279"/>
      <c r="CN79" s="1279">
        <v>9.1999999999999993</v>
      </c>
      <c r="CO79" s="1279"/>
      <c r="CP79" s="1279"/>
      <c r="CQ79" s="1279"/>
      <c r="CR79" s="1279"/>
      <c r="CS79" s="1279"/>
      <c r="CT79" s="1279"/>
      <c r="CU79" s="1279"/>
      <c r="CV79" s="1279">
        <v>8.9</v>
      </c>
      <c r="CW79" s="1279"/>
      <c r="CX79" s="1279"/>
      <c r="CY79" s="1279"/>
      <c r="CZ79" s="1279"/>
      <c r="DA79" s="1279"/>
      <c r="DB79" s="1279"/>
      <c r="DC79" s="1279"/>
    </row>
    <row r="80" spans="2:107" ht="13" x14ac:dyDescent="0.2">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49"/>
    </row>
    <row r="82" spans="2:109" ht="16.5" x14ac:dyDescent="0.2">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ht="13" x14ac:dyDescent="0.2">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ht="13" x14ac:dyDescent="0.2">
      <c r="DD84" s="1243"/>
      <c r="DE84" s="1243"/>
    </row>
    <row r="85" spans="2:109" ht="13" x14ac:dyDescent="0.2">
      <c r="DD85" s="1243"/>
      <c r="DE85" s="1243"/>
    </row>
  </sheetData>
  <sheetProtection algorithmName="SHA-512" hashValue="lKFooucKrq1v3G2HD2V4HBECp4cLhSIILtqCdWvSJhyyJ323qM4l/igDx8xV+g4yTD243xIkm8N8J1Ls0lN/3w==" saltValue="tJGdfFlKeRvJHhHahQRq2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election activeCell="AN65" sqref="AN65:DC69"/>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516</v>
      </c>
    </row>
  </sheetData>
  <sheetProtection algorithmName="SHA-512" hashValue="OfagIL8L81uidypmwFM/C2zpiLQF/nyYY0bACVtrhuW1xj/NbVwPcK6fxYUnXa2m3GcBmgjEgIq00rlk/zvpTg==" saltValue="fiIxvKTILZIXpDv/GnZ6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55" zoomScaleNormal="100" zoomScaleSheetLayoutView="55" workbookViewId="0">
      <selection activeCell="AN65" sqref="AN65:DC69"/>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516</v>
      </c>
    </row>
  </sheetData>
  <sheetProtection algorithmName="SHA-512" hashValue="Aknjbq7MSNZHKhr2EKDt03SK7RpHm10hfQtLBjzwtUoojIG78JKIpYKVGjGyj3DlHFROpBVqRdZzBtSkumXaew==" saltValue="LickoSYZnmMLV9l0UOwG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566</v>
      </c>
      <c r="G2" s="148"/>
      <c r="H2" s="149"/>
    </row>
    <row r="3" spans="1:8" x14ac:dyDescent="0.2">
      <c r="A3" s="145" t="s">
        <v>559</v>
      </c>
      <c r="B3" s="150"/>
      <c r="C3" s="151"/>
      <c r="D3" s="152">
        <v>144115</v>
      </c>
      <c r="E3" s="153"/>
      <c r="F3" s="154">
        <v>88968</v>
      </c>
      <c r="G3" s="155"/>
      <c r="H3" s="156"/>
    </row>
    <row r="4" spans="1:8" x14ac:dyDescent="0.2">
      <c r="A4" s="157"/>
      <c r="B4" s="158"/>
      <c r="C4" s="159"/>
      <c r="D4" s="160">
        <v>109815</v>
      </c>
      <c r="E4" s="161"/>
      <c r="F4" s="162">
        <v>45482</v>
      </c>
      <c r="G4" s="163"/>
      <c r="H4" s="164"/>
    </row>
    <row r="5" spans="1:8" x14ac:dyDescent="0.2">
      <c r="A5" s="145" t="s">
        <v>561</v>
      </c>
      <c r="B5" s="150"/>
      <c r="C5" s="151"/>
      <c r="D5" s="152">
        <v>94900</v>
      </c>
      <c r="E5" s="153"/>
      <c r="F5" s="154">
        <v>85173</v>
      </c>
      <c r="G5" s="155"/>
      <c r="H5" s="156"/>
    </row>
    <row r="6" spans="1:8" x14ac:dyDescent="0.2">
      <c r="A6" s="157"/>
      <c r="B6" s="158"/>
      <c r="C6" s="159"/>
      <c r="D6" s="160">
        <v>37039</v>
      </c>
      <c r="E6" s="161"/>
      <c r="F6" s="162">
        <v>43913</v>
      </c>
      <c r="G6" s="163"/>
      <c r="H6" s="164"/>
    </row>
    <row r="7" spans="1:8" x14ac:dyDescent="0.2">
      <c r="A7" s="145" t="s">
        <v>562</v>
      </c>
      <c r="B7" s="150"/>
      <c r="C7" s="151"/>
      <c r="D7" s="152">
        <v>67554</v>
      </c>
      <c r="E7" s="153"/>
      <c r="F7" s="154">
        <v>94081</v>
      </c>
      <c r="G7" s="155"/>
      <c r="H7" s="156"/>
    </row>
    <row r="8" spans="1:8" x14ac:dyDescent="0.2">
      <c r="A8" s="157"/>
      <c r="B8" s="158"/>
      <c r="C8" s="159"/>
      <c r="D8" s="160">
        <v>28432</v>
      </c>
      <c r="E8" s="161"/>
      <c r="F8" s="162">
        <v>48949</v>
      </c>
      <c r="G8" s="163"/>
      <c r="H8" s="164"/>
    </row>
    <row r="9" spans="1:8" x14ac:dyDescent="0.2">
      <c r="A9" s="145" t="s">
        <v>563</v>
      </c>
      <c r="B9" s="150"/>
      <c r="C9" s="151"/>
      <c r="D9" s="152">
        <v>57486</v>
      </c>
      <c r="E9" s="153"/>
      <c r="F9" s="154">
        <v>92632</v>
      </c>
      <c r="G9" s="155"/>
      <c r="H9" s="156"/>
    </row>
    <row r="10" spans="1:8" x14ac:dyDescent="0.2">
      <c r="A10" s="157"/>
      <c r="B10" s="158"/>
      <c r="C10" s="159"/>
      <c r="D10" s="160">
        <v>19813</v>
      </c>
      <c r="E10" s="161"/>
      <c r="F10" s="162">
        <v>47978</v>
      </c>
      <c r="G10" s="163"/>
      <c r="H10" s="164"/>
    </row>
    <row r="11" spans="1:8" x14ac:dyDescent="0.2">
      <c r="A11" s="145" t="s">
        <v>564</v>
      </c>
      <c r="B11" s="150"/>
      <c r="C11" s="151"/>
      <c r="D11" s="152">
        <v>65246</v>
      </c>
      <c r="E11" s="153"/>
      <c r="F11" s="154">
        <v>96469</v>
      </c>
      <c r="G11" s="155"/>
      <c r="H11" s="156"/>
    </row>
    <row r="12" spans="1:8" x14ac:dyDescent="0.2">
      <c r="A12" s="157"/>
      <c r="B12" s="158"/>
      <c r="C12" s="165"/>
      <c r="D12" s="160">
        <v>35393</v>
      </c>
      <c r="E12" s="161"/>
      <c r="F12" s="162">
        <v>49775</v>
      </c>
      <c r="G12" s="163"/>
      <c r="H12" s="164"/>
    </row>
    <row r="13" spans="1:8" x14ac:dyDescent="0.2">
      <c r="A13" s="145"/>
      <c r="B13" s="150"/>
      <c r="C13" s="166"/>
      <c r="D13" s="167">
        <v>85860</v>
      </c>
      <c r="E13" s="168"/>
      <c r="F13" s="169">
        <v>91465</v>
      </c>
      <c r="G13" s="170"/>
      <c r="H13" s="156"/>
    </row>
    <row r="14" spans="1:8" x14ac:dyDescent="0.2">
      <c r="A14" s="157"/>
      <c r="B14" s="158"/>
      <c r="C14" s="159"/>
      <c r="D14" s="160">
        <v>46098</v>
      </c>
      <c r="E14" s="161"/>
      <c r="F14" s="162">
        <v>47219</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2.17</v>
      </c>
      <c r="C19" s="171">
        <f>ROUND(VALUE(SUBSTITUTE(実質収支比率等に係る経年分析!G$48,"▲","-")),2)</f>
        <v>1.77</v>
      </c>
      <c r="D19" s="171">
        <f>ROUND(VALUE(SUBSTITUTE(実質収支比率等に係る経年分析!H$48,"▲","-")),2)</f>
        <v>2.85</v>
      </c>
      <c r="E19" s="171">
        <f>ROUND(VALUE(SUBSTITUTE(実質収支比率等に係る経年分析!I$48,"▲","-")),2)</f>
        <v>2.62</v>
      </c>
      <c r="F19" s="171">
        <f>ROUND(VALUE(SUBSTITUTE(実質収支比率等に係る経年分析!J$48,"▲","-")),2)</f>
        <v>6.01</v>
      </c>
    </row>
    <row r="20" spans="1:11" x14ac:dyDescent="0.2">
      <c r="A20" s="171" t="s">
        <v>55</v>
      </c>
      <c r="B20" s="171">
        <f>ROUND(VALUE(SUBSTITUTE(実質収支比率等に係る経年分析!F$47,"▲","-")),2)</f>
        <v>11.98</v>
      </c>
      <c r="C20" s="171">
        <f>ROUND(VALUE(SUBSTITUTE(実質収支比率等に係る経年分析!G$47,"▲","-")),2)</f>
        <v>9.86</v>
      </c>
      <c r="D20" s="171">
        <f>ROUND(VALUE(SUBSTITUTE(実質収支比率等に係る経年分析!H$47,"▲","-")),2)</f>
        <v>6.17</v>
      </c>
      <c r="E20" s="171">
        <f>ROUND(VALUE(SUBSTITUTE(実質収支比率等に係る経年分析!I$47,"▲","-")),2)</f>
        <v>3.86</v>
      </c>
      <c r="F20" s="171">
        <f>ROUND(VALUE(SUBSTITUTE(実質収支比率等に係る経年分析!J$47,"▲","-")),2)</f>
        <v>4.75</v>
      </c>
    </row>
    <row r="21" spans="1:11" x14ac:dyDescent="0.2">
      <c r="A21" s="171" t="s">
        <v>56</v>
      </c>
      <c r="B21" s="171">
        <f>IF(ISNUMBER(VALUE(SUBSTITUTE(実質収支比率等に係る経年分析!F$49,"▲","-"))),ROUND(VALUE(SUBSTITUTE(実質収支比率等に係る経年分析!F$49,"▲","-")),2),NA())</f>
        <v>-2.33</v>
      </c>
      <c r="C21" s="171">
        <f>IF(ISNUMBER(VALUE(SUBSTITUTE(実質収支比率等に係る経年分析!G$49,"▲","-"))),ROUND(VALUE(SUBSTITUTE(実質収支比率等に係る経年分析!G$49,"▲","-")),2),NA())</f>
        <v>-2.58</v>
      </c>
      <c r="D21" s="171">
        <f>IF(ISNUMBER(VALUE(SUBSTITUTE(実質収支比率等に係る経年分析!H$49,"▲","-"))),ROUND(VALUE(SUBSTITUTE(実質収支比率等に係る経年分析!H$49,"▲","-")),2),NA())</f>
        <v>-2.6</v>
      </c>
      <c r="E21" s="171">
        <f>IF(ISNUMBER(VALUE(SUBSTITUTE(実質収支比率等に係る経年分析!I$49,"▲","-"))),ROUND(VALUE(SUBSTITUTE(実質収支比率等に係る経年分析!I$49,"▲","-")),2),NA())</f>
        <v>2.29</v>
      </c>
      <c r="F21" s="171">
        <f>IF(ISNUMBER(VALUE(SUBSTITUTE(実質収支比率等に係る経年分析!J$49,"▲","-"))),ROUND(VALUE(SUBSTITUTE(実質収支比率等に係る経年分析!J$49,"▲","-")),2),NA())</f>
        <v>6.12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電気事業特別会計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2">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7.0000000000000007E-2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0.08</v>
      </c>
    </row>
    <row r="31" spans="1:11" x14ac:dyDescent="0.2">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0.38</v>
      </c>
    </row>
    <row r="32" spans="1:11" x14ac:dyDescent="0.2">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1.74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2.37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1.69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1.36</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1.65</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2.16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2.85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2.61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5.76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6.68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7.81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7.79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8.02</v>
      </c>
    </row>
    <row r="36" spans="1:16" x14ac:dyDescent="0.2">
      <c r="A36" s="172" t="str">
        <f>IF(連結実質赤字比率に係る赤字・黒字の構成分析!C$34="",NA(),連結実質赤字比率に係る赤字・黒字の構成分析!C$34)</f>
        <v>病院事業会計</v>
      </c>
      <c r="B36" s="172">
        <f>IF(ROUND(VALUE(SUBSTITUTE(連結実質赤字比率に係る赤字・黒字の構成分析!F$34,"▲", "-")), 2) &lt; 0, ABS(ROUND(VALUE(SUBSTITUTE(連結実質赤字比率に係る赤字・黒字の構成分析!F$34,"▲", "-")), 2)), NA())</f>
        <v>2.08</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2.77</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2.6</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1.31</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1.72</v>
      </c>
      <c r="K36" s="172" t="e">
        <f>IF(ROUND(VALUE(SUBSTITUTE(連結実質赤字比率に係る赤字・黒字の構成分析!J$34,"▲", "-")), 2) &gt;= 0, ABS(ROUND(VALUE(SUBSTITUTE(連結実質赤字比率に係る赤字・黒字の構成分析!J$34,"▲", "-")), 2)), NA())</f>
        <v>#N/A</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3318</v>
      </c>
      <c r="E42" s="173"/>
      <c r="F42" s="173"/>
      <c r="G42" s="173">
        <f>'実質公債費比率（分子）の構造'!L$52</f>
        <v>3367</v>
      </c>
      <c r="H42" s="173"/>
      <c r="I42" s="173"/>
      <c r="J42" s="173">
        <f>'実質公債費比率（分子）の構造'!M$52</f>
        <v>3474</v>
      </c>
      <c r="K42" s="173"/>
      <c r="L42" s="173"/>
      <c r="M42" s="173">
        <f>'実質公債費比率（分子）の構造'!N$52</f>
        <v>3785</v>
      </c>
      <c r="N42" s="173"/>
      <c r="O42" s="173"/>
      <c r="P42" s="173">
        <f>'実質公債費比率（分子）の構造'!O$52</f>
        <v>3735</v>
      </c>
    </row>
    <row r="43" spans="1:16" x14ac:dyDescent="0.2">
      <c r="A43" s="173" t="s">
        <v>64</v>
      </c>
      <c r="B43" s="173">
        <f>'実質公債費比率（分子）の構造'!K$51</f>
        <v>3</v>
      </c>
      <c r="C43" s="173"/>
      <c r="D43" s="173"/>
      <c r="E43" s="173">
        <f>'実質公債費比率（分子）の構造'!L$51</f>
        <v>4</v>
      </c>
      <c r="F43" s="173"/>
      <c r="G43" s="173"/>
      <c r="H43" s="173">
        <f>'実質公債費比率（分子）の構造'!M$51</f>
        <v>3</v>
      </c>
      <c r="I43" s="173"/>
      <c r="J43" s="173"/>
      <c r="K43" s="173">
        <f>'実質公債費比率（分子）の構造'!N$51</f>
        <v>1</v>
      </c>
      <c r="L43" s="173"/>
      <c r="M43" s="173"/>
      <c r="N43" s="173">
        <f>'実質公債費比率（分子）の構造'!O$51</f>
        <v>1</v>
      </c>
      <c r="O43" s="173"/>
      <c r="P43" s="173"/>
    </row>
    <row r="44" spans="1:16" x14ac:dyDescent="0.2">
      <c r="A44" s="173" t="s">
        <v>65</v>
      </c>
      <c r="B44" s="173">
        <f>'実質公債費比率（分子）の構造'!K$50</f>
        <v>44</v>
      </c>
      <c r="C44" s="173"/>
      <c r="D44" s="173"/>
      <c r="E44" s="173">
        <f>'実質公債費比率（分子）の構造'!L$50</f>
        <v>40</v>
      </c>
      <c r="F44" s="173"/>
      <c r="G44" s="173"/>
      <c r="H44" s="173">
        <f>'実質公債費比率（分子）の構造'!M$50</f>
        <v>37</v>
      </c>
      <c r="I44" s="173"/>
      <c r="J44" s="173"/>
      <c r="K44" s="173">
        <f>'実質公債費比率（分子）の構造'!N$50</f>
        <v>31</v>
      </c>
      <c r="L44" s="173"/>
      <c r="M44" s="173"/>
      <c r="N44" s="173">
        <f>'実質公債費比率（分子）の構造'!O$50</f>
        <v>26</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1357</v>
      </c>
      <c r="C46" s="173"/>
      <c r="D46" s="173"/>
      <c r="E46" s="173">
        <f>'実質公債費比率（分子）の構造'!L$48</f>
        <v>1362</v>
      </c>
      <c r="F46" s="173"/>
      <c r="G46" s="173"/>
      <c r="H46" s="173">
        <f>'実質公債費比率（分子）の構造'!M$48</f>
        <v>1392</v>
      </c>
      <c r="I46" s="173"/>
      <c r="J46" s="173"/>
      <c r="K46" s="173">
        <f>'実質公債費比率（分子）の構造'!N$48</f>
        <v>1370</v>
      </c>
      <c r="L46" s="173"/>
      <c r="M46" s="173"/>
      <c r="N46" s="173">
        <f>'実質公債費比率（分子）の構造'!O$48</f>
        <v>1317</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3705</v>
      </c>
      <c r="C49" s="173"/>
      <c r="D49" s="173"/>
      <c r="E49" s="173">
        <f>'実質公債費比率（分子）の構造'!L$45</f>
        <v>3682</v>
      </c>
      <c r="F49" s="173"/>
      <c r="G49" s="173"/>
      <c r="H49" s="173">
        <f>'実質公債費比率（分子）の構造'!M$45</f>
        <v>3743</v>
      </c>
      <c r="I49" s="173"/>
      <c r="J49" s="173"/>
      <c r="K49" s="173">
        <f>'実質公債費比率（分子）の構造'!N$45</f>
        <v>4115</v>
      </c>
      <c r="L49" s="173"/>
      <c r="M49" s="173"/>
      <c r="N49" s="173">
        <f>'実質公債費比率（分子）の構造'!O$45</f>
        <v>3925</v>
      </c>
      <c r="O49" s="173"/>
      <c r="P49" s="173"/>
    </row>
    <row r="50" spans="1:16" x14ac:dyDescent="0.2">
      <c r="A50" s="173" t="s">
        <v>71</v>
      </c>
      <c r="B50" s="173" t="e">
        <f>NA()</f>
        <v>#N/A</v>
      </c>
      <c r="C50" s="173">
        <f>IF(ISNUMBER('実質公債費比率（分子）の構造'!K$53),'実質公債費比率（分子）の構造'!K$53,NA())</f>
        <v>1791</v>
      </c>
      <c r="D50" s="173" t="e">
        <f>NA()</f>
        <v>#N/A</v>
      </c>
      <c r="E50" s="173" t="e">
        <f>NA()</f>
        <v>#N/A</v>
      </c>
      <c r="F50" s="173">
        <f>IF(ISNUMBER('実質公債費比率（分子）の構造'!L$53),'実質公債費比率（分子）の構造'!L$53,NA())</f>
        <v>1721</v>
      </c>
      <c r="G50" s="173" t="e">
        <f>NA()</f>
        <v>#N/A</v>
      </c>
      <c r="H50" s="173" t="e">
        <f>NA()</f>
        <v>#N/A</v>
      </c>
      <c r="I50" s="173">
        <f>IF(ISNUMBER('実質公債費比率（分子）の構造'!M$53),'実質公債費比率（分子）の構造'!M$53,NA())</f>
        <v>1701</v>
      </c>
      <c r="J50" s="173" t="e">
        <f>NA()</f>
        <v>#N/A</v>
      </c>
      <c r="K50" s="173" t="e">
        <f>NA()</f>
        <v>#N/A</v>
      </c>
      <c r="L50" s="173">
        <f>IF(ISNUMBER('実質公債費比率（分子）の構造'!N$53),'実質公債費比率（分子）の構造'!N$53,NA())</f>
        <v>1732</v>
      </c>
      <c r="M50" s="173" t="e">
        <f>NA()</f>
        <v>#N/A</v>
      </c>
      <c r="N50" s="173" t="e">
        <f>NA()</f>
        <v>#N/A</v>
      </c>
      <c r="O50" s="173">
        <f>IF(ISNUMBER('実質公債費比率（分子）の構造'!O$53),'実質公債費比率（分子）の構造'!O$53,NA())</f>
        <v>1534</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39633</v>
      </c>
      <c r="E56" s="172"/>
      <c r="F56" s="172"/>
      <c r="G56" s="172">
        <f>'将来負担比率（分子）の構造'!J$52</f>
        <v>39496</v>
      </c>
      <c r="H56" s="172"/>
      <c r="I56" s="172"/>
      <c r="J56" s="172">
        <f>'将来負担比率（分子）の構造'!K$52</f>
        <v>38214</v>
      </c>
      <c r="K56" s="172"/>
      <c r="L56" s="172"/>
      <c r="M56" s="172">
        <f>'将来負担比率（分子）の構造'!L$52</f>
        <v>35921</v>
      </c>
      <c r="N56" s="172"/>
      <c r="O56" s="172"/>
      <c r="P56" s="172">
        <f>'将来負担比率（分子）の構造'!M$52</f>
        <v>34155</v>
      </c>
    </row>
    <row r="57" spans="1:16" x14ac:dyDescent="0.2">
      <c r="A57" s="172" t="s">
        <v>42</v>
      </c>
      <c r="B57" s="172"/>
      <c r="C57" s="172"/>
      <c r="D57" s="172">
        <f>'将来負担比率（分子）の構造'!I$51</f>
        <v>621</v>
      </c>
      <c r="E57" s="172"/>
      <c r="F57" s="172"/>
      <c r="G57" s="172">
        <f>'将来負担比率（分子）の構造'!J$51</f>
        <v>499</v>
      </c>
      <c r="H57" s="172"/>
      <c r="I57" s="172"/>
      <c r="J57" s="172">
        <f>'将来負担比率（分子）の構造'!K$51</f>
        <v>403</v>
      </c>
      <c r="K57" s="172"/>
      <c r="L57" s="172"/>
      <c r="M57" s="172">
        <f>'将来負担比率（分子）の構造'!L$51</f>
        <v>355</v>
      </c>
      <c r="N57" s="172"/>
      <c r="O57" s="172"/>
      <c r="P57" s="172">
        <f>'将来負担比率（分子）の構造'!M$51</f>
        <v>330</v>
      </c>
    </row>
    <row r="58" spans="1:16" x14ac:dyDescent="0.2">
      <c r="A58" s="172" t="s">
        <v>41</v>
      </c>
      <c r="B58" s="172"/>
      <c r="C58" s="172"/>
      <c r="D58" s="172">
        <f>'将来負担比率（分子）の構造'!I$50</f>
        <v>7195</v>
      </c>
      <c r="E58" s="172"/>
      <c r="F58" s="172"/>
      <c r="G58" s="172">
        <f>'将来負担比率（分子）の構造'!J$50</f>
        <v>6822</v>
      </c>
      <c r="H58" s="172"/>
      <c r="I58" s="172"/>
      <c r="J58" s="172">
        <f>'将来負担比率（分子）の構造'!K$50</f>
        <v>6106</v>
      </c>
      <c r="K58" s="172"/>
      <c r="L58" s="172"/>
      <c r="M58" s="172">
        <f>'将来負担比率（分子）の構造'!L$50</f>
        <v>4901</v>
      </c>
      <c r="N58" s="172"/>
      <c r="O58" s="172"/>
      <c r="P58" s="172">
        <f>'将来負担比率（分子）の構造'!M$50</f>
        <v>5625</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99</v>
      </c>
      <c r="C61" s="172"/>
      <c r="D61" s="172"/>
      <c r="E61" s="172">
        <f>'将来負担比率（分子）の構造'!J$46</f>
        <v>112</v>
      </c>
      <c r="F61" s="172"/>
      <c r="G61" s="172"/>
      <c r="H61" s="172">
        <f>'将来負担比率（分子）の構造'!K$46</f>
        <v>21</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4605</v>
      </c>
      <c r="C62" s="172"/>
      <c r="D62" s="172"/>
      <c r="E62" s="172">
        <f>'将来負担比率（分子）の構造'!J$45</f>
        <v>4407</v>
      </c>
      <c r="F62" s="172"/>
      <c r="G62" s="172"/>
      <c r="H62" s="172">
        <f>'将来負担比率（分子）の構造'!K$45</f>
        <v>4334</v>
      </c>
      <c r="I62" s="172"/>
      <c r="J62" s="172"/>
      <c r="K62" s="172">
        <f>'将来負担比率（分子）の構造'!L$45</f>
        <v>4400</v>
      </c>
      <c r="L62" s="172"/>
      <c r="M62" s="172"/>
      <c r="N62" s="172">
        <f>'将来負担比率（分子）の構造'!M$45</f>
        <v>4756</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18509</v>
      </c>
      <c r="C64" s="172"/>
      <c r="D64" s="172"/>
      <c r="E64" s="172">
        <f>'将来負担比率（分子）の構造'!J$43</f>
        <v>17943</v>
      </c>
      <c r="F64" s="172"/>
      <c r="G64" s="172"/>
      <c r="H64" s="172">
        <f>'将来負担比率（分子）の構造'!K$43</f>
        <v>17084</v>
      </c>
      <c r="I64" s="172"/>
      <c r="J64" s="172"/>
      <c r="K64" s="172">
        <f>'将来負担比率（分子）の構造'!L$43</f>
        <v>15953</v>
      </c>
      <c r="L64" s="172"/>
      <c r="M64" s="172"/>
      <c r="N64" s="172">
        <f>'将来負担比率（分子）の構造'!M$43</f>
        <v>15580</v>
      </c>
      <c r="O64" s="172"/>
      <c r="P64" s="172"/>
    </row>
    <row r="65" spans="1:16" x14ac:dyDescent="0.2">
      <c r="A65" s="172" t="s">
        <v>32</v>
      </c>
      <c r="B65" s="172">
        <f>'将来負担比率（分子）の構造'!I$42</f>
        <v>253</v>
      </c>
      <c r="C65" s="172"/>
      <c r="D65" s="172"/>
      <c r="E65" s="172">
        <f>'将来負担比率（分子）の構造'!J$42</f>
        <v>215</v>
      </c>
      <c r="F65" s="172"/>
      <c r="G65" s="172"/>
      <c r="H65" s="172">
        <f>'将来負担比率（分子）の構造'!K$42</f>
        <v>175</v>
      </c>
      <c r="I65" s="172"/>
      <c r="J65" s="172"/>
      <c r="K65" s="172">
        <f>'将来負担比率（分子）の構造'!L$42</f>
        <v>144</v>
      </c>
      <c r="L65" s="172"/>
      <c r="M65" s="172"/>
      <c r="N65" s="172">
        <f>'将来負担比率（分子）の構造'!M$42</f>
        <v>121</v>
      </c>
      <c r="O65" s="172"/>
      <c r="P65" s="172"/>
    </row>
    <row r="66" spans="1:16" x14ac:dyDescent="0.2">
      <c r="A66" s="172" t="s">
        <v>31</v>
      </c>
      <c r="B66" s="172">
        <f>'将来負担比率（分子）の構造'!I$41</f>
        <v>38479</v>
      </c>
      <c r="C66" s="172"/>
      <c r="D66" s="172"/>
      <c r="E66" s="172">
        <f>'将来負担比率（分子）の構造'!J$41</f>
        <v>38275</v>
      </c>
      <c r="F66" s="172"/>
      <c r="G66" s="172"/>
      <c r="H66" s="172">
        <f>'将来負担比率（分子）の構造'!K$41</f>
        <v>36771</v>
      </c>
      <c r="I66" s="172"/>
      <c r="J66" s="172"/>
      <c r="K66" s="172">
        <f>'将来負担比率（分子）の構造'!L$41</f>
        <v>34030</v>
      </c>
      <c r="L66" s="172"/>
      <c r="M66" s="172"/>
      <c r="N66" s="172">
        <f>'将来負担比率（分子）の構造'!M$41</f>
        <v>32068</v>
      </c>
      <c r="O66" s="172"/>
      <c r="P66" s="172"/>
    </row>
    <row r="67" spans="1:16" x14ac:dyDescent="0.2">
      <c r="A67" s="172" t="s">
        <v>75</v>
      </c>
      <c r="B67" s="172" t="e">
        <f>NA()</f>
        <v>#N/A</v>
      </c>
      <c r="C67" s="172">
        <f>IF(ISNUMBER('将来負担比率（分子）の構造'!I$53), IF('将来負担比率（分子）の構造'!I$53 &lt; 0, 0, '将来負担比率（分子）の構造'!I$53), NA())</f>
        <v>14496</v>
      </c>
      <c r="D67" s="172" t="e">
        <f>NA()</f>
        <v>#N/A</v>
      </c>
      <c r="E67" s="172" t="e">
        <f>NA()</f>
        <v>#N/A</v>
      </c>
      <c r="F67" s="172">
        <f>IF(ISNUMBER('将来負担比率（分子）の構造'!J$53), IF('将来負担比率（分子）の構造'!J$53 &lt; 0, 0, '将来負担比率（分子）の構造'!J$53), NA())</f>
        <v>14135</v>
      </c>
      <c r="G67" s="172" t="e">
        <f>NA()</f>
        <v>#N/A</v>
      </c>
      <c r="H67" s="172" t="e">
        <f>NA()</f>
        <v>#N/A</v>
      </c>
      <c r="I67" s="172">
        <f>IF(ISNUMBER('将来負担比率（分子）の構造'!K$53), IF('将来負担比率（分子）の構造'!K$53 &lt; 0, 0, '将来負担比率（分子）の構造'!K$53), NA())</f>
        <v>13663</v>
      </c>
      <c r="J67" s="172" t="e">
        <f>NA()</f>
        <v>#N/A</v>
      </c>
      <c r="K67" s="172" t="e">
        <f>NA()</f>
        <v>#N/A</v>
      </c>
      <c r="L67" s="172">
        <f>IF(ISNUMBER('将来負担比率（分子）の構造'!L$53), IF('将来負担比率（分子）の構造'!L$53 &lt; 0, 0, '将来負担比率（分子）の構造'!L$53), NA())</f>
        <v>13351</v>
      </c>
      <c r="M67" s="172" t="e">
        <f>NA()</f>
        <v>#N/A</v>
      </c>
      <c r="N67" s="172" t="e">
        <f>NA()</f>
        <v>#N/A</v>
      </c>
      <c r="O67" s="172">
        <f>IF(ISNUMBER('将来負担比率（分子）の構造'!M$53), IF('将来負担比率（分子）の構造'!M$53 &lt; 0, 0, '将来負担比率（分子）の構造'!M$53), NA())</f>
        <v>12416</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878</v>
      </c>
      <c r="C72" s="176">
        <f>基金残高に係る経年分析!G55</f>
        <v>579</v>
      </c>
      <c r="D72" s="176">
        <f>基金残高に係る経年分析!H55</f>
        <v>729</v>
      </c>
    </row>
    <row r="73" spans="1:16" x14ac:dyDescent="0.2">
      <c r="A73" s="175" t="s">
        <v>78</v>
      </c>
      <c r="B73" s="176">
        <f>基金残高に係る経年分析!F56</f>
        <v>397</v>
      </c>
      <c r="C73" s="176">
        <f>基金残高に係る経年分析!G56</f>
        <v>177</v>
      </c>
      <c r="D73" s="176">
        <f>基金残高に係る経年分析!H56</f>
        <v>177</v>
      </c>
    </row>
    <row r="74" spans="1:16" x14ac:dyDescent="0.2">
      <c r="A74" s="175" t="s">
        <v>79</v>
      </c>
      <c r="B74" s="176">
        <f>基金残高に係る経年分析!F57</f>
        <v>4928</v>
      </c>
      <c r="C74" s="176">
        <f>基金残高に係る経年分析!G57</f>
        <v>4653</v>
      </c>
      <c r="D74" s="176">
        <f>基金残高に係る経年分析!H57</f>
        <v>4317</v>
      </c>
    </row>
  </sheetData>
  <sheetProtection algorithmName="SHA-512" hashValue="X3B5LUTk5EWqCrL7EvkrzJDG9HIaVrfRyfpoZSZy3Be1VuCLBLeZX2WrmvWS9Sio0GAWLHXdxPkodHulH6jxug==" saltValue="kbYjeFoSs0mH5pT+x9IU/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220</v>
      </c>
      <c r="DI1" s="607"/>
      <c r="DJ1" s="607"/>
      <c r="DK1" s="607"/>
      <c r="DL1" s="607"/>
      <c r="DM1" s="607"/>
      <c r="DN1" s="608"/>
      <c r="DO1" s="212"/>
      <c r="DP1" s="606" t="s">
        <v>221</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222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223</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224</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225</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226</v>
      </c>
      <c r="S4" s="610"/>
      <c r="T4" s="610"/>
      <c r="U4" s="610"/>
      <c r="V4" s="610"/>
      <c r="W4" s="610"/>
      <c r="X4" s="610"/>
      <c r="Y4" s="611"/>
      <c r="Z4" s="609" t="s">
        <v>227</v>
      </c>
      <c r="AA4" s="610"/>
      <c r="AB4" s="610"/>
      <c r="AC4" s="611"/>
      <c r="AD4" s="609" t="s">
        <v>228</v>
      </c>
      <c r="AE4" s="610"/>
      <c r="AF4" s="610"/>
      <c r="AG4" s="610"/>
      <c r="AH4" s="610"/>
      <c r="AI4" s="610"/>
      <c r="AJ4" s="610"/>
      <c r="AK4" s="611"/>
      <c r="AL4" s="609" t="s">
        <v>227</v>
      </c>
      <c r="AM4" s="610"/>
      <c r="AN4" s="610"/>
      <c r="AO4" s="611"/>
      <c r="AP4" s="615" t="s">
        <v>229</v>
      </c>
      <c r="AQ4" s="615"/>
      <c r="AR4" s="615"/>
      <c r="AS4" s="615"/>
      <c r="AT4" s="615"/>
      <c r="AU4" s="615"/>
      <c r="AV4" s="615"/>
      <c r="AW4" s="615"/>
      <c r="AX4" s="615"/>
      <c r="AY4" s="615"/>
      <c r="AZ4" s="615"/>
      <c r="BA4" s="615"/>
      <c r="BB4" s="615"/>
      <c r="BC4" s="615"/>
      <c r="BD4" s="615"/>
      <c r="BE4" s="615"/>
      <c r="BF4" s="615"/>
      <c r="BG4" s="615" t="s">
        <v>230</v>
      </c>
      <c r="BH4" s="615"/>
      <c r="BI4" s="615"/>
      <c r="BJ4" s="615"/>
      <c r="BK4" s="615"/>
      <c r="BL4" s="615"/>
      <c r="BM4" s="615"/>
      <c r="BN4" s="615"/>
      <c r="BO4" s="615" t="s">
        <v>227</v>
      </c>
      <c r="BP4" s="615"/>
      <c r="BQ4" s="615"/>
      <c r="BR4" s="615"/>
      <c r="BS4" s="615" t="s">
        <v>231</v>
      </c>
      <c r="BT4" s="615"/>
      <c r="BU4" s="615"/>
      <c r="BV4" s="615"/>
      <c r="BW4" s="615"/>
      <c r="BX4" s="615"/>
      <c r="BY4" s="615"/>
      <c r="BZ4" s="615"/>
      <c r="CA4" s="615"/>
      <c r="CB4" s="615"/>
      <c r="CD4" s="612" t="s">
        <v>232</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2">
      <c r="B5" s="616" t="s">
        <v>233</v>
      </c>
      <c r="C5" s="617"/>
      <c r="D5" s="617"/>
      <c r="E5" s="617"/>
      <c r="F5" s="617"/>
      <c r="G5" s="617"/>
      <c r="H5" s="617"/>
      <c r="I5" s="617"/>
      <c r="J5" s="617"/>
      <c r="K5" s="617"/>
      <c r="L5" s="617"/>
      <c r="M5" s="617"/>
      <c r="N5" s="617"/>
      <c r="O5" s="617"/>
      <c r="P5" s="617"/>
      <c r="Q5" s="618"/>
      <c r="R5" s="619">
        <v>5043723</v>
      </c>
      <c r="S5" s="620"/>
      <c r="T5" s="620"/>
      <c r="U5" s="620"/>
      <c r="V5" s="620"/>
      <c r="W5" s="620"/>
      <c r="X5" s="620"/>
      <c r="Y5" s="621"/>
      <c r="Z5" s="622">
        <v>18.100000000000001</v>
      </c>
      <c r="AA5" s="622"/>
      <c r="AB5" s="622"/>
      <c r="AC5" s="622"/>
      <c r="AD5" s="623">
        <v>5043723</v>
      </c>
      <c r="AE5" s="623"/>
      <c r="AF5" s="623"/>
      <c r="AG5" s="623"/>
      <c r="AH5" s="623"/>
      <c r="AI5" s="623"/>
      <c r="AJ5" s="623"/>
      <c r="AK5" s="623"/>
      <c r="AL5" s="624">
        <v>32.9</v>
      </c>
      <c r="AM5" s="625"/>
      <c r="AN5" s="625"/>
      <c r="AO5" s="626"/>
      <c r="AP5" s="616" t="s">
        <v>234</v>
      </c>
      <c r="AQ5" s="617"/>
      <c r="AR5" s="617"/>
      <c r="AS5" s="617"/>
      <c r="AT5" s="617"/>
      <c r="AU5" s="617"/>
      <c r="AV5" s="617"/>
      <c r="AW5" s="617"/>
      <c r="AX5" s="617"/>
      <c r="AY5" s="617"/>
      <c r="AZ5" s="617"/>
      <c r="BA5" s="617"/>
      <c r="BB5" s="617"/>
      <c r="BC5" s="617"/>
      <c r="BD5" s="617"/>
      <c r="BE5" s="617"/>
      <c r="BF5" s="618"/>
      <c r="BG5" s="630">
        <v>5042111</v>
      </c>
      <c r="BH5" s="631"/>
      <c r="BI5" s="631"/>
      <c r="BJ5" s="631"/>
      <c r="BK5" s="631"/>
      <c r="BL5" s="631"/>
      <c r="BM5" s="631"/>
      <c r="BN5" s="632"/>
      <c r="BO5" s="633">
        <v>100</v>
      </c>
      <c r="BP5" s="633"/>
      <c r="BQ5" s="633"/>
      <c r="BR5" s="633"/>
      <c r="BS5" s="634">
        <v>384749</v>
      </c>
      <c r="BT5" s="634"/>
      <c r="BU5" s="634"/>
      <c r="BV5" s="634"/>
      <c r="BW5" s="634"/>
      <c r="BX5" s="634"/>
      <c r="BY5" s="634"/>
      <c r="BZ5" s="634"/>
      <c r="CA5" s="634"/>
      <c r="CB5" s="638"/>
      <c r="CD5" s="612" t="s">
        <v>229</v>
      </c>
      <c r="CE5" s="613"/>
      <c r="CF5" s="613"/>
      <c r="CG5" s="613"/>
      <c r="CH5" s="613"/>
      <c r="CI5" s="613"/>
      <c r="CJ5" s="613"/>
      <c r="CK5" s="613"/>
      <c r="CL5" s="613"/>
      <c r="CM5" s="613"/>
      <c r="CN5" s="613"/>
      <c r="CO5" s="613"/>
      <c r="CP5" s="613"/>
      <c r="CQ5" s="614"/>
      <c r="CR5" s="612" t="s">
        <v>235</v>
      </c>
      <c r="CS5" s="613"/>
      <c r="CT5" s="613"/>
      <c r="CU5" s="613"/>
      <c r="CV5" s="613"/>
      <c r="CW5" s="613"/>
      <c r="CX5" s="613"/>
      <c r="CY5" s="614"/>
      <c r="CZ5" s="612" t="s">
        <v>227</v>
      </c>
      <c r="DA5" s="613"/>
      <c r="DB5" s="613"/>
      <c r="DC5" s="614"/>
      <c r="DD5" s="612" t="s">
        <v>236</v>
      </c>
      <c r="DE5" s="613"/>
      <c r="DF5" s="613"/>
      <c r="DG5" s="613"/>
      <c r="DH5" s="613"/>
      <c r="DI5" s="613"/>
      <c r="DJ5" s="613"/>
      <c r="DK5" s="613"/>
      <c r="DL5" s="613"/>
      <c r="DM5" s="613"/>
      <c r="DN5" s="613"/>
      <c r="DO5" s="613"/>
      <c r="DP5" s="614"/>
      <c r="DQ5" s="612" t="s">
        <v>237</v>
      </c>
      <c r="DR5" s="613"/>
      <c r="DS5" s="613"/>
      <c r="DT5" s="613"/>
      <c r="DU5" s="613"/>
      <c r="DV5" s="613"/>
      <c r="DW5" s="613"/>
      <c r="DX5" s="613"/>
      <c r="DY5" s="613"/>
      <c r="DZ5" s="613"/>
      <c r="EA5" s="613"/>
      <c r="EB5" s="613"/>
      <c r="EC5" s="614"/>
    </row>
    <row r="6" spans="2:143" ht="11.25" customHeight="1" x14ac:dyDescent="0.2">
      <c r="B6" s="627" t="s">
        <v>238</v>
      </c>
      <c r="C6" s="628"/>
      <c r="D6" s="628"/>
      <c r="E6" s="628"/>
      <c r="F6" s="628"/>
      <c r="G6" s="628"/>
      <c r="H6" s="628"/>
      <c r="I6" s="628"/>
      <c r="J6" s="628"/>
      <c r="K6" s="628"/>
      <c r="L6" s="628"/>
      <c r="M6" s="628"/>
      <c r="N6" s="628"/>
      <c r="O6" s="628"/>
      <c r="P6" s="628"/>
      <c r="Q6" s="629"/>
      <c r="R6" s="630">
        <v>261624</v>
      </c>
      <c r="S6" s="631"/>
      <c r="T6" s="631"/>
      <c r="U6" s="631"/>
      <c r="V6" s="631"/>
      <c r="W6" s="631"/>
      <c r="X6" s="631"/>
      <c r="Y6" s="632"/>
      <c r="Z6" s="633">
        <v>0.9</v>
      </c>
      <c r="AA6" s="633"/>
      <c r="AB6" s="633"/>
      <c r="AC6" s="633"/>
      <c r="AD6" s="634">
        <v>261624</v>
      </c>
      <c r="AE6" s="634"/>
      <c r="AF6" s="634"/>
      <c r="AG6" s="634"/>
      <c r="AH6" s="634"/>
      <c r="AI6" s="634"/>
      <c r="AJ6" s="634"/>
      <c r="AK6" s="634"/>
      <c r="AL6" s="635">
        <v>1.7</v>
      </c>
      <c r="AM6" s="636"/>
      <c r="AN6" s="636"/>
      <c r="AO6" s="637"/>
      <c r="AP6" s="627" t="s">
        <v>239</v>
      </c>
      <c r="AQ6" s="628"/>
      <c r="AR6" s="628"/>
      <c r="AS6" s="628"/>
      <c r="AT6" s="628"/>
      <c r="AU6" s="628"/>
      <c r="AV6" s="628"/>
      <c r="AW6" s="628"/>
      <c r="AX6" s="628"/>
      <c r="AY6" s="628"/>
      <c r="AZ6" s="628"/>
      <c r="BA6" s="628"/>
      <c r="BB6" s="628"/>
      <c r="BC6" s="628"/>
      <c r="BD6" s="628"/>
      <c r="BE6" s="628"/>
      <c r="BF6" s="629"/>
      <c r="BG6" s="630">
        <v>5042111</v>
      </c>
      <c r="BH6" s="631"/>
      <c r="BI6" s="631"/>
      <c r="BJ6" s="631"/>
      <c r="BK6" s="631"/>
      <c r="BL6" s="631"/>
      <c r="BM6" s="631"/>
      <c r="BN6" s="632"/>
      <c r="BO6" s="633">
        <v>100</v>
      </c>
      <c r="BP6" s="633"/>
      <c r="BQ6" s="633"/>
      <c r="BR6" s="633"/>
      <c r="BS6" s="634">
        <v>384749</v>
      </c>
      <c r="BT6" s="634"/>
      <c r="BU6" s="634"/>
      <c r="BV6" s="634"/>
      <c r="BW6" s="634"/>
      <c r="BX6" s="634"/>
      <c r="BY6" s="634"/>
      <c r="BZ6" s="634"/>
      <c r="CA6" s="634"/>
      <c r="CB6" s="638"/>
      <c r="CD6" s="641" t="s">
        <v>240</v>
      </c>
      <c r="CE6" s="642"/>
      <c r="CF6" s="642"/>
      <c r="CG6" s="642"/>
      <c r="CH6" s="642"/>
      <c r="CI6" s="642"/>
      <c r="CJ6" s="642"/>
      <c r="CK6" s="642"/>
      <c r="CL6" s="642"/>
      <c r="CM6" s="642"/>
      <c r="CN6" s="642"/>
      <c r="CO6" s="642"/>
      <c r="CP6" s="642"/>
      <c r="CQ6" s="643"/>
      <c r="CR6" s="630">
        <v>175372</v>
      </c>
      <c r="CS6" s="631"/>
      <c r="CT6" s="631"/>
      <c r="CU6" s="631"/>
      <c r="CV6" s="631"/>
      <c r="CW6" s="631"/>
      <c r="CX6" s="631"/>
      <c r="CY6" s="632"/>
      <c r="CZ6" s="624">
        <v>0.7</v>
      </c>
      <c r="DA6" s="625"/>
      <c r="DB6" s="625"/>
      <c r="DC6" s="644"/>
      <c r="DD6" s="639" t="s">
        <v>132</v>
      </c>
      <c r="DE6" s="631"/>
      <c r="DF6" s="631"/>
      <c r="DG6" s="631"/>
      <c r="DH6" s="631"/>
      <c r="DI6" s="631"/>
      <c r="DJ6" s="631"/>
      <c r="DK6" s="631"/>
      <c r="DL6" s="631"/>
      <c r="DM6" s="631"/>
      <c r="DN6" s="631"/>
      <c r="DO6" s="631"/>
      <c r="DP6" s="632"/>
      <c r="DQ6" s="639">
        <v>175372</v>
      </c>
      <c r="DR6" s="631"/>
      <c r="DS6" s="631"/>
      <c r="DT6" s="631"/>
      <c r="DU6" s="631"/>
      <c r="DV6" s="631"/>
      <c r="DW6" s="631"/>
      <c r="DX6" s="631"/>
      <c r="DY6" s="631"/>
      <c r="DZ6" s="631"/>
      <c r="EA6" s="631"/>
      <c r="EB6" s="631"/>
      <c r="EC6" s="640"/>
    </row>
    <row r="7" spans="2:143" ht="11.25" customHeight="1" x14ac:dyDescent="0.2">
      <c r="B7" s="627" t="s">
        <v>241</v>
      </c>
      <c r="C7" s="628"/>
      <c r="D7" s="628"/>
      <c r="E7" s="628"/>
      <c r="F7" s="628"/>
      <c r="G7" s="628"/>
      <c r="H7" s="628"/>
      <c r="I7" s="628"/>
      <c r="J7" s="628"/>
      <c r="K7" s="628"/>
      <c r="L7" s="628"/>
      <c r="M7" s="628"/>
      <c r="N7" s="628"/>
      <c r="O7" s="628"/>
      <c r="P7" s="628"/>
      <c r="Q7" s="629"/>
      <c r="R7" s="630">
        <v>5324</v>
      </c>
      <c r="S7" s="631"/>
      <c r="T7" s="631"/>
      <c r="U7" s="631"/>
      <c r="V7" s="631"/>
      <c r="W7" s="631"/>
      <c r="X7" s="631"/>
      <c r="Y7" s="632"/>
      <c r="Z7" s="633">
        <v>0</v>
      </c>
      <c r="AA7" s="633"/>
      <c r="AB7" s="633"/>
      <c r="AC7" s="633"/>
      <c r="AD7" s="634">
        <v>5324</v>
      </c>
      <c r="AE7" s="634"/>
      <c r="AF7" s="634"/>
      <c r="AG7" s="634"/>
      <c r="AH7" s="634"/>
      <c r="AI7" s="634"/>
      <c r="AJ7" s="634"/>
      <c r="AK7" s="634"/>
      <c r="AL7" s="635">
        <v>0</v>
      </c>
      <c r="AM7" s="636"/>
      <c r="AN7" s="636"/>
      <c r="AO7" s="637"/>
      <c r="AP7" s="627" t="s">
        <v>242</v>
      </c>
      <c r="AQ7" s="628"/>
      <c r="AR7" s="628"/>
      <c r="AS7" s="628"/>
      <c r="AT7" s="628"/>
      <c r="AU7" s="628"/>
      <c r="AV7" s="628"/>
      <c r="AW7" s="628"/>
      <c r="AX7" s="628"/>
      <c r="AY7" s="628"/>
      <c r="AZ7" s="628"/>
      <c r="BA7" s="628"/>
      <c r="BB7" s="628"/>
      <c r="BC7" s="628"/>
      <c r="BD7" s="628"/>
      <c r="BE7" s="628"/>
      <c r="BF7" s="629"/>
      <c r="BG7" s="630">
        <v>1679948</v>
      </c>
      <c r="BH7" s="631"/>
      <c r="BI7" s="631"/>
      <c r="BJ7" s="631"/>
      <c r="BK7" s="631"/>
      <c r="BL7" s="631"/>
      <c r="BM7" s="631"/>
      <c r="BN7" s="632"/>
      <c r="BO7" s="633">
        <v>33.299999999999997</v>
      </c>
      <c r="BP7" s="633"/>
      <c r="BQ7" s="633"/>
      <c r="BR7" s="633"/>
      <c r="BS7" s="634">
        <v>23572</v>
      </c>
      <c r="BT7" s="634"/>
      <c r="BU7" s="634"/>
      <c r="BV7" s="634"/>
      <c r="BW7" s="634"/>
      <c r="BX7" s="634"/>
      <c r="BY7" s="634"/>
      <c r="BZ7" s="634"/>
      <c r="CA7" s="634"/>
      <c r="CB7" s="638"/>
      <c r="CD7" s="645" t="s">
        <v>243</v>
      </c>
      <c r="CE7" s="646"/>
      <c r="CF7" s="646"/>
      <c r="CG7" s="646"/>
      <c r="CH7" s="646"/>
      <c r="CI7" s="646"/>
      <c r="CJ7" s="646"/>
      <c r="CK7" s="646"/>
      <c r="CL7" s="646"/>
      <c r="CM7" s="646"/>
      <c r="CN7" s="646"/>
      <c r="CO7" s="646"/>
      <c r="CP7" s="646"/>
      <c r="CQ7" s="647"/>
      <c r="CR7" s="630">
        <v>3488367</v>
      </c>
      <c r="CS7" s="631"/>
      <c r="CT7" s="631"/>
      <c r="CU7" s="631"/>
      <c r="CV7" s="631"/>
      <c r="CW7" s="631"/>
      <c r="CX7" s="631"/>
      <c r="CY7" s="632"/>
      <c r="CZ7" s="633">
        <v>13</v>
      </c>
      <c r="DA7" s="633"/>
      <c r="DB7" s="633"/>
      <c r="DC7" s="633"/>
      <c r="DD7" s="639">
        <v>270100</v>
      </c>
      <c r="DE7" s="631"/>
      <c r="DF7" s="631"/>
      <c r="DG7" s="631"/>
      <c r="DH7" s="631"/>
      <c r="DI7" s="631"/>
      <c r="DJ7" s="631"/>
      <c r="DK7" s="631"/>
      <c r="DL7" s="631"/>
      <c r="DM7" s="631"/>
      <c r="DN7" s="631"/>
      <c r="DO7" s="631"/>
      <c r="DP7" s="632"/>
      <c r="DQ7" s="639">
        <v>2264306</v>
      </c>
      <c r="DR7" s="631"/>
      <c r="DS7" s="631"/>
      <c r="DT7" s="631"/>
      <c r="DU7" s="631"/>
      <c r="DV7" s="631"/>
      <c r="DW7" s="631"/>
      <c r="DX7" s="631"/>
      <c r="DY7" s="631"/>
      <c r="DZ7" s="631"/>
      <c r="EA7" s="631"/>
      <c r="EB7" s="631"/>
      <c r="EC7" s="640"/>
    </row>
    <row r="8" spans="2:143" ht="11.25" customHeight="1" x14ac:dyDescent="0.2">
      <c r="B8" s="627" t="s">
        <v>244</v>
      </c>
      <c r="C8" s="628"/>
      <c r="D8" s="628"/>
      <c r="E8" s="628"/>
      <c r="F8" s="628"/>
      <c r="G8" s="628"/>
      <c r="H8" s="628"/>
      <c r="I8" s="628"/>
      <c r="J8" s="628"/>
      <c r="K8" s="628"/>
      <c r="L8" s="628"/>
      <c r="M8" s="628"/>
      <c r="N8" s="628"/>
      <c r="O8" s="628"/>
      <c r="P8" s="628"/>
      <c r="Q8" s="629"/>
      <c r="R8" s="630">
        <v>20045</v>
      </c>
      <c r="S8" s="631"/>
      <c r="T8" s="631"/>
      <c r="U8" s="631"/>
      <c r="V8" s="631"/>
      <c r="W8" s="631"/>
      <c r="X8" s="631"/>
      <c r="Y8" s="632"/>
      <c r="Z8" s="633">
        <v>0.1</v>
      </c>
      <c r="AA8" s="633"/>
      <c r="AB8" s="633"/>
      <c r="AC8" s="633"/>
      <c r="AD8" s="634">
        <v>20045</v>
      </c>
      <c r="AE8" s="634"/>
      <c r="AF8" s="634"/>
      <c r="AG8" s="634"/>
      <c r="AH8" s="634"/>
      <c r="AI8" s="634"/>
      <c r="AJ8" s="634"/>
      <c r="AK8" s="634"/>
      <c r="AL8" s="635">
        <v>0.1</v>
      </c>
      <c r="AM8" s="636"/>
      <c r="AN8" s="636"/>
      <c r="AO8" s="637"/>
      <c r="AP8" s="627" t="s">
        <v>245</v>
      </c>
      <c r="AQ8" s="628"/>
      <c r="AR8" s="628"/>
      <c r="AS8" s="628"/>
      <c r="AT8" s="628"/>
      <c r="AU8" s="628"/>
      <c r="AV8" s="628"/>
      <c r="AW8" s="628"/>
      <c r="AX8" s="628"/>
      <c r="AY8" s="628"/>
      <c r="AZ8" s="628"/>
      <c r="BA8" s="628"/>
      <c r="BB8" s="628"/>
      <c r="BC8" s="628"/>
      <c r="BD8" s="628"/>
      <c r="BE8" s="628"/>
      <c r="BF8" s="629"/>
      <c r="BG8" s="630">
        <v>66844</v>
      </c>
      <c r="BH8" s="631"/>
      <c r="BI8" s="631"/>
      <c r="BJ8" s="631"/>
      <c r="BK8" s="631"/>
      <c r="BL8" s="631"/>
      <c r="BM8" s="631"/>
      <c r="BN8" s="632"/>
      <c r="BO8" s="633">
        <v>1.3</v>
      </c>
      <c r="BP8" s="633"/>
      <c r="BQ8" s="633"/>
      <c r="BR8" s="633"/>
      <c r="BS8" s="634" t="s">
        <v>132</v>
      </c>
      <c r="BT8" s="634"/>
      <c r="BU8" s="634"/>
      <c r="BV8" s="634"/>
      <c r="BW8" s="634"/>
      <c r="BX8" s="634"/>
      <c r="BY8" s="634"/>
      <c r="BZ8" s="634"/>
      <c r="CA8" s="634"/>
      <c r="CB8" s="638"/>
      <c r="CD8" s="645" t="s">
        <v>246</v>
      </c>
      <c r="CE8" s="646"/>
      <c r="CF8" s="646"/>
      <c r="CG8" s="646"/>
      <c r="CH8" s="646"/>
      <c r="CI8" s="646"/>
      <c r="CJ8" s="646"/>
      <c r="CK8" s="646"/>
      <c r="CL8" s="646"/>
      <c r="CM8" s="646"/>
      <c r="CN8" s="646"/>
      <c r="CO8" s="646"/>
      <c r="CP8" s="646"/>
      <c r="CQ8" s="647"/>
      <c r="CR8" s="630">
        <v>7702007</v>
      </c>
      <c r="CS8" s="631"/>
      <c r="CT8" s="631"/>
      <c r="CU8" s="631"/>
      <c r="CV8" s="631"/>
      <c r="CW8" s="631"/>
      <c r="CX8" s="631"/>
      <c r="CY8" s="632"/>
      <c r="CZ8" s="633">
        <v>28.7</v>
      </c>
      <c r="DA8" s="633"/>
      <c r="DB8" s="633"/>
      <c r="DC8" s="633"/>
      <c r="DD8" s="639">
        <v>97749</v>
      </c>
      <c r="DE8" s="631"/>
      <c r="DF8" s="631"/>
      <c r="DG8" s="631"/>
      <c r="DH8" s="631"/>
      <c r="DI8" s="631"/>
      <c r="DJ8" s="631"/>
      <c r="DK8" s="631"/>
      <c r="DL8" s="631"/>
      <c r="DM8" s="631"/>
      <c r="DN8" s="631"/>
      <c r="DO8" s="631"/>
      <c r="DP8" s="632"/>
      <c r="DQ8" s="639">
        <v>3653775</v>
      </c>
      <c r="DR8" s="631"/>
      <c r="DS8" s="631"/>
      <c r="DT8" s="631"/>
      <c r="DU8" s="631"/>
      <c r="DV8" s="631"/>
      <c r="DW8" s="631"/>
      <c r="DX8" s="631"/>
      <c r="DY8" s="631"/>
      <c r="DZ8" s="631"/>
      <c r="EA8" s="631"/>
      <c r="EB8" s="631"/>
      <c r="EC8" s="640"/>
    </row>
    <row r="9" spans="2:143" ht="11.25" customHeight="1" x14ac:dyDescent="0.2">
      <c r="B9" s="627" t="s">
        <v>247</v>
      </c>
      <c r="C9" s="628"/>
      <c r="D9" s="628"/>
      <c r="E9" s="628"/>
      <c r="F9" s="628"/>
      <c r="G9" s="628"/>
      <c r="H9" s="628"/>
      <c r="I9" s="628"/>
      <c r="J9" s="628"/>
      <c r="K9" s="628"/>
      <c r="L9" s="628"/>
      <c r="M9" s="628"/>
      <c r="N9" s="628"/>
      <c r="O9" s="628"/>
      <c r="P9" s="628"/>
      <c r="Q9" s="629"/>
      <c r="R9" s="630">
        <v>18517</v>
      </c>
      <c r="S9" s="631"/>
      <c r="T9" s="631"/>
      <c r="U9" s="631"/>
      <c r="V9" s="631"/>
      <c r="W9" s="631"/>
      <c r="X9" s="631"/>
      <c r="Y9" s="632"/>
      <c r="Z9" s="633">
        <v>0.1</v>
      </c>
      <c r="AA9" s="633"/>
      <c r="AB9" s="633"/>
      <c r="AC9" s="633"/>
      <c r="AD9" s="634">
        <v>18517</v>
      </c>
      <c r="AE9" s="634"/>
      <c r="AF9" s="634"/>
      <c r="AG9" s="634"/>
      <c r="AH9" s="634"/>
      <c r="AI9" s="634"/>
      <c r="AJ9" s="634"/>
      <c r="AK9" s="634"/>
      <c r="AL9" s="635">
        <v>0.1</v>
      </c>
      <c r="AM9" s="636"/>
      <c r="AN9" s="636"/>
      <c r="AO9" s="637"/>
      <c r="AP9" s="627" t="s">
        <v>248</v>
      </c>
      <c r="AQ9" s="628"/>
      <c r="AR9" s="628"/>
      <c r="AS9" s="628"/>
      <c r="AT9" s="628"/>
      <c r="AU9" s="628"/>
      <c r="AV9" s="628"/>
      <c r="AW9" s="628"/>
      <c r="AX9" s="628"/>
      <c r="AY9" s="628"/>
      <c r="AZ9" s="628"/>
      <c r="BA9" s="628"/>
      <c r="BB9" s="628"/>
      <c r="BC9" s="628"/>
      <c r="BD9" s="628"/>
      <c r="BE9" s="628"/>
      <c r="BF9" s="629"/>
      <c r="BG9" s="630">
        <v>1445347</v>
      </c>
      <c r="BH9" s="631"/>
      <c r="BI9" s="631"/>
      <c r="BJ9" s="631"/>
      <c r="BK9" s="631"/>
      <c r="BL9" s="631"/>
      <c r="BM9" s="631"/>
      <c r="BN9" s="632"/>
      <c r="BO9" s="633">
        <v>28.7</v>
      </c>
      <c r="BP9" s="633"/>
      <c r="BQ9" s="633"/>
      <c r="BR9" s="633"/>
      <c r="BS9" s="634" t="s">
        <v>249</v>
      </c>
      <c r="BT9" s="634"/>
      <c r="BU9" s="634"/>
      <c r="BV9" s="634"/>
      <c r="BW9" s="634"/>
      <c r="BX9" s="634"/>
      <c r="BY9" s="634"/>
      <c r="BZ9" s="634"/>
      <c r="CA9" s="634"/>
      <c r="CB9" s="638"/>
      <c r="CD9" s="645" t="s">
        <v>250</v>
      </c>
      <c r="CE9" s="646"/>
      <c r="CF9" s="646"/>
      <c r="CG9" s="646"/>
      <c r="CH9" s="646"/>
      <c r="CI9" s="646"/>
      <c r="CJ9" s="646"/>
      <c r="CK9" s="646"/>
      <c r="CL9" s="646"/>
      <c r="CM9" s="646"/>
      <c r="CN9" s="646"/>
      <c r="CO9" s="646"/>
      <c r="CP9" s="646"/>
      <c r="CQ9" s="647"/>
      <c r="CR9" s="630">
        <v>2325408</v>
      </c>
      <c r="CS9" s="631"/>
      <c r="CT9" s="631"/>
      <c r="CU9" s="631"/>
      <c r="CV9" s="631"/>
      <c r="CW9" s="631"/>
      <c r="CX9" s="631"/>
      <c r="CY9" s="632"/>
      <c r="CZ9" s="633">
        <v>8.6999999999999993</v>
      </c>
      <c r="DA9" s="633"/>
      <c r="DB9" s="633"/>
      <c r="DC9" s="633"/>
      <c r="DD9" s="639">
        <v>29347</v>
      </c>
      <c r="DE9" s="631"/>
      <c r="DF9" s="631"/>
      <c r="DG9" s="631"/>
      <c r="DH9" s="631"/>
      <c r="DI9" s="631"/>
      <c r="DJ9" s="631"/>
      <c r="DK9" s="631"/>
      <c r="DL9" s="631"/>
      <c r="DM9" s="631"/>
      <c r="DN9" s="631"/>
      <c r="DO9" s="631"/>
      <c r="DP9" s="632"/>
      <c r="DQ9" s="639">
        <v>1846792</v>
      </c>
      <c r="DR9" s="631"/>
      <c r="DS9" s="631"/>
      <c r="DT9" s="631"/>
      <c r="DU9" s="631"/>
      <c r="DV9" s="631"/>
      <c r="DW9" s="631"/>
      <c r="DX9" s="631"/>
      <c r="DY9" s="631"/>
      <c r="DZ9" s="631"/>
      <c r="EA9" s="631"/>
      <c r="EB9" s="631"/>
      <c r="EC9" s="640"/>
    </row>
    <row r="10" spans="2:143" ht="11.25" customHeight="1" x14ac:dyDescent="0.2">
      <c r="B10" s="627" t="s">
        <v>251</v>
      </c>
      <c r="C10" s="628"/>
      <c r="D10" s="628"/>
      <c r="E10" s="628"/>
      <c r="F10" s="628"/>
      <c r="G10" s="628"/>
      <c r="H10" s="628"/>
      <c r="I10" s="628"/>
      <c r="J10" s="628"/>
      <c r="K10" s="628"/>
      <c r="L10" s="628"/>
      <c r="M10" s="628"/>
      <c r="N10" s="628"/>
      <c r="O10" s="628"/>
      <c r="P10" s="628"/>
      <c r="Q10" s="629"/>
      <c r="R10" s="630" t="s">
        <v>132</v>
      </c>
      <c r="S10" s="631"/>
      <c r="T10" s="631"/>
      <c r="U10" s="631"/>
      <c r="V10" s="631"/>
      <c r="W10" s="631"/>
      <c r="X10" s="631"/>
      <c r="Y10" s="632"/>
      <c r="Z10" s="633" t="s">
        <v>132</v>
      </c>
      <c r="AA10" s="633"/>
      <c r="AB10" s="633"/>
      <c r="AC10" s="633"/>
      <c r="AD10" s="634" t="s">
        <v>132</v>
      </c>
      <c r="AE10" s="634"/>
      <c r="AF10" s="634"/>
      <c r="AG10" s="634"/>
      <c r="AH10" s="634"/>
      <c r="AI10" s="634"/>
      <c r="AJ10" s="634"/>
      <c r="AK10" s="634"/>
      <c r="AL10" s="635" t="s">
        <v>132</v>
      </c>
      <c r="AM10" s="636"/>
      <c r="AN10" s="636"/>
      <c r="AO10" s="637"/>
      <c r="AP10" s="627" t="s">
        <v>252</v>
      </c>
      <c r="AQ10" s="628"/>
      <c r="AR10" s="628"/>
      <c r="AS10" s="628"/>
      <c r="AT10" s="628"/>
      <c r="AU10" s="628"/>
      <c r="AV10" s="628"/>
      <c r="AW10" s="628"/>
      <c r="AX10" s="628"/>
      <c r="AY10" s="628"/>
      <c r="AZ10" s="628"/>
      <c r="BA10" s="628"/>
      <c r="BB10" s="628"/>
      <c r="BC10" s="628"/>
      <c r="BD10" s="628"/>
      <c r="BE10" s="628"/>
      <c r="BF10" s="629"/>
      <c r="BG10" s="630">
        <v>77611</v>
      </c>
      <c r="BH10" s="631"/>
      <c r="BI10" s="631"/>
      <c r="BJ10" s="631"/>
      <c r="BK10" s="631"/>
      <c r="BL10" s="631"/>
      <c r="BM10" s="631"/>
      <c r="BN10" s="632"/>
      <c r="BO10" s="633">
        <v>1.5</v>
      </c>
      <c r="BP10" s="633"/>
      <c r="BQ10" s="633"/>
      <c r="BR10" s="633"/>
      <c r="BS10" s="634" t="s">
        <v>132</v>
      </c>
      <c r="BT10" s="634"/>
      <c r="BU10" s="634"/>
      <c r="BV10" s="634"/>
      <c r="BW10" s="634"/>
      <c r="BX10" s="634"/>
      <c r="BY10" s="634"/>
      <c r="BZ10" s="634"/>
      <c r="CA10" s="634"/>
      <c r="CB10" s="638"/>
      <c r="CD10" s="645" t="s">
        <v>253</v>
      </c>
      <c r="CE10" s="646"/>
      <c r="CF10" s="646"/>
      <c r="CG10" s="646"/>
      <c r="CH10" s="646"/>
      <c r="CI10" s="646"/>
      <c r="CJ10" s="646"/>
      <c r="CK10" s="646"/>
      <c r="CL10" s="646"/>
      <c r="CM10" s="646"/>
      <c r="CN10" s="646"/>
      <c r="CO10" s="646"/>
      <c r="CP10" s="646"/>
      <c r="CQ10" s="647"/>
      <c r="CR10" s="630">
        <v>159109</v>
      </c>
      <c r="CS10" s="631"/>
      <c r="CT10" s="631"/>
      <c r="CU10" s="631"/>
      <c r="CV10" s="631"/>
      <c r="CW10" s="631"/>
      <c r="CX10" s="631"/>
      <c r="CY10" s="632"/>
      <c r="CZ10" s="633">
        <v>0.6</v>
      </c>
      <c r="DA10" s="633"/>
      <c r="DB10" s="633"/>
      <c r="DC10" s="633"/>
      <c r="DD10" s="639">
        <v>291</v>
      </c>
      <c r="DE10" s="631"/>
      <c r="DF10" s="631"/>
      <c r="DG10" s="631"/>
      <c r="DH10" s="631"/>
      <c r="DI10" s="631"/>
      <c r="DJ10" s="631"/>
      <c r="DK10" s="631"/>
      <c r="DL10" s="631"/>
      <c r="DM10" s="631"/>
      <c r="DN10" s="631"/>
      <c r="DO10" s="631"/>
      <c r="DP10" s="632"/>
      <c r="DQ10" s="639">
        <v>9109</v>
      </c>
      <c r="DR10" s="631"/>
      <c r="DS10" s="631"/>
      <c r="DT10" s="631"/>
      <c r="DU10" s="631"/>
      <c r="DV10" s="631"/>
      <c r="DW10" s="631"/>
      <c r="DX10" s="631"/>
      <c r="DY10" s="631"/>
      <c r="DZ10" s="631"/>
      <c r="EA10" s="631"/>
      <c r="EB10" s="631"/>
      <c r="EC10" s="640"/>
    </row>
    <row r="11" spans="2:143" ht="11.25" customHeight="1" x14ac:dyDescent="0.2">
      <c r="B11" s="627" t="s">
        <v>254</v>
      </c>
      <c r="C11" s="628"/>
      <c r="D11" s="628"/>
      <c r="E11" s="628"/>
      <c r="F11" s="628"/>
      <c r="G11" s="628"/>
      <c r="H11" s="628"/>
      <c r="I11" s="628"/>
      <c r="J11" s="628"/>
      <c r="K11" s="628"/>
      <c r="L11" s="628"/>
      <c r="M11" s="628"/>
      <c r="N11" s="628"/>
      <c r="O11" s="628"/>
      <c r="P11" s="628"/>
      <c r="Q11" s="629"/>
      <c r="R11" s="630">
        <v>892786</v>
      </c>
      <c r="S11" s="631"/>
      <c r="T11" s="631"/>
      <c r="U11" s="631"/>
      <c r="V11" s="631"/>
      <c r="W11" s="631"/>
      <c r="X11" s="631"/>
      <c r="Y11" s="632"/>
      <c r="Z11" s="635">
        <v>3.2</v>
      </c>
      <c r="AA11" s="636"/>
      <c r="AB11" s="636"/>
      <c r="AC11" s="648"/>
      <c r="AD11" s="639">
        <v>892786</v>
      </c>
      <c r="AE11" s="631"/>
      <c r="AF11" s="631"/>
      <c r="AG11" s="631"/>
      <c r="AH11" s="631"/>
      <c r="AI11" s="631"/>
      <c r="AJ11" s="631"/>
      <c r="AK11" s="632"/>
      <c r="AL11" s="635">
        <v>5.8</v>
      </c>
      <c r="AM11" s="636"/>
      <c r="AN11" s="636"/>
      <c r="AO11" s="637"/>
      <c r="AP11" s="627" t="s">
        <v>255</v>
      </c>
      <c r="AQ11" s="628"/>
      <c r="AR11" s="628"/>
      <c r="AS11" s="628"/>
      <c r="AT11" s="628"/>
      <c r="AU11" s="628"/>
      <c r="AV11" s="628"/>
      <c r="AW11" s="628"/>
      <c r="AX11" s="628"/>
      <c r="AY11" s="628"/>
      <c r="AZ11" s="628"/>
      <c r="BA11" s="628"/>
      <c r="BB11" s="628"/>
      <c r="BC11" s="628"/>
      <c r="BD11" s="628"/>
      <c r="BE11" s="628"/>
      <c r="BF11" s="629"/>
      <c r="BG11" s="630">
        <v>90146</v>
      </c>
      <c r="BH11" s="631"/>
      <c r="BI11" s="631"/>
      <c r="BJ11" s="631"/>
      <c r="BK11" s="631"/>
      <c r="BL11" s="631"/>
      <c r="BM11" s="631"/>
      <c r="BN11" s="632"/>
      <c r="BO11" s="633">
        <v>1.8</v>
      </c>
      <c r="BP11" s="633"/>
      <c r="BQ11" s="633"/>
      <c r="BR11" s="633"/>
      <c r="BS11" s="634">
        <v>23572</v>
      </c>
      <c r="BT11" s="634"/>
      <c r="BU11" s="634"/>
      <c r="BV11" s="634"/>
      <c r="BW11" s="634"/>
      <c r="BX11" s="634"/>
      <c r="BY11" s="634"/>
      <c r="BZ11" s="634"/>
      <c r="CA11" s="634"/>
      <c r="CB11" s="638"/>
      <c r="CD11" s="645" t="s">
        <v>256</v>
      </c>
      <c r="CE11" s="646"/>
      <c r="CF11" s="646"/>
      <c r="CG11" s="646"/>
      <c r="CH11" s="646"/>
      <c r="CI11" s="646"/>
      <c r="CJ11" s="646"/>
      <c r="CK11" s="646"/>
      <c r="CL11" s="646"/>
      <c r="CM11" s="646"/>
      <c r="CN11" s="646"/>
      <c r="CO11" s="646"/>
      <c r="CP11" s="646"/>
      <c r="CQ11" s="647"/>
      <c r="CR11" s="630">
        <v>1569508</v>
      </c>
      <c r="CS11" s="631"/>
      <c r="CT11" s="631"/>
      <c r="CU11" s="631"/>
      <c r="CV11" s="631"/>
      <c r="CW11" s="631"/>
      <c r="CX11" s="631"/>
      <c r="CY11" s="632"/>
      <c r="CZ11" s="633">
        <v>5.8</v>
      </c>
      <c r="DA11" s="633"/>
      <c r="DB11" s="633"/>
      <c r="DC11" s="633"/>
      <c r="DD11" s="639">
        <v>416042</v>
      </c>
      <c r="DE11" s="631"/>
      <c r="DF11" s="631"/>
      <c r="DG11" s="631"/>
      <c r="DH11" s="631"/>
      <c r="DI11" s="631"/>
      <c r="DJ11" s="631"/>
      <c r="DK11" s="631"/>
      <c r="DL11" s="631"/>
      <c r="DM11" s="631"/>
      <c r="DN11" s="631"/>
      <c r="DO11" s="631"/>
      <c r="DP11" s="632"/>
      <c r="DQ11" s="639">
        <v>865972</v>
      </c>
      <c r="DR11" s="631"/>
      <c r="DS11" s="631"/>
      <c r="DT11" s="631"/>
      <c r="DU11" s="631"/>
      <c r="DV11" s="631"/>
      <c r="DW11" s="631"/>
      <c r="DX11" s="631"/>
      <c r="DY11" s="631"/>
      <c r="DZ11" s="631"/>
      <c r="EA11" s="631"/>
      <c r="EB11" s="631"/>
      <c r="EC11" s="640"/>
    </row>
    <row r="12" spans="2:143" ht="11.25" customHeight="1" x14ac:dyDescent="0.2">
      <c r="B12" s="627" t="s">
        <v>257</v>
      </c>
      <c r="C12" s="628"/>
      <c r="D12" s="628"/>
      <c r="E12" s="628"/>
      <c r="F12" s="628"/>
      <c r="G12" s="628"/>
      <c r="H12" s="628"/>
      <c r="I12" s="628"/>
      <c r="J12" s="628"/>
      <c r="K12" s="628"/>
      <c r="L12" s="628"/>
      <c r="M12" s="628"/>
      <c r="N12" s="628"/>
      <c r="O12" s="628"/>
      <c r="P12" s="628"/>
      <c r="Q12" s="629"/>
      <c r="R12" s="630" t="s">
        <v>132</v>
      </c>
      <c r="S12" s="631"/>
      <c r="T12" s="631"/>
      <c r="U12" s="631"/>
      <c r="V12" s="631"/>
      <c r="W12" s="631"/>
      <c r="X12" s="631"/>
      <c r="Y12" s="632"/>
      <c r="Z12" s="633" t="s">
        <v>132</v>
      </c>
      <c r="AA12" s="633"/>
      <c r="AB12" s="633"/>
      <c r="AC12" s="633"/>
      <c r="AD12" s="634" t="s">
        <v>132</v>
      </c>
      <c r="AE12" s="634"/>
      <c r="AF12" s="634"/>
      <c r="AG12" s="634"/>
      <c r="AH12" s="634"/>
      <c r="AI12" s="634"/>
      <c r="AJ12" s="634"/>
      <c r="AK12" s="634"/>
      <c r="AL12" s="635" t="s">
        <v>132</v>
      </c>
      <c r="AM12" s="636"/>
      <c r="AN12" s="636"/>
      <c r="AO12" s="637"/>
      <c r="AP12" s="627" t="s">
        <v>258</v>
      </c>
      <c r="AQ12" s="628"/>
      <c r="AR12" s="628"/>
      <c r="AS12" s="628"/>
      <c r="AT12" s="628"/>
      <c r="AU12" s="628"/>
      <c r="AV12" s="628"/>
      <c r="AW12" s="628"/>
      <c r="AX12" s="628"/>
      <c r="AY12" s="628"/>
      <c r="AZ12" s="628"/>
      <c r="BA12" s="628"/>
      <c r="BB12" s="628"/>
      <c r="BC12" s="628"/>
      <c r="BD12" s="628"/>
      <c r="BE12" s="628"/>
      <c r="BF12" s="629"/>
      <c r="BG12" s="630">
        <v>2973319</v>
      </c>
      <c r="BH12" s="631"/>
      <c r="BI12" s="631"/>
      <c r="BJ12" s="631"/>
      <c r="BK12" s="631"/>
      <c r="BL12" s="631"/>
      <c r="BM12" s="631"/>
      <c r="BN12" s="632"/>
      <c r="BO12" s="633">
        <v>59</v>
      </c>
      <c r="BP12" s="633"/>
      <c r="BQ12" s="633"/>
      <c r="BR12" s="633"/>
      <c r="BS12" s="634">
        <v>361177</v>
      </c>
      <c r="BT12" s="634"/>
      <c r="BU12" s="634"/>
      <c r="BV12" s="634"/>
      <c r="BW12" s="634"/>
      <c r="BX12" s="634"/>
      <c r="BY12" s="634"/>
      <c r="BZ12" s="634"/>
      <c r="CA12" s="634"/>
      <c r="CB12" s="638"/>
      <c r="CD12" s="645" t="s">
        <v>259</v>
      </c>
      <c r="CE12" s="646"/>
      <c r="CF12" s="646"/>
      <c r="CG12" s="646"/>
      <c r="CH12" s="646"/>
      <c r="CI12" s="646"/>
      <c r="CJ12" s="646"/>
      <c r="CK12" s="646"/>
      <c r="CL12" s="646"/>
      <c r="CM12" s="646"/>
      <c r="CN12" s="646"/>
      <c r="CO12" s="646"/>
      <c r="CP12" s="646"/>
      <c r="CQ12" s="647"/>
      <c r="CR12" s="630">
        <v>1230406</v>
      </c>
      <c r="CS12" s="631"/>
      <c r="CT12" s="631"/>
      <c r="CU12" s="631"/>
      <c r="CV12" s="631"/>
      <c r="CW12" s="631"/>
      <c r="CX12" s="631"/>
      <c r="CY12" s="632"/>
      <c r="CZ12" s="633">
        <v>4.5999999999999996</v>
      </c>
      <c r="DA12" s="633"/>
      <c r="DB12" s="633"/>
      <c r="DC12" s="633"/>
      <c r="DD12" s="639">
        <v>37389</v>
      </c>
      <c r="DE12" s="631"/>
      <c r="DF12" s="631"/>
      <c r="DG12" s="631"/>
      <c r="DH12" s="631"/>
      <c r="DI12" s="631"/>
      <c r="DJ12" s="631"/>
      <c r="DK12" s="631"/>
      <c r="DL12" s="631"/>
      <c r="DM12" s="631"/>
      <c r="DN12" s="631"/>
      <c r="DO12" s="631"/>
      <c r="DP12" s="632"/>
      <c r="DQ12" s="639">
        <v>959516</v>
      </c>
      <c r="DR12" s="631"/>
      <c r="DS12" s="631"/>
      <c r="DT12" s="631"/>
      <c r="DU12" s="631"/>
      <c r="DV12" s="631"/>
      <c r="DW12" s="631"/>
      <c r="DX12" s="631"/>
      <c r="DY12" s="631"/>
      <c r="DZ12" s="631"/>
      <c r="EA12" s="631"/>
      <c r="EB12" s="631"/>
      <c r="EC12" s="640"/>
    </row>
    <row r="13" spans="2:143" ht="11.25" customHeight="1" x14ac:dyDescent="0.2">
      <c r="B13" s="627" t="s">
        <v>260</v>
      </c>
      <c r="C13" s="628"/>
      <c r="D13" s="628"/>
      <c r="E13" s="628"/>
      <c r="F13" s="628"/>
      <c r="G13" s="628"/>
      <c r="H13" s="628"/>
      <c r="I13" s="628"/>
      <c r="J13" s="628"/>
      <c r="K13" s="628"/>
      <c r="L13" s="628"/>
      <c r="M13" s="628"/>
      <c r="N13" s="628"/>
      <c r="O13" s="628"/>
      <c r="P13" s="628"/>
      <c r="Q13" s="629"/>
      <c r="R13" s="630" t="s">
        <v>249</v>
      </c>
      <c r="S13" s="631"/>
      <c r="T13" s="631"/>
      <c r="U13" s="631"/>
      <c r="V13" s="631"/>
      <c r="W13" s="631"/>
      <c r="X13" s="631"/>
      <c r="Y13" s="632"/>
      <c r="Z13" s="633" t="s">
        <v>132</v>
      </c>
      <c r="AA13" s="633"/>
      <c r="AB13" s="633"/>
      <c r="AC13" s="633"/>
      <c r="AD13" s="634" t="s">
        <v>190</v>
      </c>
      <c r="AE13" s="634"/>
      <c r="AF13" s="634"/>
      <c r="AG13" s="634"/>
      <c r="AH13" s="634"/>
      <c r="AI13" s="634"/>
      <c r="AJ13" s="634"/>
      <c r="AK13" s="634"/>
      <c r="AL13" s="635" t="s">
        <v>132</v>
      </c>
      <c r="AM13" s="636"/>
      <c r="AN13" s="636"/>
      <c r="AO13" s="637"/>
      <c r="AP13" s="627" t="s">
        <v>261</v>
      </c>
      <c r="AQ13" s="628"/>
      <c r="AR13" s="628"/>
      <c r="AS13" s="628"/>
      <c r="AT13" s="628"/>
      <c r="AU13" s="628"/>
      <c r="AV13" s="628"/>
      <c r="AW13" s="628"/>
      <c r="AX13" s="628"/>
      <c r="AY13" s="628"/>
      <c r="AZ13" s="628"/>
      <c r="BA13" s="628"/>
      <c r="BB13" s="628"/>
      <c r="BC13" s="628"/>
      <c r="BD13" s="628"/>
      <c r="BE13" s="628"/>
      <c r="BF13" s="629"/>
      <c r="BG13" s="630">
        <v>2938127</v>
      </c>
      <c r="BH13" s="631"/>
      <c r="BI13" s="631"/>
      <c r="BJ13" s="631"/>
      <c r="BK13" s="631"/>
      <c r="BL13" s="631"/>
      <c r="BM13" s="631"/>
      <c r="BN13" s="632"/>
      <c r="BO13" s="633">
        <v>58.3</v>
      </c>
      <c r="BP13" s="633"/>
      <c r="BQ13" s="633"/>
      <c r="BR13" s="633"/>
      <c r="BS13" s="634">
        <v>361177</v>
      </c>
      <c r="BT13" s="634"/>
      <c r="BU13" s="634"/>
      <c r="BV13" s="634"/>
      <c r="BW13" s="634"/>
      <c r="BX13" s="634"/>
      <c r="BY13" s="634"/>
      <c r="BZ13" s="634"/>
      <c r="CA13" s="634"/>
      <c r="CB13" s="638"/>
      <c r="CD13" s="645" t="s">
        <v>262</v>
      </c>
      <c r="CE13" s="646"/>
      <c r="CF13" s="646"/>
      <c r="CG13" s="646"/>
      <c r="CH13" s="646"/>
      <c r="CI13" s="646"/>
      <c r="CJ13" s="646"/>
      <c r="CK13" s="646"/>
      <c r="CL13" s="646"/>
      <c r="CM13" s="646"/>
      <c r="CN13" s="646"/>
      <c r="CO13" s="646"/>
      <c r="CP13" s="646"/>
      <c r="CQ13" s="647"/>
      <c r="CR13" s="630">
        <v>2113851</v>
      </c>
      <c r="CS13" s="631"/>
      <c r="CT13" s="631"/>
      <c r="CU13" s="631"/>
      <c r="CV13" s="631"/>
      <c r="CW13" s="631"/>
      <c r="CX13" s="631"/>
      <c r="CY13" s="632"/>
      <c r="CZ13" s="633">
        <v>7.9</v>
      </c>
      <c r="DA13" s="633"/>
      <c r="DB13" s="633"/>
      <c r="DC13" s="633"/>
      <c r="DD13" s="639">
        <v>746651</v>
      </c>
      <c r="DE13" s="631"/>
      <c r="DF13" s="631"/>
      <c r="DG13" s="631"/>
      <c r="DH13" s="631"/>
      <c r="DI13" s="631"/>
      <c r="DJ13" s="631"/>
      <c r="DK13" s="631"/>
      <c r="DL13" s="631"/>
      <c r="DM13" s="631"/>
      <c r="DN13" s="631"/>
      <c r="DO13" s="631"/>
      <c r="DP13" s="632"/>
      <c r="DQ13" s="639">
        <v>1398033</v>
      </c>
      <c r="DR13" s="631"/>
      <c r="DS13" s="631"/>
      <c r="DT13" s="631"/>
      <c r="DU13" s="631"/>
      <c r="DV13" s="631"/>
      <c r="DW13" s="631"/>
      <c r="DX13" s="631"/>
      <c r="DY13" s="631"/>
      <c r="DZ13" s="631"/>
      <c r="EA13" s="631"/>
      <c r="EB13" s="631"/>
      <c r="EC13" s="640"/>
    </row>
    <row r="14" spans="2:143" ht="11.25" customHeight="1" x14ac:dyDescent="0.2">
      <c r="B14" s="627" t="s">
        <v>263</v>
      </c>
      <c r="C14" s="628"/>
      <c r="D14" s="628"/>
      <c r="E14" s="628"/>
      <c r="F14" s="628"/>
      <c r="G14" s="628"/>
      <c r="H14" s="628"/>
      <c r="I14" s="628"/>
      <c r="J14" s="628"/>
      <c r="K14" s="628"/>
      <c r="L14" s="628"/>
      <c r="M14" s="628"/>
      <c r="N14" s="628"/>
      <c r="O14" s="628"/>
      <c r="P14" s="628"/>
      <c r="Q14" s="629"/>
      <c r="R14" s="630" t="s">
        <v>249</v>
      </c>
      <c r="S14" s="631"/>
      <c r="T14" s="631"/>
      <c r="U14" s="631"/>
      <c r="V14" s="631"/>
      <c r="W14" s="631"/>
      <c r="X14" s="631"/>
      <c r="Y14" s="632"/>
      <c r="Z14" s="633" t="s">
        <v>132</v>
      </c>
      <c r="AA14" s="633"/>
      <c r="AB14" s="633"/>
      <c r="AC14" s="633"/>
      <c r="AD14" s="634" t="s">
        <v>249</v>
      </c>
      <c r="AE14" s="634"/>
      <c r="AF14" s="634"/>
      <c r="AG14" s="634"/>
      <c r="AH14" s="634"/>
      <c r="AI14" s="634"/>
      <c r="AJ14" s="634"/>
      <c r="AK14" s="634"/>
      <c r="AL14" s="635" t="s">
        <v>249</v>
      </c>
      <c r="AM14" s="636"/>
      <c r="AN14" s="636"/>
      <c r="AO14" s="637"/>
      <c r="AP14" s="627" t="s">
        <v>264</v>
      </c>
      <c r="AQ14" s="628"/>
      <c r="AR14" s="628"/>
      <c r="AS14" s="628"/>
      <c r="AT14" s="628"/>
      <c r="AU14" s="628"/>
      <c r="AV14" s="628"/>
      <c r="AW14" s="628"/>
      <c r="AX14" s="628"/>
      <c r="AY14" s="628"/>
      <c r="AZ14" s="628"/>
      <c r="BA14" s="628"/>
      <c r="BB14" s="628"/>
      <c r="BC14" s="628"/>
      <c r="BD14" s="628"/>
      <c r="BE14" s="628"/>
      <c r="BF14" s="629"/>
      <c r="BG14" s="630">
        <v>152004</v>
      </c>
      <c r="BH14" s="631"/>
      <c r="BI14" s="631"/>
      <c r="BJ14" s="631"/>
      <c r="BK14" s="631"/>
      <c r="BL14" s="631"/>
      <c r="BM14" s="631"/>
      <c r="BN14" s="632"/>
      <c r="BO14" s="633">
        <v>3</v>
      </c>
      <c r="BP14" s="633"/>
      <c r="BQ14" s="633"/>
      <c r="BR14" s="633"/>
      <c r="BS14" s="634" t="s">
        <v>132</v>
      </c>
      <c r="BT14" s="634"/>
      <c r="BU14" s="634"/>
      <c r="BV14" s="634"/>
      <c r="BW14" s="634"/>
      <c r="BX14" s="634"/>
      <c r="BY14" s="634"/>
      <c r="BZ14" s="634"/>
      <c r="CA14" s="634"/>
      <c r="CB14" s="638"/>
      <c r="CD14" s="645" t="s">
        <v>265</v>
      </c>
      <c r="CE14" s="646"/>
      <c r="CF14" s="646"/>
      <c r="CG14" s="646"/>
      <c r="CH14" s="646"/>
      <c r="CI14" s="646"/>
      <c r="CJ14" s="646"/>
      <c r="CK14" s="646"/>
      <c r="CL14" s="646"/>
      <c r="CM14" s="646"/>
      <c r="CN14" s="646"/>
      <c r="CO14" s="646"/>
      <c r="CP14" s="646"/>
      <c r="CQ14" s="647"/>
      <c r="CR14" s="630">
        <v>811219</v>
      </c>
      <c r="CS14" s="631"/>
      <c r="CT14" s="631"/>
      <c r="CU14" s="631"/>
      <c r="CV14" s="631"/>
      <c r="CW14" s="631"/>
      <c r="CX14" s="631"/>
      <c r="CY14" s="632"/>
      <c r="CZ14" s="633">
        <v>3</v>
      </c>
      <c r="DA14" s="633"/>
      <c r="DB14" s="633"/>
      <c r="DC14" s="633"/>
      <c r="DD14" s="639">
        <v>57047</v>
      </c>
      <c r="DE14" s="631"/>
      <c r="DF14" s="631"/>
      <c r="DG14" s="631"/>
      <c r="DH14" s="631"/>
      <c r="DI14" s="631"/>
      <c r="DJ14" s="631"/>
      <c r="DK14" s="631"/>
      <c r="DL14" s="631"/>
      <c r="DM14" s="631"/>
      <c r="DN14" s="631"/>
      <c r="DO14" s="631"/>
      <c r="DP14" s="632"/>
      <c r="DQ14" s="639">
        <v>729898</v>
      </c>
      <c r="DR14" s="631"/>
      <c r="DS14" s="631"/>
      <c r="DT14" s="631"/>
      <c r="DU14" s="631"/>
      <c r="DV14" s="631"/>
      <c r="DW14" s="631"/>
      <c r="DX14" s="631"/>
      <c r="DY14" s="631"/>
      <c r="DZ14" s="631"/>
      <c r="EA14" s="631"/>
      <c r="EB14" s="631"/>
      <c r="EC14" s="640"/>
    </row>
    <row r="15" spans="2:143" ht="11.25" customHeight="1" x14ac:dyDescent="0.2">
      <c r="B15" s="627" t="s">
        <v>266</v>
      </c>
      <c r="C15" s="628"/>
      <c r="D15" s="628"/>
      <c r="E15" s="628"/>
      <c r="F15" s="628"/>
      <c r="G15" s="628"/>
      <c r="H15" s="628"/>
      <c r="I15" s="628"/>
      <c r="J15" s="628"/>
      <c r="K15" s="628"/>
      <c r="L15" s="628"/>
      <c r="M15" s="628"/>
      <c r="N15" s="628"/>
      <c r="O15" s="628"/>
      <c r="P15" s="628"/>
      <c r="Q15" s="629"/>
      <c r="R15" s="630" t="s">
        <v>132</v>
      </c>
      <c r="S15" s="631"/>
      <c r="T15" s="631"/>
      <c r="U15" s="631"/>
      <c r="V15" s="631"/>
      <c r="W15" s="631"/>
      <c r="X15" s="631"/>
      <c r="Y15" s="632"/>
      <c r="Z15" s="633" t="s">
        <v>132</v>
      </c>
      <c r="AA15" s="633"/>
      <c r="AB15" s="633"/>
      <c r="AC15" s="633"/>
      <c r="AD15" s="634" t="s">
        <v>249</v>
      </c>
      <c r="AE15" s="634"/>
      <c r="AF15" s="634"/>
      <c r="AG15" s="634"/>
      <c r="AH15" s="634"/>
      <c r="AI15" s="634"/>
      <c r="AJ15" s="634"/>
      <c r="AK15" s="634"/>
      <c r="AL15" s="635" t="s">
        <v>132</v>
      </c>
      <c r="AM15" s="636"/>
      <c r="AN15" s="636"/>
      <c r="AO15" s="637"/>
      <c r="AP15" s="627" t="s">
        <v>267</v>
      </c>
      <c r="AQ15" s="628"/>
      <c r="AR15" s="628"/>
      <c r="AS15" s="628"/>
      <c r="AT15" s="628"/>
      <c r="AU15" s="628"/>
      <c r="AV15" s="628"/>
      <c r="AW15" s="628"/>
      <c r="AX15" s="628"/>
      <c r="AY15" s="628"/>
      <c r="AZ15" s="628"/>
      <c r="BA15" s="628"/>
      <c r="BB15" s="628"/>
      <c r="BC15" s="628"/>
      <c r="BD15" s="628"/>
      <c r="BE15" s="628"/>
      <c r="BF15" s="629"/>
      <c r="BG15" s="630">
        <v>236840</v>
      </c>
      <c r="BH15" s="631"/>
      <c r="BI15" s="631"/>
      <c r="BJ15" s="631"/>
      <c r="BK15" s="631"/>
      <c r="BL15" s="631"/>
      <c r="BM15" s="631"/>
      <c r="BN15" s="632"/>
      <c r="BO15" s="633">
        <v>4.7</v>
      </c>
      <c r="BP15" s="633"/>
      <c r="BQ15" s="633"/>
      <c r="BR15" s="633"/>
      <c r="BS15" s="634" t="s">
        <v>132</v>
      </c>
      <c r="BT15" s="634"/>
      <c r="BU15" s="634"/>
      <c r="BV15" s="634"/>
      <c r="BW15" s="634"/>
      <c r="BX15" s="634"/>
      <c r="BY15" s="634"/>
      <c r="BZ15" s="634"/>
      <c r="CA15" s="634"/>
      <c r="CB15" s="638"/>
      <c r="CD15" s="645" t="s">
        <v>268</v>
      </c>
      <c r="CE15" s="646"/>
      <c r="CF15" s="646"/>
      <c r="CG15" s="646"/>
      <c r="CH15" s="646"/>
      <c r="CI15" s="646"/>
      <c r="CJ15" s="646"/>
      <c r="CK15" s="646"/>
      <c r="CL15" s="646"/>
      <c r="CM15" s="646"/>
      <c r="CN15" s="646"/>
      <c r="CO15" s="646"/>
      <c r="CP15" s="646"/>
      <c r="CQ15" s="647"/>
      <c r="CR15" s="630">
        <v>2665965</v>
      </c>
      <c r="CS15" s="631"/>
      <c r="CT15" s="631"/>
      <c r="CU15" s="631"/>
      <c r="CV15" s="631"/>
      <c r="CW15" s="631"/>
      <c r="CX15" s="631"/>
      <c r="CY15" s="632"/>
      <c r="CZ15" s="633">
        <v>9.9</v>
      </c>
      <c r="DA15" s="633"/>
      <c r="DB15" s="633"/>
      <c r="DC15" s="633"/>
      <c r="DD15" s="639">
        <v>767052</v>
      </c>
      <c r="DE15" s="631"/>
      <c r="DF15" s="631"/>
      <c r="DG15" s="631"/>
      <c r="DH15" s="631"/>
      <c r="DI15" s="631"/>
      <c r="DJ15" s="631"/>
      <c r="DK15" s="631"/>
      <c r="DL15" s="631"/>
      <c r="DM15" s="631"/>
      <c r="DN15" s="631"/>
      <c r="DO15" s="631"/>
      <c r="DP15" s="632"/>
      <c r="DQ15" s="639">
        <v>1666527</v>
      </c>
      <c r="DR15" s="631"/>
      <c r="DS15" s="631"/>
      <c r="DT15" s="631"/>
      <c r="DU15" s="631"/>
      <c r="DV15" s="631"/>
      <c r="DW15" s="631"/>
      <c r="DX15" s="631"/>
      <c r="DY15" s="631"/>
      <c r="DZ15" s="631"/>
      <c r="EA15" s="631"/>
      <c r="EB15" s="631"/>
      <c r="EC15" s="640"/>
    </row>
    <row r="16" spans="2:143" ht="11.25" customHeight="1" x14ac:dyDescent="0.2">
      <c r="B16" s="627" t="s">
        <v>269</v>
      </c>
      <c r="C16" s="628"/>
      <c r="D16" s="628"/>
      <c r="E16" s="628"/>
      <c r="F16" s="628"/>
      <c r="G16" s="628"/>
      <c r="H16" s="628"/>
      <c r="I16" s="628"/>
      <c r="J16" s="628"/>
      <c r="K16" s="628"/>
      <c r="L16" s="628"/>
      <c r="M16" s="628"/>
      <c r="N16" s="628"/>
      <c r="O16" s="628"/>
      <c r="P16" s="628"/>
      <c r="Q16" s="629"/>
      <c r="R16" s="630">
        <v>11580</v>
      </c>
      <c r="S16" s="631"/>
      <c r="T16" s="631"/>
      <c r="U16" s="631"/>
      <c r="V16" s="631"/>
      <c r="W16" s="631"/>
      <c r="X16" s="631"/>
      <c r="Y16" s="632"/>
      <c r="Z16" s="633">
        <v>0</v>
      </c>
      <c r="AA16" s="633"/>
      <c r="AB16" s="633"/>
      <c r="AC16" s="633"/>
      <c r="AD16" s="634">
        <v>11580</v>
      </c>
      <c r="AE16" s="634"/>
      <c r="AF16" s="634"/>
      <c r="AG16" s="634"/>
      <c r="AH16" s="634"/>
      <c r="AI16" s="634"/>
      <c r="AJ16" s="634"/>
      <c r="AK16" s="634"/>
      <c r="AL16" s="635">
        <v>0.1</v>
      </c>
      <c r="AM16" s="636"/>
      <c r="AN16" s="636"/>
      <c r="AO16" s="637"/>
      <c r="AP16" s="627" t="s">
        <v>270</v>
      </c>
      <c r="AQ16" s="628"/>
      <c r="AR16" s="628"/>
      <c r="AS16" s="628"/>
      <c r="AT16" s="628"/>
      <c r="AU16" s="628"/>
      <c r="AV16" s="628"/>
      <c r="AW16" s="628"/>
      <c r="AX16" s="628"/>
      <c r="AY16" s="628"/>
      <c r="AZ16" s="628"/>
      <c r="BA16" s="628"/>
      <c r="BB16" s="628"/>
      <c r="BC16" s="628"/>
      <c r="BD16" s="628"/>
      <c r="BE16" s="628"/>
      <c r="BF16" s="629"/>
      <c r="BG16" s="630" t="s">
        <v>132</v>
      </c>
      <c r="BH16" s="631"/>
      <c r="BI16" s="631"/>
      <c r="BJ16" s="631"/>
      <c r="BK16" s="631"/>
      <c r="BL16" s="631"/>
      <c r="BM16" s="631"/>
      <c r="BN16" s="632"/>
      <c r="BO16" s="633" t="s">
        <v>190</v>
      </c>
      <c r="BP16" s="633"/>
      <c r="BQ16" s="633"/>
      <c r="BR16" s="633"/>
      <c r="BS16" s="634" t="s">
        <v>190</v>
      </c>
      <c r="BT16" s="634"/>
      <c r="BU16" s="634"/>
      <c r="BV16" s="634"/>
      <c r="BW16" s="634"/>
      <c r="BX16" s="634"/>
      <c r="BY16" s="634"/>
      <c r="BZ16" s="634"/>
      <c r="CA16" s="634"/>
      <c r="CB16" s="638"/>
      <c r="CD16" s="645" t="s">
        <v>271</v>
      </c>
      <c r="CE16" s="646"/>
      <c r="CF16" s="646"/>
      <c r="CG16" s="646"/>
      <c r="CH16" s="646"/>
      <c r="CI16" s="646"/>
      <c r="CJ16" s="646"/>
      <c r="CK16" s="646"/>
      <c r="CL16" s="646"/>
      <c r="CM16" s="646"/>
      <c r="CN16" s="646"/>
      <c r="CO16" s="646"/>
      <c r="CP16" s="646"/>
      <c r="CQ16" s="647"/>
      <c r="CR16" s="630">
        <v>452389</v>
      </c>
      <c r="CS16" s="631"/>
      <c r="CT16" s="631"/>
      <c r="CU16" s="631"/>
      <c r="CV16" s="631"/>
      <c r="CW16" s="631"/>
      <c r="CX16" s="631"/>
      <c r="CY16" s="632"/>
      <c r="CZ16" s="633">
        <v>1.7</v>
      </c>
      <c r="DA16" s="633"/>
      <c r="DB16" s="633"/>
      <c r="DC16" s="633"/>
      <c r="DD16" s="639" t="s">
        <v>190</v>
      </c>
      <c r="DE16" s="631"/>
      <c r="DF16" s="631"/>
      <c r="DG16" s="631"/>
      <c r="DH16" s="631"/>
      <c r="DI16" s="631"/>
      <c r="DJ16" s="631"/>
      <c r="DK16" s="631"/>
      <c r="DL16" s="631"/>
      <c r="DM16" s="631"/>
      <c r="DN16" s="631"/>
      <c r="DO16" s="631"/>
      <c r="DP16" s="632"/>
      <c r="DQ16" s="639">
        <v>132318</v>
      </c>
      <c r="DR16" s="631"/>
      <c r="DS16" s="631"/>
      <c r="DT16" s="631"/>
      <c r="DU16" s="631"/>
      <c r="DV16" s="631"/>
      <c r="DW16" s="631"/>
      <c r="DX16" s="631"/>
      <c r="DY16" s="631"/>
      <c r="DZ16" s="631"/>
      <c r="EA16" s="631"/>
      <c r="EB16" s="631"/>
      <c r="EC16" s="640"/>
    </row>
    <row r="17" spans="2:133" ht="11.25" customHeight="1" x14ac:dyDescent="0.2">
      <c r="B17" s="627" t="s">
        <v>272</v>
      </c>
      <c r="C17" s="628"/>
      <c r="D17" s="628"/>
      <c r="E17" s="628"/>
      <c r="F17" s="628"/>
      <c r="G17" s="628"/>
      <c r="H17" s="628"/>
      <c r="I17" s="628"/>
      <c r="J17" s="628"/>
      <c r="K17" s="628"/>
      <c r="L17" s="628"/>
      <c r="M17" s="628"/>
      <c r="N17" s="628"/>
      <c r="O17" s="628"/>
      <c r="P17" s="628"/>
      <c r="Q17" s="629"/>
      <c r="R17" s="630">
        <v>58468</v>
      </c>
      <c r="S17" s="631"/>
      <c r="T17" s="631"/>
      <c r="U17" s="631"/>
      <c r="V17" s="631"/>
      <c r="W17" s="631"/>
      <c r="X17" s="631"/>
      <c r="Y17" s="632"/>
      <c r="Z17" s="633">
        <v>0.2</v>
      </c>
      <c r="AA17" s="633"/>
      <c r="AB17" s="633"/>
      <c r="AC17" s="633"/>
      <c r="AD17" s="634">
        <v>58468</v>
      </c>
      <c r="AE17" s="634"/>
      <c r="AF17" s="634"/>
      <c r="AG17" s="634"/>
      <c r="AH17" s="634"/>
      <c r="AI17" s="634"/>
      <c r="AJ17" s="634"/>
      <c r="AK17" s="634"/>
      <c r="AL17" s="635">
        <v>0.4</v>
      </c>
      <c r="AM17" s="636"/>
      <c r="AN17" s="636"/>
      <c r="AO17" s="637"/>
      <c r="AP17" s="627" t="s">
        <v>273</v>
      </c>
      <c r="AQ17" s="628"/>
      <c r="AR17" s="628"/>
      <c r="AS17" s="628"/>
      <c r="AT17" s="628"/>
      <c r="AU17" s="628"/>
      <c r="AV17" s="628"/>
      <c r="AW17" s="628"/>
      <c r="AX17" s="628"/>
      <c r="AY17" s="628"/>
      <c r="AZ17" s="628"/>
      <c r="BA17" s="628"/>
      <c r="BB17" s="628"/>
      <c r="BC17" s="628"/>
      <c r="BD17" s="628"/>
      <c r="BE17" s="628"/>
      <c r="BF17" s="629"/>
      <c r="BG17" s="630" t="s">
        <v>249</v>
      </c>
      <c r="BH17" s="631"/>
      <c r="BI17" s="631"/>
      <c r="BJ17" s="631"/>
      <c r="BK17" s="631"/>
      <c r="BL17" s="631"/>
      <c r="BM17" s="631"/>
      <c r="BN17" s="632"/>
      <c r="BO17" s="633" t="s">
        <v>132</v>
      </c>
      <c r="BP17" s="633"/>
      <c r="BQ17" s="633"/>
      <c r="BR17" s="633"/>
      <c r="BS17" s="634" t="s">
        <v>190</v>
      </c>
      <c r="BT17" s="634"/>
      <c r="BU17" s="634"/>
      <c r="BV17" s="634"/>
      <c r="BW17" s="634"/>
      <c r="BX17" s="634"/>
      <c r="BY17" s="634"/>
      <c r="BZ17" s="634"/>
      <c r="CA17" s="634"/>
      <c r="CB17" s="638"/>
      <c r="CD17" s="645" t="s">
        <v>274</v>
      </c>
      <c r="CE17" s="646"/>
      <c r="CF17" s="646"/>
      <c r="CG17" s="646"/>
      <c r="CH17" s="646"/>
      <c r="CI17" s="646"/>
      <c r="CJ17" s="646"/>
      <c r="CK17" s="646"/>
      <c r="CL17" s="646"/>
      <c r="CM17" s="646"/>
      <c r="CN17" s="646"/>
      <c r="CO17" s="646"/>
      <c r="CP17" s="646"/>
      <c r="CQ17" s="647"/>
      <c r="CR17" s="630">
        <v>4184133</v>
      </c>
      <c r="CS17" s="631"/>
      <c r="CT17" s="631"/>
      <c r="CU17" s="631"/>
      <c r="CV17" s="631"/>
      <c r="CW17" s="631"/>
      <c r="CX17" s="631"/>
      <c r="CY17" s="632"/>
      <c r="CZ17" s="633">
        <v>15.6</v>
      </c>
      <c r="DA17" s="633"/>
      <c r="DB17" s="633"/>
      <c r="DC17" s="633"/>
      <c r="DD17" s="639" t="s">
        <v>132</v>
      </c>
      <c r="DE17" s="631"/>
      <c r="DF17" s="631"/>
      <c r="DG17" s="631"/>
      <c r="DH17" s="631"/>
      <c r="DI17" s="631"/>
      <c r="DJ17" s="631"/>
      <c r="DK17" s="631"/>
      <c r="DL17" s="631"/>
      <c r="DM17" s="631"/>
      <c r="DN17" s="631"/>
      <c r="DO17" s="631"/>
      <c r="DP17" s="632"/>
      <c r="DQ17" s="639">
        <v>4095501</v>
      </c>
      <c r="DR17" s="631"/>
      <c r="DS17" s="631"/>
      <c r="DT17" s="631"/>
      <c r="DU17" s="631"/>
      <c r="DV17" s="631"/>
      <c r="DW17" s="631"/>
      <c r="DX17" s="631"/>
      <c r="DY17" s="631"/>
      <c r="DZ17" s="631"/>
      <c r="EA17" s="631"/>
      <c r="EB17" s="631"/>
      <c r="EC17" s="640"/>
    </row>
    <row r="18" spans="2:133" ht="11.25" customHeight="1" x14ac:dyDescent="0.2">
      <c r="B18" s="627" t="s">
        <v>275</v>
      </c>
      <c r="C18" s="628"/>
      <c r="D18" s="628"/>
      <c r="E18" s="628"/>
      <c r="F18" s="628"/>
      <c r="G18" s="628"/>
      <c r="H18" s="628"/>
      <c r="I18" s="628"/>
      <c r="J18" s="628"/>
      <c r="K18" s="628"/>
      <c r="L18" s="628"/>
      <c r="M18" s="628"/>
      <c r="N18" s="628"/>
      <c r="O18" s="628"/>
      <c r="P18" s="628"/>
      <c r="Q18" s="629"/>
      <c r="R18" s="630">
        <v>110050</v>
      </c>
      <c r="S18" s="631"/>
      <c r="T18" s="631"/>
      <c r="U18" s="631"/>
      <c r="V18" s="631"/>
      <c r="W18" s="631"/>
      <c r="X18" s="631"/>
      <c r="Y18" s="632"/>
      <c r="Z18" s="633">
        <v>0.4</v>
      </c>
      <c r="AA18" s="633"/>
      <c r="AB18" s="633"/>
      <c r="AC18" s="633"/>
      <c r="AD18" s="634">
        <v>110050</v>
      </c>
      <c r="AE18" s="634"/>
      <c r="AF18" s="634"/>
      <c r="AG18" s="634"/>
      <c r="AH18" s="634"/>
      <c r="AI18" s="634"/>
      <c r="AJ18" s="634"/>
      <c r="AK18" s="634"/>
      <c r="AL18" s="635">
        <v>0.69999998807907104</v>
      </c>
      <c r="AM18" s="636"/>
      <c r="AN18" s="636"/>
      <c r="AO18" s="637"/>
      <c r="AP18" s="627" t="s">
        <v>276</v>
      </c>
      <c r="AQ18" s="628"/>
      <c r="AR18" s="628"/>
      <c r="AS18" s="628"/>
      <c r="AT18" s="628"/>
      <c r="AU18" s="628"/>
      <c r="AV18" s="628"/>
      <c r="AW18" s="628"/>
      <c r="AX18" s="628"/>
      <c r="AY18" s="628"/>
      <c r="AZ18" s="628"/>
      <c r="BA18" s="628"/>
      <c r="BB18" s="628"/>
      <c r="BC18" s="628"/>
      <c r="BD18" s="628"/>
      <c r="BE18" s="628"/>
      <c r="BF18" s="629"/>
      <c r="BG18" s="630" t="s">
        <v>249</v>
      </c>
      <c r="BH18" s="631"/>
      <c r="BI18" s="631"/>
      <c r="BJ18" s="631"/>
      <c r="BK18" s="631"/>
      <c r="BL18" s="631"/>
      <c r="BM18" s="631"/>
      <c r="BN18" s="632"/>
      <c r="BO18" s="633" t="s">
        <v>132</v>
      </c>
      <c r="BP18" s="633"/>
      <c r="BQ18" s="633"/>
      <c r="BR18" s="633"/>
      <c r="BS18" s="634" t="s">
        <v>132</v>
      </c>
      <c r="BT18" s="634"/>
      <c r="BU18" s="634"/>
      <c r="BV18" s="634"/>
      <c r="BW18" s="634"/>
      <c r="BX18" s="634"/>
      <c r="BY18" s="634"/>
      <c r="BZ18" s="634"/>
      <c r="CA18" s="634"/>
      <c r="CB18" s="638"/>
      <c r="CD18" s="645" t="s">
        <v>277</v>
      </c>
      <c r="CE18" s="646"/>
      <c r="CF18" s="646"/>
      <c r="CG18" s="646"/>
      <c r="CH18" s="646"/>
      <c r="CI18" s="646"/>
      <c r="CJ18" s="646"/>
      <c r="CK18" s="646"/>
      <c r="CL18" s="646"/>
      <c r="CM18" s="646"/>
      <c r="CN18" s="646"/>
      <c r="CO18" s="646"/>
      <c r="CP18" s="646"/>
      <c r="CQ18" s="647"/>
      <c r="CR18" s="630" t="s">
        <v>132</v>
      </c>
      <c r="CS18" s="631"/>
      <c r="CT18" s="631"/>
      <c r="CU18" s="631"/>
      <c r="CV18" s="631"/>
      <c r="CW18" s="631"/>
      <c r="CX18" s="631"/>
      <c r="CY18" s="632"/>
      <c r="CZ18" s="633" t="s">
        <v>132</v>
      </c>
      <c r="DA18" s="633"/>
      <c r="DB18" s="633"/>
      <c r="DC18" s="633"/>
      <c r="DD18" s="639" t="s">
        <v>190</v>
      </c>
      <c r="DE18" s="631"/>
      <c r="DF18" s="631"/>
      <c r="DG18" s="631"/>
      <c r="DH18" s="631"/>
      <c r="DI18" s="631"/>
      <c r="DJ18" s="631"/>
      <c r="DK18" s="631"/>
      <c r="DL18" s="631"/>
      <c r="DM18" s="631"/>
      <c r="DN18" s="631"/>
      <c r="DO18" s="631"/>
      <c r="DP18" s="632"/>
      <c r="DQ18" s="639" t="s">
        <v>249</v>
      </c>
      <c r="DR18" s="631"/>
      <c r="DS18" s="631"/>
      <c r="DT18" s="631"/>
      <c r="DU18" s="631"/>
      <c r="DV18" s="631"/>
      <c r="DW18" s="631"/>
      <c r="DX18" s="631"/>
      <c r="DY18" s="631"/>
      <c r="DZ18" s="631"/>
      <c r="EA18" s="631"/>
      <c r="EB18" s="631"/>
      <c r="EC18" s="640"/>
    </row>
    <row r="19" spans="2:133" ht="11.25" customHeight="1" x14ac:dyDescent="0.2">
      <c r="B19" s="627" t="s">
        <v>278</v>
      </c>
      <c r="C19" s="628"/>
      <c r="D19" s="628"/>
      <c r="E19" s="628"/>
      <c r="F19" s="628"/>
      <c r="G19" s="628"/>
      <c r="H19" s="628"/>
      <c r="I19" s="628"/>
      <c r="J19" s="628"/>
      <c r="K19" s="628"/>
      <c r="L19" s="628"/>
      <c r="M19" s="628"/>
      <c r="N19" s="628"/>
      <c r="O19" s="628"/>
      <c r="P19" s="628"/>
      <c r="Q19" s="629"/>
      <c r="R19" s="630">
        <v>25239</v>
      </c>
      <c r="S19" s="631"/>
      <c r="T19" s="631"/>
      <c r="U19" s="631"/>
      <c r="V19" s="631"/>
      <c r="W19" s="631"/>
      <c r="X19" s="631"/>
      <c r="Y19" s="632"/>
      <c r="Z19" s="633">
        <v>0.1</v>
      </c>
      <c r="AA19" s="633"/>
      <c r="AB19" s="633"/>
      <c r="AC19" s="633"/>
      <c r="AD19" s="634">
        <v>25239</v>
      </c>
      <c r="AE19" s="634"/>
      <c r="AF19" s="634"/>
      <c r="AG19" s="634"/>
      <c r="AH19" s="634"/>
      <c r="AI19" s="634"/>
      <c r="AJ19" s="634"/>
      <c r="AK19" s="634"/>
      <c r="AL19" s="635">
        <v>0.2</v>
      </c>
      <c r="AM19" s="636"/>
      <c r="AN19" s="636"/>
      <c r="AO19" s="637"/>
      <c r="AP19" s="627" t="s">
        <v>279</v>
      </c>
      <c r="AQ19" s="628"/>
      <c r="AR19" s="628"/>
      <c r="AS19" s="628"/>
      <c r="AT19" s="628"/>
      <c r="AU19" s="628"/>
      <c r="AV19" s="628"/>
      <c r="AW19" s="628"/>
      <c r="AX19" s="628"/>
      <c r="AY19" s="628"/>
      <c r="AZ19" s="628"/>
      <c r="BA19" s="628"/>
      <c r="BB19" s="628"/>
      <c r="BC19" s="628"/>
      <c r="BD19" s="628"/>
      <c r="BE19" s="628"/>
      <c r="BF19" s="629"/>
      <c r="BG19" s="630">
        <v>1612</v>
      </c>
      <c r="BH19" s="631"/>
      <c r="BI19" s="631"/>
      <c r="BJ19" s="631"/>
      <c r="BK19" s="631"/>
      <c r="BL19" s="631"/>
      <c r="BM19" s="631"/>
      <c r="BN19" s="632"/>
      <c r="BO19" s="633">
        <v>0</v>
      </c>
      <c r="BP19" s="633"/>
      <c r="BQ19" s="633"/>
      <c r="BR19" s="633"/>
      <c r="BS19" s="634" t="s">
        <v>132</v>
      </c>
      <c r="BT19" s="634"/>
      <c r="BU19" s="634"/>
      <c r="BV19" s="634"/>
      <c r="BW19" s="634"/>
      <c r="BX19" s="634"/>
      <c r="BY19" s="634"/>
      <c r="BZ19" s="634"/>
      <c r="CA19" s="634"/>
      <c r="CB19" s="638"/>
      <c r="CD19" s="645" t="s">
        <v>280</v>
      </c>
      <c r="CE19" s="646"/>
      <c r="CF19" s="646"/>
      <c r="CG19" s="646"/>
      <c r="CH19" s="646"/>
      <c r="CI19" s="646"/>
      <c r="CJ19" s="646"/>
      <c r="CK19" s="646"/>
      <c r="CL19" s="646"/>
      <c r="CM19" s="646"/>
      <c r="CN19" s="646"/>
      <c r="CO19" s="646"/>
      <c r="CP19" s="646"/>
      <c r="CQ19" s="647"/>
      <c r="CR19" s="630" t="s">
        <v>132</v>
      </c>
      <c r="CS19" s="631"/>
      <c r="CT19" s="631"/>
      <c r="CU19" s="631"/>
      <c r="CV19" s="631"/>
      <c r="CW19" s="631"/>
      <c r="CX19" s="631"/>
      <c r="CY19" s="632"/>
      <c r="CZ19" s="633" t="s">
        <v>190</v>
      </c>
      <c r="DA19" s="633"/>
      <c r="DB19" s="633"/>
      <c r="DC19" s="633"/>
      <c r="DD19" s="639" t="s">
        <v>132</v>
      </c>
      <c r="DE19" s="631"/>
      <c r="DF19" s="631"/>
      <c r="DG19" s="631"/>
      <c r="DH19" s="631"/>
      <c r="DI19" s="631"/>
      <c r="DJ19" s="631"/>
      <c r="DK19" s="631"/>
      <c r="DL19" s="631"/>
      <c r="DM19" s="631"/>
      <c r="DN19" s="631"/>
      <c r="DO19" s="631"/>
      <c r="DP19" s="632"/>
      <c r="DQ19" s="639" t="s">
        <v>249</v>
      </c>
      <c r="DR19" s="631"/>
      <c r="DS19" s="631"/>
      <c r="DT19" s="631"/>
      <c r="DU19" s="631"/>
      <c r="DV19" s="631"/>
      <c r="DW19" s="631"/>
      <c r="DX19" s="631"/>
      <c r="DY19" s="631"/>
      <c r="DZ19" s="631"/>
      <c r="EA19" s="631"/>
      <c r="EB19" s="631"/>
      <c r="EC19" s="640"/>
    </row>
    <row r="20" spans="2:133" ht="11.25" customHeight="1" x14ac:dyDescent="0.2">
      <c r="B20" s="627" t="s">
        <v>281</v>
      </c>
      <c r="C20" s="628"/>
      <c r="D20" s="628"/>
      <c r="E20" s="628"/>
      <c r="F20" s="628"/>
      <c r="G20" s="628"/>
      <c r="H20" s="628"/>
      <c r="I20" s="628"/>
      <c r="J20" s="628"/>
      <c r="K20" s="628"/>
      <c r="L20" s="628"/>
      <c r="M20" s="628"/>
      <c r="N20" s="628"/>
      <c r="O20" s="628"/>
      <c r="P20" s="628"/>
      <c r="Q20" s="629"/>
      <c r="R20" s="630">
        <v>3976</v>
      </c>
      <c r="S20" s="631"/>
      <c r="T20" s="631"/>
      <c r="U20" s="631"/>
      <c r="V20" s="631"/>
      <c r="W20" s="631"/>
      <c r="X20" s="631"/>
      <c r="Y20" s="632"/>
      <c r="Z20" s="633">
        <v>0</v>
      </c>
      <c r="AA20" s="633"/>
      <c r="AB20" s="633"/>
      <c r="AC20" s="633"/>
      <c r="AD20" s="634">
        <v>3976</v>
      </c>
      <c r="AE20" s="634"/>
      <c r="AF20" s="634"/>
      <c r="AG20" s="634"/>
      <c r="AH20" s="634"/>
      <c r="AI20" s="634"/>
      <c r="AJ20" s="634"/>
      <c r="AK20" s="634"/>
      <c r="AL20" s="635">
        <v>0</v>
      </c>
      <c r="AM20" s="636"/>
      <c r="AN20" s="636"/>
      <c r="AO20" s="637"/>
      <c r="AP20" s="627" t="s">
        <v>282</v>
      </c>
      <c r="AQ20" s="628"/>
      <c r="AR20" s="628"/>
      <c r="AS20" s="628"/>
      <c r="AT20" s="628"/>
      <c r="AU20" s="628"/>
      <c r="AV20" s="628"/>
      <c r="AW20" s="628"/>
      <c r="AX20" s="628"/>
      <c r="AY20" s="628"/>
      <c r="AZ20" s="628"/>
      <c r="BA20" s="628"/>
      <c r="BB20" s="628"/>
      <c r="BC20" s="628"/>
      <c r="BD20" s="628"/>
      <c r="BE20" s="628"/>
      <c r="BF20" s="629"/>
      <c r="BG20" s="630">
        <v>1612</v>
      </c>
      <c r="BH20" s="631"/>
      <c r="BI20" s="631"/>
      <c r="BJ20" s="631"/>
      <c r="BK20" s="631"/>
      <c r="BL20" s="631"/>
      <c r="BM20" s="631"/>
      <c r="BN20" s="632"/>
      <c r="BO20" s="633">
        <v>0</v>
      </c>
      <c r="BP20" s="633"/>
      <c r="BQ20" s="633"/>
      <c r="BR20" s="633"/>
      <c r="BS20" s="634" t="s">
        <v>132</v>
      </c>
      <c r="BT20" s="634"/>
      <c r="BU20" s="634"/>
      <c r="BV20" s="634"/>
      <c r="BW20" s="634"/>
      <c r="BX20" s="634"/>
      <c r="BY20" s="634"/>
      <c r="BZ20" s="634"/>
      <c r="CA20" s="634"/>
      <c r="CB20" s="638"/>
      <c r="CD20" s="645" t="s">
        <v>283</v>
      </c>
      <c r="CE20" s="646"/>
      <c r="CF20" s="646"/>
      <c r="CG20" s="646"/>
      <c r="CH20" s="646"/>
      <c r="CI20" s="646"/>
      <c r="CJ20" s="646"/>
      <c r="CK20" s="646"/>
      <c r="CL20" s="646"/>
      <c r="CM20" s="646"/>
      <c r="CN20" s="646"/>
      <c r="CO20" s="646"/>
      <c r="CP20" s="646"/>
      <c r="CQ20" s="647"/>
      <c r="CR20" s="630">
        <v>26877734</v>
      </c>
      <c r="CS20" s="631"/>
      <c r="CT20" s="631"/>
      <c r="CU20" s="631"/>
      <c r="CV20" s="631"/>
      <c r="CW20" s="631"/>
      <c r="CX20" s="631"/>
      <c r="CY20" s="632"/>
      <c r="CZ20" s="633">
        <v>100</v>
      </c>
      <c r="DA20" s="633"/>
      <c r="DB20" s="633"/>
      <c r="DC20" s="633"/>
      <c r="DD20" s="639">
        <v>2421668</v>
      </c>
      <c r="DE20" s="631"/>
      <c r="DF20" s="631"/>
      <c r="DG20" s="631"/>
      <c r="DH20" s="631"/>
      <c r="DI20" s="631"/>
      <c r="DJ20" s="631"/>
      <c r="DK20" s="631"/>
      <c r="DL20" s="631"/>
      <c r="DM20" s="631"/>
      <c r="DN20" s="631"/>
      <c r="DO20" s="631"/>
      <c r="DP20" s="632"/>
      <c r="DQ20" s="639">
        <v>17797119</v>
      </c>
      <c r="DR20" s="631"/>
      <c r="DS20" s="631"/>
      <c r="DT20" s="631"/>
      <c r="DU20" s="631"/>
      <c r="DV20" s="631"/>
      <c r="DW20" s="631"/>
      <c r="DX20" s="631"/>
      <c r="DY20" s="631"/>
      <c r="DZ20" s="631"/>
      <c r="EA20" s="631"/>
      <c r="EB20" s="631"/>
      <c r="EC20" s="640"/>
    </row>
    <row r="21" spans="2:133" ht="11.25" customHeight="1" x14ac:dyDescent="0.2">
      <c r="B21" s="627" t="s">
        <v>284</v>
      </c>
      <c r="C21" s="628"/>
      <c r="D21" s="628"/>
      <c r="E21" s="628"/>
      <c r="F21" s="628"/>
      <c r="G21" s="628"/>
      <c r="H21" s="628"/>
      <c r="I21" s="628"/>
      <c r="J21" s="628"/>
      <c r="K21" s="628"/>
      <c r="L21" s="628"/>
      <c r="M21" s="628"/>
      <c r="N21" s="628"/>
      <c r="O21" s="628"/>
      <c r="P21" s="628"/>
      <c r="Q21" s="629"/>
      <c r="R21" s="630">
        <v>2568</v>
      </c>
      <c r="S21" s="631"/>
      <c r="T21" s="631"/>
      <c r="U21" s="631"/>
      <c r="V21" s="631"/>
      <c r="W21" s="631"/>
      <c r="X21" s="631"/>
      <c r="Y21" s="632"/>
      <c r="Z21" s="633">
        <v>0</v>
      </c>
      <c r="AA21" s="633"/>
      <c r="AB21" s="633"/>
      <c r="AC21" s="633"/>
      <c r="AD21" s="634">
        <v>2568</v>
      </c>
      <c r="AE21" s="634"/>
      <c r="AF21" s="634"/>
      <c r="AG21" s="634"/>
      <c r="AH21" s="634"/>
      <c r="AI21" s="634"/>
      <c r="AJ21" s="634"/>
      <c r="AK21" s="634"/>
      <c r="AL21" s="635">
        <v>0</v>
      </c>
      <c r="AM21" s="636"/>
      <c r="AN21" s="636"/>
      <c r="AO21" s="637"/>
      <c r="AP21" s="649" t="s">
        <v>285</v>
      </c>
      <c r="AQ21" s="650"/>
      <c r="AR21" s="650"/>
      <c r="AS21" s="650"/>
      <c r="AT21" s="650"/>
      <c r="AU21" s="650"/>
      <c r="AV21" s="650"/>
      <c r="AW21" s="650"/>
      <c r="AX21" s="650"/>
      <c r="AY21" s="650"/>
      <c r="AZ21" s="650"/>
      <c r="BA21" s="650"/>
      <c r="BB21" s="650"/>
      <c r="BC21" s="650"/>
      <c r="BD21" s="650"/>
      <c r="BE21" s="650"/>
      <c r="BF21" s="651"/>
      <c r="BG21" s="630">
        <v>1612</v>
      </c>
      <c r="BH21" s="631"/>
      <c r="BI21" s="631"/>
      <c r="BJ21" s="631"/>
      <c r="BK21" s="631"/>
      <c r="BL21" s="631"/>
      <c r="BM21" s="631"/>
      <c r="BN21" s="632"/>
      <c r="BO21" s="633">
        <v>0</v>
      </c>
      <c r="BP21" s="633"/>
      <c r="BQ21" s="633"/>
      <c r="BR21" s="633"/>
      <c r="BS21" s="634" t="s">
        <v>132</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2">
      <c r="B22" s="666" t="s">
        <v>286</v>
      </c>
      <c r="C22" s="667"/>
      <c r="D22" s="667"/>
      <c r="E22" s="667"/>
      <c r="F22" s="667"/>
      <c r="G22" s="667"/>
      <c r="H22" s="667"/>
      <c r="I22" s="667"/>
      <c r="J22" s="667"/>
      <c r="K22" s="667"/>
      <c r="L22" s="667"/>
      <c r="M22" s="667"/>
      <c r="N22" s="667"/>
      <c r="O22" s="667"/>
      <c r="P22" s="667"/>
      <c r="Q22" s="668"/>
      <c r="R22" s="630">
        <v>78267</v>
      </c>
      <c r="S22" s="631"/>
      <c r="T22" s="631"/>
      <c r="U22" s="631"/>
      <c r="V22" s="631"/>
      <c r="W22" s="631"/>
      <c r="X22" s="631"/>
      <c r="Y22" s="632"/>
      <c r="Z22" s="633">
        <v>0.3</v>
      </c>
      <c r="AA22" s="633"/>
      <c r="AB22" s="633"/>
      <c r="AC22" s="633"/>
      <c r="AD22" s="634">
        <v>78267</v>
      </c>
      <c r="AE22" s="634"/>
      <c r="AF22" s="634"/>
      <c r="AG22" s="634"/>
      <c r="AH22" s="634"/>
      <c r="AI22" s="634"/>
      <c r="AJ22" s="634"/>
      <c r="AK22" s="634"/>
      <c r="AL22" s="635">
        <v>0.5</v>
      </c>
      <c r="AM22" s="636"/>
      <c r="AN22" s="636"/>
      <c r="AO22" s="637"/>
      <c r="AP22" s="649" t="s">
        <v>287</v>
      </c>
      <c r="AQ22" s="650"/>
      <c r="AR22" s="650"/>
      <c r="AS22" s="650"/>
      <c r="AT22" s="650"/>
      <c r="AU22" s="650"/>
      <c r="AV22" s="650"/>
      <c r="AW22" s="650"/>
      <c r="AX22" s="650"/>
      <c r="AY22" s="650"/>
      <c r="AZ22" s="650"/>
      <c r="BA22" s="650"/>
      <c r="BB22" s="650"/>
      <c r="BC22" s="650"/>
      <c r="BD22" s="650"/>
      <c r="BE22" s="650"/>
      <c r="BF22" s="651"/>
      <c r="BG22" s="630" t="s">
        <v>249</v>
      </c>
      <c r="BH22" s="631"/>
      <c r="BI22" s="631"/>
      <c r="BJ22" s="631"/>
      <c r="BK22" s="631"/>
      <c r="BL22" s="631"/>
      <c r="BM22" s="631"/>
      <c r="BN22" s="632"/>
      <c r="BO22" s="633" t="s">
        <v>132</v>
      </c>
      <c r="BP22" s="633"/>
      <c r="BQ22" s="633"/>
      <c r="BR22" s="633"/>
      <c r="BS22" s="634" t="s">
        <v>132</v>
      </c>
      <c r="BT22" s="634"/>
      <c r="BU22" s="634"/>
      <c r="BV22" s="634"/>
      <c r="BW22" s="634"/>
      <c r="BX22" s="634"/>
      <c r="BY22" s="634"/>
      <c r="BZ22" s="634"/>
      <c r="CA22" s="634"/>
      <c r="CB22" s="638"/>
      <c r="CD22" s="612" t="s">
        <v>288</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289</v>
      </c>
      <c r="C23" s="628"/>
      <c r="D23" s="628"/>
      <c r="E23" s="628"/>
      <c r="F23" s="628"/>
      <c r="G23" s="628"/>
      <c r="H23" s="628"/>
      <c r="I23" s="628"/>
      <c r="J23" s="628"/>
      <c r="K23" s="628"/>
      <c r="L23" s="628"/>
      <c r="M23" s="628"/>
      <c r="N23" s="628"/>
      <c r="O23" s="628"/>
      <c r="P23" s="628"/>
      <c r="Q23" s="629"/>
      <c r="R23" s="630">
        <v>10152175</v>
      </c>
      <c r="S23" s="631"/>
      <c r="T23" s="631"/>
      <c r="U23" s="631"/>
      <c r="V23" s="631"/>
      <c r="W23" s="631"/>
      <c r="X23" s="631"/>
      <c r="Y23" s="632"/>
      <c r="Z23" s="633">
        <v>36.4</v>
      </c>
      <c r="AA23" s="633"/>
      <c r="AB23" s="633"/>
      <c r="AC23" s="633"/>
      <c r="AD23" s="634">
        <v>8833219</v>
      </c>
      <c r="AE23" s="634"/>
      <c r="AF23" s="634"/>
      <c r="AG23" s="634"/>
      <c r="AH23" s="634"/>
      <c r="AI23" s="634"/>
      <c r="AJ23" s="634"/>
      <c r="AK23" s="634"/>
      <c r="AL23" s="635">
        <v>57.6</v>
      </c>
      <c r="AM23" s="636"/>
      <c r="AN23" s="636"/>
      <c r="AO23" s="637"/>
      <c r="AP23" s="649" t="s">
        <v>290</v>
      </c>
      <c r="AQ23" s="650"/>
      <c r="AR23" s="650"/>
      <c r="AS23" s="650"/>
      <c r="AT23" s="650"/>
      <c r="AU23" s="650"/>
      <c r="AV23" s="650"/>
      <c r="AW23" s="650"/>
      <c r="AX23" s="650"/>
      <c r="AY23" s="650"/>
      <c r="AZ23" s="650"/>
      <c r="BA23" s="650"/>
      <c r="BB23" s="650"/>
      <c r="BC23" s="650"/>
      <c r="BD23" s="650"/>
      <c r="BE23" s="650"/>
      <c r="BF23" s="651"/>
      <c r="BG23" s="630" t="s">
        <v>132</v>
      </c>
      <c r="BH23" s="631"/>
      <c r="BI23" s="631"/>
      <c r="BJ23" s="631"/>
      <c r="BK23" s="631"/>
      <c r="BL23" s="631"/>
      <c r="BM23" s="631"/>
      <c r="BN23" s="632"/>
      <c r="BO23" s="633" t="s">
        <v>132</v>
      </c>
      <c r="BP23" s="633"/>
      <c r="BQ23" s="633"/>
      <c r="BR23" s="633"/>
      <c r="BS23" s="634" t="s">
        <v>249</v>
      </c>
      <c r="BT23" s="634"/>
      <c r="BU23" s="634"/>
      <c r="BV23" s="634"/>
      <c r="BW23" s="634"/>
      <c r="BX23" s="634"/>
      <c r="BY23" s="634"/>
      <c r="BZ23" s="634"/>
      <c r="CA23" s="634"/>
      <c r="CB23" s="638"/>
      <c r="CD23" s="612" t="s">
        <v>229</v>
      </c>
      <c r="CE23" s="613"/>
      <c r="CF23" s="613"/>
      <c r="CG23" s="613"/>
      <c r="CH23" s="613"/>
      <c r="CI23" s="613"/>
      <c r="CJ23" s="613"/>
      <c r="CK23" s="613"/>
      <c r="CL23" s="613"/>
      <c r="CM23" s="613"/>
      <c r="CN23" s="613"/>
      <c r="CO23" s="613"/>
      <c r="CP23" s="613"/>
      <c r="CQ23" s="614"/>
      <c r="CR23" s="612" t="s">
        <v>291</v>
      </c>
      <c r="CS23" s="613"/>
      <c r="CT23" s="613"/>
      <c r="CU23" s="613"/>
      <c r="CV23" s="613"/>
      <c r="CW23" s="613"/>
      <c r="CX23" s="613"/>
      <c r="CY23" s="614"/>
      <c r="CZ23" s="612" t="s">
        <v>292</v>
      </c>
      <c r="DA23" s="613"/>
      <c r="DB23" s="613"/>
      <c r="DC23" s="614"/>
      <c r="DD23" s="612" t="s">
        <v>293</v>
      </c>
      <c r="DE23" s="613"/>
      <c r="DF23" s="613"/>
      <c r="DG23" s="613"/>
      <c r="DH23" s="613"/>
      <c r="DI23" s="613"/>
      <c r="DJ23" s="613"/>
      <c r="DK23" s="614"/>
      <c r="DL23" s="661" t="s">
        <v>294</v>
      </c>
      <c r="DM23" s="662"/>
      <c r="DN23" s="662"/>
      <c r="DO23" s="662"/>
      <c r="DP23" s="662"/>
      <c r="DQ23" s="662"/>
      <c r="DR23" s="662"/>
      <c r="DS23" s="662"/>
      <c r="DT23" s="662"/>
      <c r="DU23" s="662"/>
      <c r="DV23" s="663"/>
      <c r="DW23" s="612" t="s">
        <v>295</v>
      </c>
      <c r="DX23" s="613"/>
      <c r="DY23" s="613"/>
      <c r="DZ23" s="613"/>
      <c r="EA23" s="613"/>
      <c r="EB23" s="613"/>
      <c r="EC23" s="614"/>
    </row>
    <row r="24" spans="2:133" ht="11.25" customHeight="1" x14ac:dyDescent="0.2">
      <c r="B24" s="627" t="s">
        <v>296</v>
      </c>
      <c r="C24" s="628"/>
      <c r="D24" s="628"/>
      <c r="E24" s="628"/>
      <c r="F24" s="628"/>
      <c r="G24" s="628"/>
      <c r="H24" s="628"/>
      <c r="I24" s="628"/>
      <c r="J24" s="628"/>
      <c r="K24" s="628"/>
      <c r="L24" s="628"/>
      <c r="M24" s="628"/>
      <c r="N24" s="628"/>
      <c r="O24" s="628"/>
      <c r="P24" s="628"/>
      <c r="Q24" s="629"/>
      <c r="R24" s="630">
        <v>8833219</v>
      </c>
      <c r="S24" s="631"/>
      <c r="T24" s="631"/>
      <c r="U24" s="631"/>
      <c r="V24" s="631"/>
      <c r="W24" s="631"/>
      <c r="X24" s="631"/>
      <c r="Y24" s="632"/>
      <c r="Z24" s="633">
        <v>31.7</v>
      </c>
      <c r="AA24" s="633"/>
      <c r="AB24" s="633"/>
      <c r="AC24" s="633"/>
      <c r="AD24" s="634">
        <v>8833219</v>
      </c>
      <c r="AE24" s="634"/>
      <c r="AF24" s="634"/>
      <c r="AG24" s="634"/>
      <c r="AH24" s="634"/>
      <c r="AI24" s="634"/>
      <c r="AJ24" s="634"/>
      <c r="AK24" s="634"/>
      <c r="AL24" s="635">
        <v>57.6</v>
      </c>
      <c r="AM24" s="636"/>
      <c r="AN24" s="636"/>
      <c r="AO24" s="637"/>
      <c r="AP24" s="649" t="s">
        <v>297</v>
      </c>
      <c r="AQ24" s="650"/>
      <c r="AR24" s="650"/>
      <c r="AS24" s="650"/>
      <c r="AT24" s="650"/>
      <c r="AU24" s="650"/>
      <c r="AV24" s="650"/>
      <c r="AW24" s="650"/>
      <c r="AX24" s="650"/>
      <c r="AY24" s="650"/>
      <c r="AZ24" s="650"/>
      <c r="BA24" s="650"/>
      <c r="BB24" s="650"/>
      <c r="BC24" s="650"/>
      <c r="BD24" s="650"/>
      <c r="BE24" s="650"/>
      <c r="BF24" s="651"/>
      <c r="BG24" s="630" t="s">
        <v>132</v>
      </c>
      <c r="BH24" s="631"/>
      <c r="BI24" s="631"/>
      <c r="BJ24" s="631"/>
      <c r="BK24" s="631"/>
      <c r="BL24" s="631"/>
      <c r="BM24" s="631"/>
      <c r="BN24" s="632"/>
      <c r="BO24" s="633" t="s">
        <v>249</v>
      </c>
      <c r="BP24" s="633"/>
      <c r="BQ24" s="633"/>
      <c r="BR24" s="633"/>
      <c r="BS24" s="634" t="s">
        <v>132</v>
      </c>
      <c r="BT24" s="634"/>
      <c r="BU24" s="634"/>
      <c r="BV24" s="634"/>
      <c r="BW24" s="634"/>
      <c r="BX24" s="634"/>
      <c r="BY24" s="634"/>
      <c r="BZ24" s="634"/>
      <c r="CA24" s="634"/>
      <c r="CB24" s="638"/>
      <c r="CD24" s="641" t="s">
        <v>298</v>
      </c>
      <c r="CE24" s="642"/>
      <c r="CF24" s="642"/>
      <c r="CG24" s="642"/>
      <c r="CH24" s="642"/>
      <c r="CI24" s="642"/>
      <c r="CJ24" s="642"/>
      <c r="CK24" s="642"/>
      <c r="CL24" s="642"/>
      <c r="CM24" s="642"/>
      <c r="CN24" s="642"/>
      <c r="CO24" s="642"/>
      <c r="CP24" s="642"/>
      <c r="CQ24" s="643"/>
      <c r="CR24" s="619">
        <v>13228082</v>
      </c>
      <c r="CS24" s="620"/>
      <c r="CT24" s="620"/>
      <c r="CU24" s="620"/>
      <c r="CV24" s="620"/>
      <c r="CW24" s="620"/>
      <c r="CX24" s="620"/>
      <c r="CY24" s="621"/>
      <c r="CZ24" s="624">
        <v>49.2</v>
      </c>
      <c r="DA24" s="625"/>
      <c r="DB24" s="625"/>
      <c r="DC24" s="644"/>
      <c r="DD24" s="669">
        <v>9405309</v>
      </c>
      <c r="DE24" s="620"/>
      <c r="DF24" s="620"/>
      <c r="DG24" s="620"/>
      <c r="DH24" s="620"/>
      <c r="DI24" s="620"/>
      <c r="DJ24" s="620"/>
      <c r="DK24" s="621"/>
      <c r="DL24" s="669">
        <v>8938175</v>
      </c>
      <c r="DM24" s="620"/>
      <c r="DN24" s="620"/>
      <c r="DO24" s="620"/>
      <c r="DP24" s="620"/>
      <c r="DQ24" s="620"/>
      <c r="DR24" s="620"/>
      <c r="DS24" s="620"/>
      <c r="DT24" s="620"/>
      <c r="DU24" s="620"/>
      <c r="DV24" s="621"/>
      <c r="DW24" s="624">
        <v>56.5</v>
      </c>
      <c r="DX24" s="625"/>
      <c r="DY24" s="625"/>
      <c r="DZ24" s="625"/>
      <c r="EA24" s="625"/>
      <c r="EB24" s="625"/>
      <c r="EC24" s="626"/>
    </row>
    <row r="25" spans="2:133" ht="11.25" customHeight="1" x14ac:dyDescent="0.2">
      <c r="B25" s="627" t="s">
        <v>299</v>
      </c>
      <c r="C25" s="628"/>
      <c r="D25" s="628"/>
      <c r="E25" s="628"/>
      <c r="F25" s="628"/>
      <c r="G25" s="628"/>
      <c r="H25" s="628"/>
      <c r="I25" s="628"/>
      <c r="J25" s="628"/>
      <c r="K25" s="628"/>
      <c r="L25" s="628"/>
      <c r="M25" s="628"/>
      <c r="N25" s="628"/>
      <c r="O25" s="628"/>
      <c r="P25" s="628"/>
      <c r="Q25" s="629"/>
      <c r="R25" s="630">
        <v>1318956</v>
      </c>
      <c r="S25" s="631"/>
      <c r="T25" s="631"/>
      <c r="U25" s="631"/>
      <c r="V25" s="631"/>
      <c r="W25" s="631"/>
      <c r="X25" s="631"/>
      <c r="Y25" s="632"/>
      <c r="Z25" s="633">
        <v>4.7</v>
      </c>
      <c r="AA25" s="633"/>
      <c r="AB25" s="633"/>
      <c r="AC25" s="633"/>
      <c r="AD25" s="634" t="s">
        <v>190</v>
      </c>
      <c r="AE25" s="634"/>
      <c r="AF25" s="634"/>
      <c r="AG25" s="634"/>
      <c r="AH25" s="634"/>
      <c r="AI25" s="634"/>
      <c r="AJ25" s="634"/>
      <c r="AK25" s="634"/>
      <c r="AL25" s="635" t="s">
        <v>132</v>
      </c>
      <c r="AM25" s="636"/>
      <c r="AN25" s="636"/>
      <c r="AO25" s="637"/>
      <c r="AP25" s="649" t="s">
        <v>300</v>
      </c>
      <c r="AQ25" s="650"/>
      <c r="AR25" s="650"/>
      <c r="AS25" s="650"/>
      <c r="AT25" s="650"/>
      <c r="AU25" s="650"/>
      <c r="AV25" s="650"/>
      <c r="AW25" s="650"/>
      <c r="AX25" s="650"/>
      <c r="AY25" s="650"/>
      <c r="AZ25" s="650"/>
      <c r="BA25" s="650"/>
      <c r="BB25" s="650"/>
      <c r="BC25" s="650"/>
      <c r="BD25" s="650"/>
      <c r="BE25" s="650"/>
      <c r="BF25" s="651"/>
      <c r="BG25" s="630" t="s">
        <v>132</v>
      </c>
      <c r="BH25" s="631"/>
      <c r="BI25" s="631"/>
      <c r="BJ25" s="631"/>
      <c r="BK25" s="631"/>
      <c r="BL25" s="631"/>
      <c r="BM25" s="631"/>
      <c r="BN25" s="632"/>
      <c r="BO25" s="633" t="s">
        <v>249</v>
      </c>
      <c r="BP25" s="633"/>
      <c r="BQ25" s="633"/>
      <c r="BR25" s="633"/>
      <c r="BS25" s="634" t="s">
        <v>132</v>
      </c>
      <c r="BT25" s="634"/>
      <c r="BU25" s="634"/>
      <c r="BV25" s="634"/>
      <c r="BW25" s="634"/>
      <c r="BX25" s="634"/>
      <c r="BY25" s="634"/>
      <c r="BZ25" s="634"/>
      <c r="CA25" s="634"/>
      <c r="CB25" s="638"/>
      <c r="CD25" s="645" t="s">
        <v>301</v>
      </c>
      <c r="CE25" s="646"/>
      <c r="CF25" s="646"/>
      <c r="CG25" s="646"/>
      <c r="CH25" s="646"/>
      <c r="CI25" s="646"/>
      <c r="CJ25" s="646"/>
      <c r="CK25" s="646"/>
      <c r="CL25" s="646"/>
      <c r="CM25" s="646"/>
      <c r="CN25" s="646"/>
      <c r="CO25" s="646"/>
      <c r="CP25" s="646"/>
      <c r="CQ25" s="647"/>
      <c r="CR25" s="630">
        <v>4687419</v>
      </c>
      <c r="CS25" s="670"/>
      <c r="CT25" s="670"/>
      <c r="CU25" s="670"/>
      <c r="CV25" s="670"/>
      <c r="CW25" s="670"/>
      <c r="CX25" s="670"/>
      <c r="CY25" s="671"/>
      <c r="CZ25" s="635">
        <v>17.399999999999999</v>
      </c>
      <c r="DA25" s="664"/>
      <c r="DB25" s="664"/>
      <c r="DC25" s="672"/>
      <c r="DD25" s="639">
        <v>4369329</v>
      </c>
      <c r="DE25" s="670"/>
      <c r="DF25" s="670"/>
      <c r="DG25" s="670"/>
      <c r="DH25" s="670"/>
      <c r="DI25" s="670"/>
      <c r="DJ25" s="670"/>
      <c r="DK25" s="671"/>
      <c r="DL25" s="639">
        <v>4218646</v>
      </c>
      <c r="DM25" s="670"/>
      <c r="DN25" s="670"/>
      <c r="DO25" s="670"/>
      <c r="DP25" s="670"/>
      <c r="DQ25" s="670"/>
      <c r="DR25" s="670"/>
      <c r="DS25" s="670"/>
      <c r="DT25" s="670"/>
      <c r="DU25" s="670"/>
      <c r="DV25" s="671"/>
      <c r="DW25" s="635">
        <v>26.7</v>
      </c>
      <c r="DX25" s="664"/>
      <c r="DY25" s="664"/>
      <c r="DZ25" s="664"/>
      <c r="EA25" s="664"/>
      <c r="EB25" s="664"/>
      <c r="EC25" s="665"/>
    </row>
    <row r="26" spans="2:133" ht="11.25" customHeight="1" x14ac:dyDescent="0.2">
      <c r="B26" s="627" t="s">
        <v>302</v>
      </c>
      <c r="C26" s="628"/>
      <c r="D26" s="628"/>
      <c r="E26" s="628"/>
      <c r="F26" s="628"/>
      <c r="G26" s="628"/>
      <c r="H26" s="628"/>
      <c r="I26" s="628"/>
      <c r="J26" s="628"/>
      <c r="K26" s="628"/>
      <c r="L26" s="628"/>
      <c r="M26" s="628"/>
      <c r="N26" s="628"/>
      <c r="O26" s="628"/>
      <c r="P26" s="628"/>
      <c r="Q26" s="629"/>
      <c r="R26" s="630" t="s">
        <v>132</v>
      </c>
      <c r="S26" s="631"/>
      <c r="T26" s="631"/>
      <c r="U26" s="631"/>
      <c r="V26" s="631"/>
      <c r="W26" s="631"/>
      <c r="X26" s="631"/>
      <c r="Y26" s="632"/>
      <c r="Z26" s="633" t="s">
        <v>190</v>
      </c>
      <c r="AA26" s="633"/>
      <c r="AB26" s="633"/>
      <c r="AC26" s="633"/>
      <c r="AD26" s="634" t="s">
        <v>249</v>
      </c>
      <c r="AE26" s="634"/>
      <c r="AF26" s="634"/>
      <c r="AG26" s="634"/>
      <c r="AH26" s="634"/>
      <c r="AI26" s="634"/>
      <c r="AJ26" s="634"/>
      <c r="AK26" s="634"/>
      <c r="AL26" s="635" t="s">
        <v>249</v>
      </c>
      <c r="AM26" s="636"/>
      <c r="AN26" s="636"/>
      <c r="AO26" s="637"/>
      <c r="AP26" s="649" t="s">
        <v>303</v>
      </c>
      <c r="AQ26" s="673"/>
      <c r="AR26" s="673"/>
      <c r="AS26" s="673"/>
      <c r="AT26" s="673"/>
      <c r="AU26" s="673"/>
      <c r="AV26" s="673"/>
      <c r="AW26" s="673"/>
      <c r="AX26" s="673"/>
      <c r="AY26" s="673"/>
      <c r="AZ26" s="673"/>
      <c r="BA26" s="673"/>
      <c r="BB26" s="673"/>
      <c r="BC26" s="673"/>
      <c r="BD26" s="673"/>
      <c r="BE26" s="673"/>
      <c r="BF26" s="651"/>
      <c r="BG26" s="630" t="s">
        <v>249</v>
      </c>
      <c r="BH26" s="631"/>
      <c r="BI26" s="631"/>
      <c r="BJ26" s="631"/>
      <c r="BK26" s="631"/>
      <c r="BL26" s="631"/>
      <c r="BM26" s="631"/>
      <c r="BN26" s="632"/>
      <c r="BO26" s="633" t="s">
        <v>132</v>
      </c>
      <c r="BP26" s="633"/>
      <c r="BQ26" s="633"/>
      <c r="BR26" s="633"/>
      <c r="BS26" s="634" t="s">
        <v>249</v>
      </c>
      <c r="BT26" s="634"/>
      <c r="BU26" s="634"/>
      <c r="BV26" s="634"/>
      <c r="BW26" s="634"/>
      <c r="BX26" s="634"/>
      <c r="BY26" s="634"/>
      <c r="BZ26" s="634"/>
      <c r="CA26" s="634"/>
      <c r="CB26" s="638"/>
      <c r="CD26" s="645" t="s">
        <v>304</v>
      </c>
      <c r="CE26" s="646"/>
      <c r="CF26" s="646"/>
      <c r="CG26" s="646"/>
      <c r="CH26" s="646"/>
      <c r="CI26" s="646"/>
      <c r="CJ26" s="646"/>
      <c r="CK26" s="646"/>
      <c r="CL26" s="646"/>
      <c r="CM26" s="646"/>
      <c r="CN26" s="646"/>
      <c r="CO26" s="646"/>
      <c r="CP26" s="646"/>
      <c r="CQ26" s="647"/>
      <c r="CR26" s="630">
        <v>2842443</v>
      </c>
      <c r="CS26" s="631"/>
      <c r="CT26" s="631"/>
      <c r="CU26" s="631"/>
      <c r="CV26" s="631"/>
      <c r="CW26" s="631"/>
      <c r="CX26" s="631"/>
      <c r="CY26" s="632"/>
      <c r="CZ26" s="635">
        <v>10.6</v>
      </c>
      <c r="DA26" s="664"/>
      <c r="DB26" s="664"/>
      <c r="DC26" s="672"/>
      <c r="DD26" s="639">
        <v>2701015</v>
      </c>
      <c r="DE26" s="631"/>
      <c r="DF26" s="631"/>
      <c r="DG26" s="631"/>
      <c r="DH26" s="631"/>
      <c r="DI26" s="631"/>
      <c r="DJ26" s="631"/>
      <c r="DK26" s="632"/>
      <c r="DL26" s="639" t="s">
        <v>132</v>
      </c>
      <c r="DM26" s="631"/>
      <c r="DN26" s="631"/>
      <c r="DO26" s="631"/>
      <c r="DP26" s="631"/>
      <c r="DQ26" s="631"/>
      <c r="DR26" s="631"/>
      <c r="DS26" s="631"/>
      <c r="DT26" s="631"/>
      <c r="DU26" s="631"/>
      <c r="DV26" s="632"/>
      <c r="DW26" s="635" t="s">
        <v>249</v>
      </c>
      <c r="DX26" s="664"/>
      <c r="DY26" s="664"/>
      <c r="DZ26" s="664"/>
      <c r="EA26" s="664"/>
      <c r="EB26" s="664"/>
      <c r="EC26" s="665"/>
    </row>
    <row r="27" spans="2:133" ht="11.25" customHeight="1" x14ac:dyDescent="0.2">
      <c r="B27" s="627" t="s">
        <v>305</v>
      </c>
      <c r="C27" s="628"/>
      <c r="D27" s="628"/>
      <c r="E27" s="628"/>
      <c r="F27" s="628"/>
      <c r="G27" s="628"/>
      <c r="H27" s="628"/>
      <c r="I27" s="628"/>
      <c r="J27" s="628"/>
      <c r="K27" s="628"/>
      <c r="L27" s="628"/>
      <c r="M27" s="628"/>
      <c r="N27" s="628"/>
      <c r="O27" s="628"/>
      <c r="P27" s="628"/>
      <c r="Q27" s="629"/>
      <c r="R27" s="630">
        <v>16574292</v>
      </c>
      <c r="S27" s="631"/>
      <c r="T27" s="631"/>
      <c r="U27" s="631"/>
      <c r="V27" s="631"/>
      <c r="W27" s="631"/>
      <c r="X27" s="631"/>
      <c r="Y27" s="632"/>
      <c r="Z27" s="633">
        <v>59.4</v>
      </c>
      <c r="AA27" s="633"/>
      <c r="AB27" s="633"/>
      <c r="AC27" s="633"/>
      <c r="AD27" s="634">
        <v>15255336</v>
      </c>
      <c r="AE27" s="634"/>
      <c r="AF27" s="634"/>
      <c r="AG27" s="634"/>
      <c r="AH27" s="634"/>
      <c r="AI27" s="634"/>
      <c r="AJ27" s="634"/>
      <c r="AK27" s="634"/>
      <c r="AL27" s="635">
        <v>99.599998474121094</v>
      </c>
      <c r="AM27" s="636"/>
      <c r="AN27" s="636"/>
      <c r="AO27" s="637"/>
      <c r="AP27" s="627" t="s">
        <v>306</v>
      </c>
      <c r="AQ27" s="628"/>
      <c r="AR27" s="628"/>
      <c r="AS27" s="628"/>
      <c r="AT27" s="628"/>
      <c r="AU27" s="628"/>
      <c r="AV27" s="628"/>
      <c r="AW27" s="628"/>
      <c r="AX27" s="628"/>
      <c r="AY27" s="628"/>
      <c r="AZ27" s="628"/>
      <c r="BA27" s="628"/>
      <c r="BB27" s="628"/>
      <c r="BC27" s="628"/>
      <c r="BD27" s="628"/>
      <c r="BE27" s="628"/>
      <c r="BF27" s="629"/>
      <c r="BG27" s="630">
        <v>5043723</v>
      </c>
      <c r="BH27" s="631"/>
      <c r="BI27" s="631"/>
      <c r="BJ27" s="631"/>
      <c r="BK27" s="631"/>
      <c r="BL27" s="631"/>
      <c r="BM27" s="631"/>
      <c r="BN27" s="632"/>
      <c r="BO27" s="633">
        <v>100</v>
      </c>
      <c r="BP27" s="633"/>
      <c r="BQ27" s="633"/>
      <c r="BR27" s="633"/>
      <c r="BS27" s="634">
        <v>384749</v>
      </c>
      <c r="BT27" s="634"/>
      <c r="BU27" s="634"/>
      <c r="BV27" s="634"/>
      <c r="BW27" s="634"/>
      <c r="BX27" s="634"/>
      <c r="BY27" s="634"/>
      <c r="BZ27" s="634"/>
      <c r="CA27" s="634"/>
      <c r="CB27" s="638"/>
      <c r="CD27" s="645" t="s">
        <v>307</v>
      </c>
      <c r="CE27" s="646"/>
      <c r="CF27" s="646"/>
      <c r="CG27" s="646"/>
      <c r="CH27" s="646"/>
      <c r="CI27" s="646"/>
      <c r="CJ27" s="646"/>
      <c r="CK27" s="646"/>
      <c r="CL27" s="646"/>
      <c r="CM27" s="646"/>
      <c r="CN27" s="646"/>
      <c r="CO27" s="646"/>
      <c r="CP27" s="646"/>
      <c r="CQ27" s="647"/>
      <c r="CR27" s="630">
        <v>4356530</v>
      </c>
      <c r="CS27" s="670"/>
      <c r="CT27" s="670"/>
      <c r="CU27" s="670"/>
      <c r="CV27" s="670"/>
      <c r="CW27" s="670"/>
      <c r="CX27" s="670"/>
      <c r="CY27" s="671"/>
      <c r="CZ27" s="635">
        <v>16.2</v>
      </c>
      <c r="DA27" s="664"/>
      <c r="DB27" s="664"/>
      <c r="DC27" s="672"/>
      <c r="DD27" s="639">
        <v>940479</v>
      </c>
      <c r="DE27" s="670"/>
      <c r="DF27" s="670"/>
      <c r="DG27" s="670"/>
      <c r="DH27" s="670"/>
      <c r="DI27" s="670"/>
      <c r="DJ27" s="670"/>
      <c r="DK27" s="671"/>
      <c r="DL27" s="639">
        <v>882695</v>
      </c>
      <c r="DM27" s="670"/>
      <c r="DN27" s="670"/>
      <c r="DO27" s="670"/>
      <c r="DP27" s="670"/>
      <c r="DQ27" s="670"/>
      <c r="DR27" s="670"/>
      <c r="DS27" s="670"/>
      <c r="DT27" s="670"/>
      <c r="DU27" s="670"/>
      <c r="DV27" s="671"/>
      <c r="DW27" s="635">
        <v>5.6</v>
      </c>
      <c r="DX27" s="664"/>
      <c r="DY27" s="664"/>
      <c r="DZ27" s="664"/>
      <c r="EA27" s="664"/>
      <c r="EB27" s="664"/>
      <c r="EC27" s="665"/>
    </row>
    <row r="28" spans="2:133" ht="11.25" customHeight="1" x14ac:dyDescent="0.2">
      <c r="B28" s="627" t="s">
        <v>308</v>
      </c>
      <c r="C28" s="628"/>
      <c r="D28" s="628"/>
      <c r="E28" s="628"/>
      <c r="F28" s="628"/>
      <c r="G28" s="628"/>
      <c r="H28" s="628"/>
      <c r="I28" s="628"/>
      <c r="J28" s="628"/>
      <c r="K28" s="628"/>
      <c r="L28" s="628"/>
      <c r="M28" s="628"/>
      <c r="N28" s="628"/>
      <c r="O28" s="628"/>
      <c r="P28" s="628"/>
      <c r="Q28" s="629"/>
      <c r="R28" s="630">
        <v>5588</v>
      </c>
      <c r="S28" s="631"/>
      <c r="T28" s="631"/>
      <c r="U28" s="631"/>
      <c r="V28" s="631"/>
      <c r="W28" s="631"/>
      <c r="X28" s="631"/>
      <c r="Y28" s="632"/>
      <c r="Z28" s="633">
        <v>0</v>
      </c>
      <c r="AA28" s="633"/>
      <c r="AB28" s="633"/>
      <c r="AC28" s="633"/>
      <c r="AD28" s="634">
        <v>5588</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309</v>
      </c>
      <c r="CE28" s="646"/>
      <c r="CF28" s="646"/>
      <c r="CG28" s="646"/>
      <c r="CH28" s="646"/>
      <c r="CI28" s="646"/>
      <c r="CJ28" s="646"/>
      <c r="CK28" s="646"/>
      <c r="CL28" s="646"/>
      <c r="CM28" s="646"/>
      <c r="CN28" s="646"/>
      <c r="CO28" s="646"/>
      <c r="CP28" s="646"/>
      <c r="CQ28" s="647"/>
      <c r="CR28" s="630">
        <v>4184133</v>
      </c>
      <c r="CS28" s="631"/>
      <c r="CT28" s="631"/>
      <c r="CU28" s="631"/>
      <c r="CV28" s="631"/>
      <c r="CW28" s="631"/>
      <c r="CX28" s="631"/>
      <c r="CY28" s="632"/>
      <c r="CZ28" s="635">
        <v>15.6</v>
      </c>
      <c r="DA28" s="664"/>
      <c r="DB28" s="664"/>
      <c r="DC28" s="672"/>
      <c r="DD28" s="639">
        <v>4095501</v>
      </c>
      <c r="DE28" s="631"/>
      <c r="DF28" s="631"/>
      <c r="DG28" s="631"/>
      <c r="DH28" s="631"/>
      <c r="DI28" s="631"/>
      <c r="DJ28" s="631"/>
      <c r="DK28" s="632"/>
      <c r="DL28" s="639">
        <v>3836834</v>
      </c>
      <c r="DM28" s="631"/>
      <c r="DN28" s="631"/>
      <c r="DO28" s="631"/>
      <c r="DP28" s="631"/>
      <c r="DQ28" s="631"/>
      <c r="DR28" s="631"/>
      <c r="DS28" s="631"/>
      <c r="DT28" s="631"/>
      <c r="DU28" s="631"/>
      <c r="DV28" s="632"/>
      <c r="DW28" s="635">
        <v>24.3</v>
      </c>
      <c r="DX28" s="664"/>
      <c r="DY28" s="664"/>
      <c r="DZ28" s="664"/>
      <c r="EA28" s="664"/>
      <c r="EB28" s="664"/>
      <c r="EC28" s="665"/>
    </row>
    <row r="29" spans="2:133" ht="11.25" customHeight="1" x14ac:dyDescent="0.2">
      <c r="B29" s="627" t="s">
        <v>310</v>
      </c>
      <c r="C29" s="628"/>
      <c r="D29" s="628"/>
      <c r="E29" s="628"/>
      <c r="F29" s="628"/>
      <c r="G29" s="628"/>
      <c r="H29" s="628"/>
      <c r="I29" s="628"/>
      <c r="J29" s="628"/>
      <c r="K29" s="628"/>
      <c r="L29" s="628"/>
      <c r="M29" s="628"/>
      <c r="N29" s="628"/>
      <c r="O29" s="628"/>
      <c r="P29" s="628"/>
      <c r="Q29" s="629"/>
      <c r="R29" s="630">
        <v>74727</v>
      </c>
      <c r="S29" s="631"/>
      <c r="T29" s="631"/>
      <c r="U29" s="631"/>
      <c r="V29" s="631"/>
      <c r="W29" s="631"/>
      <c r="X29" s="631"/>
      <c r="Y29" s="632"/>
      <c r="Z29" s="633">
        <v>0.3</v>
      </c>
      <c r="AA29" s="633"/>
      <c r="AB29" s="633"/>
      <c r="AC29" s="633"/>
      <c r="AD29" s="634">
        <v>9049</v>
      </c>
      <c r="AE29" s="634"/>
      <c r="AF29" s="634"/>
      <c r="AG29" s="634"/>
      <c r="AH29" s="634"/>
      <c r="AI29" s="634"/>
      <c r="AJ29" s="634"/>
      <c r="AK29" s="634"/>
      <c r="AL29" s="635">
        <v>0.1</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311</v>
      </c>
      <c r="CE29" s="680"/>
      <c r="CF29" s="645" t="s">
        <v>312</v>
      </c>
      <c r="CG29" s="646"/>
      <c r="CH29" s="646"/>
      <c r="CI29" s="646"/>
      <c r="CJ29" s="646"/>
      <c r="CK29" s="646"/>
      <c r="CL29" s="646"/>
      <c r="CM29" s="646"/>
      <c r="CN29" s="646"/>
      <c r="CO29" s="646"/>
      <c r="CP29" s="646"/>
      <c r="CQ29" s="647"/>
      <c r="CR29" s="630">
        <v>4183229</v>
      </c>
      <c r="CS29" s="670"/>
      <c r="CT29" s="670"/>
      <c r="CU29" s="670"/>
      <c r="CV29" s="670"/>
      <c r="CW29" s="670"/>
      <c r="CX29" s="670"/>
      <c r="CY29" s="671"/>
      <c r="CZ29" s="635">
        <v>15.6</v>
      </c>
      <c r="DA29" s="664"/>
      <c r="DB29" s="664"/>
      <c r="DC29" s="672"/>
      <c r="DD29" s="639">
        <v>4094597</v>
      </c>
      <c r="DE29" s="670"/>
      <c r="DF29" s="670"/>
      <c r="DG29" s="670"/>
      <c r="DH29" s="670"/>
      <c r="DI29" s="670"/>
      <c r="DJ29" s="670"/>
      <c r="DK29" s="671"/>
      <c r="DL29" s="639">
        <v>3835930</v>
      </c>
      <c r="DM29" s="670"/>
      <c r="DN29" s="670"/>
      <c r="DO29" s="670"/>
      <c r="DP29" s="670"/>
      <c r="DQ29" s="670"/>
      <c r="DR29" s="670"/>
      <c r="DS29" s="670"/>
      <c r="DT29" s="670"/>
      <c r="DU29" s="670"/>
      <c r="DV29" s="671"/>
      <c r="DW29" s="635">
        <v>24.2</v>
      </c>
      <c r="DX29" s="664"/>
      <c r="DY29" s="664"/>
      <c r="DZ29" s="664"/>
      <c r="EA29" s="664"/>
      <c r="EB29" s="664"/>
      <c r="EC29" s="665"/>
    </row>
    <row r="30" spans="2:133" ht="11.25" customHeight="1" x14ac:dyDescent="0.2">
      <c r="B30" s="627" t="s">
        <v>313</v>
      </c>
      <c r="C30" s="628"/>
      <c r="D30" s="628"/>
      <c r="E30" s="628"/>
      <c r="F30" s="628"/>
      <c r="G30" s="628"/>
      <c r="H30" s="628"/>
      <c r="I30" s="628"/>
      <c r="J30" s="628"/>
      <c r="K30" s="628"/>
      <c r="L30" s="628"/>
      <c r="M30" s="628"/>
      <c r="N30" s="628"/>
      <c r="O30" s="628"/>
      <c r="P30" s="628"/>
      <c r="Q30" s="629"/>
      <c r="R30" s="630">
        <v>304183</v>
      </c>
      <c r="S30" s="631"/>
      <c r="T30" s="631"/>
      <c r="U30" s="631"/>
      <c r="V30" s="631"/>
      <c r="W30" s="631"/>
      <c r="X30" s="631"/>
      <c r="Y30" s="632"/>
      <c r="Z30" s="633">
        <v>1.1000000000000001</v>
      </c>
      <c r="AA30" s="633"/>
      <c r="AB30" s="633"/>
      <c r="AC30" s="633"/>
      <c r="AD30" s="634">
        <v>18705</v>
      </c>
      <c r="AE30" s="634"/>
      <c r="AF30" s="634"/>
      <c r="AG30" s="634"/>
      <c r="AH30" s="634"/>
      <c r="AI30" s="634"/>
      <c r="AJ30" s="634"/>
      <c r="AK30" s="634"/>
      <c r="AL30" s="635">
        <v>0.1</v>
      </c>
      <c r="AM30" s="636"/>
      <c r="AN30" s="636"/>
      <c r="AO30" s="637"/>
      <c r="AP30" s="609" t="s">
        <v>229</v>
      </c>
      <c r="AQ30" s="610"/>
      <c r="AR30" s="610"/>
      <c r="AS30" s="610"/>
      <c r="AT30" s="610"/>
      <c r="AU30" s="610"/>
      <c r="AV30" s="610"/>
      <c r="AW30" s="610"/>
      <c r="AX30" s="610"/>
      <c r="AY30" s="610"/>
      <c r="AZ30" s="610"/>
      <c r="BA30" s="610"/>
      <c r="BB30" s="610"/>
      <c r="BC30" s="610"/>
      <c r="BD30" s="610"/>
      <c r="BE30" s="610"/>
      <c r="BF30" s="611"/>
      <c r="BG30" s="609" t="s">
        <v>314</v>
      </c>
      <c r="BH30" s="677"/>
      <c r="BI30" s="677"/>
      <c r="BJ30" s="677"/>
      <c r="BK30" s="677"/>
      <c r="BL30" s="677"/>
      <c r="BM30" s="677"/>
      <c r="BN30" s="677"/>
      <c r="BO30" s="677"/>
      <c r="BP30" s="677"/>
      <c r="BQ30" s="678"/>
      <c r="BR30" s="609" t="s">
        <v>315</v>
      </c>
      <c r="BS30" s="677"/>
      <c r="BT30" s="677"/>
      <c r="BU30" s="677"/>
      <c r="BV30" s="677"/>
      <c r="BW30" s="677"/>
      <c r="BX30" s="677"/>
      <c r="BY30" s="677"/>
      <c r="BZ30" s="677"/>
      <c r="CA30" s="677"/>
      <c r="CB30" s="678"/>
      <c r="CD30" s="681"/>
      <c r="CE30" s="682"/>
      <c r="CF30" s="645" t="s">
        <v>316</v>
      </c>
      <c r="CG30" s="646"/>
      <c r="CH30" s="646"/>
      <c r="CI30" s="646"/>
      <c r="CJ30" s="646"/>
      <c r="CK30" s="646"/>
      <c r="CL30" s="646"/>
      <c r="CM30" s="646"/>
      <c r="CN30" s="646"/>
      <c r="CO30" s="646"/>
      <c r="CP30" s="646"/>
      <c r="CQ30" s="647"/>
      <c r="CR30" s="630">
        <v>4090315</v>
      </c>
      <c r="CS30" s="631"/>
      <c r="CT30" s="631"/>
      <c r="CU30" s="631"/>
      <c r="CV30" s="631"/>
      <c r="CW30" s="631"/>
      <c r="CX30" s="631"/>
      <c r="CY30" s="632"/>
      <c r="CZ30" s="635">
        <v>15.2</v>
      </c>
      <c r="DA30" s="664"/>
      <c r="DB30" s="664"/>
      <c r="DC30" s="672"/>
      <c r="DD30" s="639">
        <v>4003296</v>
      </c>
      <c r="DE30" s="631"/>
      <c r="DF30" s="631"/>
      <c r="DG30" s="631"/>
      <c r="DH30" s="631"/>
      <c r="DI30" s="631"/>
      <c r="DJ30" s="631"/>
      <c r="DK30" s="632"/>
      <c r="DL30" s="639">
        <v>3744629</v>
      </c>
      <c r="DM30" s="631"/>
      <c r="DN30" s="631"/>
      <c r="DO30" s="631"/>
      <c r="DP30" s="631"/>
      <c r="DQ30" s="631"/>
      <c r="DR30" s="631"/>
      <c r="DS30" s="631"/>
      <c r="DT30" s="631"/>
      <c r="DU30" s="631"/>
      <c r="DV30" s="632"/>
      <c r="DW30" s="635">
        <v>23.7</v>
      </c>
      <c r="DX30" s="664"/>
      <c r="DY30" s="664"/>
      <c r="DZ30" s="664"/>
      <c r="EA30" s="664"/>
      <c r="EB30" s="664"/>
      <c r="EC30" s="665"/>
    </row>
    <row r="31" spans="2:133" ht="11.25" customHeight="1" x14ac:dyDescent="0.2">
      <c r="B31" s="627" t="s">
        <v>317</v>
      </c>
      <c r="C31" s="628"/>
      <c r="D31" s="628"/>
      <c r="E31" s="628"/>
      <c r="F31" s="628"/>
      <c r="G31" s="628"/>
      <c r="H31" s="628"/>
      <c r="I31" s="628"/>
      <c r="J31" s="628"/>
      <c r="K31" s="628"/>
      <c r="L31" s="628"/>
      <c r="M31" s="628"/>
      <c r="N31" s="628"/>
      <c r="O31" s="628"/>
      <c r="P31" s="628"/>
      <c r="Q31" s="629"/>
      <c r="R31" s="630">
        <v>133059</v>
      </c>
      <c r="S31" s="631"/>
      <c r="T31" s="631"/>
      <c r="U31" s="631"/>
      <c r="V31" s="631"/>
      <c r="W31" s="631"/>
      <c r="X31" s="631"/>
      <c r="Y31" s="632"/>
      <c r="Z31" s="633">
        <v>0.5</v>
      </c>
      <c r="AA31" s="633"/>
      <c r="AB31" s="633"/>
      <c r="AC31" s="633"/>
      <c r="AD31" s="634" t="s">
        <v>132</v>
      </c>
      <c r="AE31" s="634"/>
      <c r="AF31" s="634"/>
      <c r="AG31" s="634"/>
      <c r="AH31" s="634"/>
      <c r="AI31" s="634"/>
      <c r="AJ31" s="634"/>
      <c r="AK31" s="634"/>
      <c r="AL31" s="635" t="s">
        <v>132</v>
      </c>
      <c r="AM31" s="636"/>
      <c r="AN31" s="636"/>
      <c r="AO31" s="637"/>
      <c r="AP31" s="690" t="s">
        <v>318</v>
      </c>
      <c r="AQ31" s="691"/>
      <c r="AR31" s="691"/>
      <c r="AS31" s="691"/>
      <c r="AT31" s="696" t="s">
        <v>319</v>
      </c>
      <c r="AU31" s="217"/>
      <c r="AV31" s="217"/>
      <c r="AW31" s="217"/>
      <c r="AX31" s="616" t="s">
        <v>193</v>
      </c>
      <c r="AY31" s="617"/>
      <c r="AZ31" s="617"/>
      <c r="BA31" s="617"/>
      <c r="BB31" s="617"/>
      <c r="BC31" s="617"/>
      <c r="BD31" s="617"/>
      <c r="BE31" s="617"/>
      <c r="BF31" s="618"/>
      <c r="BG31" s="689">
        <v>99.5</v>
      </c>
      <c r="BH31" s="685"/>
      <c r="BI31" s="685"/>
      <c r="BJ31" s="685"/>
      <c r="BK31" s="685"/>
      <c r="BL31" s="685"/>
      <c r="BM31" s="625">
        <v>98.2</v>
      </c>
      <c r="BN31" s="685"/>
      <c r="BO31" s="685"/>
      <c r="BP31" s="685"/>
      <c r="BQ31" s="686"/>
      <c r="BR31" s="689">
        <v>98.8</v>
      </c>
      <c r="BS31" s="685"/>
      <c r="BT31" s="685"/>
      <c r="BU31" s="685"/>
      <c r="BV31" s="685"/>
      <c r="BW31" s="685"/>
      <c r="BX31" s="625">
        <v>97.4</v>
      </c>
      <c r="BY31" s="685"/>
      <c r="BZ31" s="685"/>
      <c r="CA31" s="685"/>
      <c r="CB31" s="686"/>
      <c r="CD31" s="681"/>
      <c r="CE31" s="682"/>
      <c r="CF31" s="645" t="s">
        <v>320</v>
      </c>
      <c r="CG31" s="646"/>
      <c r="CH31" s="646"/>
      <c r="CI31" s="646"/>
      <c r="CJ31" s="646"/>
      <c r="CK31" s="646"/>
      <c r="CL31" s="646"/>
      <c r="CM31" s="646"/>
      <c r="CN31" s="646"/>
      <c r="CO31" s="646"/>
      <c r="CP31" s="646"/>
      <c r="CQ31" s="647"/>
      <c r="CR31" s="630">
        <v>92914</v>
      </c>
      <c r="CS31" s="670"/>
      <c r="CT31" s="670"/>
      <c r="CU31" s="670"/>
      <c r="CV31" s="670"/>
      <c r="CW31" s="670"/>
      <c r="CX31" s="670"/>
      <c r="CY31" s="671"/>
      <c r="CZ31" s="635">
        <v>0.3</v>
      </c>
      <c r="DA31" s="664"/>
      <c r="DB31" s="664"/>
      <c r="DC31" s="672"/>
      <c r="DD31" s="639">
        <v>91301</v>
      </c>
      <c r="DE31" s="670"/>
      <c r="DF31" s="670"/>
      <c r="DG31" s="670"/>
      <c r="DH31" s="670"/>
      <c r="DI31" s="670"/>
      <c r="DJ31" s="670"/>
      <c r="DK31" s="671"/>
      <c r="DL31" s="639">
        <v>91301</v>
      </c>
      <c r="DM31" s="670"/>
      <c r="DN31" s="670"/>
      <c r="DO31" s="670"/>
      <c r="DP31" s="670"/>
      <c r="DQ31" s="670"/>
      <c r="DR31" s="670"/>
      <c r="DS31" s="670"/>
      <c r="DT31" s="670"/>
      <c r="DU31" s="670"/>
      <c r="DV31" s="671"/>
      <c r="DW31" s="635">
        <v>0.6</v>
      </c>
      <c r="DX31" s="664"/>
      <c r="DY31" s="664"/>
      <c r="DZ31" s="664"/>
      <c r="EA31" s="664"/>
      <c r="EB31" s="664"/>
      <c r="EC31" s="665"/>
    </row>
    <row r="32" spans="2:133" ht="11.25" customHeight="1" x14ac:dyDescent="0.2">
      <c r="B32" s="627" t="s">
        <v>321</v>
      </c>
      <c r="C32" s="628"/>
      <c r="D32" s="628"/>
      <c r="E32" s="628"/>
      <c r="F32" s="628"/>
      <c r="G32" s="628"/>
      <c r="H32" s="628"/>
      <c r="I32" s="628"/>
      <c r="J32" s="628"/>
      <c r="K32" s="628"/>
      <c r="L32" s="628"/>
      <c r="M32" s="628"/>
      <c r="N32" s="628"/>
      <c r="O32" s="628"/>
      <c r="P32" s="628"/>
      <c r="Q32" s="629"/>
      <c r="R32" s="630">
        <v>4212184</v>
      </c>
      <c r="S32" s="631"/>
      <c r="T32" s="631"/>
      <c r="U32" s="631"/>
      <c r="V32" s="631"/>
      <c r="W32" s="631"/>
      <c r="X32" s="631"/>
      <c r="Y32" s="632"/>
      <c r="Z32" s="633">
        <v>15.1</v>
      </c>
      <c r="AA32" s="633"/>
      <c r="AB32" s="633"/>
      <c r="AC32" s="633"/>
      <c r="AD32" s="634" t="s">
        <v>249</v>
      </c>
      <c r="AE32" s="634"/>
      <c r="AF32" s="634"/>
      <c r="AG32" s="634"/>
      <c r="AH32" s="634"/>
      <c r="AI32" s="634"/>
      <c r="AJ32" s="634"/>
      <c r="AK32" s="634"/>
      <c r="AL32" s="635" t="s">
        <v>132</v>
      </c>
      <c r="AM32" s="636"/>
      <c r="AN32" s="636"/>
      <c r="AO32" s="637"/>
      <c r="AP32" s="692"/>
      <c r="AQ32" s="693"/>
      <c r="AR32" s="693"/>
      <c r="AS32" s="693"/>
      <c r="AT32" s="697"/>
      <c r="AU32" s="216" t="s">
        <v>322</v>
      </c>
      <c r="AV32" s="216"/>
      <c r="AW32" s="216"/>
      <c r="AX32" s="627" t="s">
        <v>323</v>
      </c>
      <c r="AY32" s="628"/>
      <c r="AZ32" s="628"/>
      <c r="BA32" s="628"/>
      <c r="BB32" s="628"/>
      <c r="BC32" s="628"/>
      <c r="BD32" s="628"/>
      <c r="BE32" s="628"/>
      <c r="BF32" s="629"/>
      <c r="BG32" s="699">
        <v>99.5</v>
      </c>
      <c r="BH32" s="670"/>
      <c r="BI32" s="670"/>
      <c r="BJ32" s="670"/>
      <c r="BK32" s="670"/>
      <c r="BL32" s="670"/>
      <c r="BM32" s="636">
        <v>98.6</v>
      </c>
      <c r="BN32" s="687"/>
      <c r="BO32" s="687"/>
      <c r="BP32" s="687"/>
      <c r="BQ32" s="688"/>
      <c r="BR32" s="699">
        <v>99.5</v>
      </c>
      <c r="BS32" s="670"/>
      <c r="BT32" s="670"/>
      <c r="BU32" s="670"/>
      <c r="BV32" s="670"/>
      <c r="BW32" s="670"/>
      <c r="BX32" s="636">
        <v>98.4</v>
      </c>
      <c r="BY32" s="687"/>
      <c r="BZ32" s="687"/>
      <c r="CA32" s="687"/>
      <c r="CB32" s="688"/>
      <c r="CD32" s="683"/>
      <c r="CE32" s="684"/>
      <c r="CF32" s="645" t="s">
        <v>324</v>
      </c>
      <c r="CG32" s="646"/>
      <c r="CH32" s="646"/>
      <c r="CI32" s="646"/>
      <c r="CJ32" s="646"/>
      <c r="CK32" s="646"/>
      <c r="CL32" s="646"/>
      <c r="CM32" s="646"/>
      <c r="CN32" s="646"/>
      <c r="CO32" s="646"/>
      <c r="CP32" s="646"/>
      <c r="CQ32" s="647"/>
      <c r="CR32" s="630">
        <v>904</v>
      </c>
      <c r="CS32" s="631"/>
      <c r="CT32" s="631"/>
      <c r="CU32" s="631"/>
      <c r="CV32" s="631"/>
      <c r="CW32" s="631"/>
      <c r="CX32" s="631"/>
      <c r="CY32" s="632"/>
      <c r="CZ32" s="635">
        <v>0</v>
      </c>
      <c r="DA32" s="664"/>
      <c r="DB32" s="664"/>
      <c r="DC32" s="672"/>
      <c r="DD32" s="639">
        <v>904</v>
      </c>
      <c r="DE32" s="631"/>
      <c r="DF32" s="631"/>
      <c r="DG32" s="631"/>
      <c r="DH32" s="631"/>
      <c r="DI32" s="631"/>
      <c r="DJ32" s="631"/>
      <c r="DK32" s="632"/>
      <c r="DL32" s="639">
        <v>904</v>
      </c>
      <c r="DM32" s="631"/>
      <c r="DN32" s="631"/>
      <c r="DO32" s="631"/>
      <c r="DP32" s="631"/>
      <c r="DQ32" s="631"/>
      <c r="DR32" s="631"/>
      <c r="DS32" s="631"/>
      <c r="DT32" s="631"/>
      <c r="DU32" s="631"/>
      <c r="DV32" s="632"/>
      <c r="DW32" s="635">
        <v>0</v>
      </c>
      <c r="DX32" s="664"/>
      <c r="DY32" s="664"/>
      <c r="DZ32" s="664"/>
      <c r="EA32" s="664"/>
      <c r="EB32" s="664"/>
      <c r="EC32" s="665"/>
    </row>
    <row r="33" spans="2:133" ht="11.25" customHeight="1" x14ac:dyDescent="0.2">
      <c r="B33" s="666" t="s">
        <v>325</v>
      </c>
      <c r="C33" s="667"/>
      <c r="D33" s="667"/>
      <c r="E33" s="667"/>
      <c r="F33" s="667"/>
      <c r="G33" s="667"/>
      <c r="H33" s="667"/>
      <c r="I33" s="667"/>
      <c r="J33" s="667"/>
      <c r="K33" s="667"/>
      <c r="L33" s="667"/>
      <c r="M33" s="667"/>
      <c r="N33" s="667"/>
      <c r="O33" s="667"/>
      <c r="P33" s="667"/>
      <c r="Q33" s="668"/>
      <c r="R33" s="630" t="s">
        <v>249</v>
      </c>
      <c r="S33" s="631"/>
      <c r="T33" s="631"/>
      <c r="U33" s="631"/>
      <c r="V33" s="631"/>
      <c r="W33" s="631"/>
      <c r="X33" s="631"/>
      <c r="Y33" s="632"/>
      <c r="Z33" s="633" t="s">
        <v>132</v>
      </c>
      <c r="AA33" s="633"/>
      <c r="AB33" s="633"/>
      <c r="AC33" s="633"/>
      <c r="AD33" s="634" t="s">
        <v>132</v>
      </c>
      <c r="AE33" s="634"/>
      <c r="AF33" s="634"/>
      <c r="AG33" s="634"/>
      <c r="AH33" s="634"/>
      <c r="AI33" s="634"/>
      <c r="AJ33" s="634"/>
      <c r="AK33" s="634"/>
      <c r="AL33" s="635" t="s">
        <v>132</v>
      </c>
      <c r="AM33" s="636"/>
      <c r="AN33" s="636"/>
      <c r="AO33" s="637"/>
      <c r="AP33" s="694"/>
      <c r="AQ33" s="695"/>
      <c r="AR33" s="695"/>
      <c r="AS33" s="695"/>
      <c r="AT33" s="698"/>
      <c r="AU33" s="218"/>
      <c r="AV33" s="218"/>
      <c r="AW33" s="218"/>
      <c r="AX33" s="674" t="s">
        <v>326</v>
      </c>
      <c r="AY33" s="675"/>
      <c r="AZ33" s="675"/>
      <c r="BA33" s="675"/>
      <c r="BB33" s="675"/>
      <c r="BC33" s="675"/>
      <c r="BD33" s="675"/>
      <c r="BE33" s="675"/>
      <c r="BF33" s="676"/>
      <c r="BG33" s="700">
        <v>99.5</v>
      </c>
      <c r="BH33" s="701"/>
      <c r="BI33" s="701"/>
      <c r="BJ33" s="701"/>
      <c r="BK33" s="701"/>
      <c r="BL33" s="701"/>
      <c r="BM33" s="702">
        <v>97.7</v>
      </c>
      <c r="BN33" s="701"/>
      <c r="BO33" s="701"/>
      <c r="BP33" s="701"/>
      <c r="BQ33" s="703"/>
      <c r="BR33" s="700">
        <v>98.2</v>
      </c>
      <c r="BS33" s="701"/>
      <c r="BT33" s="701"/>
      <c r="BU33" s="701"/>
      <c r="BV33" s="701"/>
      <c r="BW33" s="701"/>
      <c r="BX33" s="702">
        <v>96.5</v>
      </c>
      <c r="BY33" s="701"/>
      <c r="BZ33" s="701"/>
      <c r="CA33" s="701"/>
      <c r="CB33" s="703"/>
      <c r="CD33" s="645" t="s">
        <v>327</v>
      </c>
      <c r="CE33" s="646"/>
      <c r="CF33" s="646"/>
      <c r="CG33" s="646"/>
      <c r="CH33" s="646"/>
      <c r="CI33" s="646"/>
      <c r="CJ33" s="646"/>
      <c r="CK33" s="646"/>
      <c r="CL33" s="646"/>
      <c r="CM33" s="646"/>
      <c r="CN33" s="646"/>
      <c r="CO33" s="646"/>
      <c r="CP33" s="646"/>
      <c r="CQ33" s="647"/>
      <c r="CR33" s="630">
        <v>10775595</v>
      </c>
      <c r="CS33" s="670"/>
      <c r="CT33" s="670"/>
      <c r="CU33" s="670"/>
      <c r="CV33" s="670"/>
      <c r="CW33" s="670"/>
      <c r="CX33" s="670"/>
      <c r="CY33" s="671"/>
      <c r="CZ33" s="635">
        <v>40.1</v>
      </c>
      <c r="DA33" s="664"/>
      <c r="DB33" s="664"/>
      <c r="DC33" s="672"/>
      <c r="DD33" s="639">
        <v>7825556</v>
      </c>
      <c r="DE33" s="670"/>
      <c r="DF33" s="670"/>
      <c r="DG33" s="670"/>
      <c r="DH33" s="670"/>
      <c r="DI33" s="670"/>
      <c r="DJ33" s="670"/>
      <c r="DK33" s="671"/>
      <c r="DL33" s="639">
        <v>5313565</v>
      </c>
      <c r="DM33" s="670"/>
      <c r="DN33" s="670"/>
      <c r="DO33" s="670"/>
      <c r="DP33" s="670"/>
      <c r="DQ33" s="670"/>
      <c r="DR33" s="670"/>
      <c r="DS33" s="670"/>
      <c r="DT33" s="670"/>
      <c r="DU33" s="670"/>
      <c r="DV33" s="671"/>
      <c r="DW33" s="635">
        <v>33.6</v>
      </c>
      <c r="DX33" s="664"/>
      <c r="DY33" s="664"/>
      <c r="DZ33" s="664"/>
      <c r="EA33" s="664"/>
      <c r="EB33" s="664"/>
      <c r="EC33" s="665"/>
    </row>
    <row r="34" spans="2:133" ht="11.25" customHeight="1" x14ac:dyDescent="0.2">
      <c r="B34" s="627" t="s">
        <v>328</v>
      </c>
      <c r="C34" s="628"/>
      <c r="D34" s="628"/>
      <c r="E34" s="628"/>
      <c r="F34" s="628"/>
      <c r="G34" s="628"/>
      <c r="H34" s="628"/>
      <c r="I34" s="628"/>
      <c r="J34" s="628"/>
      <c r="K34" s="628"/>
      <c r="L34" s="628"/>
      <c r="M34" s="628"/>
      <c r="N34" s="628"/>
      <c r="O34" s="628"/>
      <c r="P34" s="628"/>
      <c r="Q34" s="629"/>
      <c r="R34" s="630">
        <v>1792448</v>
      </c>
      <c r="S34" s="631"/>
      <c r="T34" s="631"/>
      <c r="U34" s="631"/>
      <c r="V34" s="631"/>
      <c r="W34" s="631"/>
      <c r="X34" s="631"/>
      <c r="Y34" s="632"/>
      <c r="Z34" s="633">
        <v>6.4</v>
      </c>
      <c r="AA34" s="633"/>
      <c r="AB34" s="633"/>
      <c r="AC34" s="633"/>
      <c r="AD34" s="634" t="s">
        <v>132</v>
      </c>
      <c r="AE34" s="634"/>
      <c r="AF34" s="634"/>
      <c r="AG34" s="634"/>
      <c r="AH34" s="634"/>
      <c r="AI34" s="634"/>
      <c r="AJ34" s="634"/>
      <c r="AK34" s="634"/>
      <c r="AL34" s="635" t="s">
        <v>190</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329</v>
      </c>
      <c r="CE34" s="646"/>
      <c r="CF34" s="646"/>
      <c r="CG34" s="646"/>
      <c r="CH34" s="646"/>
      <c r="CI34" s="646"/>
      <c r="CJ34" s="646"/>
      <c r="CK34" s="646"/>
      <c r="CL34" s="646"/>
      <c r="CM34" s="646"/>
      <c r="CN34" s="646"/>
      <c r="CO34" s="646"/>
      <c r="CP34" s="646"/>
      <c r="CQ34" s="647"/>
      <c r="CR34" s="630">
        <v>3834095</v>
      </c>
      <c r="CS34" s="631"/>
      <c r="CT34" s="631"/>
      <c r="CU34" s="631"/>
      <c r="CV34" s="631"/>
      <c r="CW34" s="631"/>
      <c r="CX34" s="631"/>
      <c r="CY34" s="632"/>
      <c r="CZ34" s="635">
        <v>14.3</v>
      </c>
      <c r="DA34" s="664"/>
      <c r="DB34" s="664"/>
      <c r="DC34" s="672"/>
      <c r="DD34" s="639">
        <v>2727837</v>
      </c>
      <c r="DE34" s="631"/>
      <c r="DF34" s="631"/>
      <c r="DG34" s="631"/>
      <c r="DH34" s="631"/>
      <c r="DI34" s="631"/>
      <c r="DJ34" s="631"/>
      <c r="DK34" s="632"/>
      <c r="DL34" s="639">
        <v>2173002</v>
      </c>
      <c r="DM34" s="631"/>
      <c r="DN34" s="631"/>
      <c r="DO34" s="631"/>
      <c r="DP34" s="631"/>
      <c r="DQ34" s="631"/>
      <c r="DR34" s="631"/>
      <c r="DS34" s="631"/>
      <c r="DT34" s="631"/>
      <c r="DU34" s="631"/>
      <c r="DV34" s="632"/>
      <c r="DW34" s="635">
        <v>13.7</v>
      </c>
      <c r="DX34" s="664"/>
      <c r="DY34" s="664"/>
      <c r="DZ34" s="664"/>
      <c r="EA34" s="664"/>
      <c r="EB34" s="664"/>
      <c r="EC34" s="665"/>
    </row>
    <row r="35" spans="2:133" ht="11.25" customHeight="1" x14ac:dyDescent="0.2">
      <c r="B35" s="627" t="s">
        <v>330</v>
      </c>
      <c r="C35" s="628"/>
      <c r="D35" s="628"/>
      <c r="E35" s="628"/>
      <c r="F35" s="628"/>
      <c r="G35" s="628"/>
      <c r="H35" s="628"/>
      <c r="I35" s="628"/>
      <c r="J35" s="628"/>
      <c r="K35" s="628"/>
      <c r="L35" s="628"/>
      <c r="M35" s="628"/>
      <c r="N35" s="628"/>
      <c r="O35" s="628"/>
      <c r="P35" s="628"/>
      <c r="Q35" s="629"/>
      <c r="R35" s="630">
        <v>39001</v>
      </c>
      <c r="S35" s="631"/>
      <c r="T35" s="631"/>
      <c r="U35" s="631"/>
      <c r="V35" s="631"/>
      <c r="W35" s="631"/>
      <c r="X35" s="631"/>
      <c r="Y35" s="632"/>
      <c r="Z35" s="633">
        <v>0.1</v>
      </c>
      <c r="AA35" s="633"/>
      <c r="AB35" s="633"/>
      <c r="AC35" s="633"/>
      <c r="AD35" s="634">
        <v>6929</v>
      </c>
      <c r="AE35" s="634"/>
      <c r="AF35" s="634"/>
      <c r="AG35" s="634"/>
      <c r="AH35" s="634"/>
      <c r="AI35" s="634"/>
      <c r="AJ35" s="634"/>
      <c r="AK35" s="634"/>
      <c r="AL35" s="635">
        <v>0</v>
      </c>
      <c r="AM35" s="636"/>
      <c r="AN35" s="636"/>
      <c r="AO35" s="637"/>
      <c r="AP35" s="221"/>
      <c r="AQ35" s="609" t="s">
        <v>331</v>
      </c>
      <c r="AR35" s="610"/>
      <c r="AS35" s="610"/>
      <c r="AT35" s="610"/>
      <c r="AU35" s="610"/>
      <c r="AV35" s="610"/>
      <c r="AW35" s="610"/>
      <c r="AX35" s="610"/>
      <c r="AY35" s="610"/>
      <c r="AZ35" s="610"/>
      <c r="BA35" s="610"/>
      <c r="BB35" s="610"/>
      <c r="BC35" s="610"/>
      <c r="BD35" s="610"/>
      <c r="BE35" s="610"/>
      <c r="BF35" s="611"/>
      <c r="BG35" s="609" t="s">
        <v>332</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333</v>
      </c>
      <c r="CE35" s="646"/>
      <c r="CF35" s="646"/>
      <c r="CG35" s="646"/>
      <c r="CH35" s="646"/>
      <c r="CI35" s="646"/>
      <c r="CJ35" s="646"/>
      <c r="CK35" s="646"/>
      <c r="CL35" s="646"/>
      <c r="CM35" s="646"/>
      <c r="CN35" s="646"/>
      <c r="CO35" s="646"/>
      <c r="CP35" s="646"/>
      <c r="CQ35" s="647"/>
      <c r="CR35" s="630">
        <v>233832</v>
      </c>
      <c r="CS35" s="670"/>
      <c r="CT35" s="670"/>
      <c r="CU35" s="670"/>
      <c r="CV35" s="670"/>
      <c r="CW35" s="670"/>
      <c r="CX35" s="670"/>
      <c r="CY35" s="671"/>
      <c r="CZ35" s="635">
        <v>0.9</v>
      </c>
      <c r="DA35" s="664"/>
      <c r="DB35" s="664"/>
      <c r="DC35" s="672"/>
      <c r="DD35" s="639">
        <v>225121</v>
      </c>
      <c r="DE35" s="670"/>
      <c r="DF35" s="670"/>
      <c r="DG35" s="670"/>
      <c r="DH35" s="670"/>
      <c r="DI35" s="670"/>
      <c r="DJ35" s="670"/>
      <c r="DK35" s="671"/>
      <c r="DL35" s="639">
        <v>201381</v>
      </c>
      <c r="DM35" s="670"/>
      <c r="DN35" s="670"/>
      <c r="DO35" s="670"/>
      <c r="DP35" s="670"/>
      <c r="DQ35" s="670"/>
      <c r="DR35" s="670"/>
      <c r="DS35" s="670"/>
      <c r="DT35" s="670"/>
      <c r="DU35" s="670"/>
      <c r="DV35" s="671"/>
      <c r="DW35" s="635">
        <v>1.3</v>
      </c>
      <c r="DX35" s="664"/>
      <c r="DY35" s="664"/>
      <c r="DZ35" s="664"/>
      <c r="EA35" s="664"/>
      <c r="EB35" s="664"/>
      <c r="EC35" s="665"/>
    </row>
    <row r="36" spans="2:133" ht="11.25" customHeight="1" x14ac:dyDescent="0.2">
      <c r="B36" s="627" t="s">
        <v>334</v>
      </c>
      <c r="C36" s="628"/>
      <c r="D36" s="628"/>
      <c r="E36" s="628"/>
      <c r="F36" s="628"/>
      <c r="G36" s="628"/>
      <c r="H36" s="628"/>
      <c r="I36" s="628"/>
      <c r="J36" s="628"/>
      <c r="K36" s="628"/>
      <c r="L36" s="628"/>
      <c r="M36" s="628"/>
      <c r="N36" s="628"/>
      <c r="O36" s="628"/>
      <c r="P36" s="628"/>
      <c r="Q36" s="629"/>
      <c r="R36" s="630">
        <v>513135</v>
      </c>
      <c r="S36" s="631"/>
      <c r="T36" s="631"/>
      <c r="U36" s="631"/>
      <c r="V36" s="631"/>
      <c r="W36" s="631"/>
      <c r="X36" s="631"/>
      <c r="Y36" s="632"/>
      <c r="Z36" s="633">
        <v>1.8</v>
      </c>
      <c r="AA36" s="633"/>
      <c r="AB36" s="633"/>
      <c r="AC36" s="633"/>
      <c r="AD36" s="634" t="s">
        <v>190</v>
      </c>
      <c r="AE36" s="634"/>
      <c r="AF36" s="634"/>
      <c r="AG36" s="634"/>
      <c r="AH36" s="634"/>
      <c r="AI36" s="634"/>
      <c r="AJ36" s="634"/>
      <c r="AK36" s="634"/>
      <c r="AL36" s="635" t="s">
        <v>249</v>
      </c>
      <c r="AM36" s="636"/>
      <c r="AN36" s="636"/>
      <c r="AO36" s="637"/>
      <c r="AP36" s="221"/>
      <c r="AQ36" s="704" t="s">
        <v>335</v>
      </c>
      <c r="AR36" s="705"/>
      <c r="AS36" s="705"/>
      <c r="AT36" s="705"/>
      <c r="AU36" s="705"/>
      <c r="AV36" s="705"/>
      <c r="AW36" s="705"/>
      <c r="AX36" s="705"/>
      <c r="AY36" s="706"/>
      <c r="AZ36" s="619">
        <v>3736421</v>
      </c>
      <c r="BA36" s="620"/>
      <c r="BB36" s="620"/>
      <c r="BC36" s="620"/>
      <c r="BD36" s="620"/>
      <c r="BE36" s="620"/>
      <c r="BF36" s="707"/>
      <c r="BG36" s="641" t="s">
        <v>336</v>
      </c>
      <c r="BH36" s="642"/>
      <c r="BI36" s="642"/>
      <c r="BJ36" s="642"/>
      <c r="BK36" s="642"/>
      <c r="BL36" s="642"/>
      <c r="BM36" s="642"/>
      <c r="BN36" s="642"/>
      <c r="BO36" s="642"/>
      <c r="BP36" s="642"/>
      <c r="BQ36" s="642"/>
      <c r="BR36" s="642"/>
      <c r="BS36" s="642"/>
      <c r="BT36" s="642"/>
      <c r="BU36" s="643"/>
      <c r="BV36" s="619">
        <v>59001</v>
      </c>
      <c r="BW36" s="620"/>
      <c r="BX36" s="620"/>
      <c r="BY36" s="620"/>
      <c r="BZ36" s="620"/>
      <c r="CA36" s="620"/>
      <c r="CB36" s="707"/>
      <c r="CD36" s="645" t="s">
        <v>337</v>
      </c>
      <c r="CE36" s="646"/>
      <c r="CF36" s="646"/>
      <c r="CG36" s="646"/>
      <c r="CH36" s="646"/>
      <c r="CI36" s="646"/>
      <c r="CJ36" s="646"/>
      <c r="CK36" s="646"/>
      <c r="CL36" s="646"/>
      <c r="CM36" s="646"/>
      <c r="CN36" s="646"/>
      <c r="CO36" s="646"/>
      <c r="CP36" s="646"/>
      <c r="CQ36" s="647"/>
      <c r="CR36" s="630">
        <v>3442224</v>
      </c>
      <c r="CS36" s="631"/>
      <c r="CT36" s="631"/>
      <c r="CU36" s="631"/>
      <c r="CV36" s="631"/>
      <c r="CW36" s="631"/>
      <c r="CX36" s="631"/>
      <c r="CY36" s="632"/>
      <c r="CZ36" s="635">
        <v>12.8</v>
      </c>
      <c r="DA36" s="664"/>
      <c r="DB36" s="664"/>
      <c r="DC36" s="672"/>
      <c r="DD36" s="639">
        <v>2601183</v>
      </c>
      <c r="DE36" s="631"/>
      <c r="DF36" s="631"/>
      <c r="DG36" s="631"/>
      <c r="DH36" s="631"/>
      <c r="DI36" s="631"/>
      <c r="DJ36" s="631"/>
      <c r="DK36" s="632"/>
      <c r="DL36" s="639">
        <v>1541739</v>
      </c>
      <c r="DM36" s="631"/>
      <c r="DN36" s="631"/>
      <c r="DO36" s="631"/>
      <c r="DP36" s="631"/>
      <c r="DQ36" s="631"/>
      <c r="DR36" s="631"/>
      <c r="DS36" s="631"/>
      <c r="DT36" s="631"/>
      <c r="DU36" s="631"/>
      <c r="DV36" s="632"/>
      <c r="DW36" s="635">
        <v>9.6999999999999993</v>
      </c>
      <c r="DX36" s="664"/>
      <c r="DY36" s="664"/>
      <c r="DZ36" s="664"/>
      <c r="EA36" s="664"/>
      <c r="EB36" s="664"/>
      <c r="EC36" s="665"/>
    </row>
    <row r="37" spans="2:133" ht="11.25" customHeight="1" x14ac:dyDescent="0.2">
      <c r="B37" s="627" t="s">
        <v>338</v>
      </c>
      <c r="C37" s="628"/>
      <c r="D37" s="628"/>
      <c r="E37" s="628"/>
      <c r="F37" s="628"/>
      <c r="G37" s="628"/>
      <c r="H37" s="628"/>
      <c r="I37" s="628"/>
      <c r="J37" s="628"/>
      <c r="K37" s="628"/>
      <c r="L37" s="628"/>
      <c r="M37" s="628"/>
      <c r="N37" s="628"/>
      <c r="O37" s="628"/>
      <c r="P37" s="628"/>
      <c r="Q37" s="629"/>
      <c r="R37" s="630">
        <v>1197171</v>
      </c>
      <c r="S37" s="631"/>
      <c r="T37" s="631"/>
      <c r="U37" s="631"/>
      <c r="V37" s="631"/>
      <c r="W37" s="631"/>
      <c r="X37" s="631"/>
      <c r="Y37" s="632"/>
      <c r="Z37" s="633">
        <v>4.3</v>
      </c>
      <c r="AA37" s="633"/>
      <c r="AB37" s="633"/>
      <c r="AC37" s="633"/>
      <c r="AD37" s="634" t="s">
        <v>132</v>
      </c>
      <c r="AE37" s="634"/>
      <c r="AF37" s="634"/>
      <c r="AG37" s="634"/>
      <c r="AH37" s="634"/>
      <c r="AI37" s="634"/>
      <c r="AJ37" s="634"/>
      <c r="AK37" s="634"/>
      <c r="AL37" s="635" t="s">
        <v>190</v>
      </c>
      <c r="AM37" s="636"/>
      <c r="AN37" s="636"/>
      <c r="AO37" s="637"/>
      <c r="AQ37" s="708" t="s">
        <v>339</v>
      </c>
      <c r="AR37" s="709"/>
      <c r="AS37" s="709"/>
      <c r="AT37" s="709"/>
      <c r="AU37" s="709"/>
      <c r="AV37" s="709"/>
      <c r="AW37" s="709"/>
      <c r="AX37" s="709"/>
      <c r="AY37" s="710"/>
      <c r="AZ37" s="630">
        <v>1205501</v>
      </c>
      <c r="BA37" s="631"/>
      <c r="BB37" s="631"/>
      <c r="BC37" s="631"/>
      <c r="BD37" s="670"/>
      <c r="BE37" s="670"/>
      <c r="BF37" s="688"/>
      <c r="BG37" s="645" t="s">
        <v>340</v>
      </c>
      <c r="BH37" s="646"/>
      <c r="BI37" s="646"/>
      <c r="BJ37" s="646"/>
      <c r="BK37" s="646"/>
      <c r="BL37" s="646"/>
      <c r="BM37" s="646"/>
      <c r="BN37" s="646"/>
      <c r="BO37" s="646"/>
      <c r="BP37" s="646"/>
      <c r="BQ37" s="646"/>
      <c r="BR37" s="646"/>
      <c r="BS37" s="646"/>
      <c r="BT37" s="646"/>
      <c r="BU37" s="647"/>
      <c r="BV37" s="630">
        <v>28721</v>
      </c>
      <c r="BW37" s="631"/>
      <c r="BX37" s="631"/>
      <c r="BY37" s="631"/>
      <c r="BZ37" s="631"/>
      <c r="CA37" s="631"/>
      <c r="CB37" s="640"/>
      <c r="CD37" s="645" t="s">
        <v>341</v>
      </c>
      <c r="CE37" s="646"/>
      <c r="CF37" s="646"/>
      <c r="CG37" s="646"/>
      <c r="CH37" s="646"/>
      <c r="CI37" s="646"/>
      <c r="CJ37" s="646"/>
      <c r="CK37" s="646"/>
      <c r="CL37" s="646"/>
      <c r="CM37" s="646"/>
      <c r="CN37" s="646"/>
      <c r="CO37" s="646"/>
      <c r="CP37" s="646"/>
      <c r="CQ37" s="647"/>
      <c r="CR37" s="630">
        <v>15084</v>
      </c>
      <c r="CS37" s="670"/>
      <c r="CT37" s="670"/>
      <c r="CU37" s="670"/>
      <c r="CV37" s="670"/>
      <c r="CW37" s="670"/>
      <c r="CX37" s="670"/>
      <c r="CY37" s="671"/>
      <c r="CZ37" s="635">
        <v>0.1</v>
      </c>
      <c r="DA37" s="664"/>
      <c r="DB37" s="664"/>
      <c r="DC37" s="672"/>
      <c r="DD37" s="639">
        <v>15084</v>
      </c>
      <c r="DE37" s="670"/>
      <c r="DF37" s="670"/>
      <c r="DG37" s="670"/>
      <c r="DH37" s="670"/>
      <c r="DI37" s="670"/>
      <c r="DJ37" s="670"/>
      <c r="DK37" s="671"/>
      <c r="DL37" s="639">
        <v>15084</v>
      </c>
      <c r="DM37" s="670"/>
      <c r="DN37" s="670"/>
      <c r="DO37" s="670"/>
      <c r="DP37" s="670"/>
      <c r="DQ37" s="670"/>
      <c r="DR37" s="670"/>
      <c r="DS37" s="670"/>
      <c r="DT37" s="670"/>
      <c r="DU37" s="670"/>
      <c r="DV37" s="671"/>
      <c r="DW37" s="635">
        <v>0.1</v>
      </c>
      <c r="DX37" s="664"/>
      <c r="DY37" s="664"/>
      <c r="DZ37" s="664"/>
      <c r="EA37" s="664"/>
      <c r="EB37" s="664"/>
      <c r="EC37" s="665"/>
    </row>
    <row r="38" spans="2:133" ht="11.25" customHeight="1" x14ac:dyDescent="0.2">
      <c r="B38" s="627" t="s">
        <v>342</v>
      </c>
      <c r="C38" s="628"/>
      <c r="D38" s="628"/>
      <c r="E38" s="628"/>
      <c r="F38" s="628"/>
      <c r="G38" s="628"/>
      <c r="H38" s="628"/>
      <c r="I38" s="628"/>
      <c r="J38" s="628"/>
      <c r="K38" s="628"/>
      <c r="L38" s="628"/>
      <c r="M38" s="628"/>
      <c r="N38" s="628"/>
      <c r="O38" s="628"/>
      <c r="P38" s="628"/>
      <c r="Q38" s="629"/>
      <c r="R38" s="630">
        <v>497047</v>
      </c>
      <c r="S38" s="631"/>
      <c r="T38" s="631"/>
      <c r="U38" s="631"/>
      <c r="V38" s="631"/>
      <c r="W38" s="631"/>
      <c r="X38" s="631"/>
      <c r="Y38" s="632"/>
      <c r="Z38" s="633">
        <v>1.8</v>
      </c>
      <c r="AA38" s="633"/>
      <c r="AB38" s="633"/>
      <c r="AC38" s="633"/>
      <c r="AD38" s="634" t="s">
        <v>132</v>
      </c>
      <c r="AE38" s="634"/>
      <c r="AF38" s="634"/>
      <c r="AG38" s="634"/>
      <c r="AH38" s="634"/>
      <c r="AI38" s="634"/>
      <c r="AJ38" s="634"/>
      <c r="AK38" s="634"/>
      <c r="AL38" s="635" t="s">
        <v>132</v>
      </c>
      <c r="AM38" s="636"/>
      <c r="AN38" s="636"/>
      <c r="AO38" s="637"/>
      <c r="AQ38" s="708" t="s">
        <v>343</v>
      </c>
      <c r="AR38" s="709"/>
      <c r="AS38" s="709"/>
      <c r="AT38" s="709"/>
      <c r="AU38" s="709"/>
      <c r="AV38" s="709"/>
      <c r="AW38" s="709"/>
      <c r="AX38" s="709"/>
      <c r="AY38" s="710"/>
      <c r="AZ38" s="630">
        <v>684167</v>
      </c>
      <c r="BA38" s="631"/>
      <c r="BB38" s="631"/>
      <c r="BC38" s="631"/>
      <c r="BD38" s="670"/>
      <c r="BE38" s="670"/>
      <c r="BF38" s="688"/>
      <c r="BG38" s="645" t="s">
        <v>344</v>
      </c>
      <c r="BH38" s="646"/>
      <c r="BI38" s="646"/>
      <c r="BJ38" s="646"/>
      <c r="BK38" s="646"/>
      <c r="BL38" s="646"/>
      <c r="BM38" s="646"/>
      <c r="BN38" s="646"/>
      <c r="BO38" s="646"/>
      <c r="BP38" s="646"/>
      <c r="BQ38" s="646"/>
      <c r="BR38" s="646"/>
      <c r="BS38" s="646"/>
      <c r="BT38" s="646"/>
      <c r="BU38" s="647"/>
      <c r="BV38" s="630">
        <v>4612</v>
      </c>
      <c r="BW38" s="631"/>
      <c r="BX38" s="631"/>
      <c r="BY38" s="631"/>
      <c r="BZ38" s="631"/>
      <c r="CA38" s="631"/>
      <c r="CB38" s="640"/>
      <c r="CD38" s="645" t="s">
        <v>345</v>
      </c>
      <c r="CE38" s="646"/>
      <c r="CF38" s="646"/>
      <c r="CG38" s="646"/>
      <c r="CH38" s="646"/>
      <c r="CI38" s="646"/>
      <c r="CJ38" s="646"/>
      <c r="CK38" s="646"/>
      <c r="CL38" s="646"/>
      <c r="CM38" s="646"/>
      <c r="CN38" s="646"/>
      <c r="CO38" s="646"/>
      <c r="CP38" s="646"/>
      <c r="CQ38" s="647"/>
      <c r="CR38" s="630">
        <v>2107722</v>
      </c>
      <c r="CS38" s="631"/>
      <c r="CT38" s="631"/>
      <c r="CU38" s="631"/>
      <c r="CV38" s="631"/>
      <c r="CW38" s="631"/>
      <c r="CX38" s="631"/>
      <c r="CY38" s="632"/>
      <c r="CZ38" s="635">
        <v>7.8</v>
      </c>
      <c r="DA38" s="664"/>
      <c r="DB38" s="664"/>
      <c r="DC38" s="672"/>
      <c r="DD38" s="639">
        <v>1811513</v>
      </c>
      <c r="DE38" s="631"/>
      <c r="DF38" s="631"/>
      <c r="DG38" s="631"/>
      <c r="DH38" s="631"/>
      <c r="DI38" s="631"/>
      <c r="DJ38" s="631"/>
      <c r="DK38" s="632"/>
      <c r="DL38" s="639">
        <v>1390763</v>
      </c>
      <c r="DM38" s="631"/>
      <c r="DN38" s="631"/>
      <c r="DO38" s="631"/>
      <c r="DP38" s="631"/>
      <c r="DQ38" s="631"/>
      <c r="DR38" s="631"/>
      <c r="DS38" s="631"/>
      <c r="DT38" s="631"/>
      <c r="DU38" s="631"/>
      <c r="DV38" s="632"/>
      <c r="DW38" s="635">
        <v>8.8000000000000007</v>
      </c>
      <c r="DX38" s="664"/>
      <c r="DY38" s="664"/>
      <c r="DZ38" s="664"/>
      <c r="EA38" s="664"/>
      <c r="EB38" s="664"/>
      <c r="EC38" s="665"/>
    </row>
    <row r="39" spans="2:133" ht="11.25" customHeight="1" x14ac:dyDescent="0.2">
      <c r="B39" s="627" t="s">
        <v>346</v>
      </c>
      <c r="C39" s="628"/>
      <c r="D39" s="628"/>
      <c r="E39" s="628"/>
      <c r="F39" s="628"/>
      <c r="G39" s="628"/>
      <c r="H39" s="628"/>
      <c r="I39" s="628"/>
      <c r="J39" s="628"/>
      <c r="K39" s="628"/>
      <c r="L39" s="628"/>
      <c r="M39" s="628"/>
      <c r="N39" s="628"/>
      <c r="O39" s="628"/>
      <c r="P39" s="628"/>
      <c r="Q39" s="629"/>
      <c r="R39" s="630">
        <v>424264</v>
      </c>
      <c r="S39" s="631"/>
      <c r="T39" s="631"/>
      <c r="U39" s="631"/>
      <c r="V39" s="631"/>
      <c r="W39" s="631"/>
      <c r="X39" s="631"/>
      <c r="Y39" s="632"/>
      <c r="Z39" s="633">
        <v>1.5</v>
      </c>
      <c r="AA39" s="633"/>
      <c r="AB39" s="633"/>
      <c r="AC39" s="633"/>
      <c r="AD39" s="634">
        <v>27339</v>
      </c>
      <c r="AE39" s="634"/>
      <c r="AF39" s="634"/>
      <c r="AG39" s="634"/>
      <c r="AH39" s="634"/>
      <c r="AI39" s="634"/>
      <c r="AJ39" s="634"/>
      <c r="AK39" s="634"/>
      <c r="AL39" s="635">
        <v>0.2</v>
      </c>
      <c r="AM39" s="636"/>
      <c r="AN39" s="636"/>
      <c r="AO39" s="637"/>
      <c r="AQ39" s="708" t="s">
        <v>347</v>
      </c>
      <c r="AR39" s="709"/>
      <c r="AS39" s="709"/>
      <c r="AT39" s="709"/>
      <c r="AU39" s="709"/>
      <c r="AV39" s="709"/>
      <c r="AW39" s="709"/>
      <c r="AX39" s="709"/>
      <c r="AY39" s="710"/>
      <c r="AZ39" s="630">
        <v>193043</v>
      </c>
      <c r="BA39" s="631"/>
      <c r="BB39" s="631"/>
      <c r="BC39" s="631"/>
      <c r="BD39" s="670"/>
      <c r="BE39" s="670"/>
      <c r="BF39" s="688"/>
      <c r="BG39" s="645" t="s">
        <v>348</v>
      </c>
      <c r="BH39" s="646"/>
      <c r="BI39" s="646"/>
      <c r="BJ39" s="646"/>
      <c r="BK39" s="646"/>
      <c r="BL39" s="646"/>
      <c r="BM39" s="646"/>
      <c r="BN39" s="646"/>
      <c r="BO39" s="646"/>
      <c r="BP39" s="646"/>
      <c r="BQ39" s="646"/>
      <c r="BR39" s="646"/>
      <c r="BS39" s="646"/>
      <c r="BT39" s="646"/>
      <c r="BU39" s="647"/>
      <c r="BV39" s="630">
        <v>7091</v>
      </c>
      <c r="BW39" s="631"/>
      <c r="BX39" s="631"/>
      <c r="BY39" s="631"/>
      <c r="BZ39" s="631"/>
      <c r="CA39" s="631"/>
      <c r="CB39" s="640"/>
      <c r="CD39" s="645" t="s">
        <v>349</v>
      </c>
      <c r="CE39" s="646"/>
      <c r="CF39" s="646"/>
      <c r="CG39" s="646"/>
      <c r="CH39" s="646"/>
      <c r="CI39" s="646"/>
      <c r="CJ39" s="646"/>
      <c r="CK39" s="646"/>
      <c r="CL39" s="646"/>
      <c r="CM39" s="646"/>
      <c r="CN39" s="646"/>
      <c r="CO39" s="646"/>
      <c r="CP39" s="646"/>
      <c r="CQ39" s="647"/>
      <c r="CR39" s="630">
        <v>981042</v>
      </c>
      <c r="CS39" s="670"/>
      <c r="CT39" s="670"/>
      <c r="CU39" s="670"/>
      <c r="CV39" s="670"/>
      <c r="CW39" s="670"/>
      <c r="CX39" s="670"/>
      <c r="CY39" s="671"/>
      <c r="CZ39" s="635">
        <v>3.7</v>
      </c>
      <c r="DA39" s="664"/>
      <c r="DB39" s="664"/>
      <c r="DC39" s="672"/>
      <c r="DD39" s="639">
        <v>453222</v>
      </c>
      <c r="DE39" s="670"/>
      <c r="DF39" s="670"/>
      <c r="DG39" s="670"/>
      <c r="DH39" s="670"/>
      <c r="DI39" s="670"/>
      <c r="DJ39" s="670"/>
      <c r="DK39" s="671"/>
      <c r="DL39" s="639" t="s">
        <v>132</v>
      </c>
      <c r="DM39" s="670"/>
      <c r="DN39" s="670"/>
      <c r="DO39" s="670"/>
      <c r="DP39" s="670"/>
      <c r="DQ39" s="670"/>
      <c r="DR39" s="670"/>
      <c r="DS39" s="670"/>
      <c r="DT39" s="670"/>
      <c r="DU39" s="670"/>
      <c r="DV39" s="671"/>
      <c r="DW39" s="635" t="s">
        <v>132</v>
      </c>
      <c r="DX39" s="664"/>
      <c r="DY39" s="664"/>
      <c r="DZ39" s="664"/>
      <c r="EA39" s="664"/>
      <c r="EB39" s="664"/>
      <c r="EC39" s="665"/>
    </row>
    <row r="40" spans="2:133" ht="11.25" customHeight="1" x14ac:dyDescent="0.2">
      <c r="B40" s="627" t="s">
        <v>350</v>
      </c>
      <c r="C40" s="628"/>
      <c r="D40" s="628"/>
      <c r="E40" s="628"/>
      <c r="F40" s="628"/>
      <c r="G40" s="628"/>
      <c r="H40" s="628"/>
      <c r="I40" s="628"/>
      <c r="J40" s="628"/>
      <c r="K40" s="628"/>
      <c r="L40" s="628"/>
      <c r="M40" s="628"/>
      <c r="N40" s="628"/>
      <c r="O40" s="628"/>
      <c r="P40" s="628"/>
      <c r="Q40" s="629"/>
      <c r="R40" s="630">
        <v>2128900</v>
      </c>
      <c r="S40" s="631"/>
      <c r="T40" s="631"/>
      <c r="U40" s="631"/>
      <c r="V40" s="631"/>
      <c r="W40" s="631"/>
      <c r="X40" s="631"/>
      <c r="Y40" s="632"/>
      <c r="Z40" s="633">
        <v>7.6</v>
      </c>
      <c r="AA40" s="633"/>
      <c r="AB40" s="633"/>
      <c r="AC40" s="633"/>
      <c r="AD40" s="634" t="s">
        <v>249</v>
      </c>
      <c r="AE40" s="634"/>
      <c r="AF40" s="634"/>
      <c r="AG40" s="634"/>
      <c r="AH40" s="634"/>
      <c r="AI40" s="634"/>
      <c r="AJ40" s="634"/>
      <c r="AK40" s="634"/>
      <c r="AL40" s="635" t="s">
        <v>132</v>
      </c>
      <c r="AM40" s="636"/>
      <c r="AN40" s="636"/>
      <c r="AO40" s="637"/>
      <c r="AQ40" s="708" t="s">
        <v>351</v>
      </c>
      <c r="AR40" s="709"/>
      <c r="AS40" s="709"/>
      <c r="AT40" s="709"/>
      <c r="AU40" s="709"/>
      <c r="AV40" s="709"/>
      <c r="AW40" s="709"/>
      <c r="AX40" s="709"/>
      <c r="AY40" s="710"/>
      <c r="AZ40" s="630" t="s">
        <v>132</v>
      </c>
      <c r="BA40" s="631"/>
      <c r="BB40" s="631"/>
      <c r="BC40" s="631"/>
      <c r="BD40" s="670"/>
      <c r="BE40" s="670"/>
      <c r="BF40" s="688"/>
      <c r="BG40" s="711" t="s">
        <v>352</v>
      </c>
      <c r="BH40" s="712"/>
      <c r="BI40" s="712"/>
      <c r="BJ40" s="712"/>
      <c r="BK40" s="712"/>
      <c r="BL40" s="222"/>
      <c r="BM40" s="646" t="s">
        <v>353</v>
      </c>
      <c r="BN40" s="646"/>
      <c r="BO40" s="646"/>
      <c r="BP40" s="646"/>
      <c r="BQ40" s="646"/>
      <c r="BR40" s="646"/>
      <c r="BS40" s="646"/>
      <c r="BT40" s="646"/>
      <c r="BU40" s="647"/>
      <c r="BV40" s="630">
        <v>99</v>
      </c>
      <c r="BW40" s="631"/>
      <c r="BX40" s="631"/>
      <c r="BY40" s="631"/>
      <c r="BZ40" s="631"/>
      <c r="CA40" s="631"/>
      <c r="CB40" s="640"/>
      <c r="CD40" s="645" t="s">
        <v>354</v>
      </c>
      <c r="CE40" s="646"/>
      <c r="CF40" s="646"/>
      <c r="CG40" s="646"/>
      <c r="CH40" s="646"/>
      <c r="CI40" s="646"/>
      <c r="CJ40" s="646"/>
      <c r="CK40" s="646"/>
      <c r="CL40" s="646"/>
      <c r="CM40" s="646"/>
      <c r="CN40" s="646"/>
      <c r="CO40" s="646"/>
      <c r="CP40" s="646"/>
      <c r="CQ40" s="647"/>
      <c r="CR40" s="630">
        <v>176680</v>
      </c>
      <c r="CS40" s="631"/>
      <c r="CT40" s="631"/>
      <c r="CU40" s="631"/>
      <c r="CV40" s="631"/>
      <c r="CW40" s="631"/>
      <c r="CX40" s="631"/>
      <c r="CY40" s="632"/>
      <c r="CZ40" s="635">
        <v>0.7</v>
      </c>
      <c r="DA40" s="664"/>
      <c r="DB40" s="664"/>
      <c r="DC40" s="672"/>
      <c r="DD40" s="639">
        <v>6680</v>
      </c>
      <c r="DE40" s="631"/>
      <c r="DF40" s="631"/>
      <c r="DG40" s="631"/>
      <c r="DH40" s="631"/>
      <c r="DI40" s="631"/>
      <c r="DJ40" s="631"/>
      <c r="DK40" s="632"/>
      <c r="DL40" s="639">
        <v>6680</v>
      </c>
      <c r="DM40" s="631"/>
      <c r="DN40" s="631"/>
      <c r="DO40" s="631"/>
      <c r="DP40" s="631"/>
      <c r="DQ40" s="631"/>
      <c r="DR40" s="631"/>
      <c r="DS40" s="631"/>
      <c r="DT40" s="631"/>
      <c r="DU40" s="631"/>
      <c r="DV40" s="632"/>
      <c r="DW40" s="635">
        <v>0</v>
      </c>
      <c r="DX40" s="664"/>
      <c r="DY40" s="664"/>
      <c r="DZ40" s="664"/>
      <c r="EA40" s="664"/>
      <c r="EB40" s="664"/>
      <c r="EC40" s="665"/>
    </row>
    <row r="41" spans="2:133" ht="11.25" customHeight="1" x14ac:dyDescent="0.2">
      <c r="B41" s="627" t="s">
        <v>355</v>
      </c>
      <c r="C41" s="628"/>
      <c r="D41" s="628"/>
      <c r="E41" s="628"/>
      <c r="F41" s="628"/>
      <c r="G41" s="628"/>
      <c r="H41" s="628"/>
      <c r="I41" s="628"/>
      <c r="J41" s="628"/>
      <c r="K41" s="628"/>
      <c r="L41" s="628"/>
      <c r="M41" s="628"/>
      <c r="N41" s="628"/>
      <c r="O41" s="628"/>
      <c r="P41" s="628"/>
      <c r="Q41" s="629"/>
      <c r="R41" s="630" t="s">
        <v>190</v>
      </c>
      <c r="S41" s="631"/>
      <c r="T41" s="631"/>
      <c r="U41" s="631"/>
      <c r="V41" s="631"/>
      <c r="W41" s="631"/>
      <c r="X41" s="631"/>
      <c r="Y41" s="632"/>
      <c r="Z41" s="633" t="s">
        <v>132</v>
      </c>
      <c r="AA41" s="633"/>
      <c r="AB41" s="633"/>
      <c r="AC41" s="633"/>
      <c r="AD41" s="634" t="s">
        <v>132</v>
      </c>
      <c r="AE41" s="634"/>
      <c r="AF41" s="634"/>
      <c r="AG41" s="634"/>
      <c r="AH41" s="634"/>
      <c r="AI41" s="634"/>
      <c r="AJ41" s="634"/>
      <c r="AK41" s="634"/>
      <c r="AL41" s="635" t="s">
        <v>249</v>
      </c>
      <c r="AM41" s="636"/>
      <c r="AN41" s="636"/>
      <c r="AO41" s="637"/>
      <c r="AQ41" s="708" t="s">
        <v>356</v>
      </c>
      <c r="AR41" s="709"/>
      <c r="AS41" s="709"/>
      <c r="AT41" s="709"/>
      <c r="AU41" s="709"/>
      <c r="AV41" s="709"/>
      <c r="AW41" s="709"/>
      <c r="AX41" s="709"/>
      <c r="AY41" s="710"/>
      <c r="AZ41" s="630">
        <v>302089</v>
      </c>
      <c r="BA41" s="631"/>
      <c r="BB41" s="631"/>
      <c r="BC41" s="631"/>
      <c r="BD41" s="670"/>
      <c r="BE41" s="670"/>
      <c r="BF41" s="688"/>
      <c r="BG41" s="711"/>
      <c r="BH41" s="712"/>
      <c r="BI41" s="712"/>
      <c r="BJ41" s="712"/>
      <c r="BK41" s="712"/>
      <c r="BL41" s="222"/>
      <c r="BM41" s="646" t="s">
        <v>357</v>
      </c>
      <c r="BN41" s="646"/>
      <c r="BO41" s="646"/>
      <c r="BP41" s="646"/>
      <c r="BQ41" s="646"/>
      <c r="BR41" s="646"/>
      <c r="BS41" s="646"/>
      <c r="BT41" s="646"/>
      <c r="BU41" s="647"/>
      <c r="BV41" s="630" t="s">
        <v>132</v>
      </c>
      <c r="BW41" s="631"/>
      <c r="BX41" s="631"/>
      <c r="BY41" s="631"/>
      <c r="BZ41" s="631"/>
      <c r="CA41" s="631"/>
      <c r="CB41" s="640"/>
      <c r="CD41" s="645" t="s">
        <v>358</v>
      </c>
      <c r="CE41" s="646"/>
      <c r="CF41" s="646"/>
      <c r="CG41" s="646"/>
      <c r="CH41" s="646"/>
      <c r="CI41" s="646"/>
      <c r="CJ41" s="646"/>
      <c r="CK41" s="646"/>
      <c r="CL41" s="646"/>
      <c r="CM41" s="646"/>
      <c r="CN41" s="646"/>
      <c r="CO41" s="646"/>
      <c r="CP41" s="646"/>
      <c r="CQ41" s="647"/>
      <c r="CR41" s="630" t="s">
        <v>132</v>
      </c>
      <c r="CS41" s="670"/>
      <c r="CT41" s="670"/>
      <c r="CU41" s="670"/>
      <c r="CV41" s="670"/>
      <c r="CW41" s="670"/>
      <c r="CX41" s="670"/>
      <c r="CY41" s="671"/>
      <c r="CZ41" s="635" t="s">
        <v>132</v>
      </c>
      <c r="DA41" s="664"/>
      <c r="DB41" s="664"/>
      <c r="DC41" s="672"/>
      <c r="DD41" s="639" t="s">
        <v>132</v>
      </c>
      <c r="DE41" s="670"/>
      <c r="DF41" s="670"/>
      <c r="DG41" s="670"/>
      <c r="DH41" s="670"/>
      <c r="DI41" s="670"/>
      <c r="DJ41" s="670"/>
      <c r="DK41" s="671"/>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2">
      <c r="B42" s="627" t="s">
        <v>359</v>
      </c>
      <c r="C42" s="628"/>
      <c r="D42" s="628"/>
      <c r="E42" s="628"/>
      <c r="F42" s="628"/>
      <c r="G42" s="628"/>
      <c r="H42" s="628"/>
      <c r="I42" s="628"/>
      <c r="J42" s="628"/>
      <c r="K42" s="628"/>
      <c r="L42" s="628"/>
      <c r="M42" s="628"/>
      <c r="N42" s="628"/>
      <c r="O42" s="628"/>
      <c r="P42" s="628"/>
      <c r="Q42" s="629"/>
      <c r="R42" s="630" t="s">
        <v>132</v>
      </c>
      <c r="S42" s="631"/>
      <c r="T42" s="631"/>
      <c r="U42" s="631"/>
      <c r="V42" s="631"/>
      <c r="W42" s="631"/>
      <c r="X42" s="631"/>
      <c r="Y42" s="632"/>
      <c r="Z42" s="633" t="s">
        <v>249</v>
      </c>
      <c r="AA42" s="633"/>
      <c r="AB42" s="633"/>
      <c r="AC42" s="633"/>
      <c r="AD42" s="634" t="s">
        <v>132</v>
      </c>
      <c r="AE42" s="634"/>
      <c r="AF42" s="634"/>
      <c r="AG42" s="634"/>
      <c r="AH42" s="634"/>
      <c r="AI42" s="634"/>
      <c r="AJ42" s="634"/>
      <c r="AK42" s="634"/>
      <c r="AL42" s="635" t="s">
        <v>132</v>
      </c>
      <c r="AM42" s="636"/>
      <c r="AN42" s="636"/>
      <c r="AO42" s="637"/>
      <c r="AQ42" s="715" t="s">
        <v>360</v>
      </c>
      <c r="AR42" s="716"/>
      <c r="AS42" s="716"/>
      <c r="AT42" s="716"/>
      <c r="AU42" s="716"/>
      <c r="AV42" s="716"/>
      <c r="AW42" s="716"/>
      <c r="AX42" s="716"/>
      <c r="AY42" s="717"/>
      <c r="AZ42" s="724">
        <v>1351621</v>
      </c>
      <c r="BA42" s="725"/>
      <c r="BB42" s="725"/>
      <c r="BC42" s="725"/>
      <c r="BD42" s="701"/>
      <c r="BE42" s="701"/>
      <c r="BF42" s="703"/>
      <c r="BG42" s="713"/>
      <c r="BH42" s="714"/>
      <c r="BI42" s="714"/>
      <c r="BJ42" s="714"/>
      <c r="BK42" s="714"/>
      <c r="BL42" s="223"/>
      <c r="BM42" s="656" t="s">
        <v>361</v>
      </c>
      <c r="BN42" s="656"/>
      <c r="BO42" s="656"/>
      <c r="BP42" s="656"/>
      <c r="BQ42" s="656"/>
      <c r="BR42" s="656"/>
      <c r="BS42" s="656"/>
      <c r="BT42" s="656"/>
      <c r="BU42" s="657"/>
      <c r="BV42" s="724">
        <v>452</v>
      </c>
      <c r="BW42" s="725"/>
      <c r="BX42" s="725"/>
      <c r="BY42" s="725"/>
      <c r="BZ42" s="725"/>
      <c r="CA42" s="725"/>
      <c r="CB42" s="737"/>
      <c r="CD42" s="627" t="s">
        <v>362</v>
      </c>
      <c r="CE42" s="628"/>
      <c r="CF42" s="628"/>
      <c r="CG42" s="628"/>
      <c r="CH42" s="628"/>
      <c r="CI42" s="628"/>
      <c r="CJ42" s="628"/>
      <c r="CK42" s="628"/>
      <c r="CL42" s="628"/>
      <c r="CM42" s="628"/>
      <c r="CN42" s="628"/>
      <c r="CO42" s="628"/>
      <c r="CP42" s="628"/>
      <c r="CQ42" s="629"/>
      <c r="CR42" s="630">
        <v>2874057</v>
      </c>
      <c r="CS42" s="670"/>
      <c r="CT42" s="670"/>
      <c r="CU42" s="670"/>
      <c r="CV42" s="670"/>
      <c r="CW42" s="670"/>
      <c r="CX42" s="670"/>
      <c r="CY42" s="671"/>
      <c r="CZ42" s="635">
        <v>10.7</v>
      </c>
      <c r="DA42" s="664"/>
      <c r="DB42" s="664"/>
      <c r="DC42" s="672"/>
      <c r="DD42" s="639">
        <v>566254</v>
      </c>
      <c r="DE42" s="670"/>
      <c r="DF42" s="670"/>
      <c r="DG42" s="670"/>
      <c r="DH42" s="670"/>
      <c r="DI42" s="670"/>
      <c r="DJ42" s="670"/>
      <c r="DK42" s="671"/>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2">
      <c r="B43" s="627" t="s">
        <v>363</v>
      </c>
      <c r="C43" s="628"/>
      <c r="D43" s="628"/>
      <c r="E43" s="628"/>
      <c r="F43" s="628"/>
      <c r="G43" s="628"/>
      <c r="H43" s="628"/>
      <c r="I43" s="628"/>
      <c r="J43" s="628"/>
      <c r="K43" s="628"/>
      <c r="L43" s="628"/>
      <c r="M43" s="628"/>
      <c r="N43" s="628"/>
      <c r="O43" s="628"/>
      <c r="P43" s="628"/>
      <c r="Q43" s="629"/>
      <c r="R43" s="630">
        <v>497700</v>
      </c>
      <c r="S43" s="631"/>
      <c r="T43" s="631"/>
      <c r="U43" s="631"/>
      <c r="V43" s="631"/>
      <c r="W43" s="631"/>
      <c r="X43" s="631"/>
      <c r="Y43" s="632"/>
      <c r="Z43" s="633">
        <v>1.8</v>
      </c>
      <c r="AA43" s="633"/>
      <c r="AB43" s="633"/>
      <c r="AC43" s="633"/>
      <c r="AD43" s="634" t="s">
        <v>190</v>
      </c>
      <c r="AE43" s="634"/>
      <c r="AF43" s="634"/>
      <c r="AG43" s="634"/>
      <c r="AH43" s="634"/>
      <c r="AI43" s="634"/>
      <c r="AJ43" s="634"/>
      <c r="AK43" s="634"/>
      <c r="AL43" s="635" t="s">
        <v>190</v>
      </c>
      <c r="AM43" s="636"/>
      <c r="AN43" s="636"/>
      <c r="AO43" s="637"/>
      <c r="BV43" s="224"/>
      <c r="BW43" s="224"/>
      <c r="BX43" s="224"/>
      <c r="BY43" s="224"/>
      <c r="BZ43" s="224"/>
      <c r="CA43" s="224"/>
      <c r="CB43" s="224"/>
      <c r="CD43" s="627" t="s">
        <v>364</v>
      </c>
      <c r="CE43" s="628"/>
      <c r="CF43" s="628"/>
      <c r="CG43" s="628"/>
      <c r="CH43" s="628"/>
      <c r="CI43" s="628"/>
      <c r="CJ43" s="628"/>
      <c r="CK43" s="628"/>
      <c r="CL43" s="628"/>
      <c r="CM43" s="628"/>
      <c r="CN43" s="628"/>
      <c r="CO43" s="628"/>
      <c r="CP43" s="628"/>
      <c r="CQ43" s="629"/>
      <c r="CR43" s="630">
        <v>27536</v>
      </c>
      <c r="CS43" s="670"/>
      <c r="CT43" s="670"/>
      <c r="CU43" s="670"/>
      <c r="CV43" s="670"/>
      <c r="CW43" s="670"/>
      <c r="CX43" s="670"/>
      <c r="CY43" s="671"/>
      <c r="CZ43" s="635">
        <v>0.1</v>
      </c>
      <c r="DA43" s="664"/>
      <c r="DB43" s="664"/>
      <c r="DC43" s="672"/>
      <c r="DD43" s="639">
        <v>27521</v>
      </c>
      <c r="DE43" s="670"/>
      <c r="DF43" s="670"/>
      <c r="DG43" s="670"/>
      <c r="DH43" s="670"/>
      <c r="DI43" s="670"/>
      <c r="DJ43" s="670"/>
      <c r="DK43" s="671"/>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2">
      <c r="B44" s="674" t="s">
        <v>365</v>
      </c>
      <c r="C44" s="675"/>
      <c r="D44" s="675"/>
      <c r="E44" s="675"/>
      <c r="F44" s="675"/>
      <c r="G44" s="675"/>
      <c r="H44" s="675"/>
      <c r="I44" s="675"/>
      <c r="J44" s="675"/>
      <c r="K44" s="675"/>
      <c r="L44" s="675"/>
      <c r="M44" s="675"/>
      <c r="N44" s="675"/>
      <c r="O44" s="675"/>
      <c r="P44" s="675"/>
      <c r="Q44" s="676"/>
      <c r="R44" s="724">
        <v>27895999</v>
      </c>
      <c r="S44" s="725"/>
      <c r="T44" s="725"/>
      <c r="U44" s="725"/>
      <c r="V44" s="725"/>
      <c r="W44" s="725"/>
      <c r="X44" s="725"/>
      <c r="Y44" s="726"/>
      <c r="Z44" s="727">
        <v>100</v>
      </c>
      <c r="AA44" s="727"/>
      <c r="AB44" s="727"/>
      <c r="AC44" s="727"/>
      <c r="AD44" s="728">
        <v>15322946</v>
      </c>
      <c r="AE44" s="728"/>
      <c r="AF44" s="728"/>
      <c r="AG44" s="728"/>
      <c r="AH44" s="728"/>
      <c r="AI44" s="728"/>
      <c r="AJ44" s="728"/>
      <c r="AK44" s="728"/>
      <c r="AL44" s="729">
        <v>100</v>
      </c>
      <c r="AM44" s="702"/>
      <c r="AN44" s="702"/>
      <c r="AO44" s="730"/>
      <c r="CD44" s="731" t="s">
        <v>311</v>
      </c>
      <c r="CE44" s="732"/>
      <c r="CF44" s="627" t="s">
        <v>366</v>
      </c>
      <c r="CG44" s="628"/>
      <c r="CH44" s="628"/>
      <c r="CI44" s="628"/>
      <c r="CJ44" s="628"/>
      <c r="CK44" s="628"/>
      <c r="CL44" s="628"/>
      <c r="CM44" s="628"/>
      <c r="CN44" s="628"/>
      <c r="CO44" s="628"/>
      <c r="CP44" s="628"/>
      <c r="CQ44" s="629"/>
      <c r="CR44" s="630">
        <v>2421668</v>
      </c>
      <c r="CS44" s="631"/>
      <c r="CT44" s="631"/>
      <c r="CU44" s="631"/>
      <c r="CV44" s="631"/>
      <c r="CW44" s="631"/>
      <c r="CX44" s="631"/>
      <c r="CY44" s="632"/>
      <c r="CZ44" s="635">
        <v>9</v>
      </c>
      <c r="DA44" s="636"/>
      <c r="DB44" s="636"/>
      <c r="DC44" s="648"/>
      <c r="DD44" s="639">
        <v>433936</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367</v>
      </c>
      <c r="CG45" s="628"/>
      <c r="CH45" s="628"/>
      <c r="CI45" s="628"/>
      <c r="CJ45" s="628"/>
      <c r="CK45" s="628"/>
      <c r="CL45" s="628"/>
      <c r="CM45" s="628"/>
      <c r="CN45" s="628"/>
      <c r="CO45" s="628"/>
      <c r="CP45" s="628"/>
      <c r="CQ45" s="629"/>
      <c r="CR45" s="630">
        <v>941080</v>
      </c>
      <c r="CS45" s="670"/>
      <c r="CT45" s="670"/>
      <c r="CU45" s="670"/>
      <c r="CV45" s="670"/>
      <c r="CW45" s="670"/>
      <c r="CX45" s="670"/>
      <c r="CY45" s="671"/>
      <c r="CZ45" s="635">
        <v>3.5</v>
      </c>
      <c r="DA45" s="664"/>
      <c r="DB45" s="664"/>
      <c r="DC45" s="672"/>
      <c r="DD45" s="639">
        <v>71911</v>
      </c>
      <c r="DE45" s="670"/>
      <c r="DF45" s="670"/>
      <c r="DG45" s="670"/>
      <c r="DH45" s="670"/>
      <c r="DI45" s="670"/>
      <c r="DJ45" s="670"/>
      <c r="DK45" s="671"/>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2">
      <c r="B46" s="226" t="s">
        <v>368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369</v>
      </c>
      <c r="CG46" s="628"/>
      <c r="CH46" s="628"/>
      <c r="CI46" s="628"/>
      <c r="CJ46" s="628"/>
      <c r="CK46" s="628"/>
      <c r="CL46" s="628"/>
      <c r="CM46" s="628"/>
      <c r="CN46" s="628"/>
      <c r="CO46" s="628"/>
      <c r="CP46" s="628"/>
      <c r="CQ46" s="629"/>
      <c r="CR46" s="630">
        <v>1313640</v>
      </c>
      <c r="CS46" s="631"/>
      <c r="CT46" s="631"/>
      <c r="CU46" s="631"/>
      <c r="CV46" s="631"/>
      <c r="CW46" s="631"/>
      <c r="CX46" s="631"/>
      <c r="CY46" s="632"/>
      <c r="CZ46" s="635">
        <v>4.9000000000000004</v>
      </c>
      <c r="DA46" s="636"/>
      <c r="DB46" s="636"/>
      <c r="DC46" s="648"/>
      <c r="DD46" s="639">
        <v>356819</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2">
      <c r="B47" s="749" t="s">
        <v>370</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371</v>
      </c>
      <c r="CG47" s="628"/>
      <c r="CH47" s="628"/>
      <c r="CI47" s="628"/>
      <c r="CJ47" s="628"/>
      <c r="CK47" s="628"/>
      <c r="CL47" s="628"/>
      <c r="CM47" s="628"/>
      <c r="CN47" s="628"/>
      <c r="CO47" s="628"/>
      <c r="CP47" s="628"/>
      <c r="CQ47" s="629"/>
      <c r="CR47" s="630">
        <v>452389</v>
      </c>
      <c r="CS47" s="670"/>
      <c r="CT47" s="670"/>
      <c r="CU47" s="670"/>
      <c r="CV47" s="670"/>
      <c r="CW47" s="670"/>
      <c r="CX47" s="670"/>
      <c r="CY47" s="671"/>
      <c r="CZ47" s="635">
        <v>1.7</v>
      </c>
      <c r="DA47" s="664"/>
      <c r="DB47" s="664"/>
      <c r="DC47" s="672"/>
      <c r="DD47" s="639">
        <v>132318</v>
      </c>
      <c r="DE47" s="670"/>
      <c r="DF47" s="670"/>
      <c r="DG47" s="670"/>
      <c r="DH47" s="670"/>
      <c r="DI47" s="670"/>
      <c r="DJ47" s="670"/>
      <c r="DK47" s="671"/>
      <c r="DL47" s="721"/>
      <c r="DM47" s="722"/>
      <c r="DN47" s="722"/>
      <c r="DO47" s="722"/>
      <c r="DP47" s="722"/>
      <c r="DQ47" s="722"/>
      <c r="DR47" s="722"/>
      <c r="DS47" s="722"/>
      <c r="DT47" s="722"/>
      <c r="DU47" s="722"/>
      <c r="DV47" s="723"/>
      <c r="DW47" s="718"/>
      <c r="DX47" s="719"/>
      <c r="DY47" s="719"/>
      <c r="DZ47" s="719"/>
      <c r="EA47" s="719"/>
      <c r="EB47" s="719"/>
      <c r="EC47" s="720"/>
    </row>
    <row r="48" spans="2:133" ht="11" x14ac:dyDescent="0.2">
      <c r="B48" s="748" t="s">
        <v>372</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373</v>
      </c>
      <c r="CG48" s="628"/>
      <c r="CH48" s="628"/>
      <c r="CI48" s="628"/>
      <c r="CJ48" s="628"/>
      <c r="CK48" s="628"/>
      <c r="CL48" s="628"/>
      <c r="CM48" s="628"/>
      <c r="CN48" s="628"/>
      <c r="CO48" s="628"/>
      <c r="CP48" s="628"/>
      <c r="CQ48" s="629"/>
      <c r="CR48" s="630" t="s">
        <v>249</v>
      </c>
      <c r="CS48" s="631"/>
      <c r="CT48" s="631"/>
      <c r="CU48" s="631"/>
      <c r="CV48" s="631"/>
      <c r="CW48" s="631"/>
      <c r="CX48" s="631"/>
      <c r="CY48" s="632"/>
      <c r="CZ48" s="635" t="s">
        <v>249</v>
      </c>
      <c r="DA48" s="636"/>
      <c r="DB48" s="636"/>
      <c r="DC48" s="648"/>
      <c r="DD48" s="639" t="s">
        <v>132</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4" t="s">
        <v>374</v>
      </c>
      <c r="CE49" s="675"/>
      <c r="CF49" s="675"/>
      <c r="CG49" s="675"/>
      <c r="CH49" s="675"/>
      <c r="CI49" s="675"/>
      <c r="CJ49" s="675"/>
      <c r="CK49" s="675"/>
      <c r="CL49" s="675"/>
      <c r="CM49" s="675"/>
      <c r="CN49" s="675"/>
      <c r="CO49" s="675"/>
      <c r="CP49" s="675"/>
      <c r="CQ49" s="676"/>
      <c r="CR49" s="724">
        <v>26877734</v>
      </c>
      <c r="CS49" s="701"/>
      <c r="CT49" s="701"/>
      <c r="CU49" s="701"/>
      <c r="CV49" s="701"/>
      <c r="CW49" s="701"/>
      <c r="CX49" s="701"/>
      <c r="CY49" s="738"/>
      <c r="CZ49" s="729">
        <v>100</v>
      </c>
      <c r="DA49" s="739"/>
      <c r="DB49" s="739"/>
      <c r="DC49" s="740"/>
      <c r="DD49" s="741">
        <v>17797119</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50" t="s">
        <v>375</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376</v>
      </c>
      <c r="DK2" s="752"/>
      <c r="DL2" s="752"/>
      <c r="DM2" s="752"/>
      <c r="DN2" s="752"/>
      <c r="DO2" s="753"/>
      <c r="DP2" s="231"/>
      <c r="DQ2" s="751" t="s">
        <v>377</v>
      </c>
      <c r="DR2" s="752"/>
      <c r="DS2" s="752"/>
      <c r="DT2" s="752"/>
      <c r="DU2" s="752"/>
      <c r="DV2" s="752"/>
      <c r="DW2" s="752"/>
      <c r="DX2" s="752"/>
      <c r="DY2" s="752"/>
      <c r="DZ2" s="75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4" t="s">
        <v>378</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379</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2">
      <c r="A5" s="756" t="s">
        <v>380</v>
      </c>
      <c r="B5" s="757"/>
      <c r="C5" s="757"/>
      <c r="D5" s="757"/>
      <c r="E5" s="757"/>
      <c r="F5" s="757"/>
      <c r="G5" s="757"/>
      <c r="H5" s="757"/>
      <c r="I5" s="757"/>
      <c r="J5" s="757"/>
      <c r="K5" s="757"/>
      <c r="L5" s="757"/>
      <c r="M5" s="757"/>
      <c r="N5" s="757"/>
      <c r="O5" s="757"/>
      <c r="P5" s="758"/>
      <c r="Q5" s="762" t="s">
        <v>381</v>
      </c>
      <c r="R5" s="763"/>
      <c r="S5" s="763"/>
      <c r="T5" s="763"/>
      <c r="U5" s="764"/>
      <c r="V5" s="762" t="s">
        <v>382</v>
      </c>
      <c r="W5" s="763"/>
      <c r="X5" s="763"/>
      <c r="Y5" s="763"/>
      <c r="Z5" s="764"/>
      <c r="AA5" s="762" t="s">
        <v>383</v>
      </c>
      <c r="AB5" s="763"/>
      <c r="AC5" s="763"/>
      <c r="AD5" s="763"/>
      <c r="AE5" s="763"/>
      <c r="AF5" s="768" t="s">
        <v>384</v>
      </c>
      <c r="AG5" s="763"/>
      <c r="AH5" s="763"/>
      <c r="AI5" s="763"/>
      <c r="AJ5" s="769"/>
      <c r="AK5" s="763" t="s">
        <v>385</v>
      </c>
      <c r="AL5" s="763"/>
      <c r="AM5" s="763"/>
      <c r="AN5" s="763"/>
      <c r="AO5" s="764"/>
      <c r="AP5" s="762" t="s">
        <v>386</v>
      </c>
      <c r="AQ5" s="763"/>
      <c r="AR5" s="763"/>
      <c r="AS5" s="763"/>
      <c r="AT5" s="764"/>
      <c r="AU5" s="762" t="s">
        <v>387</v>
      </c>
      <c r="AV5" s="763"/>
      <c r="AW5" s="763"/>
      <c r="AX5" s="763"/>
      <c r="AY5" s="769"/>
      <c r="AZ5" s="235"/>
      <c r="BA5" s="235"/>
      <c r="BB5" s="235"/>
      <c r="BC5" s="235"/>
      <c r="BD5" s="235"/>
      <c r="BE5" s="236"/>
      <c r="BF5" s="236"/>
      <c r="BG5" s="236"/>
      <c r="BH5" s="236"/>
      <c r="BI5" s="236"/>
      <c r="BJ5" s="236"/>
      <c r="BK5" s="236"/>
      <c r="BL5" s="236"/>
      <c r="BM5" s="236"/>
      <c r="BN5" s="236"/>
      <c r="BO5" s="236"/>
      <c r="BP5" s="236"/>
      <c r="BQ5" s="756" t="s">
        <v>388</v>
      </c>
      <c r="BR5" s="757"/>
      <c r="BS5" s="757"/>
      <c r="BT5" s="757"/>
      <c r="BU5" s="757"/>
      <c r="BV5" s="757"/>
      <c r="BW5" s="757"/>
      <c r="BX5" s="757"/>
      <c r="BY5" s="757"/>
      <c r="BZ5" s="757"/>
      <c r="CA5" s="757"/>
      <c r="CB5" s="757"/>
      <c r="CC5" s="757"/>
      <c r="CD5" s="757"/>
      <c r="CE5" s="757"/>
      <c r="CF5" s="757"/>
      <c r="CG5" s="758"/>
      <c r="CH5" s="762" t="s">
        <v>389</v>
      </c>
      <c r="CI5" s="763"/>
      <c r="CJ5" s="763"/>
      <c r="CK5" s="763"/>
      <c r="CL5" s="764"/>
      <c r="CM5" s="762" t="s">
        <v>390</v>
      </c>
      <c r="CN5" s="763"/>
      <c r="CO5" s="763"/>
      <c r="CP5" s="763"/>
      <c r="CQ5" s="764"/>
      <c r="CR5" s="762" t="s">
        <v>391</v>
      </c>
      <c r="CS5" s="763"/>
      <c r="CT5" s="763"/>
      <c r="CU5" s="763"/>
      <c r="CV5" s="764"/>
      <c r="CW5" s="762" t="s">
        <v>392</v>
      </c>
      <c r="CX5" s="763"/>
      <c r="CY5" s="763"/>
      <c r="CZ5" s="763"/>
      <c r="DA5" s="764"/>
      <c r="DB5" s="762" t="s">
        <v>393</v>
      </c>
      <c r="DC5" s="763"/>
      <c r="DD5" s="763"/>
      <c r="DE5" s="763"/>
      <c r="DF5" s="764"/>
      <c r="DG5" s="792" t="s">
        <v>394</v>
      </c>
      <c r="DH5" s="793"/>
      <c r="DI5" s="793"/>
      <c r="DJ5" s="793"/>
      <c r="DK5" s="794"/>
      <c r="DL5" s="792" t="s">
        <v>395</v>
      </c>
      <c r="DM5" s="793"/>
      <c r="DN5" s="793"/>
      <c r="DO5" s="793"/>
      <c r="DP5" s="794"/>
      <c r="DQ5" s="762" t="s">
        <v>396</v>
      </c>
      <c r="DR5" s="763"/>
      <c r="DS5" s="763"/>
      <c r="DT5" s="763"/>
      <c r="DU5" s="764"/>
      <c r="DV5" s="762" t="s">
        <v>387</v>
      </c>
      <c r="DW5" s="763"/>
      <c r="DX5" s="763"/>
      <c r="DY5" s="763"/>
      <c r="DZ5" s="769"/>
      <c r="EA5" s="237"/>
    </row>
    <row r="6" spans="1:131" s="238" customFormat="1" ht="26.25" customHeight="1" thickBot="1" x14ac:dyDescent="0.25">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2">
      <c r="A7" s="239">
        <v>1</v>
      </c>
      <c r="B7" s="778" t="s">
        <v>397</v>
      </c>
      <c r="C7" s="779"/>
      <c r="D7" s="779"/>
      <c r="E7" s="779"/>
      <c r="F7" s="779"/>
      <c r="G7" s="779"/>
      <c r="H7" s="779"/>
      <c r="I7" s="779"/>
      <c r="J7" s="779"/>
      <c r="K7" s="779"/>
      <c r="L7" s="779"/>
      <c r="M7" s="779"/>
      <c r="N7" s="779"/>
      <c r="O7" s="779"/>
      <c r="P7" s="780"/>
      <c r="Q7" s="781"/>
      <c r="R7" s="782"/>
      <c r="S7" s="782"/>
      <c r="T7" s="782"/>
      <c r="U7" s="782"/>
      <c r="V7" s="782"/>
      <c r="W7" s="782"/>
      <c r="X7" s="782"/>
      <c r="Y7" s="782"/>
      <c r="Z7" s="782"/>
      <c r="AA7" s="782"/>
      <c r="AB7" s="782"/>
      <c r="AC7" s="782"/>
      <c r="AD7" s="782"/>
      <c r="AE7" s="783"/>
      <c r="AF7" s="784">
        <v>921</v>
      </c>
      <c r="AG7" s="785"/>
      <c r="AH7" s="785"/>
      <c r="AI7" s="785"/>
      <c r="AJ7" s="786"/>
      <c r="AK7" s="787"/>
      <c r="AL7" s="788"/>
      <c r="AM7" s="788"/>
      <c r="AN7" s="788"/>
      <c r="AO7" s="788"/>
      <c r="AP7" s="788"/>
      <c r="AQ7" s="788"/>
      <c r="AR7" s="788"/>
      <c r="AS7" s="788"/>
      <c r="AT7" s="788"/>
      <c r="AU7" s="789"/>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c r="BS7" s="775"/>
      <c r="BT7" s="776"/>
      <c r="BU7" s="776"/>
      <c r="BV7" s="776"/>
      <c r="BW7" s="776"/>
      <c r="BX7" s="776"/>
      <c r="BY7" s="776"/>
      <c r="BZ7" s="776"/>
      <c r="CA7" s="776"/>
      <c r="CB7" s="776"/>
      <c r="CC7" s="776"/>
      <c r="CD7" s="776"/>
      <c r="CE7" s="776"/>
      <c r="CF7" s="776"/>
      <c r="CG7" s="791"/>
      <c r="CH7" s="772"/>
      <c r="CI7" s="773"/>
      <c r="CJ7" s="773"/>
      <c r="CK7" s="773"/>
      <c r="CL7" s="774"/>
      <c r="CM7" s="772"/>
      <c r="CN7" s="773"/>
      <c r="CO7" s="773"/>
      <c r="CP7" s="773"/>
      <c r="CQ7" s="774"/>
      <c r="CR7" s="772"/>
      <c r="CS7" s="773"/>
      <c r="CT7" s="773"/>
      <c r="CU7" s="773"/>
      <c r="CV7" s="774"/>
      <c r="CW7" s="772"/>
      <c r="CX7" s="773"/>
      <c r="CY7" s="773"/>
      <c r="CZ7" s="773"/>
      <c r="DA7" s="774"/>
      <c r="DB7" s="772"/>
      <c r="DC7" s="773"/>
      <c r="DD7" s="773"/>
      <c r="DE7" s="773"/>
      <c r="DF7" s="774"/>
      <c r="DG7" s="772"/>
      <c r="DH7" s="773"/>
      <c r="DI7" s="773"/>
      <c r="DJ7" s="773"/>
      <c r="DK7" s="774"/>
      <c r="DL7" s="772"/>
      <c r="DM7" s="773"/>
      <c r="DN7" s="773"/>
      <c r="DO7" s="773"/>
      <c r="DP7" s="774"/>
      <c r="DQ7" s="772"/>
      <c r="DR7" s="773"/>
      <c r="DS7" s="773"/>
      <c r="DT7" s="773"/>
      <c r="DU7" s="774"/>
      <c r="DV7" s="775"/>
      <c r="DW7" s="776"/>
      <c r="DX7" s="776"/>
      <c r="DY7" s="776"/>
      <c r="DZ7" s="777"/>
      <c r="EA7" s="237"/>
    </row>
    <row r="8" spans="1:131" s="238" customFormat="1" ht="26.25" customHeight="1" x14ac:dyDescent="0.2">
      <c r="A8" s="241">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7"/>
    </row>
    <row r="9" spans="1:131" s="238" customFormat="1" ht="26.25" customHeight="1" x14ac:dyDescent="0.2">
      <c r="A9" s="241">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7"/>
    </row>
    <row r="10" spans="1:131" s="238" customFormat="1" ht="26.25" customHeight="1" x14ac:dyDescent="0.2">
      <c r="A10" s="241">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7"/>
    </row>
    <row r="11" spans="1:131" s="238" customFormat="1" ht="26.25" customHeight="1" x14ac:dyDescent="0.2">
      <c r="A11" s="241">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7"/>
    </row>
    <row r="12" spans="1:131" s="238" customFormat="1" ht="26.25" customHeight="1" x14ac:dyDescent="0.2">
      <c r="A12" s="24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7"/>
    </row>
    <row r="13" spans="1:131" s="238" customFormat="1" ht="26.25" customHeight="1" x14ac:dyDescent="0.2">
      <c r="A13" s="24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7"/>
    </row>
    <row r="14" spans="1:131" s="238" customFormat="1" ht="26.25" customHeight="1" x14ac:dyDescent="0.2">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7"/>
    </row>
    <row r="15" spans="1:131" s="238" customFormat="1" ht="26.25" customHeight="1" x14ac:dyDescent="0.2">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7"/>
    </row>
    <row r="16" spans="1:131" s="238" customFormat="1" ht="26.25" customHeight="1" x14ac:dyDescent="0.2">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7"/>
    </row>
    <row r="17" spans="1:131" s="238" customFormat="1" ht="26.25" customHeight="1" x14ac:dyDescent="0.2">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7"/>
    </row>
    <row r="18" spans="1:131" s="238" customFormat="1" ht="26.25" customHeight="1" x14ac:dyDescent="0.2">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7"/>
    </row>
    <row r="19" spans="1:131" s="238" customFormat="1" ht="26.25" customHeight="1" x14ac:dyDescent="0.2">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7"/>
    </row>
    <row r="20" spans="1:131" s="238" customFormat="1" ht="26.25" customHeight="1" x14ac:dyDescent="0.2">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7"/>
    </row>
    <row r="21" spans="1:131" s="238" customFormat="1" ht="26.25" customHeight="1" thickBot="1" x14ac:dyDescent="0.25">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7"/>
    </row>
    <row r="22" spans="1:131" s="238" customFormat="1" ht="26.25" customHeight="1" x14ac:dyDescent="0.2">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398</v>
      </c>
      <c r="BA22" s="835"/>
      <c r="BB22" s="835"/>
      <c r="BC22" s="835"/>
      <c r="BD22" s="836"/>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7"/>
    </row>
    <row r="23" spans="1:131" s="238" customFormat="1" ht="26.25" customHeight="1" thickBot="1" x14ac:dyDescent="0.25">
      <c r="A23" s="243" t="s">
        <v>399</v>
      </c>
      <c r="B23" s="818" t="s">
        <v>400</v>
      </c>
      <c r="C23" s="819"/>
      <c r="D23" s="819"/>
      <c r="E23" s="819"/>
      <c r="F23" s="819"/>
      <c r="G23" s="819"/>
      <c r="H23" s="819"/>
      <c r="I23" s="819"/>
      <c r="J23" s="819"/>
      <c r="K23" s="819"/>
      <c r="L23" s="819"/>
      <c r="M23" s="819"/>
      <c r="N23" s="819"/>
      <c r="O23" s="819"/>
      <c r="P23" s="820"/>
      <c r="Q23" s="821"/>
      <c r="R23" s="822"/>
      <c r="S23" s="822"/>
      <c r="T23" s="822"/>
      <c r="U23" s="822"/>
      <c r="V23" s="822"/>
      <c r="W23" s="822"/>
      <c r="X23" s="822"/>
      <c r="Y23" s="822"/>
      <c r="Z23" s="822"/>
      <c r="AA23" s="822"/>
      <c r="AB23" s="822"/>
      <c r="AC23" s="822"/>
      <c r="AD23" s="822"/>
      <c r="AE23" s="823"/>
      <c r="AF23" s="824">
        <v>921</v>
      </c>
      <c r="AG23" s="822"/>
      <c r="AH23" s="822"/>
      <c r="AI23" s="822"/>
      <c r="AJ23" s="825"/>
      <c r="AK23" s="826"/>
      <c r="AL23" s="827"/>
      <c r="AM23" s="827"/>
      <c r="AN23" s="827"/>
      <c r="AO23" s="827"/>
      <c r="AP23" s="822"/>
      <c r="AQ23" s="822"/>
      <c r="AR23" s="822"/>
      <c r="AS23" s="822"/>
      <c r="AT23" s="822"/>
      <c r="AU23" s="838"/>
      <c r="AV23" s="838"/>
      <c r="AW23" s="838"/>
      <c r="AX23" s="838"/>
      <c r="AY23" s="839"/>
      <c r="AZ23" s="840" t="s">
        <v>132</v>
      </c>
      <c r="BA23" s="841"/>
      <c r="BB23" s="841"/>
      <c r="BC23" s="841"/>
      <c r="BD23" s="842"/>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7"/>
    </row>
    <row r="24" spans="1:131" s="238" customFormat="1" ht="26.25" customHeight="1" x14ac:dyDescent="0.2">
      <c r="A24" s="837" t="s">
        <v>401</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x14ac:dyDescent="0.25">
      <c r="A25" s="754" t="s">
        <v>402</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x14ac:dyDescent="0.2">
      <c r="A26" s="756" t="s">
        <v>380</v>
      </c>
      <c r="B26" s="757"/>
      <c r="C26" s="757"/>
      <c r="D26" s="757"/>
      <c r="E26" s="757"/>
      <c r="F26" s="757"/>
      <c r="G26" s="757"/>
      <c r="H26" s="757"/>
      <c r="I26" s="757"/>
      <c r="J26" s="757"/>
      <c r="K26" s="757"/>
      <c r="L26" s="757"/>
      <c r="M26" s="757"/>
      <c r="N26" s="757"/>
      <c r="O26" s="757"/>
      <c r="P26" s="758"/>
      <c r="Q26" s="762" t="s">
        <v>403</v>
      </c>
      <c r="R26" s="763"/>
      <c r="S26" s="763"/>
      <c r="T26" s="763"/>
      <c r="U26" s="764"/>
      <c r="V26" s="762" t="s">
        <v>404</v>
      </c>
      <c r="W26" s="763"/>
      <c r="X26" s="763"/>
      <c r="Y26" s="763"/>
      <c r="Z26" s="764"/>
      <c r="AA26" s="762" t="s">
        <v>405</v>
      </c>
      <c r="AB26" s="763"/>
      <c r="AC26" s="763"/>
      <c r="AD26" s="763"/>
      <c r="AE26" s="763"/>
      <c r="AF26" s="843" t="s">
        <v>406</v>
      </c>
      <c r="AG26" s="844"/>
      <c r="AH26" s="844"/>
      <c r="AI26" s="844"/>
      <c r="AJ26" s="845"/>
      <c r="AK26" s="763" t="s">
        <v>407</v>
      </c>
      <c r="AL26" s="763"/>
      <c r="AM26" s="763"/>
      <c r="AN26" s="763"/>
      <c r="AO26" s="764"/>
      <c r="AP26" s="762" t="s">
        <v>408</v>
      </c>
      <c r="AQ26" s="763"/>
      <c r="AR26" s="763"/>
      <c r="AS26" s="763"/>
      <c r="AT26" s="764"/>
      <c r="AU26" s="762" t="s">
        <v>409</v>
      </c>
      <c r="AV26" s="763"/>
      <c r="AW26" s="763"/>
      <c r="AX26" s="763"/>
      <c r="AY26" s="764"/>
      <c r="AZ26" s="762" t="s">
        <v>410</v>
      </c>
      <c r="BA26" s="763"/>
      <c r="BB26" s="763"/>
      <c r="BC26" s="763"/>
      <c r="BD26" s="764"/>
      <c r="BE26" s="762" t="s">
        <v>387</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x14ac:dyDescent="0.25">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x14ac:dyDescent="0.2">
      <c r="A28" s="245">
        <v>1</v>
      </c>
      <c r="B28" s="778" t="s">
        <v>411</v>
      </c>
      <c r="C28" s="779"/>
      <c r="D28" s="779"/>
      <c r="E28" s="779"/>
      <c r="F28" s="779"/>
      <c r="G28" s="779"/>
      <c r="H28" s="779"/>
      <c r="I28" s="779"/>
      <c r="J28" s="779"/>
      <c r="K28" s="779"/>
      <c r="L28" s="779"/>
      <c r="M28" s="779"/>
      <c r="N28" s="779"/>
      <c r="O28" s="779"/>
      <c r="P28" s="780"/>
      <c r="Q28" s="851"/>
      <c r="R28" s="852"/>
      <c r="S28" s="852"/>
      <c r="T28" s="852"/>
      <c r="U28" s="852"/>
      <c r="V28" s="852"/>
      <c r="W28" s="852"/>
      <c r="X28" s="852"/>
      <c r="Y28" s="852"/>
      <c r="Z28" s="852"/>
      <c r="AA28" s="852"/>
      <c r="AB28" s="852"/>
      <c r="AC28" s="852"/>
      <c r="AD28" s="852"/>
      <c r="AE28" s="853"/>
      <c r="AF28" s="854">
        <v>59</v>
      </c>
      <c r="AG28" s="852"/>
      <c r="AH28" s="852"/>
      <c r="AI28" s="852"/>
      <c r="AJ28" s="855"/>
      <c r="AK28" s="856"/>
      <c r="AL28" s="857"/>
      <c r="AM28" s="857"/>
      <c r="AN28" s="857"/>
      <c r="AO28" s="857"/>
      <c r="AP28" s="857"/>
      <c r="AQ28" s="857"/>
      <c r="AR28" s="857"/>
      <c r="AS28" s="857"/>
      <c r="AT28" s="857"/>
      <c r="AU28" s="857"/>
      <c r="AV28" s="857"/>
      <c r="AW28" s="857"/>
      <c r="AX28" s="857"/>
      <c r="AY28" s="857"/>
      <c r="AZ28" s="858"/>
      <c r="BA28" s="858"/>
      <c r="BB28" s="858"/>
      <c r="BC28" s="858"/>
      <c r="BD28" s="858"/>
      <c r="BE28" s="849"/>
      <c r="BF28" s="849"/>
      <c r="BG28" s="849"/>
      <c r="BH28" s="849"/>
      <c r="BI28" s="850"/>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x14ac:dyDescent="0.2">
      <c r="A29" s="245">
        <v>2</v>
      </c>
      <c r="B29" s="809" t="s">
        <v>412</v>
      </c>
      <c r="C29" s="810"/>
      <c r="D29" s="810"/>
      <c r="E29" s="810"/>
      <c r="F29" s="810"/>
      <c r="G29" s="810"/>
      <c r="H29" s="810"/>
      <c r="I29" s="810"/>
      <c r="J29" s="810"/>
      <c r="K29" s="810"/>
      <c r="L29" s="810"/>
      <c r="M29" s="810"/>
      <c r="N29" s="810"/>
      <c r="O29" s="810"/>
      <c r="P29" s="811"/>
      <c r="Q29" s="812"/>
      <c r="R29" s="813"/>
      <c r="S29" s="813"/>
      <c r="T29" s="813"/>
      <c r="U29" s="813"/>
      <c r="V29" s="813"/>
      <c r="W29" s="813"/>
      <c r="X29" s="813"/>
      <c r="Y29" s="813"/>
      <c r="Z29" s="813"/>
      <c r="AA29" s="813"/>
      <c r="AB29" s="813"/>
      <c r="AC29" s="813"/>
      <c r="AD29" s="813"/>
      <c r="AE29" s="814"/>
      <c r="AF29" s="815">
        <v>12</v>
      </c>
      <c r="AG29" s="816"/>
      <c r="AH29" s="816"/>
      <c r="AI29" s="816"/>
      <c r="AJ29" s="817"/>
      <c r="AK29" s="863"/>
      <c r="AL29" s="859"/>
      <c r="AM29" s="859"/>
      <c r="AN29" s="859"/>
      <c r="AO29" s="859"/>
      <c r="AP29" s="859"/>
      <c r="AQ29" s="859"/>
      <c r="AR29" s="859"/>
      <c r="AS29" s="859"/>
      <c r="AT29" s="859"/>
      <c r="AU29" s="859"/>
      <c r="AV29" s="859"/>
      <c r="AW29" s="859"/>
      <c r="AX29" s="859"/>
      <c r="AY29" s="859"/>
      <c r="AZ29" s="860"/>
      <c r="BA29" s="860"/>
      <c r="BB29" s="860"/>
      <c r="BC29" s="860"/>
      <c r="BD29" s="860"/>
      <c r="BE29" s="861"/>
      <c r="BF29" s="861"/>
      <c r="BG29" s="861"/>
      <c r="BH29" s="861"/>
      <c r="BI29" s="862"/>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x14ac:dyDescent="0.2">
      <c r="A30" s="245">
        <v>3</v>
      </c>
      <c r="B30" s="809" t="s">
        <v>413</v>
      </c>
      <c r="C30" s="810"/>
      <c r="D30" s="810"/>
      <c r="E30" s="810"/>
      <c r="F30" s="810"/>
      <c r="G30" s="810"/>
      <c r="H30" s="810"/>
      <c r="I30" s="810"/>
      <c r="J30" s="810"/>
      <c r="K30" s="810"/>
      <c r="L30" s="810"/>
      <c r="M30" s="810"/>
      <c r="N30" s="810"/>
      <c r="O30" s="810"/>
      <c r="P30" s="811"/>
      <c r="Q30" s="812"/>
      <c r="R30" s="813"/>
      <c r="S30" s="813"/>
      <c r="T30" s="813"/>
      <c r="U30" s="813"/>
      <c r="V30" s="813"/>
      <c r="W30" s="813"/>
      <c r="X30" s="813"/>
      <c r="Y30" s="813"/>
      <c r="Z30" s="813"/>
      <c r="AA30" s="813"/>
      <c r="AB30" s="813"/>
      <c r="AC30" s="813"/>
      <c r="AD30" s="813"/>
      <c r="AE30" s="814"/>
      <c r="AF30" s="815">
        <v>209</v>
      </c>
      <c r="AG30" s="816"/>
      <c r="AH30" s="816"/>
      <c r="AI30" s="816"/>
      <c r="AJ30" s="817"/>
      <c r="AK30" s="863"/>
      <c r="AL30" s="859"/>
      <c r="AM30" s="859"/>
      <c r="AN30" s="859"/>
      <c r="AO30" s="859"/>
      <c r="AP30" s="859"/>
      <c r="AQ30" s="859"/>
      <c r="AR30" s="859"/>
      <c r="AS30" s="859"/>
      <c r="AT30" s="859"/>
      <c r="AU30" s="859"/>
      <c r="AV30" s="859"/>
      <c r="AW30" s="859"/>
      <c r="AX30" s="859"/>
      <c r="AY30" s="859"/>
      <c r="AZ30" s="860"/>
      <c r="BA30" s="860"/>
      <c r="BB30" s="860"/>
      <c r="BC30" s="860"/>
      <c r="BD30" s="860"/>
      <c r="BE30" s="861"/>
      <c r="BF30" s="861"/>
      <c r="BG30" s="861"/>
      <c r="BH30" s="861"/>
      <c r="BI30" s="862"/>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x14ac:dyDescent="0.2">
      <c r="A31" s="245">
        <v>4</v>
      </c>
      <c r="B31" s="809" t="s">
        <v>414</v>
      </c>
      <c r="C31" s="810"/>
      <c r="D31" s="810"/>
      <c r="E31" s="810"/>
      <c r="F31" s="810"/>
      <c r="G31" s="810"/>
      <c r="H31" s="810"/>
      <c r="I31" s="810"/>
      <c r="J31" s="810"/>
      <c r="K31" s="810"/>
      <c r="L31" s="810"/>
      <c r="M31" s="810"/>
      <c r="N31" s="810"/>
      <c r="O31" s="810"/>
      <c r="P31" s="811"/>
      <c r="Q31" s="812"/>
      <c r="R31" s="813"/>
      <c r="S31" s="813"/>
      <c r="T31" s="813"/>
      <c r="U31" s="813"/>
      <c r="V31" s="813"/>
      <c r="W31" s="813"/>
      <c r="X31" s="813"/>
      <c r="Y31" s="813"/>
      <c r="Z31" s="813"/>
      <c r="AA31" s="813"/>
      <c r="AB31" s="813"/>
      <c r="AC31" s="813"/>
      <c r="AD31" s="813"/>
      <c r="AE31" s="814"/>
      <c r="AF31" s="815">
        <v>-265</v>
      </c>
      <c r="AG31" s="816"/>
      <c r="AH31" s="816"/>
      <c r="AI31" s="816"/>
      <c r="AJ31" s="817"/>
      <c r="AK31" s="863"/>
      <c r="AL31" s="859"/>
      <c r="AM31" s="859"/>
      <c r="AN31" s="859"/>
      <c r="AO31" s="859"/>
      <c r="AP31" s="859"/>
      <c r="AQ31" s="859"/>
      <c r="AR31" s="859"/>
      <c r="AS31" s="859"/>
      <c r="AT31" s="859"/>
      <c r="AU31" s="859"/>
      <c r="AV31" s="859"/>
      <c r="AW31" s="859"/>
      <c r="AX31" s="859"/>
      <c r="AY31" s="859"/>
      <c r="AZ31" s="860"/>
      <c r="BA31" s="860"/>
      <c r="BB31" s="860"/>
      <c r="BC31" s="860"/>
      <c r="BD31" s="860"/>
      <c r="BE31" s="861" t="s">
        <v>415</v>
      </c>
      <c r="BF31" s="861"/>
      <c r="BG31" s="861"/>
      <c r="BH31" s="861"/>
      <c r="BI31" s="862"/>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x14ac:dyDescent="0.2">
      <c r="A32" s="245">
        <v>5</v>
      </c>
      <c r="B32" s="809" t="s">
        <v>416</v>
      </c>
      <c r="C32" s="810"/>
      <c r="D32" s="810"/>
      <c r="E32" s="810"/>
      <c r="F32" s="810"/>
      <c r="G32" s="810"/>
      <c r="H32" s="810"/>
      <c r="I32" s="810"/>
      <c r="J32" s="810"/>
      <c r="K32" s="810"/>
      <c r="L32" s="810"/>
      <c r="M32" s="810"/>
      <c r="N32" s="810"/>
      <c r="O32" s="810"/>
      <c r="P32" s="811"/>
      <c r="Q32" s="812"/>
      <c r="R32" s="813"/>
      <c r="S32" s="813"/>
      <c r="T32" s="813"/>
      <c r="U32" s="813"/>
      <c r="V32" s="813"/>
      <c r="W32" s="813"/>
      <c r="X32" s="813"/>
      <c r="Y32" s="813"/>
      <c r="Z32" s="813"/>
      <c r="AA32" s="813"/>
      <c r="AB32" s="813"/>
      <c r="AC32" s="813"/>
      <c r="AD32" s="813"/>
      <c r="AE32" s="814"/>
      <c r="AF32" s="815">
        <v>1231</v>
      </c>
      <c r="AG32" s="816"/>
      <c r="AH32" s="816"/>
      <c r="AI32" s="816"/>
      <c r="AJ32" s="817"/>
      <c r="AK32" s="863"/>
      <c r="AL32" s="859"/>
      <c r="AM32" s="859"/>
      <c r="AN32" s="859"/>
      <c r="AO32" s="859"/>
      <c r="AP32" s="859"/>
      <c r="AQ32" s="859"/>
      <c r="AR32" s="859"/>
      <c r="AS32" s="859"/>
      <c r="AT32" s="859"/>
      <c r="AU32" s="859"/>
      <c r="AV32" s="859"/>
      <c r="AW32" s="859"/>
      <c r="AX32" s="859"/>
      <c r="AY32" s="859"/>
      <c r="AZ32" s="860"/>
      <c r="BA32" s="860"/>
      <c r="BB32" s="860"/>
      <c r="BC32" s="860"/>
      <c r="BD32" s="860"/>
      <c r="BE32" s="861" t="s">
        <v>415</v>
      </c>
      <c r="BF32" s="861"/>
      <c r="BG32" s="861"/>
      <c r="BH32" s="861"/>
      <c r="BI32" s="862"/>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x14ac:dyDescent="0.2">
      <c r="A33" s="245">
        <v>6</v>
      </c>
      <c r="B33" s="809" t="s">
        <v>417</v>
      </c>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v>253</v>
      </c>
      <c r="AG33" s="816"/>
      <c r="AH33" s="816"/>
      <c r="AI33" s="816"/>
      <c r="AJ33" s="817"/>
      <c r="AK33" s="863"/>
      <c r="AL33" s="859"/>
      <c r="AM33" s="859"/>
      <c r="AN33" s="859"/>
      <c r="AO33" s="859"/>
      <c r="AP33" s="859"/>
      <c r="AQ33" s="859"/>
      <c r="AR33" s="859"/>
      <c r="AS33" s="859"/>
      <c r="AT33" s="859"/>
      <c r="AU33" s="859"/>
      <c r="AV33" s="859"/>
      <c r="AW33" s="859"/>
      <c r="AX33" s="859"/>
      <c r="AY33" s="859"/>
      <c r="AZ33" s="860"/>
      <c r="BA33" s="860"/>
      <c r="BB33" s="860"/>
      <c r="BC33" s="860"/>
      <c r="BD33" s="860"/>
      <c r="BE33" s="861" t="s">
        <v>418</v>
      </c>
      <c r="BF33" s="861"/>
      <c r="BG33" s="861"/>
      <c r="BH33" s="861"/>
      <c r="BI33" s="862"/>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x14ac:dyDescent="0.2">
      <c r="A34" s="245">
        <v>7</v>
      </c>
      <c r="B34" s="809" t="s">
        <v>419</v>
      </c>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v>2</v>
      </c>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t="s">
        <v>420</v>
      </c>
      <c r="BF34" s="861"/>
      <c r="BG34" s="861"/>
      <c r="BH34" s="861"/>
      <c r="BI34" s="862"/>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x14ac:dyDescent="0.2">
      <c r="A35" s="245">
        <v>8</v>
      </c>
      <c r="B35" s="809" t="s">
        <v>421</v>
      </c>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v>4</v>
      </c>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t="s">
        <v>420</v>
      </c>
      <c r="BF35" s="861"/>
      <c r="BG35" s="861"/>
      <c r="BH35" s="861"/>
      <c r="BI35" s="862"/>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x14ac:dyDescent="0.2">
      <c r="A36" s="245">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x14ac:dyDescent="0.2">
      <c r="A37" s="245">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x14ac:dyDescent="0.2">
      <c r="A38" s="245">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x14ac:dyDescent="0.2">
      <c r="A39" s="24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x14ac:dyDescent="0.2">
      <c r="A40" s="24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x14ac:dyDescent="0.2">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x14ac:dyDescent="0.2">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x14ac:dyDescent="0.2">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x14ac:dyDescent="0.2">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x14ac:dyDescent="0.2">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x14ac:dyDescent="0.2">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x14ac:dyDescent="0.2">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x14ac:dyDescent="0.2">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x14ac:dyDescent="0.2">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x14ac:dyDescent="0.2">
      <c r="A50" s="241">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x14ac:dyDescent="0.2">
      <c r="A51" s="241">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x14ac:dyDescent="0.2">
      <c r="A52" s="241">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x14ac:dyDescent="0.2">
      <c r="A53" s="241">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x14ac:dyDescent="0.2">
      <c r="A54" s="241">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x14ac:dyDescent="0.2">
      <c r="A55" s="241">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x14ac:dyDescent="0.2">
      <c r="A56" s="241">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x14ac:dyDescent="0.2">
      <c r="A57" s="241">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x14ac:dyDescent="0.2">
      <c r="A58" s="241">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x14ac:dyDescent="0.2">
      <c r="A59" s="241">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x14ac:dyDescent="0.2">
      <c r="A60" s="241">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x14ac:dyDescent="0.25">
      <c r="A61" s="241">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x14ac:dyDescent="0.2">
      <c r="A62" s="241">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422</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x14ac:dyDescent="0.25">
      <c r="A63" s="243" t="s">
        <v>399</v>
      </c>
      <c r="B63" s="818" t="s">
        <v>423</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1506</v>
      </c>
      <c r="AG63" s="873"/>
      <c r="AH63" s="873"/>
      <c r="AI63" s="873"/>
      <c r="AJ63" s="874"/>
      <c r="AK63" s="875"/>
      <c r="AL63" s="870"/>
      <c r="AM63" s="870"/>
      <c r="AN63" s="870"/>
      <c r="AO63" s="870"/>
      <c r="AP63" s="873"/>
      <c r="AQ63" s="873"/>
      <c r="AR63" s="873"/>
      <c r="AS63" s="873"/>
      <c r="AT63" s="873"/>
      <c r="AU63" s="873"/>
      <c r="AV63" s="873"/>
      <c r="AW63" s="873"/>
      <c r="AX63" s="873"/>
      <c r="AY63" s="873"/>
      <c r="AZ63" s="877"/>
      <c r="BA63" s="877"/>
      <c r="BB63" s="877"/>
      <c r="BC63" s="877"/>
      <c r="BD63" s="877"/>
      <c r="BE63" s="878"/>
      <c r="BF63" s="878"/>
      <c r="BG63" s="878"/>
      <c r="BH63" s="878"/>
      <c r="BI63" s="879"/>
      <c r="BJ63" s="880" t="s">
        <v>424</v>
      </c>
      <c r="BK63" s="881"/>
      <c r="BL63" s="881"/>
      <c r="BM63" s="881"/>
      <c r="BN63" s="882"/>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x14ac:dyDescent="0.25">
      <c r="A65" s="235" t="s">
        <v>425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x14ac:dyDescent="0.2">
      <c r="A66" s="756" t="s">
        <v>426</v>
      </c>
      <c r="B66" s="757"/>
      <c r="C66" s="757"/>
      <c r="D66" s="757"/>
      <c r="E66" s="757"/>
      <c r="F66" s="757"/>
      <c r="G66" s="757"/>
      <c r="H66" s="757"/>
      <c r="I66" s="757"/>
      <c r="J66" s="757"/>
      <c r="K66" s="757"/>
      <c r="L66" s="757"/>
      <c r="M66" s="757"/>
      <c r="N66" s="757"/>
      <c r="O66" s="757"/>
      <c r="P66" s="758"/>
      <c r="Q66" s="762" t="s">
        <v>427</v>
      </c>
      <c r="R66" s="763"/>
      <c r="S66" s="763"/>
      <c r="T66" s="763"/>
      <c r="U66" s="764"/>
      <c r="V66" s="762" t="s">
        <v>428</v>
      </c>
      <c r="W66" s="763"/>
      <c r="X66" s="763"/>
      <c r="Y66" s="763"/>
      <c r="Z66" s="764"/>
      <c r="AA66" s="762" t="s">
        <v>429</v>
      </c>
      <c r="AB66" s="763"/>
      <c r="AC66" s="763"/>
      <c r="AD66" s="763"/>
      <c r="AE66" s="764"/>
      <c r="AF66" s="883" t="s">
        <v>430</v>
      </c>
      <c r="AG66" s="844"/>
      <c r="AH66" s="844"/>
      <c r="AI66" s="844"/>
      <c r="AJ66" s="884"/>
      <c r="AK66" s="762" t="s">
        <v>407</v>
      </c>
      <c r="AL66" s="757"/>
      <c r="AM66" s="757"/>
      <c r="AN66" s="757"/>
      <c r="AO66" s="758"/>
      <c r="AP66" s="762" t="s">
        <v>431</v>
      </c>
      <c r="AQ66" s="763"/>
      <c r="AR66" s="763"/>
      <c r="AS66" s="763"/>
      <c r="AT66" s="764"/>
      <c r="AU66" s="762" t="s">
        <v>432</v>
      </c>
      <c r="AV66" s="763"/>
      <c r="AW66" s="763"/>
      <c r="AX66" s="763"/>
      <c r="AY66" s="764"/>
      <c r="AZ66" s="762" t="s">
        <v>387</v>
      </c>
      <c r="BA66" s="763"/>
      <c r="BB66" s="763"/>
      <c r="BC66" s="763"/>
      <c r="BD66" s="769"/>
      <c r="BE66" s="244"/>
      <c r="BF66" s="244"/>
      <c r="BG66" s="244"/>
      <c r="BH66" s="244"/>
      <c r="BI66" s="244"/>
      <c r="BJ66" s="244"/>
      <c r="BK66" s="244"/>
      <c r="BL66" s="244"/>
      <c r="BM66" s="244"/>
      <c r="BN66" s="244"/>
      <c r="BO66" s="244"/>
      <c r="BP66" s="244"/>
      <c r="BQ66" s="241">
        <v>60</v>
      </c>
      <c r="BR66" s="246"/>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33"/>
    </row>
    <row r="67" spans="1:131" ht="26.25" customHeight="1" thickBot="1" x14ac:dyDescent="0.25">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33"/>
    </row>
    <row r="68" spans="1:131" ht="26.25" customHeight="1" thickTop="1" x14ac:dyDescent="0.2">
      <c r="A68" s="239">
        <v>1</v>
      </c>
      <c r="B68" s="898"/>
      <c r="C68" s="899"/>
      <c r="D68" s="899"/>
      <c r="E68" s="899"/>
      <c r="F68" s="899"/>
      <c r="G68" s="899"/>
      <c r="H68" s="899"/>
      <c r="I68" s="899"/>
      <c r="J68" s="899"/>
      <c r="K68" s="899"/>
      <c r="L68" s="899"/>
      <c r="M68" s="899"/>
      <c r="N68" s="899"/>
      <c r="O68" s="899"/>
      <c r="P68" s="900"/>
      <c r="Q68" s="901"/>
      <c r="R68" s="895"/>
      <c r="S68" s="895"/>
      <c r="T68" s="895"/>
      <c r="U68" s="895"/>
      <c r="V68" s="895"/>
      <c r="W68" s="895"/>
      <c r="X68" s="895"/>
      <c r="Y68" s="895"/>
      <c r="Z68" s="895"/>
      <c r="AA68" s="895"/>
      <c r="AB68" s="895"/>
      <c r="AC68" s="895"/>
      <c r="AD68" s="895"/>
      <c r="AE68" s="895"/>
      <c r="AF68" s="895"/>
      <c r="AG68" s="895"/>
      <c r="AH68" s="895"/>
      <c r="AI68" s="895"/>
      <c r="AJ68" s="895"/>
      <c r="AK68" s="895"/>
      <c r="AL68" s="895"/>
      <c r="AM68" s="895"/>
      <c r="AN68" s="895"/>
      <c r="AO68" s="895"/>
      <c r="AP68" s="895"/>
      <c r="AQ68" s="895"/>
      <c r="AR68" s="895"/>
      <c r="AS68" s="895"/>
      <c r="AT68" s="895"/>
      <c r="AU68" s="895"/>
      <c r="AV68" s="895"/>
      <c r="AW68" s="895"/>
      <c r="AX68" s="895"/>
      <c r="AY68" s="895"/>
      <c r="AZ68" s="896"/>
      <c r="BA68" s="896"/>
      <c r="BB68" s="896"/>
      <c r="BC68" s="896"/>
      <c r="BD68" s="897"/>
      <c r="BE68" s="244"/>
      <c r="BF68" s="244"/>
      <c r="BG68" s="244"/>
      <c r="BH68" s="244"/>
      <c r="BI68" s="244"/>
      <c r="BJ68" s="244"/>
      <c r="BK68" s="244"/>
      <c r="BL68" s="244"/>
      <c r="BM68" s="244"/>
      <c r="BN68" s="244"/>
      <c r="BO68" s="244"/>
      <c r="BP68" s="244"/>
      <c r="BQ68" s="241">
        <v>62</v>
      </c>
      <c r="BR68" s="246"/>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33"/>
    </row>
    <row r="69" spans="1:131" ht="26.25" customHeight="1" x14ac:dyDescent="0.2">
      <c r="A69" s="241">
        <v>2</v>
      </c>
      <c r="B69" s="902"/>
      <c r="C69" s="903"/>
      <c r="D69" s="903"/>
      <c r="E69" s="903"/>
      <c r="F69" s="903"/>
      <c r="G69" s="903"/>
      <c r="H69" s="903"/>
      <c r="I69" s="903"/>
      <c r="J69" s="903"/>
      <c r="K69" s="903"/>
      <c r="L69" s="903"/>
      <c r="M69" s="903"/>
      <c r="N69" s="903"/>
      <c r="O69" s="903"/>
      <c r="P69" s="904"/>
      <c r="Q69" s="905"/>
      <c r="R69" s="859"/>
      <c r="S69" s="859"/>
      <c r="T69" s="859"/>
      <c r="U69" s="859"/>
      <c r="V69" s="859"/>
      <c r="W69" s="859"/>
      <c r="X69" s="859"/>
      <c r="Y69" s="859"/>
      <c r="Z69" s="859"/>
      <c r="AA69" s="859"/>
      <c r="AB69" s="859"/>
      <c r="AC69" s="859"/>
      <c r="AD69" s="859"/>
      <c r="AE69" s="859"/>
      <c r="AF69" s="859"/>
      <c r="AG69" s="859"/>
      <c r="AH69" s="859"/>
      <c r="AI69" s="859"/>
      <c r="AJ69" s="859"/>
      <c r="AK69" s="859"/>
      <c r="AL69" s="859"/>
      <c r="AM69" s="859"/>
      <c r="AN69" s="859"/>
      <c r="AO69" s="859"/>
      <c r="AP69" s="859"/>
      <c r="AQ69" s="859"/>
      <c r="AR69" s="859"/>
      <c r="AS69" s="859"/>
      <c r="AT69" s="859"/>
      <c r="AU69" s="859"/>
      <c r="AV69" s="859"/>
      <c r="AW69" s="859"/>
      <c r="AX69" s="859"/>
      <c r="AY69" s="859"/>
      <c r="AZ69" s="861"/>
      <c r="BA69" s="861"/>
      <c r="BB69" s="861"/>
      <c r="BC69" s="861"/>
      <c r="BD69" s="862"/>
      <c r="BE69" s="244"/>
      <c r="BF69" s="244"/>
      <c r="BG69" s="244"/>
      <c r="BH69" s="244"/>
      <c r="BI69" s="244"/>
      <c r="BJ69" s="244"/>
      <c r="BK69" s="244"/>
      <c r="BL69" s="244"/>
      <c r="BM69" s="244"/>
      <c r="BN69" s="244"/>
      <c r="BO69" s="244"/>
      <c r="BP69" s="244"/>
      <c r="BQ69" s="241">
        <v>63</v>
      </c>
      <c r="BR69" s="246"/>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33"/>
    </row>
    <row r="70" spans="1:131" ht="26.25" customHeight="1" x14ac:dyDescent="0.2">
      <c r="A70" s="241">
        <v>3</v>
      </c>
      <c r="B70" s="902"/>
      <c r="C70" s="903"/>
      <c r="D70" s="903"/>
      <c r="E70" s="903"/>
      <c r="F70" s="903"/>
      <c r="G70" s="903"/>
      <c r="H70" s="903"/>
      <c r="I70" s="903"/>
      <c r="J70" s="903"/>
      <c r="K70" s="903"/>
      <c r="L70" s="903"/>
      <c r="M70" s="903"/>
      <c r="N70" s="903"/>
      <c r="O70" s="903"/>
      <c r="P70" s="904"/>
      <c r="Q70" s="905"/>
      <c r="R70" s="859"/>
      <c r="S70" s="859"/>
      <c r="T70" s="859"/>
      <c r="U70" s="859"/>
      <c r="V70" s="859"/>
      <c r="W70" s="859"/>
      <c r="X70" s="859"/>
      <c r="Y70" s="859"/>
      <c r="Z70" s="859"/>
      <c r="AA70" s="859"/>
      <c r="AB70" s="859"/>
      <c r="AC70" s="859"/>
      <c r="AD70" s="859"/>
      <c r="AE70" s="859"/>
      <c r="AF70" s="859"/>
      <c r="AG70" s="859"/>
      <c r="AH70" s="859"/>
      <c r="AI70" s="859"/>
      <c r="AJ70" s="859"/>
      <c r="AK70" s="859"/>
      <c r="AL70" s="859"/>
      <c r="AM70" s="859"/>
      <c r="AN70" s="859"/>
      <c r="AO70" s="859"/>
      <c r="AP70" s="859"/>
      <c r="AQ70" s="859"/>
      <c r="AR70" s="859"/>
      <c r="AS70" s="859"/>
      <c r="AT70" s="859"/>
      <c r="AU70" s="859"/>
      <c r="AV70" s="859"/>
      <c r="AW70" s="859"/>
      <c r="AX70" s="859"/>
      <c r="AY70" s="859"/>
      <c r="AZ70" s="861"/>
      <c r="BA70" s="861"/>
      <c r="BB70" s="861"/>
      <c r="BC70" s="861"/>
      <c r="BD70" s="862"/>
      <c r="BE70" s="244"/>
      <c r="BF70" s="244"/>
      <c r="BG70" s="244"/>
      <c r="BH70" s="244"/>
      <c r="BI70" s="244"/>
      <c r="BJ70" s="244"/>
      <c r="BK70" s="244"/>
      <c r="BL70" s="244"/>
      <c r="BM70" s="244"/>
      <c r="BN70" s="244"/>
      <c r="BO70" s="244"/>
      <c r="BP70" s="244"/>
      <c r="BQ70" s="241">
        <v>64</v>
      </c>
      <c r="BR70" s="246"/>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33"/>
    </row>
    <row r="71" spans="1:131" ht="26.25" customHeight="1" x14ac:dyDescent="0.2">
      <c r="A71" s="241">
        <v>4</v>
      </c>
      <c r="B71" s="902"/>
      <c r="C71" s="903"/>
      <c r="D71" s="903"/>
      <c r="E71" s="903"/>
      <c r="F71" s="903"/>
      <c r="G71" s="903"/>
      <c r="H71" s="903"/>
      <c r="I71" s="903"/>
      <c r="J71" s="903"/>
      <c r="K71" s="903"/>
      <c r="L71" s="903"/>
      <c r="M71" s="903"/>
      <c r="N71" s="903"/>
      <c r="O71" s="903"/>
      <c r="P71" s="904"/>
      <c r="Q71" s="905"/>
      <c r="R71" s="859"/>
      <c r="S71" s="859"/>
      <c r="T71" s="859"/>
      <c r="U71" s="859"/>
      <c r="V71" s="859"/>
      <c r="W71" s="859"/>
      <c r="X71" s="859"/>
      <c r="Y71" s="859"/>
      <c r="Z71" s="859"/>
      <c r="AA71" s="859"/>
      <c r="AB71" s="859"/>
      <c r="AC71" s="859"/>
      <c r="AD71" s="859"/>
      <c r="AE71" s="859"/>
      <c r="AF71" s="859"/>
      <c r="AG71" s="859"/>
      <c r="AH71" s="859"/>
      <c r="AI71" s="859"/>
      <c r="AJ71" s="859"/>
      <c r="AK71" s="859"/>
      <c r="AL71" s="859"/>
      <c r="AM71" s="859"/>
      <c r="AN71" s="859"/>
      <c r="AO71" s="859"/>
      <c r="AP71" s="859"/>
      <c r="AQ71" s="859"/>
      <c r="AR71" s="859"/>
      <c r="AS71" s="859"/>
      <c r="AT71" s="859"/>
      <c r="AU71" s="859"/>
      <c r="AV71" s="859"/>
      <c r="AW71" s="859"/>
      <c r="AX71" s="859"/>
      <c r="AY71" s="859"/>
      <c r="AZ71" s="861"/>
      <c r="BA71" s="861"/>
      <c r="BB71" s="861"/>
      <c r="BC71" s="861"/>
      <c r="BD71" s="862"/>
      <c r="BE71" s="244"/>
      <c r="BF71" s="244"/>
      <c r="BG71" s="244"/>
      <c r="BH71" s="244"/>
      <c r="BI71" s="244"/>
      <c r="BJ71" s="244"/>
      <c r="BK71" s="244"/>
      <c r="BL71" s="244"/>
      <c r="BM71" s="244"/>
      <c r="BN71" s="244"/>
      <c r="BO71" s="244"/>
      <c r="BP71" s="244"/>
      <c r="BQ71" s="241">
        <v>65</v>
      </c>
      <c r="BR71" s="246"/>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33"/>
    </row>
    <row r="72" spans="1:131" ht="26.25" customHeight="1" x14ac:dyDescent="0.2">
      <c r="A72" s="241">
        <v>5</v>
      </c>
      <c r="B72" s="902"/>
      <c r="C72" s="903"/>
      <c r="D72" s="903"/>
      <c r="E72" s="903"/>
      <c r="F72" s="903"/>
      <c r="G72" s="903"/>
      <c r="H72" s="903"/>
      <c r="I72" s="903"/>
      <c r="J72" s="903"/>
      <c r="K72" s="903"/>
      <c r="L72" s="903"/>
      <c r="M72" s="903"/>
      <c r="N72" s="903"/>
      <c r="O72" s="903"/>
      <c r="P72" s="904"/>
      <c r="Q72" s="905"/>
      <c r="R72" s="859"/>
      <c r="S72" s="859"/>
      <c r="T72" s="859"/>
      <c r="U72" s="859"/>
      <c r="V72" s="859"/>
      <c r="W72" s="859"/>
      <c r="X72" s="859"/>
      <c r="Y72" s="859"/>
      <c r="Z72" s="859"/>
      <c r="AA72" s="859"/>
      <c r="AB72" s="859"/>
      <c r="AC72" s="859"/>
      <c r="AD72" s="859"/>
      <c r="AE72" s="859"/>
      <c r="AF72" s="859"/>
      <c r="AG72" s="859"/>
      <c r="AH72" s="859"/>
      <c r="AI72" s="859"/>
      <c r="AJ72" s="859"/>
      <c r="AK72" s="859"/>
      <c r="AL72" s="859"/>
      <c r="AM72" s="859"/>
      <c r="AN72" s="859"/>
      <c r="AO72" s="859"/>
      <c r="AP72" s="859"/>
      <c r="AQ72" s="859"/>
      <c r="AR72" s="859"/>
      <c r="AS72" s="859"/>
      <c r="AT72" s="859"/>
      <c r="AU72" s="859"/>
      <c r="AV72" s="859"/>
      <c r="AW72" s="859"/>
      <c r="AX72" s="859"/>
      <c r="AY72" s="859"/>
      <c r="AZ72" s="861"/>
      <c r="BA72" s="861"/>
      <c r="BB72" s="861"/>
      <c r="BC72" s="861"/>
      <c r="BD72" s="862"/>
      <c r="BE72" s="244"/>
      <c r="BF72" s="244"/>
      <c r="BG72" s="244"/>
      <c r="BH72" s="244"/>
      <c r="BI72" s="244"/>
      <c r="BJ72" s="244"/>
      <c r="BK72" s="244"/>
      <c r="BL72" s="244"/>
      <c r="BM72" s="244"/>
      <c r="BN72" s="244"/>
      <c r="BO72" s="244"/>
      <c r="BP72" s="244"/>
      <c r="BQ72" s="241">
        <v>66</v>
      </c>
      <c r="BR72" s="246"/>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33"/>
    </row>
    <row r="73" spans="1:131" ht="26.25" customHeight="1" x14ac:dyDescent="0.2">
      <c r="A73" s="241">
        <v>6</v>
      </c>
      <c r="B73" s="902"/>
      <c r="C73" s="903"/>
      <c r="D73" s="903"/>
      <c r="E73" s="903"/>
      <c r="F73" s="903"/>
      <c r="G73" s="903"/>
      <c r="H73" s="903"/>
      <c r="I73" s="903"/>
      <c r="J73" s="903"/>
      <c r="K73" s="903"/>
      <c r="L73" s="903"/>
      <c r="M73" s="903"/>
      <c r="N73" s="903"/>
      <c r="O73" s="903"/>
      <c r="P73" s="904"/>
      <c r="Q73" s="905"/>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61"/>
      <c r="BA73" s="861"/>
      <c r="BB73" s="861"/>
      <c r="BC73" s="861"/>
      <c r="BD73" s="862"/>
      <c r="BE73" s="244"/>
      <c r="BF73" s="244"/>
      <c r="BG73" s="244"/>
      <c r="BH73" s="244"/>
      <c r="BI73" s="244"/>
      <c r="BJ73" s="244"/>
      <c r="BK73" s="244"/>
      <c r="BL73" s="244"/>
      <c r="BM73" s="244"/>
      <c r="BN73" s="244"/>
      <c r="BO73" s="244"/>
      <c r="BP73" s="244"/>
      <c r="BQ73" s="241">
        <v>67</v>
      </c>
      <c r="BR73" s="246"/>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33"/>
    </row>
    <row r="74" spans="1:131" ht="26.25" customHeight="1" x14ac:dyDescent="0.2">
      <c r="A74" s="241">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44"/>
      <c r="BF74" s="244"/>
      <c r="BG74" s="244"/>
      <c r="BH74" s="244"/>
      <c r="BI74" s="244"/>
      <c r="BJ74" s="244"/>
      <c r="BK74" s="244"/>
      <c r="BL74" s="244"/>
      <c r="BM74" s="244"/>
      <c r="BN74" s="244"/>
      <c r="BO74" s="244"/>
      <c r="BP74" s="244"/>
      <c r="BQ74" s="241">
        <v>68</v>
      </c>
      <c r="BR74" s="246"/>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33"/>
    </row>
    <row r="75" spans="1:131" ht="26.25" customHeight="1" x14ac:dyDescent="0.2">
      <c r="A75" s="241">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44"/>
      <c r="BF75" s="244"/>
      <c r="BG75" s="244"/>
      <c r="BH75" s="244"/>
      <c r="BI75" s="244"/>
      <c r="BJ75" s="244"/>
      <c r="BK75" s="244"/>
      <c r="BL75" s="244"/>
      <c r="BM75" s="244"/>
      <c r="BN75" s="244"/>
      <c r="BO75" s="244"/>
      <c r="BP75" s="244"/>
      <c r="BQ75" s="241">
        <v>69</v>
      </c>
      <c r="BR75" s="246"/>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33"/>
    </row>
    <row r="76" spans="1:131" ht="26.25" customHeight="1" x14ac:dyDescent="0.2">
      <c r="A76" s="241">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44"/>
      <c r="BF76" s="244"/>
      <c r="BG76" s="244"/>
      <c r="BH76" s="244"/>
      <c r="BI76" s="244"/>
      <c r="BJ76" s="244"/>
      <c r="BK76" s="244"/>
      <c r="BL76" s="244"/>
      <c r="BM76" s="244"/>
      <c r="BN76" s="244"/>
      <c r="BO76" s="244"/>
      <c r="BP76" s="244"/>
      <c r="BQ76" s="241">
        <v>70</v>
      </c>
      <c r="BR76" s="246"/>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33"/>
    </row>
    <row r="77" spans="1:131" ht="26.25" customHeight="1" x14ac:dyDescent="0.2">
      <c r="A77" s="241">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44"/>
      <c r="BF77" s="244"/>
      <c r="BG77" s="244"/>
      <c r="BH77" s="244"/>
      <c r="BI77" s="244"/>
      <c r="BJ77" s="244"/>
      <c r="BK77" s="244"/>
      <c r="BL77" s="244"/>
      <c r="BM77" s="244"/>
      <c r="BN77" s="244"/>
      <c r="BO77" s="244"/>
      <c r="BP77" s="244"/>
      <c r="BQ77" s="241">
        <v>71</v>
      </c>
      <c r="BR77" s="246"/>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33"/>
    </row>
    <row r="78" spans="1:131" ht="26.25" customHeight="1" x14ac:dyDescent="0.2">
      <c r="A78" s="241">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44"/>
      <c r="BF78" s="244"/>
      <c r="BG78" s="244"/>
      <c r="BH78" s="244"/>
      <c r="BI78" s="244"/>
      <c r="BJ78" s="233"/>
      <c r="BK78" s="233"/>
      <c r="BL78" s="233"/>
      <c r="BM78" s="233"/>
      <c r="BN78" s="233"/>
      <c r="BO78" s="244"/>
      <c r="BP78" s="244"/>
      <c r="BQ78" s="241">
        <v>72</v>
      </c>
      <c r="BR78" s="246"/>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33"/>
    </row>
    <row r="79" spans="1:131" ht="26.25" customHeight="1" x14ac:dyDescent="0.2">
      <c r="A79" s="241">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4"/>
      <c r="BF79" s="244"/>
      <c r="BG79" s="244"/>
      <c r="BH79" s="244"/>
      <c r="BI79" s="244"/>
      <c r="BJ79" s="233"/>
      <c r="BK79" s="233"/>
      <c r="BL79" s="233"/>
      <c r="BM79" s="233"/>
      <c r="BN79" s="233"/>
      <c r="BO79" s="244"/>
      <c r="BP79" s="244"/>
      <c r="BQ79" s="241">
        <v>73</v>
      </c>
      <c r="BR79" s="246"/>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33"/>
    </row>
    <row r="80" spans="1:131" ht="26.25" customHeight="1" x14ac:dyDescent="0.2">
      <c r="A80" s="241">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4"/>
      <c r="BF80" s="244"/>
      <c r="BG80" s="244"/>
      <c r="BH80" s="244"/>
      <c r="BI80" s="244"/>
      <c r="BJ80" s="244"/>
      <c r="BK80" s="244"/>
      <c r="BL80" s="244"/>
      <c r="BM80" s="244"/>
      <c r="BN80" s="244"/>
      <c r="BO80" s="244"/>
      <c r="BP80" s="244"/>
      <c r="BQ80" s="241">
        <v>74</v>
      </c>
      <c r="BR80" s="246"/>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33"/>
    </row>
    <row r="81" spans="1:131" ht="26.25" customHeight="1" x14ac:dyDescent="0.2">
      <c r="A81" s="241">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4"/>
      <c r="BF81" s="244"/>
      <c r="BG81" s="244"/>
      <c r="BH81" s="244"/>
      <c r="BI81" s="244"/>
      <c r="BJ81" s="244"/>
      <c r="BK81" s="244"/>
      <c r="BL81" s="244"/>
      <c r="BM81" s="244"/>
      <c r="BN81" s="244"/>
      <c r="BO81" s="244"/>
      <c r="BP81" s="244"/>
      <c r="BQ81" s="241">
        <v>75</v>
      </c>
      <c r="BR81" s="246"/>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33"/>
    </row>
    <row r="82" spans="1:131" ht="26.25" customHeight="1" x14ac:dyDescent="0.2">
      <c r="A82" s="241">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4"/>
      <c r="BF82" s="244"/>
      <c r="BG82" s="244"/>
      <c r="BH82" s="244"/>
      <c r="BI82" s="244"/>
      <c r="BJ82" s="244"/>
      <c r="BK82" s="244"/>
      <c r="BL82" s="244"/>
      <c r="BM82" s="244"/>
      <c r="BN82" s="244"/>
      <c r="BO82" s="244"/>
      <c r="BP82" s="244"/>
      <c r="BQ82" s="241">
        <v>76</v>
      </c>
      <c r="BR82" s="246"/>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33"/>
    </row>
    <row r="83" spans="1:131" ht="26.25" customHeight="1" x14ac:dyDescent="0.2">
      <c r="A83" s="241">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4"/>
      <c r="BF83" s="244"/>
      <c r="BG83" s="244"/>
      <c r="BH83" s="244"/>
      <c r="BI83" s="244"/>
      <c r="BJ83" s="244"/>
      <c r="BK83" s="244"/>
      <c r="BL83" s="244"/>
      <c r="BM83" s="244"/>
      <c r="BN83" s="244"/>
      <c r="BO83" s="244"/>
      <c r="BP83" s="244"/>
      <c r="BQ83" s="241">
        <v>77</v>
      </c>
      <c r="BR83" s="246"/>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33"/>
    </row>
    <row r="84" spans="1:131" ht="26.25" customHeight="1" x14ac:dyDescent="0.2">
      <c r="A84" s="241">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4"/>
      <c r="BF84" s="244"/>
      <c r="BG84" s="244"/>
      <c r="BH84" s="244"/>
      <c r="BI84" s="244"/>
      <c r="BJ84" s="244"/>
      <c r="BK84" s="244"/>
      <c r="BL84" s="244"/>
      <c r="BM84" s="244"/>
      <c r="BN84" s="244"/>
      <c r="BO84" s="244"/>
      <c r="BP84" s="244"/>
      <c r="BQ84" s="241">
        <v>78</v>
      </c>
      <c r="BR84" s="246"/>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33"/>
    </row>
    <row r="85" spans="1:131" ht="26.25" customHeight="1" x14ac:dyDescent="0.2">
      <c r="A85" s="241">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4"/>
      <c r="BF85" s="244"/>
      <c r="BG85" s="244"/>
      <c r="BH85" s="244"/>
      <c r="BI85" s="244"/>
      <c r="BJ85" s="244"/>
      <c r="BK85" s="244"/>
      <c r="BL85" s="244"/>
      <c r="BM85" s="244"/>
      <c r="BN85" s="244"/>
      <c r="BO85" s="244"/>
      <c r="BP85" s="244"/>
      <c r="BQ85" s="241">
        <v>79</v>
      </c>
      <c r="BR85" s="246"/>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33"/>
    </row>
    <row r="86" spans="1:131" ht="26.25" customHeight="1" x14ac:dyDescent="0.2">
      <c r="A86" s="241">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4"/>
      <c r="BF86" s="244"/>
      <c r="BG86" s="244"/>
      <c r="BH86" s="244"/>
      <c r="BI86" s="244"/>
      <c r="BJ86" s="244"/>
      <c r="BK86" s="244"/>
      <c r="BL86" s="244"/>
      <c r="BM86" s="244"/>
      <c r="BN86" s="244"/>
      <c r="BO86" s="244"/>
      <c r="BP86" s="244"/>
      <c r="BQ86" s="241">
        <v>80</v>
      </c>
      <c r="BR86" s="246"/>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33"/>
    </row>
    <row r="87" spans="1:131" ht="26.25" customHeight="1" x14ac:dyDescent="0.2">
      <c r="A87" s="247">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4"/>
      <c r="BF87" s="244"/>
      <c r="BG87" s="244"/>
      <c r="BH87" s="244"/>
      <c r="BI87" s="244"/>
      <c r="BJ87" s="244"/>
      <c r="BK87" s="244"/>
      <c r="BL87" s="244"/>
      <c r="BM87" s="244"/>
      <c r="BN87" s="244"/>
      <c r="BO87" s="244"/>
      <c r="BP87" s="244"/>
      <c r="BQ87" s="241">
        <v>81</v>
      </c>
      <c r="BR87" s="246"/>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33"/>
    </row>
    <row r="88" spans="1:131" ht="26.25" customHeight="1" thickBot="1" x14ac:dyDescent="0.25">
      <c r="A88" s="243" t="s">
        <v>399</v>
      </c>
      <c r="B88" s="818" t="s">
        <v>433</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c r="AG88" s="873"/>
      <c r="AH88" s="873"/>
      <c r="AI88" s="873"/>
      <c r="AJ88" s="873"/>
      <c r="AK88" s="870"/>
      <c r="AL88" s="870"/>
      <c r="AM88" s="870"/>
      <c r="AN88" s="870"/>
      <c r="AO88" s="870"/>
      <c r="AP88" s="873"/>
      <c r="AQ88" s="873"/>
      <c r="AR88" s="873"/>
      <c r="AS88" s="873"/>
      <c r="AT88" s="873"/>
      <c r="AU88" s="873"/>
      <c r="AV88" s="873"/>
      <c r="AW88" s="873"/>
      <c r="AX88" s="873"/>
      <c r="AY88" s="873"/>
      <c r="AZ88" s="878"/>
      <c r="BA88" s="878"/>
      <c r="BB88" s="878"/>
      <c r="BC88" s="878"/>
      <c r="BD88" s="879"/>
      <c r="BE88" s="244"/>
      <c r="BF88" s="244"/>
      <c r="BG88" s="244"/>
      <c r="BH88" s="244"/>
      <c r="BI88" s="244"/>
      <c r="BJ88" s="244"/>
      <c r="BK88" s="244"/>
      <c r="BL88" s="244"/>
      <c r="BM88" s="244"/>
      <c r="BN88" s="244"/>
      <c r="BO88" s="244"/>
      <c r="BP88" s="244"/>
      <c r="BQ88" s="241">
        <v>82</v>
      </c>
      <c r="BR88" s="246"/>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399</v>
      </c>
      <c r="BR102" s="818" t="s">
        <v>434</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435</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436</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6" t="s">
        <v>439</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440</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x14ac:dyDescent="0.2">
      <c r="A109" s="941" t="s">
        <v>441</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442</v>
      </c>
      <c r="AB109" s="922"/>
      <c r="AC109" s="922"/>
      <c r="AD109" s="922"/>
      <c r="AE109" s="923"/>
      <c r="AF109" s="921" t="s">
        <v>443</v>
      </c>
      <c r="AG109" s="922"/>
      <c r="AH109" s="922"/>
      <c r="AI109" s="922"/>
      <c r="AJ109" s="923"/>
      <c r="AK109" s="921" t="s">
        <v>314</v>
      </c>
      <c r="AL109" s="922"/>
      <c r="AM109" s="922"/>
      <c r="AN109" s="922"/>
      <c r="AO109" s="923"/>
      <c r="AP109" s="921" t="s">
        <v>444</v>
      </c>
      <c r="AQ109" s="922"/>
      <c r="AR109" s="922"/>
      <c r="AS109" s="922"/>
      <c r="AT109" s="924"/>
      <c r="AU109" s="941" t="s">
        <v>441</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442</v>
      </c>
      <c r="BR109" s="922"/>
      <c r="BS109" s="922"/>
      <c r="BT109" s="922"/>
      <c r="BU109" s="923"/>
      <c r="BV109" s="921" t="s">
        <v>443</v>
      </c>
      <c r="BW109" s="922"/>
      <c r="BX109" s="922"/>
      <c r="BY109" s="922"/>
      <c r="BZ109" s="923"/>
      <c r="CA109" s="921" t="s">
        <v>314</v>
      </c>
      <c r="CB109" s="922"/>
      <c r="CC109" s="922"/>
      <c r="CD109" s="922"/>
      <c r="CE109" s="923"/>
      <c r="CF109" s="942" t="s">
        <v>444</v>
      </c>
      <c r="CG109" s="942"/>
      <c r="CH109" s="942"/>
      <c r="CI109" s="942"/>
      <c r="CJ109" s="942"/>
      <c r="CK109" s="921" t="s">
        <v>445</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442</v>
      </c>
      <c r="DH109" s="922"/>
      <c r="DI109" s="922"/>
      <c r="DJ109" s="922"/>
      <c r="DK109" s="923"/>
      <c r="DL109" s="921" t="s">
        <v>443</v>
      </c>
      <c r="DM109" s="922"/>
      <c r="DN109" s="922"/>
      <c r="DO109" s="922"/>
      <c r="DP109" s="923"/>
      <c r="DQ109" s="921" t="s">
        <v>314</v>
      </c>
      <c r="DR109" s="922"/>
      <c r="DS109" s="922"/>
      <c r="DT109" s="922"/>
      <c r="DU109" s="923"/>
      <c r="DV109" s="921" t="s">
        <v>444</v>
      </c>
      <c r="DW109" s="922"/>
      <c r="DX109" s="922"/>
      <c r="DY109" s="922"/>
      <c r="DZ109" s="924"/>
    </row>
    <row r="110" spans="1:131" s="233" customFormat="1" ht="26.25" customHeight="1" x14ac:dyDescent="0.2">
      <c r="A110" s="925" t="s">
        <v>446</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3743386</v>
      </c>
      <c r="AB110" s="929"/>
      <c r="AC110" s="929"/>
      <c r="AD110" s="929"/>
      <c r="AE110" s="930"/>
      <c r="AF110" s="931">
        <v>4115364</v>
      </c>
      <c r="AG110" s="929"/>
      <c r="AH110" s="929"/>
      <c r="AI110" s="929"/>
      <c r="AJ110" s="930"/>
      <c r="AK110" s="931">
        <v>3924562</v>
      </c>
      <c r="AL110" s="929"/>
      <c r="AM110" s="929"/>
      <c r="AN110" s="929"/>
      <c r="AO110" s="930"/>
      <c r="AP110" s="932">
        <v>33.6</v>
      </c>
      <c r="AQ110" s="933"/>
      <c r="AR110" s="933"/>
      <c r="AS110" s="933"/>
      <c r="AT110" s="934"/>
      <c r="AU110" s="935" t="s">
        <v>73</v>
      </c>
      <c r="AV110" s="936"/>
      <c r="AW110" s="936"/>
      <c r="AX110" s="936"/>
      <c r="AY110" s="936"/>
      <c r="AZ110" s="958" t="s">
        <v>447</v>
      </c>
      <c r="BA110" s="926"/>
      <c r="BB110" s="926"/>
      <c r="BC110" s="926"/>
      <c r="BD110" s="926"/>
      <c r="BE110" s="926"/>
      <c r="BF110" s="926"/>
      <c r="BG110" s="926"/>
      <c r="BH110" s="926"/>
      <c r="BI110" s="926"/>
      <c r="BJ110" s="926"/>
      <c r="BK110" s="926"/>
      <c r="BL110" s="926"/>
      <c r="BM110" s="926"/>
      <c r="BN110" s="926"/>
      <c r="BO110" s="926"/>
      <c r="BP110" s="927"/>
      <c r="BQ110" s="959">
        <v>36771251</v>
      </c>
      <c r="BR110" s="960"/>
      <c r="BS110" s="960"/>
      <c r="BT110" s="960"/>
      <c r="BU110" s="960"/>
      <c r="BV110" s="960">
        <v>34029867</v>
      </c>
      <c r="BW110" s="960"/>
      <c r="BX110" s="960"/>
      <c r="BY110" s="960"/>
      <c r="BZ110" s="960"/>
      <c r="CA110" s="960">
        <v>32068452</v>
      </c>
      <c r="CB110" s="960"/>
      <c r="CC110" s="960"/>
      <c r="CD110" s="960"/>
      <c r="CE110" s="960"/>
      <c r="CF110" s="973">
        <v>274.39999999999998</v>
      </c>
      <c r="CG110" s="974"/>
      <c r="CH110" s="974"/>
      <c r="CI110" s="974"/>
      <c r="CJ110" s="974"/>
      <c r="CK110" s="975" t="s">
        <v>448</v>
      </c>
      <c r="CL110" s="976"/>
      <c r="CM110" s="958" t="s">
        <v>449</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450</v>
      </c>
      <c r="DH110" s="960"/>
      <c r="DI110" s="960"/>
      <c r="DJ110" s="960"/>
      <c r="DK110" s="960"/>
      <c r="DL110" s="960" t="s">
        <v>450</v>
      </c>
      <c r="DM110" s="960"/>
      <c r="DN110" s="960"/>
      <c r="DO110" s="960"/>
      <c r="DP110" s="960"/>
      <c r="DQ110" s="960" t="s">
        <v>450</v>
      </c>
      <c r="DR110" s="960"/>
      <c r="DS110" s="960"/>
      <c r="DT110" s="960"/>
      <c r="DU110" s="960"/>
      <c r="DV110" s="961" t="s">
        <v>450</v>
      </c>
      <c r="DW110" s="961"/>
      <c r="DX110" s="961"/>
      <c r="DY110" s="961"/>
      <c r="DZ110" s="962"/>
    </row>
    <row r="111" spans="1:131" s="233" customFormat="1" ht="26.25" customHeight="1" x14ac:dyDescent="0.2">
      <c r="A111" s="963" t="s">
        <v>451</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424</v>
      </c>
      <c r="AB111" s="967"/>
      <c r="AC111" s="967"/>
      <c r="AD111" s="967"/>
      <c r="AE111" s="968"/>
      <c r="AF111" s="969" t="s">
        <v>424</v>
      </c>
      <c r="AG111" s="967"/>
      <c r="AH111" s="967"/>
      <c r="AI111" s="967"/>
      <c r="AJ111" s="968"/>
      <c r="AK111" s="969" t="s">
        <v>424</v>
      </c>
      <c r="AL111" s="967"/>
      <c r="AM111" s="967"/>
      <c r="AN111" s="967"/>
      <c r="AO111" s="968"/>
      <c r="AP111" s="970" t="s">
        <v>424</v>
      </c>
      <c r="AQ111" s="971"/>
      <c r="AR111" s="971"/>
      <c r="AS111" s="971"/>
      <c r="AT111" s="972"/>
      <c r="AU111" s="937"/>
      <c r="AV111" s="938"/>
      <c r="AW111" s="938"/>
      <c r="AX111" s="938"/>
      <c r="AY111" s="938"/>
      <c r="AZ111" s="951" t="s">
        <v>452</v>
      </c>
      <c r="BA111" s="952"/>
      <c r="BB111" s="952"/>
      <c r="BC111" s="952"/>
      <c r="BD111" s="952"/>
      <c r="BE111" s="952"/>
      <c r="BF111" s="952"/>
      <c r="BG111" s="952"/>
      <c r="BH111" s="952"/>
      <c r="BI111" s="952"/>
      <c r="BJ111" s="952"/>
      <c r="BK111" s="952"/>
      <c r="BL111" s="952"/>
      <c r="BM111" s="952"/>
      <c r="BN111" s="952"/>
      <c r="BO111" s="952"/>
      <c r="BP111" s="953"/>
      <c r="BQ111" s="954">
        <v>174992</v>
      </c>
      <c r="BR111" s="955"/>
      <c r="BS111" s="955"/>
      <c r="BT111" s="955"/>
      <c r="BU111" s="955"/>
      <c r="BV111" s="955">
        <v>144392</v>
      </c>
      <c r="BW111" s="955"/>
      <c r="BX111" s="955"/>
      <c r="BY111" s="955"/>
      <c r="BZ111" s="955"/>
      <c r="CA111" s="955">
        <v>121325</v>
      </c>
      <c r="CB111" s="955"/>
      <c r="CC111" s="955"/>
      <c r="CD111" s="955"/>
      <c r="CE111" s="955"/>
      <c r="CF111" s="949">
        <v>1</v>
      </c>
      <c r="CG111" s="950"/>
      <c r="CH111" s="950"/>
      <c r="CI111" s="950"/>
      <c r="CJ111" s="950"/>
      <c r="CK111" s="977"/>
      <c r="CL111" s="978"/>
      <c r="CM111" s="951" t="s">
        <v>453</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132</v>
      </c>
      <c r="DH111" s="955"/>
      <c r="DI111" s="955"/>
      <c r="DJ111" s="955"/>
      <c r="DK111" s="955"/>
      <c r="DL111" s="955" t="s">
        <v>132</v>
      </c>
      <c r="DM111" s="955"/>
      <c r="DN111" s="955"/>
      <c r="DO111" s="955"/>
      <c r="DP111" s="955"/>
      <c r="DQ111" s="955" t="s">
        <v>132</v>
      </c>
      <c r="DR111" s="955"/>
      <c r="DS111" s="955"/>
      <c r="DT111" s="955"/>
      <c r="DU111" s="955"/>
      <c r="DV111" s="956" t="s">
        <v>132</v>
      </c>
      <c r="DW111" s="956"/>
      <c r="DX111" s="956"/>
      <c r="DY111" s="956"/>
      <c r="DZ111" s="957"/>
    </row>
    <row r="112" spans="1:131" s="233" customFormat="1" ht="26.25" customHeight="1" x14ac:dyDescent="0.2">
      <c r="A112" s="981" t="s">
        <v>454</v>
      </c>
      <c r="B112" s="982"/>
      <c r="C112" s="952" t="s">
        <v>455</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456</v>
      </c>
      <c r="AB112" s="988"/>
      <c r="AC112" s="988"/>
      <c r="AD112" s="988"/>
      <c r="AE112" s="989"/>
      <c r="AF112" s="990" t="s">
        <v>132</v>
      </c>
      <c r="AG112" s="988"/>
      <c r="AH112" s="988"/>
      <c r="AI112" s="988"/>
      <c r="AJ112" s="989"/>
      <c r="AK112" s="990" t="s">
        <v>457</v>
      </c>
      <c r="AL112" s="988"/>
      <c r="AM112" s="988"/>
      <c r="AN112" s="988"/>
      <c r="AO112" s="989"/>
      <c r="AP112" s="991" t="s">
        <v>132</v>
      </c>
      <c r="AQ112" s="992"/>
      <c r="AR112" s="992"/>
      <c r="AS112" s="992"/>
      <c r="AT112" s="993"/>
      <c r="AU112" s="937"/>
      <c r="AV112" s="938"/>
      <c r="AW112" s="938"/>
      <c r="AX112" s="938"/>
      <c r="AY112" s="938"/>
      <c r="AZ112" s="951" t="s">
        <v>458</v>
      </c>
      <c r="BA112" s="952"/>
      <c r="BB112" s="952"/>
      <c r="BC112" s="952"/>
      <c r="BD112" s="952"/>
      <c r="BE112" s="952"/>
      <c r="BF112" s="952"/>
      <c r="BG112" s="952"/>
      <c r="BH112" s="952"/>
      <c r="BI112" s="952"/>
      <c r="BJ112" s="952"/>
      <c r="BK112" s="952"/>
      <c r="BL112" s="952"/>
      <c r="BM112" s="952"/>
      <c r="BN112" s="952"/>
      <c r="BO112" s="952"/>
      <c r="BP112" s="953"/>
      <c r="BQ112" s="954">
        <v>17084190</v>
      </c>
      <c r="BR112" s="955"/>
      <c r="BS112" s="955"/>
      <c r="BT112" s="955"/>
      <c r="BU112" s="955"/>
      <c r="BV112" s="955">
        <v>15953375</v>
      </c>
      <c r="BW112" s="955"/>
      <c r="BX112" s="955"/>
      <c r="BY112" s="955"/>
      <c r="BZ112" s="955"/>
      <c r="CA112" s="955">
        <v>15580201</v>
      </c>
      <c r="CB112" s="955"/>
      <c r="CC112" s="955"/>
      <c r="CD112" s="955"/>
      <c r="CE112" s="955"/>
      <c r="CF112" s="949">
        <v>133.30000000000001</v>
      </c>
      <c r="CG112" s="950"/>
      <c r="CH112" s="950"/>
      <c r="CI112" s="950"/>
      <c r="CJ112" s="950"/>
      <c r="CK112" s="977"/>
      <c r="CL112" s="978"/>
      <c r="CM112" s="951" t="s">
        <v>459</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132</v>
      </c>
      <c r="DH112" s="955"/>
      <c r="DI112" s="955"/>
      <c r="DJ112" s="955"/>
      <c r="DK112" s="955"/>
      <c r="DL112" s="955" t="s">
        <v>132</v>
      </c>
      <c r="DM112" s="955"/>
      <c r="DN112" s="955"/>
      <c r="DO112" s="955"/>
      <c r="DP112" s="955"/>
      <c r="DQ112" s="955" t="s">
        <v>132</v>
      </c>
      <c r="DR112" s="955"/>
      <c r="DS112" s="955"/>
      <c r="DT112" s="955"/>
      <c r="DU112" s="955"/>
      <c r="DV112" s="956" t="s">
        <v>132</v>
      </c>
      <c r="DW112" s="956"/>
      <c r="DX112" s="956"/>
      <c r="DY112" s="956"/>
      <c r="DZ112" s="957"/>
    </row>
    <row r="113" spans="1:130" s="233" customFormat="1" ht="26.25" customHeight="1" x14ac:dyDescent="0.2">
      <c r="A113" s="983"/>
      <c r="B113" s="984"/>
      <c r="C113" s="952" t="s">
        <v>460</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1391915</v>
      </c>
      <c r="AB113" s="967"/>
      <c r="AC113" s="967"/>
      <c r="AD113" s="967"/>
      <c r="AE113" s="968"/>
      <c r="AF113" s="969">
        <v>1369659</v>
      </c>
      <c r="AG113" s="967"/>
      <c r="AH113" s="967"/>
      <c r="AI113" s="967"/>
      <c r="AJ113" s="968"/>
      <c r="AK113" s="969">
        <v>1316647</v>
      </c>
      <c r="AL113" s="967"/>
      <c r="AM113" s="967"/>
      <c r="AN113" s="967"/>
      <c r="AO113" s="968"/>
      <c r="AP113" s="970">
        <v>11.3</v>
      </c>
      <c r="AQ113" s="971"/>
      <c r="AR113" s="971"/>
      <c r="AS113" s="971"/>
      <c r="AT113" s="972"/>
      <c r="AU113" s="937"/>
      <c r="AV113" s="938"/>
      <c r="AW113" s="938"/>
      <c r="AX113" s="938"/>
      <c r="AY113" s="938"/>
      <c r="AZ113" s="951" t="s">
        <v>461</v>
      </c>
      <c r="BA113" s="952"/>
      <c r="BB113" s="952"/>
      <c r="BC113" s="952"/>
      <c r="BD113" s="952"/>
      <c r="BE113" s="952"/>
      <c r="BF113" s="952"/>
      <c r="BG113" s="952"/>
      <c r="BH113" s="952"/>
      <c r="BI113" s="952"/>
      <c r="BJ113" s="952"/>
      <c r="BK113" s="952"/>
      <c r="BL113" s="952"/>
      <c r="BM113" s="952"/>
      <c r="BN113" s="952"/>
      <c r="BO113" s="952"/>
      <c r="BP113" s="953"/>
      <c r="BQ113" s="954" t="s">
        <v>132</v>
      </c>
      <c r="BR113" s="955"/>
      <c r="BS113" s="955"/>
      <c r="BT113" s="955"/>
      <c r="BU113" s="955"/>
      <c r="BV113" s="955" t="s">
        <v>132</v>
      </c>
      <c r="BW113" s="955"/>
      <c r="BX113" s="955"/>
      <c r="BY113" s="955"/>
      <c r="BZ113" s="955"/>
      <c r="CA113" s="955" t="s">
        <v>132</v>
      </c>
      <c r="CB113" s="955"/>
      <c r="CC113" s="955"/>
      <c r="CD113" s="955"/>
      <c r="CE113" s="955"/>
      <c r="CF113" s="949" t="s">
        <v>132</v>
      </c>
      <c r="CG113" s="950"/>
      <c r="CH113" s="950"/>
      <c r="CI113" s="950"/>
      <c r="CJ113" s="950"/>
      <c r="CK113" s="977"/>
      <c r="CL113" s="978"/>
      <c r="CM113" s="951" t="s">
        <v>462</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132</v>
      </c>
      <c r="DH113" s="988"/>
      <c r="DI113" s="988"/>
      <c r="DJ113" s="988"/>
      <c r="DK113" s="989"/>
      <c r="DL113" s="990" t="s">
        <v>132</v>
      </c>
      <c r="DM113" s="988"/>
      <c r="DN113" s="988"/>
      <c r="DO113" s="988"/>
      <c r="DP113" s="989"/>
      <c r="DQ113" s="990" t="s">
        <v>132</v>
      </c>
      <c r="DR113" s="988"/>
      <c r="DS113" s="988"/>
      <c r="DT113" s="988"/>
      <c r="DU113" s="989"/>
      <c r="DV113" s="991" t="s">
        <v>132</v>
      </c>
      <c r="DW113" s="992"/>
      <c r="DX113" s="992"/>
      <c r="DY113" s="992"/>
      <c r="DZ113" s="993"/>
    </row>
    <row r="114" spans="1:130" s="233" customFormat="1" ht="26.25" customHeight="1" x14ac:dyDescent="0.2">
      <c r="A114" s="983"/>
      <c r="B114" s="984"/>
      <c r="C114" s="952" t="s">
        <v>463</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t="s">
        <v>132</v>
      </c>
      <c r="AB114" s="988"/>
      <c r="AC114" s="988"/>
      <c r="AD114" s="988"/>
      <c r="AE114" s="989"/>
      <c r="AF114" s="990" t="s">
        <v>464</v>
      </c>
      <c r="AG114" s="988"/>
      <c r="AH114" s="988"/>
      <c r="AI114" s="988"/>
      <c r="AJ114" s="989"/>
      <c r="AK114" s="990" t="s">
        <v>132</v>
      </c>
      <c r="AL114" s="988"/>
      <c r="AM114" s="988"/>
      <c r="AN114" s="988"/>
      <c r="AO114" s="989"/>
      <c r="AP114" s="991" t="s">
        <v>132</v>
      </c>
      <c r="AQ114" s="992"/>
      <c r="AR114" s="992"/>
      <c r="AS114" s="992"/>
      <c r="AT114" s="993"/>
      <c r="AU114" s="937"/>
      <c r="AV114" s="938"/>
      <c r="AW114" s="938"/>
      <c r="AX114" s="938"/>
      <c r="AY114" s="938"/>
      <c r="AZ114" s="951" t="s">
        <v>465</v>
      </c>
      <c r="BA114" s="952"/>
      <c r="BB114" s="952"/>
      <c r="BC114" s="952"/>
      <c r="BD114" s="952"/>
      <c r="BE114" s="952"/>
      <c r="BF114" s="952"/>
      <c r="BG114" s="952"/>
      <c r="BH114" s="952"/>
      <c r="BI114" s="952"/>
      <c r="BJ114" s="952"/>
      <c r="BK114" s="952"/>
      <c r="BL114" s="952"/>
      <c r="BM114" s="952"/>
      <c r="BN114" s="952"/>
      <c r="BO114" s="952"/>
      <c r="BP114" s="953"/>
      <c r="BQ114" s="954">
        <v>4333723</v>
      </c>
      <c r="BR114" s="955"/>
      <c r="BS114" s="955"/>
      <c r="BT114" s="955"/>
      <c r="BU114" s="955"/>
      <c r="BV114" s="955">
        <v>4400327</v>
      </c>
      <c r="BW114" s="955"/>
      <c r="BX114" s="955"/>
      <c r="BY114" s="955"/>
      <c r="BZ114" s="955"/>
      <c r="CA114" s="955">
        <v>4755626</v>
      </c>
      <c r="CB114" s="955"/>
      <c r="CC114" s="955"/>
      <c r="CD114" s="955"/>
      <c r="CE114" s="955"/>
      <c r="CF114" s="949">
        <v>40.700000000000003</v>
      </c>
      <c r="CG114" s="950"/>
      <c r="CH114" s="950"/>
      <c r="CI114" s="950"/>
      <c r="CJ114" s="950"/>
      <c r="CK114" s="977"/>
      <c r="CL114" s="978"/>
      <c r="CM114" s="951" t="s">
        <v>466</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132</v>
      </c>
      <c r="DH114" s="988"/>
      <c r="DI114" s="988"/>
      <c r="DJ114" s="988"/>
      <c r="DK114" s="989"/>
      <c r="DL114" s="990" t="s">
        <v>132</v>
      </c>
      <c r="DM114" s="988"/>
      <c r="DN114" s="988"/>
      <c r="DO114" s="988"/>
      <c r="DP114" s="989"/>
      <c r="DQ114" s="990" t="s">
        <v>132</v>
      </c>
      <c r="DR114" s="988"/>
      <c r="DS114" s="988"/>
      <c r="DT114" s="988"/>
      <c r="DU114" s="989"/>
      <c r="DV114" s="991" t="s">
        <v>132</v>
      </c>
      <c r="DW114" s="992"/>
      <c r="DX114" s="992"/>
      <c r="DY114" s="992"/>
      <c r="DZ114" s="993"/>
    </row>
    <row r="115" spans="1:130" s="233" customFormat="1" ht="26.25" customHeight="1" x14ac:dyDescent="0.2">
      <c r="A115" s="983"/>
      <c r="B115" s="984"/>
      <c r="C115" s="952" t="s">
        <v>467</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37090</v>
      </c>
      <c r="AB115" s="967"/>
      <c r="AC115" s="967"/>
      <c r="AD115" s="967"/>
      <c r="AE115" s="968"/>
      <c r="AF115" s="969">
        <v>30682</v>
      </c>
      <c r="AG115" s="967"/>
      <c r="AH115" s="967"/>
      <c r="AI115" s="967"/>
      <c r="AJ115" s="968"/>
      <c r="AK115" s="969">
        <v>25710</v>
      </c>
      <c r="AL115" s="967"/>
      <c r="AM115" s="967"/>
      <c r="AN115" s="967"/>
      <c r="AO115" s="968"/>
      <c r="AP115" s="970">
        <v>0.2</v>
      </c>
      <c r="AQ115" s="971"/>
      <c r="AR115" s="971"/>
      <c r="AS115" s="971"/>
      <c r="AT115" s="972"/>
      <c r="AU115" s="937"/>
      <c r="AV115" s="938"/>
      <c r="AW115" s="938"/>
      <c r="AX115" s="938"/>
      <c r="AY115" s="938"/>
      <c r="AZ115" s="951" t="s">
        <v>468</v>
      </c>
      <c r="BA115" s="952"/>
      <c r="BB115" s="952"/>
      <c r="BC115" s="952"/>
      <c r="BD115" s="952"/>
      <c r="BE115" s="952"/>
      <c r="BF115" s="952"/>
      <c r="BG115" s="952"/>
      <c r="BH115" s="952"/>
      <c r="BI115" s="952"/>
      <c r="BJ115" s="952"/>
      <c r="BK115" s="952"/>
      <c r="BL115" s="952"/>
      <c r="BM115" s="952"/>
      <c r="BN115" s="952"/>
      <c r="BO115" s="952"/>
      <c r="BP115" s="953"/>
      <c r="BQ115" s="954">
        <v>21133</v>
      </c>
      <c r="BR115" s="955"/>
      <c r="BS115" s="955"/>
      <c r="BT115" s="955"/>
      <c r="BU115" s="955"/>
      <c r="BV115" s="955" t="s">
        <v>132</v>
      </c>
      <c r="BW115" s="955"/>
      <c r="BX115" s="955"/>
      <c r="BY115" s="955"/>
      <c r="BZ115" s="955"/>
      <c r="CA115" s="955" t="s">
        <v>132</v>
      </c>
      <c r="CB115" s="955"/>
      <c r="CC115" s="955"/>
      <c r="CD115" s="955"/>
      <c r="CE115" s="955"/>
      <c r="CF115" s="949" t="s">
        <v>132</v>
      </c>
      <c r="CG115" s="950"/>
      <c r="CH115" s="950"/>
      <c r="CI115" s="950"/>
      <c r="CJ115" s="950"/>
      <c r="CK115" s="977"/>
      <c r="CL115" s="978"/>
      <c r="CM115" s="951" t="s">
        <v>469</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456</v>
      </c>
      <c r="DH115" s="988"/>
      <c r="DI115" s="988"/>
      <c r="DJ115" s="988"/>
      <c r="DK115" s="989"/>
      <c r="DL115" s="990" t="s">
        <v>132</v>
      </c>
      <c r="DM115" s="988"/>
      <c r="DN115" s="988"/>
      <c r="DO115" s="988"/>
      <c r="DP115" s="989"/>
      <c r="DQ115" s="990" t="s">
        <v>132</v>
      </c>
      <c r="DR115" s="988"/>
      <c r="DS115" s="988"/>
      <c r="DT115" s="988"/>
      <c r="DU115" s="989"/>
      <c r="DV115" s="991" t="s">
        <v>132</v>
      </c>
      <c r="DW115" s="992"/>
      <c r="DX115" s="992"/>
      <c r="DY115" s="992"/>
      <c r="DZ115" s="993"/>
    </row>
    <row r="116" spans="1:130" s="233" customFormat="1" ht="26.25" customHeight="1" x14ac:dyDescent="0.2">
      <c r="A116" s="985"/>
      <c r="B116" s="986"/>
      <c r="C116" s="994" t="s">
        <v>470</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3060</v>
      </c>
      <c r="AB116" s="988"/>
      <c r="AC116" s="988"/>
      <c r="AD116" s="988"/>
      <c r="AE116" s="989"/>
      <c r="AF116" s="990">
        <v>507</v>
      </c>
      <c r="AG116" s="988"/>
      <c r="AH116" s="988"/>
      <c r="AI116" s="988"/>
      <c r="AJ116" s="989"/>
      <c r="AK116" s="990">
        <v>613</v>
      </c>
      <c r="AL116" s="988"/>
      <c r="AM116" s="988"/>
      <c r="AN116" s="988"/>
      <c r="AO116" s="989"/>
      <c r="AP116" s="991">
        <v>0</v>
      </c>
      <c r="AQ116" s="992"/>
      <c r="AR116" s="992"/>
      <c r="AS116" s="992"/>
      <c r="AT116" s="993"/>
      <c r="AU116" s="937"/>
      <c r="AV116" s="938"/>
      <c r="AW116" s="938"/>
      <c r="AX116" s="938"/>
      <c r="AY116" s="938"/>
      <c r="AZ116" s="996" t="s">
        <v>471</v>
      </c>
      <c r="BA116" s="997"/>
      <c r="BB116" s="997"/>
      <c r="BC116" s="997"/>
      <c r="BD116" s="997"/>
      <c r="BE116" s="997"/>
      <c r="BF116" s="997"/>
      <c r="BG116" s="997"/>
      <c r="BH116" s="997"/>
      <c r="BI116" s="997"/>
      <c r="BJ116" s="997"/>
      <c r="BK116" s="997"/>
      <c r="BL116" s="997"/>
      <c r="BM116" s="997"/>
      <c r="BN116" s="997"/>
      <c r="BO116" s="997"/>
      <c r="BP116" s="998"/>
      <c r="BQ116" s="954" t="s">
        <v>132</v>
      </c>
      <c r="BR116" s="955"/>
      <c r="BS116" s="955"/>
      <c r="BT116" s="955"/>
      <c r="BU116" s="955"/>
      <c r="BV116" s="955" t="s">
        <v>132</v>
      </c>
      <c r="BW116" s="955"/>
      <c r="BX116" s="955"/>
      <c r="BY116" s="955"/>
      <c r="BZ116" s="955"/>
      <c r="CA116" s="955" t="s">
        <v>132</v>
      </c>
      <c r="CB116" s="955"/>
      <c r="CC116" s="955"/>
      <c r="CD116" s="955"/>
      <c r="CE116" s="955"/>
      <c r="CF116" s="949" t="s">
        <v>132</v>
      </c>
      <c r="CG116" s="950"/>
      <c r="CH116" s="950"/>
      <c r="CI116" s="950"/>
      <c r="CJ116" s="950"/>
      <c r="CK116" s="977"/>
      <c r="CL116" s="978"/>
      <c r="CM116" s="951" t="s">
        <v>472</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132</v>
      </c>
      <c r="DH116" s="988"/>
      <c r="DI116" s="988"/>
      <c r="DJ116" s="988"/>
      <c r="DK116" s="989"/>
      <c r="DL116" s="990" t="s">
        <v>132</v>
      </c>
      <c r="DM116" s="988"/>
      <c r="DN116" s="988"/>
      <c r="DO116" s="988"/>
      <c r="DP116" s="989"/>
      <c r="DQ116" s="990" t="s">
        <v>132</v>
      </c>
      <c r="DR116" s="988"/>
      <c r="DS116" s="988"/>
      <c r="DT116" s="988"/>
      <c r="DU116" s="989"/>
      <c r="DV116" s="991" t="s">
        <v>132</v>
      </c>
      <c r="DW116" s="992"/>
      <c r="DX116" s="992"/>
      <c r="DY116" s="992"/>
      <c r="DZ116" s="993"/>
    </row>
    <row r="117" spans="1:130" s="233" customFormat="1" ht="26.25" customHeight="1" x14ac:dyDescent="0.2">
      <c r="A117" s="941" t="s">
        <v>193</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473</v>
      </c>
      <c r="Z117" s="923"/>
      <c r="AA117" s="1007">
        <v>5175451</v>
      </c>
      <c r="AB117" s="1008"/>
      <c r="AC117" s="1008"/>
      <c r="AD117" s="1008"/>
      <c r="AE117" s="1009"/>
      <c r="AF117" s="1010">
        <v>5516212</v>
      </c>
      <c r="AG117" s="1008"/>
      <c r="AH117" s="1008"/>
      <c r="AI117" s="1008"/>
      <c r="AJ117" s="1009"/>
      <c r="AK117" s="1010">
        <v>5267532</v>
      </c>
      <c r="AL117" s="1008"/>
      <c r="AM117" s="1008"/>
      <c r="AN117" s="1008"/>
      <c r="AO117" s="1009"/>
      <c r="AP117" s="1011"/>
      <c r="AQ117" s="1012"/>
      <c r="AR117" s="1012"/>
      <c r="AS117" s="1012"/>
      <c r="AT117" s="1013"/>
      <c r="AU117" s="937"/>
      <c r="AV117" s="938"/>
      <c r="AW117" s="938"/>
      <c r="AX117" s="938"/>
      <c r="AY117" s="938"/>
      <c r="AZ117" s="1003" t="s">
        <v>474</v>
      </c>
      <c r="BA117" s="1004"/>
      <c r="BB117" s="1004"/>
      <c r="BC117" s="1004"/>
      <c r="BD117" s="1004"/>
      <c r="BE117" s="1004"/>
      <c r="BF117" s="1004"/>
      <c r="BG117" s="1004"/>
      <c r="BH117" s="1004"/>
      <c r="BI117" s="1004"/>
      <c r="BJ117" s="1004"/>
      <c r="BK117" s="1004"/>
      <c r="BL117" s="1004"/>
      <c r="BM117" s="1004"/>
      <c r="BN117" s="1004"/>
      <c r="BO117" s="1004"/>
      <c r="BP117" s="1005"/>
      <c r="BQ117" s="954" t="s">
        <v>132</v>
      </c>
      <c r="BR117" s="955"/>
      <c r="BS117" s="955"/>
      <c r="BT117" s="955"/>
      <c r="BU117" s="955"/>
      <c r="BV117" s="955" t="s">
        <v>132</v>
      </c>
      <c r="BW117" s="955"/>
      <c r="BX117" s="955"/>
      <c r="BY117" s="955"/>
      <c r="BZ117" s="955"/>
      <c r="CA117" s="955" t="s">
        <v>464</v>
      </c>
      <c r="CB117" s="955"/>
      <c r="CC117" s="955"/>
      <c r="CD117" s="955"/>
      <c r="CE117" s="955"/>
      <c r="CF117" s="949" t="s">
        <v>132</v>
      </c>
      <c r="CG117" s="950"/>
      <c r="CH117" s="950"/>
      <c r="CI117" s="950"/>
      <c r="CJ117" s="950"/>
      <c r="CK117" s="977"/>
      <c r="CL117" s="978"/>
      <c r="CM117" s="951" t="s">
        <v>475</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132</v>
      </c>
      <c r="DH117" s="988"/>
      <c r="DI117" s="988"/>
      <c r="DJ117" s="988"/>
      <c r="DK117" s="989"/>
      <c r="DL117" s="990" t="s">
        <v>132</v>
      </c>
      <c r="DM117" s="988"/>
      <c r="DN117" s="988"/>
      <c r="DO117" s="988"/>
      <c r="DP117" s="989"/>
      <c r="DQ117" s="990" t="s">
        <v>132</v>
      </c>
      <c r="DR117" s="988"/>
      <c r="DS117" s="988"/>
      <c r="DT117" s="988"/>
      <c r="DU117" s="989"/>
      <c r="DV117" s="991" t="s">
        <v>132</v>
      </c>
      <c r="DW117" s="992"/>
      <c r="DX117" s="992"/>
      <c r="DY117" s="992"/>
      <c r="DZ117" s="993"/>
    </row>
    <row r="118" spans="1:130" s="233" customFormat="1" ht="26.25" customHeight="1" x14ac:dyDescent="0.2">
      <c r="A118" s="941" t="s">
        <v>445</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442</v>
      </c>
      <c r="AB118" s="922"/>
      <c r="AC118" s="922"/>
      <c r="AD118" s="922"/>
      <c r="AE118" s="923"/>
      <c r="AF118" s="921" t="s">
        <v>443</v>
      </c>
      <c r="AG118" s="922"/>
      <c r="AH118" s="922"/>
      <c r="AI118" s="922"/>
      <c r="AJ118" s="923"/>
      <c r="AK118" s="921" t="s">
        <v>314</v>
      </c>
      <c r="AL118" s="922"/>
      <c r="AM118" s="922"/>
      <c r="AN118" s="922"/>
      <c r="AO118" s="923"/>
      <c r="AP118" s="999" t="s">
        <v>444</v>
      </c>
      <c r="AQ118" s="1000"/>
      <c r="AR118" s="1000"/>
      <c r="AS118" s="1000"/>
      <c r="AT118" s="1001"/>
      <c r="AU118" s="937"/>
      <c r="AV118" s="938"/>
      <c r="AW118" s="938"/>
      <c r="AX118" s="938"/>
      <c r="AY118" s="938"/>
      <c r="AZ118" s="1002" t="s">
        <v>476</v>
      </c>
      <c r="BA118" s="994"/>
      <c r="BB118" s="994"/>
      <c r="BC118" s="994"/>
      <c r="BD118" s="994"/>
      <c r="BE118" s="994"/>
      <c r="BF118" s="994"/>
      <c r="BG118" s="994"/>
      <c r="BH118" s="994"/>
      <c r="BI118" s="994"/>
      <c r="BJ118" s="994"/>
      <c r="BK118" s="994"/>
      <c r="BL118" s="994"/>
      <c r="BM118" s="994"/>
      <c r="BN118" s="994"/>
      <c r="BO118" s="994"/>
      <c r="BP118" s="995"/>
      <c r="BQ118" s="1028" t="s">
        <v>132</v>
      </c>
      <c r="BR118" s="1029"/>
      <c r="BS118" s="1029"/>
      <c r="BT118" s="1029"/>
      <c r="BU118" s="1029"/>
      <c r="BV118" s="1029" t="s">
        <v>464</v>
      </c>
      <c r="BW118" s="1029"/>
      <c r="BX118" s="1029"/>
      <c r="BY118" s="1029"/>
      <c r="BZ118" s="1029"/>
      <c r="CA118" s="1029" t="s">
        <v>132</v>
      </c>
      <c r="CB118" s="1029"/>
      <c r="CC118" s="1029"/>
      <c r="CD118" s="1029"/>
      <c r="CE118" s="1029"/>
      <c r="CF118" s="949" t="s">
        <v>132</v>
      </c>
      <c r="CG118" s="950"/>
      <c r="CH118" s="950"/>
      <c r="CI118" s="950"/>
      <c r="CJ118" s="950"/>
      <c r="CK118" s="977"/>
      <c r="CL118" s="978"/>
      <c r="CM118" s="951" t="s">
        <v>477</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132</v>
      </c>
      <c r="DH118" s="988"/>
      <c r="DI118" s="988"/>
      <c r="DJ118" s="988"/>
      <c r="DK118" s="989"/>
      <c r="DL118" s="990" t="s">
        <v>132</v>
      </c>
      <c r="DM118" s="988"/>
      <c r="DN118" s="988"/>
      <c r="DO118" s="988"/>
      <c r="DP118" s="989"/>
      <c r="DQ118" s="990" t="s">
        <v>132</v>
      </c>
      <c r="DR118" s="988"/>
      <c r="DS118" s="988"/>
      <c r="DT118" s="988"/>
      <c r="DU118" s="989"/>
      <c r="DV118" s="991" t="s">
        <v>478</v>
      </c>
      <c r="DW118" s="992"/>
      <c r="DX118" s="992"/>
      <c r="DY118" s="992"/>
      <c r="DZ118" s="993"/>
    </row>
    <row r="119" spans="1:130" s="233" customFormat="1" ht="26.25" customHeight="1" x14ac:dyDescent="0.2">
      <c r="A119" s="1085" t="s">
        <v>448</v>
      </c>
      <c r="B119" s="976"/>
      <c r="C119" s="958" t="s">
        <v>449</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132</v>
      </c>
      <c r="AB119" s="929"/>
      <c r="AC119" s="929"/>
      <c r="AD119" s="929"/>
      <c r="AE119" s="930"/>
      <c r="AF119" s="931" t="s">
        <v>132</v>
      </c>
      <c r="AG119" s="929"/>
      <c r="AH119" s="929"/>
      <c r="AI119" s="929"/>
      <c r="AJ119" s="930"/>
      <c r="AK119" s="931" t="s">
        <v>464</v>
      </c>
      <c r="AL119" s="929"/>
      <c r="AM119" s="929"/>
      <c r="AN119" s="929"/>
      <c r="AO119" s="930"/>
      <c r="AP119" s="932" t="s">
        <v>132</v>
      </c>
      <c r="AQ119" s="933"/>
      <c r="AR119" s="933"/>
      <c r="AS119" s="933"/>
      <c r="AT119" s="934"/>
      <c r="AU119" s="939"/>
      <c r="AV119" s="940"/>
      <c r="AW119" s="940"/>
      <c r="AX119" s="940"/>
      <c r="AY119" s="940"/>
      <c r="AZ119" s="254" t="s">
        <v>193</v>
      </c>
      <c r="BA119" s="254"/>
      <c r="BB119" s="254"/>
      <c r="BC119" s="254"/>
      <c r="BD119" s="254"/>
      <c r="BE119" s="254"/>
      <c r="BF119" s="254"/>
      <c r="BG119" s="254"/>
      <c r="BH119" s="254"/>
      <c r="BI119" s="254"/>
      <c r="BJ119" s="254"/>
      <c r="BK119" s="254"/>
      <c r="BL119" s="254"/>
      <c r="BM119" s="254"/>
      <c r="BN119" s="254"/>
      <c r="BO119" s="1006" t="s">
        <v>479</v>
      </c>
      <c r="BP119" s="1034"/>
      <c r="BQ119" s="1028">
        <v>58385289</v>
      </c>
      <c r="BR119" s="1029"/>
      <c r="BS119" s="1029"/>
      <c r="BT119" s="1029"/>
      <c r="BU119" s="1029"/>
      <c r="BV119" s="1029">
        <v>54527961</v>
      </c>
      <c r="BW119" s="1029"/>
      <c r="BX119" s="1029"/>
      <c r="BY119" s="1029"/>
      <c r="BZ119" s="1029"/>
      <c r="CA119" s="1029">
        <v>52525604</v>
      </c>
      <c r="CB119" s="1029"/>
      <c r="CC119" s="1029"/>
      <c r="CD119" s="1029"/>
      <c r="CE119" s="1029"/>
      <c r="CF119" s="1030"/>
      <c r="CG119" s="1031"/>
      <c r="CH119" s="1031"/>
      <c r="CI119" s="1031"/>
      <c r="CJ119" s="1032"/>
      <c r="CK119" s="979"/>
      <c r="CL119" s="980"/>
      <c r="CM119" s="1002" t="s">
        <v>480</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174992</v>
      </c>
      <c r="DH119" s="1015"/>
      <c r="DI119" s="1015"/>
      <c r="DJ119" s="1015"/>
      <c r="DK119" s="1016"/>
      <c r="DL119" s="1014">
        <v>144392</v>
      </c>
      <c r="DM119" s="1015"/>
      <c r="DN119" s="1015"/>
      <c r="DO119" s="1015"/>
      <c r="DP119" s="1016"/>
      <c r="DQ119" s="1014">
        <v>121325</v>
      </c>
      <c r="DR119" s="1015"/>
      <c r="DS119" s="1015"/>
      <c r="DT119" s="1015"/>
      <c r="DU119" s="1016"/>
      <c r="DV119" s="1017">
        <v>1</v>
      </c>
      <c r="DW119" s="1018"/>
      <c r="DX119" s="1018"/>
      <c r="DY119" s="1018"/>
      <c r="DZ119" s="1019"/>
    </row>
    <row r="120" spans="1:130" s="233" customFormat="1" ht="26.25" customHeight="1" x14ac:dyDescent="0.2">
      <c r="A120" s="1086"/>
      <c r="B120" s="978"/>
      <c r="C120" s="951" t="s">
        <v>453</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132</v>
      </c>
      <c r="AB120" s="988"/>
      <c r="AC120" s="988"/>
      <c r="AD120" s="988"/>
      <c r="AE120" s="989"/>
      <c r="AF120" s="990" t="s">
        <v>132</v>
      </c>
      <c r="AG120" s="988"/>
      <c r="AH120" s="988"/>
      <c r="AI120" s="988"/>
      <c r="AJ120" s="989"/>
      <c r="AK120" s="990" t="s">
        <v>132</v>
      </c>
      <c r="AL120" s="988"/>
      <c r="AM120" s="988"/>
      <c r="AN120" s="988"/>
      <c r="AO120" s="989"/>
      <c r="AP120" s="991" t="s">
        <v>464</v>
      </c>
      <c r="AQ120" s="992"/>
      <c r="AR120" s="992"/>
      <c r="AS120" s="992"/>
      <c r="AT120" s="993"/>
      <c r="AU120" s="1020" t="s">
        <v>481</v>
      </c>
      <c r="AV120" s="1021"/>
      <c r="AW120" s="1021"/>
      <c r="AX120" s="1021"/>
      <c r="AY120" s="1022"/>
      <c r="AZ120" s="958" t="s">
        <v>482</v>
      </c>
      <c r="BA120" s="926"/>
      <c r="BB120" s="926"/>
      <c r="BC120" s="926"/>
      <c r="BD120" s="926"/>
      <c r="BE120" s="926"/>
      <c r="BF120" s="926"/>
      <c r="BG120" s="926"/>
      <c r="BH120" s="926"/>
      <c r="BI120" s="926"/>
      <c r="BJ120" s="926"/>
      <c r="BK120" s="926"/>
      <c r="BL120" s="926"/>
      <c r="BM120" s="926"/>
      <c r="BN120" s="926"/>
      <c r="BO120" s="926"/>
      <c r="BP120" s="927"/>
      <c r="BQ120" s="959">
        <v>6105600</v>
      </c>
      <c r="BR120" s="960"/>
      <c r="BS120" s="960"/>
      <c r="BT120" s="960"/>
      <c r="BU120" s="960"/>
      <c r="BV120" s="960">
        <v>4900936</v>
      </c>
      <c r="BW120" s="960"/>
      <c r="BX120" s="960"/>
      <c r="BY120" s="960"/>
      <c r="BZ120" s="960"/>
      <c r="CA120" s="960">
        <v>5624790</v>
      </c>
      <c r="CB120" s="960"/>
      <c r="CC120" s="960"/>
      <c r="CD120" s="960"/>
      <c r="CE120" s="960"/>
      <c r="CF120" s="973">
        <v>48.1</v>
      </c>
      <c r="CG120" s="974"/>
      <c r="CH120" s="974"/>
      <c r="CI120" s="974"/>
      <c r="CJ120" s="974"/>
      <c r="CK120" s="1035" t="s">
        <v>483</v>
      </c>
      <c r="CL120" s="1036"/>
      <c r="CM120" s="1036"/>
      <c r="CN120" s="1036"/>
      <c r="CO120" s="1037"/>
      <c r="CP120" s="1043" t="s">
        <v>484</v>
      </c>
      <c r="CQ120" s="1044"/>
      <c r="CR120" s="1044"/>
      <c r="CS120" s="1044"/>
      <c r="CT120" s="1044"/>
      <c r="CU120" s="1044"/>
      <c r="CV120" s="1044"/>
      <c r="CW120" s="1044"/>
      <c r="CX120" s="1044"/>
      <c r="CY120" s="1044"/>
      <c r="CZ120" s="1044"/>
      <c r="DA120" s="1044"/>
      <c r="DB120" s="1044"/>
      <c r="DC120" s="1044"/>
      <c r="DD120" s="1044"/>
      <c r="DE120" s="1044"/>
      <c r="DF120" s="1045"/>
      <c r="DG120" s="959" t="s">
        <v>132</v>
      </c>
      <c r="DH120" s="960"/>
      <c r="DI120" s="960"/>
      <c r="DJ120" s="960"/>
      <c r="DK120" s="960"/>
      <c r="DL120" s="960">
        <v>8768547</v>
      </c>
      <c r="DM120" s="960"/>
      <c r="DN120" s="960"/>
      <c r="DO120" s="960"/>
      <c r="DP120" s="960"/>
      <c r="DQ120" s="960">
        <v>8523630</v>
      </c>
      <c r="DR120" s="960"/>
      <c r="DS120" s="960"/>
      <c r="DT120" s="960"/>
      <c r="DU120" s="960"/>
      <c r="DV120" s="961">
        <v>72.900000000000006</v>
      </c>
      <c r="DW120" s="961"/>
      <c r="DX120" s="961"/>
      <c r="DY120" s="961"/>
      <c r="DZ120" s="962"/>
    </row>
    <row r="121" spans="1:130" s="233" customFormat="1" ht="26.25" customHeight="1" x14ac:dyDescent="0.2">
      <c r="A121" s="1086"/>
      <c r="B121" s="978"/>
      <c r="C121" s="1003" t="s">
        <v>485</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132</v>
      </c>
      <c r="AB121" s="988"/>
      <c r="AC121" s="988"/>
      <c r="AD121" s="988"/>
      <c r="AE121" s="989"/>
      <c r="AF121" s="990" t="s">
        <v>132</v>
      </c>
      <c r="AG121" s="988"/>
      <c r="AH121" s="988"/>
      <c r="AI121" s="988"/>
      <c r="AJ121" s="989"/>
      <c r="AK121" s="990" t="s">
        <v>132</v>
      </c>
      <c r="AL121" s="988"/>
      <c r="AM121" s="988"/>
      <c r="AN121" s="988"/>
      <c r="AO121" s="989"/>
      <c r="AP121" s="991" t="s">
        <v>132</v>
      </c>
      <c r="AQ121" s="992"/>
      <c r="AR121" s="992"/>
      <c r="AS121" s="992"/>
      <c r="AT121" s="993"/>
      <c r="AU121" s="1023"/>
      <c r="AV121" s="1024"/>
      <c r="AW121" s="1024"/>
      <c r="AX121" s="1024"/>
      <c r="AY121" s="1025"/>
      <c r="AZ121" s="951" t="s">
        <v>486</v>
      </c>
      <c r="BA121" s="952"/>
      <c r="BB121" s="952"/>
      <c r="BC121" s="952"/>
      <c r="BD121" s="952"/>
      <c r="BE121" s="952"/>
      <c r="BF121" s="952"/>
      <c r="BG121" s="952"/>
      <c r="BH121" s="952"/>
      <c r="BI121" s="952"/>
      <c r="BJ121" s="952"/>
      <c r="BK121" s="952"/>
      <c r="BL121" s="952"/>
      <c r="BM121" s="952"/>
      <c r="BN121" s="952"/>
      <c r="BO121" s="952"/>
      <c r="BP121" s="953"/>
      <c r="BQ121" s="954">
        <v>402699</v>
      </c>
      <c r="BR121" s="955"/>
      <c r="BS121" s="955"/>
      <c r="BT121" s="955"/>
      <c r="BU121" s="955"/>
      <c r="BV121" s="955">
        <v>354758</v>
      </c>
      <c r="BW121" s="955"/>
      <c r="BX121" s="955"/>
      <c r="BY121" s="955"/>
      <c r="BZ121" s="955"/>
      <c r="CA121" s="955">
        <v>329835</v>
      </c>
      <c r="CB121" s="955"/>
      <c r="CC121" s="955"/>
      <c r="CD121" s="955"/>
      <c r="CE121" s="955"/>
      <c r="CF121" s="949">
        <v>2.8</v>
      </c>
      <c r="CG121" s="950"/>
      <c r="CH121" s="950"/>
      <c r="CI121" s="950"/>
      <c r="CJ121" s="950"/>
      <c r="CK121" s="1038"/>
      <c r="CL121" s="1039"/>
      <c r="CM121" s="1039"/>
      <c r="CN121" s="1039"/>
      <c r="CO121" s="1040"/>
      <c r="CP121" s="1048" t="s">
        <v>487</v>
      </c>
      <c r="CQ121" s="1049"/>
      <c r="CR121" s="1049"/>
      <c r="CS121" s="1049"/>
      <c r="CT121" s="1049"/>
      <c r="CU121" s="1049"/>
      <c r="CV121" s="1049"/>
      <c r="CW121" s="1049"/>
      <c r="CX121" s="1049"/>
      <c r="CY121" s="1049"/>
      <c r="CZ121" s="1049"/>
      <c r="DA121" s="1049"/>
      <c r="DB121" s="1049"/>
      <c r="DC121" s="1049"/>
      <c r="DD121" s="1049"/>
      <c r="DE121" s="1049"/>
      <c r="DF121" s="1050"/>
      <c r="DG121" s="954" t="s">
        <v>132</v>
      </c>
      <c r="DH121" s="955"/>
      <c r="DI121" s="955"/>
      <c r="DJ121" s="955"/>
      <c r="DK121" s="955"/>
      <c r="DL121" s="955">
        <v>4267404</v>
      </c>
      <c r="DM121" s="955"/>
      <c r="DN121" s="955"/>
      <c r="DO121" s="955"/>
      <c r="DP121" s="955"/>
      <c r="DQ121" s="955">
        <v>4241278</v>
      </c>
      <c r="DR121" s="955"/>
      <c r="DS121" s="955"/>
      <c r="DT121" s="955"/>
      <c r="DU121" s="955"/>
      <c r="DV121" s="956">
        <v>36.299999999999997</v>
      </c>
      <c r="DW121" s="956"/>
      <c r="DX121" s="956"/>
      <c r="DY121" s="956"/>
      <c r="DZ121" s="957"/>
    </row>
    <row r="122" spans="1:130" s="233" customFormat="1" ht="26.25" customHeight="1" x14ac:dyDescent="0.2">
      <c r="A122" s="1086"/>
      <c r="B122" s="978"/>
      <c r="C122" s="951" t="s">
        <v>466</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132</v>
      </c>
      <c r="AB122" s="988"/>
      <c r="AC122" s="988"/>
      <c r="AD122" s="988"/>
      <c r="AE122" s="989"/>
      <c r="AF122" s="990" t="s">
        <v>464</v>
      </c>
      <c r="AG122" s="988"/>
      <c r="AH122" s="988"/>
      <c r="AI122" s="988"/>
      <c r="AJ122" s="989"/>
      <c r="AK122" s="990" t="s">
        <v>132</v>
      </c>
      <c r="AL122" s="988"/>
      <c r="AM122" s="988"/>
      <c r="AN122" s="988"/>
      <c r="AO122" s="989"/>
      <c r="AP122" s="991" t="s">
        <v>132</v>
      </c>
      <c r="AQ122" s="992"/>
      <c r="AR122" s="992"/>
      <c r="AS122" s="992"/>
      <c r="AT122" s="993"/>
      <c r="AU122" s="1023"/>
      <c r="AV122" s="1024"/>
      <c r="AW122" s="1024"/>
      <c r="AX122" s="1024"/>
      <c r="AY122" s="1025"/>
      <c r="AZ122" s="1002" t="s">
        <v>488</v>
      </c>
      <c r="BA122" s="994"/>
      <c r="BB122" s="994"/>
      <c r="BC122" s="994"/>
      <c r="BD122" s="994"/>
      <c r="BE122" s="994"/>
      <c r="BF122" s="994"/>
      <c r="BG122" s="994"/>
      <c r="BH122" s="994"/>
      <c r="BI122" s="994"/>
      <c r="BJ122" s="994"/>
      <c r="BK122" s="994"/>
      <c r="BL122" s="994"/>
      <c r="BM122" s="994"/>
      <c r="BN122" s="994"/>
      <c r="BO122" s="994"/>
      <c r="BP122" s="995"/>
      <c r="BQ122" s="1028">
        <v>38213864</v>
      </c>
      <c r="BR122" s="1029"/>
      <c r="BS122" s="1029"/>
      <c r="BT122" s="1029"/>
      <c r="BU122" s="1029"/>
      <c r="BV122" s="1029">
        <v>35920826</v>
      </c>
      <c r="BW122" s="1029"/>
      <c r="BX122" s="1029"/>
      <c r="BY122" s="1029"/>
      <c r="BZ122" s="1029"/>
      <c r="CA122" s="1029">
        <v>34155078</v>
      </c>
      <c r="CB122" s="1029"/>
      <c r="CC122" s="1029"/>
      <c r="CD122" s="1029"/>
      <c r="CE122" s="1029"/>
      <c r="CF122" s="1046">
        <v>292.3</v>
      </c>
      <c r="CG122" s="1047"/>
      <c r="CH122" s="1047"/>
      <c r="CI122" s="1047"/>
      <c r="CJ122" s="1047"/>
      <c r="CK122" s="1038"/>
      <c r="CL122" s="1039"/>
      <c r="CM122" s="1039"/>
      <c r="CN122" s="1039"/>
      <c r="CO122" s="1040"/>
      <c r="CP122" s="1048" t="s">
        <v>489</v>
      </c>
      <c r="CQ122" s="1049"/>
      <c r="CR122" s="1049"/>
      <c r="CS122" s="1049"/>
      <c r="CT122" s="1049"/>
      <c r="CU122" s="1049"/>
      <c r="CV122" s="1049"/>
      <c r="CW122" s="1049"/>
      <c r="CX122" s="1049"/>
      <c r="CY122" s="1049"/>
      <c r="CZ122" s="1049"/>
      <c r="DA122" s="1049"/>
      <c r="DB122" s="1049"/>
      <c r="DC122" s="1049"/>
      <c r="DD122" s="1049"/>
      <c r="DE122" s="1049"/>
      <c r="DF122" s="1050"/>
      <c r="DG122" s="954">
        <v>2199261</v>
      </c>
      <c r="DH122" s="955"/>
      <c r="DI122" s="955"/>
      <c r="DJ122" s="955"/>
      <c r="DK122" s="955"/>
      <c r="DL122" s="955">
        <v>2240937</v>
      </c>
      <c r="DM122" s="955"/>
      <c r="DN122" s="955"/>
      <c r="DO122" s="955"/>
      <c r="DP122" s="955"/>
      <c r="DQ122" s="955">
        <v>2264091</v>
      </c>
      <c r="DR122" s="955"/>
      <c r="DS122" s="955"/>
      <c r="DT122" s="955"/>
      <c r="DU122" s="955"/>
      <c r="DV122" s="956">
        <v>19.399999999999999</v>
      </c>
      <c r="DW122" s="956"/>
      <c r="DX122" s="956"/>
      <c r="DY122" s="956"/>
      <c r="DZ122" s="957"/>
    </row>
    <row r="123" spans="1:130" s="233" customFormat="1" ht="26.25" customHeight="1" x14ac:dyDescent="0.2">
      <c r="A123" s="1086"/>
      <c r="B123" s="978"/>
      <c r="C123" s="951" t="s">
        <v>472</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132</v>
      </c>
      <c r="AB123" s="988"/>
      <c r="AC123" s="988"/>
      <c r="AD123" s="988"/>
      <c r="AE123" s="989"/>
      <c r="AF123" s="990" t="s">
        <v>132</v>
      </c>
      <c r="AG123" s="988"/>
      <c r="AH123" s="988"/>
      <c r="AI123" s="988"/>
      <c r="AJ123" s="989"/>
      <c r="AK123" s="990" t="s">
        <v>132</v>
      </c>
      <c r="AL123" s="988"/>
      <c r="AM123" s="988"/>
      <c r="AN123" s="988"/>
      <c r="AO123" s="989"/>
      <c r="AP123" s="991" t="s">
        <v>132</v>
      </c>
      <c r="AQ123" s="992"/>
      <c r="AR123" s="992"/>
      <c r="AS123" s="992"/>
      <c r="AT123" s="993"/>
      <c r="AU123" s="1026"/>
      <c r="AV123" s="1027"/>
      <c r="AW123" s="1027"/>
      <c r="AX123" s="1027"/>
      <c r="AY123" s="1027"/>
      <c r="AZ123" s="254" t="s">
        <v>193</v>
      </c>
      <c r="BA123" s="254"/>
      <c r="BB123" s="254"/>
      <c r="BC123" s="254"/>
      <c r="BD123" s="254"/>
      <c r="BE123" s="254"/>
      <c r="BF123" s="254"/>
      <c r="BG123" s="254"/>
      <c r="BH123" s="254"/>
      <c r="BI123" s="254"/>
      <c r="BJ123" s="254"/>
      <c r="BK123" s="254"/>
      <c r="BL123" s="254"/>
      <c r="BM123" s="254"/>
      <c r="BN123" s="254"/>
      <c r="BO123" s="1006" t="s">
        <v>490</v>
      </c>
      <c r="BP123" s="1034"/>
      <c r="BQ123" s="1092">
        <v>44722163</v>
      </c>
      <c r="BR123" s="1093"/>
      <c r="BS123" s="1093"/>
      <c r="BT123" s="1093"/>
      <c r="BU123" s="1093"/>
      <c r="BV123" s="1093">
        <v>41176520</v>
      </c>
      <c r="BW123" s="1093"/>
      <c r="BX123" s="1093"/>
      <c r="BY123" s="1093"/>
      <c r="BZ123" s="1093"/>
      <c r="CA123" s="1093">
        <v>40109703</v>
      </c>
      <c r="CB123" s="1093"/>
      <c r="CC123" s="1093"/>
      <c r="CD123" s="1093"/>
      <c r="CE123" s="1093"/>
      <c r="CF123" s="1030"/>
      <c r="CG123" s="1031"/>
      <c r="CH123" s="1031"/>
      <c r="CI123" s="1031"/>
      <c r="CJ123" s="1032"/>
      <c r="CK123" s="1038"/>
      <c r="CL123" s="1039"/>
      <c r="CM123" s="1039"/>
      <c r="CN123" s="1039"/>
      <c r="CO123" s="1040"/>
      <c r="CP123" s="1048" t="s">
        <v>156</v>
      </c>
      <c r="CQ123" s="1049"/>
      <c r="CR123" s="1049"/>
      <c r="CS123" s="1049"/>
      <c r="CT123" s="1049"/>
      <c r="CU123" s="1049"/>
      <c r="CV123" s="1049"/>
      <c r="CW123" s="1049"/>
      <c r="CX123" s="1049"/>
      <c r="CY123" s="1049"/>
      <c r="CZ123" s="1049"/>
      <c r="DA123" s="1049"/>
      <c r="DB123" s="1049"/>
      <c r="DC123" s="1049"/>
      <c r="DD123" s="1049"/>
      <c r="DE123" s="1049"/>
      <c r="DF123" s="1050"/>
      <c r="DG123" s="987">
        <v>670935</v>
      </c>
      <c r="DH123" s="988"/>
      <c r="DI123" s="988"/>
      <c r="DJ123" s="988"/>
      <c r="DK123" s="989"/>
      <c r="DL123" s="990">
        <v>676487</v>
      </c>
      <c r="DM123" s="988"/>
      <c r="DN123" s="988"/>
      <c r="DO123" s="988"/>
      <c r="DP123" s="989"/>
      <c r="DQ123" s="990">
        <v>551202</v>
      </c>
      <c r="DR123" s="988"/>
      <c r="DS123" s="988"/>
      <c r="DT123" s="988"/>
      <c r="DU123" s="989"/>
      <c r="DV123" s="991">
        <v>4.7</v>
      </c>
      <c r="DW123" s="992"/>
      <c r="DX123" s="992"/>
      <c r="DY123" s="992"/>
      <c r="DZ123" s="993"/>
    </row>
    <row r="124" spans="1:130" s="233" customFormat="1" ht="26.25" customHeight="1" thickBot="1" x14ac:dyDescent="0.25">
      <c r="A124" s="1086"/>
      <c r="B124" s="978"/>
      <c r="C124" s="951" t="s">
        <v>475</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132</v>
      </c>
      <c r="AB124" s="988"/>
      <c r="AC124" s="988"/>
      <c r="AD124" s="988"/>
      <c r="AE124" s="989"/>
      <c r="AF124" s="990" t="s">
        <v>132</v>
      </c>
      <c r="AG124" s="988"/>
      <c r="AH124" s="988"/>
      <c r="AI124" s="988"/>
      <c r="AJ124" s="989"/>
      <c r="AK124" s="990" t="s">
        <v>132</v>
      </c>
      <c r="AL124" s="988"/>
      <c r="AM124" s="988"/>
      <c r="AN124" s="988"/>
      <c r="AO124" s="989"/>
      <c r="AP124" s="991" t="s">
        <v>132</v>
      </c>
      <c r="AQ124" s="992"/>
      <c r="AR124" s="992"/>
      <c r="AS124" s="992"/>
      <c r="AT124" s="993"/>
      <c r="AU124" s="1088" t="s">
        <v>491</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125.8</v>
      </c>
      <c r="BR124" s="1056"/>
      <c r="BS124" s="1056"/>
      <c r="BT124" s="1056"/>
      <c r="BU124" s="1056"/>
      <c r="BV124" s="1056">
        <v>118.4</v>
      </c>
      <c r="BW124" s="1056"/>
      <c r="BX124" s="1056"/>
      <c r="BY124" s="1056"/>
      <c r="BZ124" s="1056"/>
      <c r="CA124" s="1056">
        <v>106.2</v>
      </c>
      <c r="CB124" s="1056"/>
      <c r="CC124" s="1056"/>
      <c r="CD124" s="1056"/>
      <c r="CE124" s="1056"/>
      <c r="CF124" s="1057"/>
      <c r="CG124" s="1058"/>
      <c r="CH124" s="1058"/>
      <c r="CI124" s="1058"/>
      <c r="CJ124" s="1059"/>
      <c r="CK124" s="1041"/>
      <c r="CL124" s="1041"/>
      <c r="CM124" s="1041"/>
      <c r="CN124" s="1041"/>
      <c r="CO124" s="1042"/>
      <c r="CP124" s="1048" t="s">
        <v>492</v>
      </c>
      <c r="CQ124" s="1049"/>
      <c r="CR124" s="1049"/>
      <c r="CS124" s="1049"/>
      <c r="CT124" s="1049"/>
      <c r="CU124" s="1049"/>
      <c r="CV124" s="1049"/>
      <c r="CW124" s="1049"/>
      <c r="CX124" s="1049"/>
      <c r="CY124" s="1049"/>
      <c r="CZ124" s="1049"/>
      <c r="DA124" s="1049"/>
      <c r="DB124" s="1049"/>
      <c r="DC124" s="1049"/>
      <c r="DD124" s="1049"/>
      <c r="DE124" s="1049"/>
      <c r="DF124" s="1050"/>
      <c r="DG124" s="1033">
        <v>14213994</v>
      </c>
      <c r="DH124" s="1015"/>
      <c r="DI124" s="1015"/>
      <c r="DJ124" s="1015"/>
      <c r="DK124" s="1016"/>
      <c r="DL124" s="1014" t="s">
        <v>132</v>
      </c>
      <c r="DM124" s="1015"/>
      <c r="DN124" s="1015"/>
      <c r="DO124" s="1015"/>
      <c r="DP124" s="1016"/>
      <c r="DQ124" s="1014" t="s">
        <v>132</v>
      </c>
      <c r="DR124" s="1015"/>
      <c r="DS124" s="1015"/>
      <c r="DT124" s="1015"/>
      <c r="DU124" s="1016"/>
      <c r="DV124" s="1017" t="s">
        <v>132</v>
      </c>
      <c r="DW124" s="1018"/>
      <c r="DX124" s="1018"/>
      <c r="DY124" s="1018"/>
      <c r="DZ124" s="1019"/>
    </row>
    <row r="125" spans="1:130" s="233" customFormat="1" ht="26.25" customHeight="1" x14ac:dyDescent="0.2">
      <c r="A125" s="1086"/>
      <c r="B125" s="978"/>
      <c r="C125" s="951" t="s">
        <v>477</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132</v>
      </c>
      <c r="AB125" s="988"/>
      <c r="AC125" s="988"/>
      <c r="AD125" s="988"/>
      <c r="AE125" s="989"/>
      <c r="AF125" s="990" t="s">
        <v>464</v>
      </c>
      <c r="AG125" s="988"/>
      <c r="AH125" s="988"/>
      <c r="AI125" s="988"/>
      <c r="AJ125" s="989"/>
      <c r="AK125" s="990" t="s">
        <v>132</v>
      </c>
      <c r="AL125" s="988"/>
      <c r="AM125" s="988"/>
      <c r="AN125" s="988"/>
      <c r="AO125" s="989"/>
      <c r="AP125" s="991" t="s">
        <v>132</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493</v>
      </c>
      <c r="CL125" s="1036"/>
      <c r="CM125" s="1036"/>
      <c r="CN125" s="1036"/>
      <c r="CO125" s="1037"/>
      <c r="CP125" s="958" t="s">
        <v>494</v>
      </c>
      <c r="CQ125" s="926"/>
      <c r="CR125" s="926"/>
      <c r="CS125" s="926"/>
      <c r="CT125" s="926"/>
      <c r="CU125" s="926"/>
      <c r="CV125" s="926"/>
      <c r="CW125" s="926"/>
      <c r="CX125" s="926"/>
      <c r="CY125" s="926"/>
      <c r="CZ125" s="926"/>
      <c r="DA125" s="926"/>
      <c r="DB125" s="926"/>
      <c r="DC125" s="926"/>
      <c r="DD125" s="926"/>
      <c r="DE125" s="926"/>
      <c r="DF125" s="927"/>
      <c r="DG125" s="959" t="s">
        <v>132</v>
      </c>
      <c r="DH125" s="960"/>
      <c r="DI125" s="960"/>
      <c r="DJ125" s="960"/>
      <c r="DK125" s="960"/>
      <c r="DL125" s="960" t="s">
        <v>132</v>
      </c>
      <c r="DM125" s="960"/>
      <c r="DN125" s="960"/>
      <c r="DO125" s="960"/>
      <c r="DP125" s="960"/>
      <c r="DQ125" s="960" t="s">
        <v>132</v>
      </c>
      <c r="DR125" s="960"/>
      <c r="DS125" s="960"/>
      <c r="DT125" s="960"/>
      <c r="DU125" s="960"/>
      <c r="DV125" s="961" t="s">
        <v>132</v>
      </c>
      <c r="DW125" s="961"/>
      <c r="DX125" s="961"/>
      <c r="DY125" s="961"/>
      <c r="DZ125" s="962"/>
    </row>
    <row r="126" spans="1:130" s="233" customFormat="1" ht="26.25" customHeight="1" thickBot="1" x14ac:dyDescent="0.25">
      <c r="A126" s="1086"/>
      <c r="B126" s="978"/>
      <c r="C126" s="951" t="s">
        <v>480</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37090</v>
      </c>
      <c r="AB126" s="988"/>
      <c r="AC126" s="988"/>
      <c r="AD126" s="988"/>
      <c r="AE126" s="989"/>
      <c r="AF126" s="990">
        <v>30682</v>
      </c>
      <c r="AG126" s="988"/>
      <c r="AH126" s="988"/>
      <c r="AI126" s="988"/>
      <c r="AJ126" s="989"/>
      <c r="AK126" s="990">
        <v>25710</v>
      </c>
      <c r="AL126" s="988"/>
      <c r="AM126" s="988"/>
      <c r="AN126" s="988"/>
      <c r="AO126" s="989"/>
      <c r="AP126" s="991">
        <v>0.2</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495</v>
      </c>
      <c r="CQ126" s="952"/>
      <c r="CR126" s="952"/>
      <c r="CS126" s="952"/>
      <c r="CT126" s="952"/>
      <c r="CU126" s="952"/>
      <c r="CV126" s="952"/>
      <c r="CW126" s="952"/>
      <c r="CX126" s="952"/>
      <c r="CY126" s="952"/>
      <c r="CZ126" s="952"/>
      <c r="DA126" s="952"/>
      <c r="DB126" s="952"/>
      <c r="DC126" s="952"/>
      <c r="DD126" s="952"/>
      <c r="DE126" s="952"/>
      <c r="DF126" s="953"/>
      <c r="DG126" s="954">
        <v>21133</v>
      </c>
      <c r="DH126" s="955"/>
      <c r="DI126" s="955"/>
      <c r="DJ126" s="955"/>
      <c r="DK126" s="955"/>
      <c r="DL126" s="955" t="s">
        <v>132</v>
      </c>
      <c r="DM126" s="955"/>
      <c r="DN126" s="955"/>
      <c r="DO126" s="955"/>
      <c r="DP126" s="955"/>
      <c r="DQ126" s="955" t="s">
        <v>132</v>
      </c>
      <c r="DR126" s="955"/>
      <c r="DS126" s="955"/>
      <c r="DT126" s="955"/>
      <c r="DU126" s="955"/>
      <c r="DV126" s="956" t="s">
        <v>132</v>
      </c>
      <c r="DW126" s="956"/>
      <c r="DX126" s="956"/>
      <c r="DY126" s="956"/>
      <c r="DZ126" s="957"/>
    </row>
    <row r="127" spans="1:130" s="233" customFormat="1" ht="26.25" customHeight="1" x14ac:dyDescent="0.2">
      <c r="A127" s="1087"/>
      <c r="B127" s="980"/>
      <c r="C127" s="1002" t="s">
        <v>496</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132</v>
      </c>
      <c r="AB127" s="988"/>
      <c r="AC127" s="988"/>
      <c r="AD127" s="988"/>
      <c r="AE127" s="989"/>
      <c r="AF127" s="990" t="s">
        <v>132</v>
      </c>
      <c r="AG127" s="988"/>
      <c r="AH127" s="988"/>
      <c r="AI127" s="988"/>
      <c r="AJ127" s="989"/>
      <c r="AK127" s="990" t="s">
        <v>132</v>
      </c>
      <c r="AL127" s="988"/>
      <c r="AM127" s="988"/>
      <c r="AN127" s="988"/>
      <c r="AO127" s="989"/>
      <c r="AP127" s="991" t="s">
        <v>132</v>
      </c>
      <c r="AQ127" s="992"/>
      <c r="AR127" s="992"/>
      <c r="AS127" s="992"/>
      <c r="AT127" s="993"/>
      <c r="AU127" s="235"/>
      <c r="AV127" s="235"/>
      <c r="AW127" s="235"/>
      <c r="AX127" s="1060" t="s">
        <v>497</v>
      </c>
      <c r="AY127" s="1061"/>
      <c r="AZ127" s="1061"/>
      <c r="BA127" s="1061"/>
      <c r="BB127" s="1061"/>
      <c r="BC127" s="1061"/>
      <c r="BD127" s="1061"/>
      <c r="BE127" s="1062"/>
      <c r="BF127" s="1063" t="s">
        <v>498</v>
      </c>
      <c r="BG127" s="1061"/>
      <c r="BH127" s="1061"/>
      <c r="BI127" s="1061"/>
      <c r="BJ127" s="1061"/>
      <c r="BK127" s="1061"/>
      <c r="BL127" s="1062"/>
      <c r="BM127" s="1063" t="s">
        <v>499</v>
      </c>
      <c r="BN127" s="1061"/>
      <c r="BO127" s="1061"/>
      <c r="BP127" s="1061"/>
      <c r="BQ127" s="1061"/>
      <c r="BR127" s="1061"/>
      <c r="BS127" s="1062"/>
      <c r="BT127" s="1063" t="s">
        <v>500</v>
      </c>
      <c r="BU127" s="1061"/>
      <c r="BV127" s="1061"/>
      <c r="BW127" s="1061"/>
      <c r="BX127" s="1061"/>
      <c r="BY127" s="1061"/>
      <c r="BZ127" s="1084"/>
      <c r="CA127" s="235"/>
      <c r="CB127" s="235"/>
      <c r="CC127" s="235"/>
      <c r="CD127" s="258"/>
      <c r="CE127" s="258"/>
      <c r="CF127" s="258"/>
      <c r="CG127" s="235"/>
      <c r="CH127" s="235"/>
      <c r="CI127" s="235"/>
      <c r="CJ127" s="257"/>
      <c r="CK127" s="1052"/>
      <c r="CL127" s="1039"/>
      <c r="CM127" s="1039"/>
      <c r="CN127" s="1039"/>
      <c r="CO127" s="1040"/>
      <c r="CP127" s="951" t="s">
        <v>501</v>
      </c>
      <c r="CQ127" s="952"/>
      <c r="CR127" s="952"/>
      <c r="CS127" s="952"/>
      <c r="CT127" s="952"/>
      <c r="CU127" s="952"/>
      <c r="CV127" s="952"/>
      <c r="CW127" s="952"/>
      <c r="CX127" s="952"/>
      <c r="CY127" s="952"/>
      <c r="CZ127" s="952"/>
      <c r="DA127" s="952"/>
      <c r="DB127" s="952"/>
      <c r="DC127" s="952"/>
      <c r="DD127" s="952"/>
      <c r="DE127" s="952"/>
      <c r="DF127" s="953"/>
      <c r="DG127" s="954" t="s">
        <v>132</v>
      </c>
      <c r="DH127" s="955"/>
      <c r="DI127" s="955"/>
      <c r="DJ127" s="955"/>
      <c r="DK127" s="955"/>
      <c r="DL127" s="955" t="s">
        <v>132</v>
      </c>
      <c r="DM127" s="955"/>
      <c r="DN127" s="955"/>
      <c r="DO127" s="955"/>
      <c r="DP127" s="955"/>
      <c r="DQ127" s="955" t="s">
        <v>132</v>
      </c>
      <c r="DR127" s="955"/>
      <c r="DS127" s="955"/>
      <c r="DT127" s="955"/>
      <c r="DU127" s="955"/>
      <c r="DV127" s="956" t="s">
        <v>132</v>
      </c>
      <c r="DW127" s="956"/>
      <c r="DX127" s="956"/>
      <c r="DY127" s="956"/>
      <c r="DZ127" s="957"/>
    </row>
    <row r="128" spans="1:130" s="233" customFormat="1" ht="26.25" customHeight="1" thickBot="1" x14ac:dyDescent="0.25">
      <c r="A128" s="1070" t="s">
        <v>502</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503</v>
      </c>
      <c r="X128" s="1072"/>
      <c r="Y128" s="1072"/>
      <c r="Z128" s="1073"/>
      <c r="AA128" s="1074">
        <v>89585</v>
      </c>
      <c r="AB128" s="1075"/>
      <c r="AC128" s="1075"/>
      <c r="AD128" s="1075"/>
      <c r="AE128" s="1076"/>
      <c r="AF128" s="1077">
        <v>73185</v>
      </c>
      <c r="AG128" s="1075"/>
      <c r="AH128" s="1075"/>
      <c r="AI128" s="1075"/>
      <c r="AJ128" s="1076"/>
      <c r="AK128" s="1077">
        <v>88632</v>
      </c>
      <c r="AL128" s="1075"/>
      <c r="AM128" s="1075"/>
      <c r="AN128" s="1075"/>
      <c r="AO128" s="1076"/>
      <c r="AP128" s="1078"/>
      <c r="AQ128" s="1079"/>
      <c r="AR128" s="1079"/>
      <c r="AS128" s="1079"/>
      <c r="AT128" s="1080"/>
      <c r="AU128" s="235"/>
      <c r="AV128" s="235"/>
      <c r="AW128" s="235"/>
      <c r="AX128" s="925" t="s">
        <v>504</v>
      </c>
      <c r="AY128" s="926"/>
      <c r="AZ128" s="926"/>
      <c r="BA128" s="926"/>
      <c r="BB128" s="926"/>
      <c r="BC128" s="926"/>
      <c r="BD128" s="926"/>
      <c r="BE128" s="927"/>
      <c r="BF128" s="1081" t="s">
        <v>132</v>
      </c>
      <c r="BG128" s="1082"/>
      <c r="BH128" s="1082"/>
      <c r="BI128" s="1082"/>
      <c r="BJ128" s="1082"/>
      <c r="BK128" s="1082"/>
      <c r="BL128" s="1083"/>
      <c r="BM128" s="1081">
        <v>12.75</v>
      </c>
      <c r="BN128" s="1082"/>
      <c r="BO128" s="1082"/>
      <c r="BP128" s="1082"/>
      <c r="BQ128" s="1082"/>
      <c r="BR128" s="1082"/>
      <c r="BS128" s="1083"/>
      <c r="BT128" s="1081">
        <v>20</v>
      </c>
      <c r="BU128" s="1082"/>
      <c r="BV128" s="1082"/>
      <c r="BW128" s="1082"/>
      <c r="BX128" s="1082"/>
      <c r="BY128" s="1082"/>
      <c r="BZ128" s="1105"/>
      <c r="CA128" s="258"/>
      <c r="CB128" s="258"/>
      <c r="CC128" s="258"/>
      <c r="CD128" s="258"/>
      <c r="CE128" s="258"/>
      <c r="CF128" s="258"/>
      <c r="CG128" s="235"/>
      <c r="CH128" s="235"/>
      <c r="CI128" s="235"/>
      <c r="CJ128" s="257"/>
      <c r="CK128" s="1053"/>
      <c r="CL128" s="1054"/>
      <c r="CM128" s="1054"/>
      <c r="CN128" s="1054"/>
      <c r="CO128" s="1055"/>
      <c r="CP128" s="1064" t="s">
        <v>505</v>
      </c>
      <c r="CQ128" s="755"/>
      <c r="CR128" s="755"/>
      <c r="CS128" s="755"/>
      <c r="CT128" s="755"/>
      <c r="CU128" s="755"/>
      <c r="CV128" s="755"/>
      <c r="CW128" s="755"/>
      <c r="CX128" s="755"/>
      <c r="CY128" s="755"/>
      <c r="CZ128" s="755"/>
      <c r="DA128" s="755"/>
      <c r="DB128" s="755"/>
      <c r="DC128" s="755"/>
      <c r="DD128" s="755"/>
      <c r="DE128" s="755"/>
      <c r="DF128" s="1065"/>
      <c r="DG128" s="1066" t="s">
        <v>132</v>
      </c>
      <c r="DH128" s="1067"/>
      <c r="DI128" s="1067"/>
      <c r="DJ128" s="1067"/>
      <c r="DK128" s="1067"/>
      <c r="DL128" s="1067" t="s">
        <v>132</v>
      </c>
      <c r="DM128" s="1067"/>
      <c r="DN128" s="1067"/>
      <c r="DO128" s="1067"/>
      <c r="DP128" s="1067"/>
      <c r="DQ128" s="1067" t="s">
        <v>132</v>
      </c>
      <c r="DR128" s="1067"/>
      <c r="DS128" s="1067"/>
      <c r="DT128" s="1067"/>
      <c r="DU128" s="1067"/>
      <c r="DV128" s="1068" t="s">
        <v>132</v>
      </c>
      <c r="DW128" s="1068"/>
      <c r="DX128" s="1068"/>
      <c r="DY128" s="1068"/>
      <c r="DZ128" s="1069"/>
    </row>
    <row r="129" spans="1:131" s="233" customFormat="1" ht="26.25" customHeight="1" x14ac:dyDescent="0.2">
      <c r="A129" s="963" t="s">
        <v>108</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506</v>
      </c>
      <c r="X129" s="1100"/>
      <c r="Y129" s="1100"/>
      <c r="Z129" s="1101"/>
      <c r="AA129" s="987">
        <v>14244721</v>
      </c>
      <c r="AB129" s="988"/>
      <c r="AC129" s="988"/>
      <c r="AD129" s="988"/>
      <c r="AE129" s="989"/>
      <c r="AF129" s="990">
        <v>14988395</v>
      </c>
      <c r="AG129" s="988"/>
      <c r="AH129" s="988"/>
      <c r="AI129" s="988"/>
      <c r="AJ129" s="989"/>
      <c r="AK129" s="990">
        <v>15332106</v>
      </c>
      <c r="AL129" s="988"/>
      <c r="AM129" s="988"/>
      <c r="AN129" s="988"/>
      <c r="AO129" s="989"/>
      <c r="AP129" s="1102"/>
      <c r="AQ129" s="1103"/>
      <c r="AR129" s="1103"/>
      <c r="AS129" s="1103"/>
      <c r="AT129" s="1104"/>
      <c r="AU129" s="236"/>
      <c r="AV129" s="236"/>
      <c r="AW129" s="236"/>
      <c r="AX129" s="1094" t="s">
        <v>507</v>
      </c>
      <c r="AY129" s="952"/>
      <c r="AZ129" s="952"/>
      <c r="BA129" s="952"/>
      <c r="BB129" s="952"/>
      <c r="BC129" s="952"/>
      <c r="BD129" s="952"/>
      <c r="BE129" s="953"/>
      <c r="BF129" s="1095" t="s">
        <v>132</v>
      </c>
      <c r="BG129" s="1096"/>
      <c r="BH129" s="1096"/>
      <c r="BI129" s="1096"/>
      <c r="BJ129" s="1096"/>
      <c r="BK129" s="1096"/>
      <c r="BL129" s="1097"/>
      <c r="BM129" s="1095">
        <v>17.75</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3" t="s">
        <v>508</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509</v>
      </c>
      <c r="X130" s="1100"/>
      <c r="Y130" s="1100"/>
      <c r="Z130" s="1101"/>
      <c r="AA130" s="987">
        <v>3384607</v>
      </c>
      <c r="AB130" s="988"/>
      <c r="AC130" s="988"/>
      <c r="AD130" s="988"/>
      <c r="AE130" s="989"/>
      <c r="AF130" s="990">
        <v>3711967</v>
      </c>
      <c r="AG130" s="988"/>
      <c r="AH130" s="988"/>
      <c r="AI130" s="988"/>
      <c r="AJ130" s="989"/>
      <c r="AK130" s="990">
        <v>3645220</v>
      </c>
      <c r="AL130" s="988"/>
      <c r="AM130" s="988"/>
      <c r="AN130" s="988"/>
      <c r="AO130" s="989"/>
      <c r="AP130" s="1102"/>
      <c r="AQ130" s="1103"/>
      <c r="AR130" s="1103"/>
      <c r="AS130" s="1103"/>
      <c r="AT130" s="1104"/>
      <c r="AU130" s="236"/>
      <c r="AV130" s="236"/>
      <c r="AW130" s="236"/>
      <c r="AX130" s="1094" t="s">
        <v>510</v>
      </c>
      <c r="AY130" s="952"/>
      <c r="AZ130" s="952"/>
      <c r="BA130" s="952"/>
      <c r="BB130" s="952"/>
      <c r="BC130" s="952"/>
      <c r="BD130" s="952"/>
      <c r="BE130" s="953"/>
      <c r="BF130" s="1130">
        <v>14.7</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511</v>
      </c>
      <c r="X131" s="1137"/>
      <c r="Y131" s="1137"/>
      <c r="Z131" s="1138"/>
      <c r="AA131" s="1033">
        <v>10860114</v>
      </c>
      <c r="AB131" s="1015"/>
      <c r="AC131" s="1015"/>
      <c r="AD131" s="1015"/>
      <c r="AE131" s="1016"/>
      <c r="AF131" s="1014">
        <v>11276428</v>
      </c>
      <c r="AG131" s="1015"/>
      <c r="AH131" s="1015"/>
      <c r="AI131" s="1015"/>
      <c r="AJ131" s="1016"/>
      <c r="AK131" s="1014">
        <v>11686886</v>
      </c>
      <c r="AL131" s="1015"/>
      <c r="AM131" s="1015"/>
      <c r="AN131" s="1015"/>
      <c r="AO131" s="1016"/>
      <c r="AP131" s="1139"/>
      <c r="AQ131" s="1140"/>
      <c r="AR131" s="1140"/>
      <c r="AS131" s="1140"/>
      <c r="AT131" s="1141"/>
      <c r="AU131" s="236"/>
      <c r="AV131" s="236"/>
      <c r="AW131" s="236"/>
      <c r="AX131" s="1112" t="s">
        <v>512</v>
      </c>
      <c r="AY131" s="755"/>
      <c r="AZ131" s="755"/>
      <c r="BA131" s="755"/>
      <c r="BB131" s="755"/>
      <c r="BC131" s="755"/>
      <c r="BD131" s="755"/>
      <c r="BE131" s="1065"/>
      <c r="BF131" s="1113">
        <v>106.2</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9" t="s">
        <v>513</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514</v>
      </c>
      <c r="W132" s="1123"/>
      <c r="X132" s="1123"/>
      <c r="Y132" s="1123"/>
      <c r="Z132" s="1124"/>
      <c r="AA132" s="1125">
        <v>15.66520388</v>
      </c>
      <c r="AB132" s="1126"/>
      <c r="AC132" s="1126"/>
      <c r="AD132" s="1126"/>
      <c r="AE132" s="1127"/>
      <c r="AF132" s="1128">
        <v>15.351137789999999</v>
      </c>
      <c r="AG132" s="1126"/>
      <c r="AH132" s="1126"/>
      <c r="AI132" s="1126"/>
      <c r="AJ132" s="1127"/>
      <c r="AK132" s="1128">
        <v>13.123085140000001</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515</v>
      </c>
      <c r="W133" s="1106"/>
      <c r="X133" s="1106"/>
      <c r="Y133" s="1106"/>
      <c r="Z133" s="1107"/>
      <c r="AA133" s="1108">
        <v>15.8</v>
      </c>
      <c r="AB133" s="1109"/>
      <c r="AC133" s="1109"/>
      <c r="AD133" s="1109"/>
      <c r="AE133" s="1110"/>
      <c r="AF133" s="1108">
        <v>15.5</v>
      </c>
      <c r="AG133" s="1109"/>
      <c r="AH133" s="1109"/>
      <c r="AI133" s="1109"/>
      <c r="AJ133" s="1110"/>
      <c r="AK133" s="1108">
        <v>14.7</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X9Qnk5/LyJq+gPejhigEr7E03ESZZuqN57Kr9lFwYKFufcgBNdNM28D2r/vn7FzBn+3y/H+KYD4K9+DzKnGXGA==" saltValue="ADaUTaGS8KYGW3tvCmaxv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516</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BoyRLkAxvhlWWDhahPVlSxsf5cJu5cno2nNNhrjDbfeydiC6WftiOZuq7ybJq9hTi1gR2W/tIGdUw3ViDdcdaQ==" saltValue="zCAUVnTW2oJU8DkLuniPgA==" spinCount="100000" sheet="1" objects="1" scenarios="1"/>
  <dataConsolidate/>
  <phoneticPr fontId="2"/>
  <printOptions horizontalCentered="1" verticalCentered="1"/>
  <pageMargins left="0" right="0" top="0" bottom="0" header="0" footer="0"/>
  <pageSetup paperSize="9" scale="31" orientation="portrait" copies="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A5" sqref="A5"/>
    </sheetView>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jcNFMlLcOPa6dyyJ8mS8WVpqmS6MkoC93eXdaz/KH+NXnJ2rFhs1y+hcry9VJxzNFW1b8knae+KEHbMPuKR0pQ==" saltValue="Mbiw/LmDffSLVFcfMwSAp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517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518</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519</v>
      </c>
      <c r="AP7" s="275"/>
      <c r="AQ7" s="276" t="s">
        <v>520</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521</v>
      </c>
      <c r="AQ8" s="282" t="s">
        <v>522</v>
      </c>
      <c r="AR8" s="283" t="s">
        <v>523</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524</v>
      </c>
      <c r="AL9" s="1146"/>
      <c r="AM9" s="1146"/>
      <c r="AN9" s="1147"/>
      <c r="AO9" s="284">
        <v>4687419</v>
      </c>
      <c r="AP9" s="284">
        <v>126291</v>
      </c>
      <c r="AQ9" s="285">
        <v>104625</v>
      </c>
      <c r="AR9" s="286">
        <v>20.7</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525</v>
      </c>
      <c r="AL10" s="1146"/>
      <c r="AM10" s="1146"/>
      <c r="AN10" s="1147"/>
      <c r="AO10" s="287">
        <v>493</v>
      </c>
      <c r="AP10" s="287">
        <v>13</v>
      </c>
      <c r="AQ10" s="288">
        <v>9752</v>
      </c>
      <c r="AR10" s="289">
        <v>-99.9</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526</v>
      </c>
      <c r="AL11" s="1146"/>
      <c r="AM11" s="1146"/>
      <c r="AN11" s="1147"/>
      <c r="AO11" s="287">
        <v>297088</v>
      </c>
      <c r="AP11" s="287">
        <v>8004</v>
      </c>
      <c r="AQ11" s="288">
        <v>1608</v>
      </c>
      <c r="AR11" s="289">
        <v>397.8</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527</v>
      </c>
      <c r="AL12" s="1146"/>
      <c r="AM12" s="1146"/>
      <c r="AN12" s="1147"/>
      <c r="AO12" s="287" t="s">
        <v>528</v>
      </c>
      <c r="AP12" s="287" t="s">
        <v>528</v>
      </c>
      <c r="AQ12" s="288">
        <v>4</v>
      </c>
      <c r="AR12" s="289" t="s">
        <v>528</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529</v>
      </c>
      <c r="AL13" s="1146"/>
      <c r="AM13" s="1146"/>
      <c r="AN13" s="1147"/>
      <c r="AO13" s="287">
        <v>151913</v>
      </c>
      <c r="AP13" s="287">
        <v>4093</v>
      </c>
      <c r="AQ13" s="288">
        <v>4175</v>
      </c>
      <c r="AR13" s="289">
        <v>-2</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530</v>
      </c>
      <c r="AL14" s="1146"/>
      <c r="AM14" s="1146"/>
      <c r="AN14" s="1147"/>
      <c r="AO14" s="287">
        <v>27536</v>
      </c>
      <c r="AP14" s="287">
        <v>742</v>
      </c>
      <c r="AQ14" s="288">
        <v>2340</v>
      </c>
      <c r="AR14" s="289">
        <v>-68.3</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531</v>
      </c>
      <c r="AL15" s="1149"/>
      <c r="AM15" s="1149"/>
      <c r="AN15" s="1150"/>
      <c r="AO15" s="287">
        <v>-236169</v>
      </c>
      <c r="AP15" s="287">
        <v>-6363</v>
      </c>
      <c r="AQ15" s="288">
        <v>-8060</v>
      </c>
      <c r="AR15" s="289">
        <v>-21.1</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193</v>
      </c>
      <c r="AL16" s="1149"/>
      <c r="AM16" s="1149"/>
      <c r="AN16" s="1150"/>
      <c r="AO16" s="287">
        <v>4928280</v>
      </c>
      <c r="AP16" s="287">
        <v>132780</v>
      </c>
      <c r="AQ16" s="288">
        <v>114444</v>
      </c>
      <c r="AR16" s="289">
        <v>16</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532</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533</v>
      </c>
      <c r="AP20" s="296" t="s">
        <v>534</v>
      </c>
      <c r="AQ20" s="297" t="s">
        <v>535</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536</v>
      </c>
      <c r="AL21" s="1152"/>
      <c r="AM21" s="1152"/>
      <c r="AN21" s="1153"/>
      <c r="AO21" s="300">
        <v>12.56</v>
      </c>
      <c r="AP21" s="301">
        <v>10.6</v>
      </c>
      <c r="AQ21" s="302">
        <v>1.96</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537</v>
      </c>
      <c r="AL22" s="1152"/>
      <c r="AM22" s="1152"/>
      <c r="AN22" s="1153"/>
      <c r="AO22" s="305">
        <v>99.4</v>
      </c>
      <c r="AP22" s="306">
        <v>97.5</v>
      </c>
      <c r="AQ22" s="307">
        <v>1.9</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42" t="s">
        <v>538</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ht="13" x14ac:dyDescent="0.2">
      <c r="A27" s="312"/>
      <c r="AO27" s="265"/>
      <c r="AP27" s="265"/>
      <c r="AQ27" s="265"/>
      <c r="AR27" s="265"/>
      <c r="AS27" s="265"/>
      <c r="AT27" s="265"/>
    </row>
    <row r="28" spans="1:46" ht="16.5" x14ac:dyDescent="0.2">
      <c r="A28" s="266" t="s">
        <v>539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540</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519</v>
      </c>
      <c r="AP30" s="275"/>
      <c r="AQ30" s="276" t="s">
        <v>520</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521</v>
      </c>
      <c r="AQ31" s="282" t="s">
        <v>522</v>
      </c>
      <c r="AR31" s="283" t="s">
        <v>523</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541</v>
      </c>
      <c r="AL32" s="1160"/>
      <c r="AM32" s="1160"/>
      <c r="AN32" s="1161"/>
      <c r="AO32" s="315">
        <v>3924562</v>
      </c>
      <c r="AP32" s="315">
        <v>105738</v>
      </c>
      <c r="AQ32" s="316">
        <v>72468</v>
      </c>
      <c r="AR32" s="317">
        <v>45.9</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542</v>
      </c>
      <c r="AL33" s="1160"/>
      <c r="AM33" s="1160"/>
      <c r="AN33" s="1161"/>
      <c r="AO33" s="315" t="s">
        <v>528</v>
      </c>
      <c r="AP33" s="315" t="s">
        <v>528</v>
      </c>
      <c r="AQ33" s="316" t="s">
        <v>528</v>
      </c>
      <c r="AR33" s="317" t="s">
        <v>528</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543</v>
      </c>
      <c r="AL34" s="1160"/>
      <c r="AM34" s="1160"/>
      <c r="AN34" s="1161"/>
      <c r="AO34" s="315" t="s">
        <v>528</v>
      </c>
      <c r="AP34" s="315" t="s">
        <v>528</v>
      </c>
      <c r="AQ34" s="316">
        <v>1</v>
      </c>
      <c r="AR34" s="317" t="s">
        <v>528</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544</v>
      </c>
      <c r="AL35" s="1160"/>
      <c r="AM35" s="1160"/>
      <c r="AN35" s="1161"/>
      <c r="AO35" s="315">
        <v>1316647</v>
      </c>
      <c r="AP35" s="315">
        <v>35474</v>
      </c>
      <c r="AQ35" s="316">
        <v>17710</v>
      </c>
      <c r="AR35" s="317">
        <v>100.3</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545</v>
      </c>
      <c r="AL36" s="1160"/>
      <c r="AM36" s="1160"/>
      <c r="AN36" s="1161"/>
      <c r="AO36" s="315" t="s">
        <v>528</v>
      </c>
      <c r="AP36" s="315" t="s">
        <v>528</v>
      </c>
      <c r="AQ36" s="316">
        <v>2475</v>
      </c>
      <c r="AR36" s="317" t="s">
        <v>528</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546</v>
      </c>
      <c r="AL37" s="1160"/>
      <c r="AM37" s="1160"/>
      <c r="AN37" s="1161"/>
      <c r="AO37" s="315">
        <v>25710</v>
      </c>
      <c r="AP37" s="315">
        <v>693</v>
      </c>
      <c r="AQ37" s="316">
        <v>637</v>
      </c>
      <c r="AR37" s="317">
        <v>8.8000000000000007</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547</v>
      </c>
      <c r="AL38" s="1163"/>
      <c r="AM38" s="1163"/>
      <c r="AN38" s="1164"/>
      <c r="AO38" s="318">
        <v>613</v>
      </c>
      <c r="AP38" s="318">
        <v>17</v>
      </c>
      <c r="AQ38" s="319">
        <v>2</v>
      </c>
      <c r="AR38" s="307">
        <v>750</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548</v>
      </c>
      <c r="AL39" s="1163"/>
      <c r="AM39" s="1163"/>
      <c r="AN39" s="1164"/>
      <c r="AO39" s="315">
        <v>-88632</v>
      </c>
      <c r="AP39" s="315">
        <v>-2388</v>
      </c>
      <c r="AQ39" s="316">
        <v>-3769</v>
      </c>
      <c r="AR39" s="317">
        <v>-36.6</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549</v>
      </c>
      <c r="AL40" s="1160"/>
      <c r="AM40" s="1160"/>
      <c r="AN40" s="1161"/>
      <c r="AO40" s="315">
        <v>-3645220</v>
      </c>
      <c r="AP40" s="315">
        <v>-98212</v>
      </c>
      <c r="AQ40" s="316">
        <v>-62733</v>
      </c>
      <c r="AR40" s="317">
        <v>56.6</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306</v>
      </c>
      <c r="AL41" s="1166"/>
      <c r="AM41" s="1166"/>
      <c r="AN41" s="1167"/>
      <c r="AO41" s="315">
        <v>1533680</v>
      </c>
      <c r="AP41" s="315">
        <v>41321</v>
      </c>
      <c r="AQ41" s="316">
        <v>26792</v>
      </c>
      <c r="AR41" s="317">
        <v>54.2</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550</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552</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519</v>
      </c>
      <c r="AN49" s="1156" t="s">
        <v>553</v>
      </c>
      <c r="AO49" s="1157"/>
      <c r="AP49" s="1157"/>
      <c r="AQ49" s="1157"/>
      <c r="AR49" s="1158"/>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554</v>
      </c>
      <c r="AO50" s="332" t="s">
        <v>555</v>
      </c>
      <c r="AP50" s="333" t="s">
        <v>556</v>
      </c>
      <c r="AQ50" s="334" t="s">
        <v>557</v>
      </c>
      <c r="AR50" s="335" t="s">
        <v>558</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559</v>
      </c>
      <c r="AL51" s="328"/>
      <c r="AM51" s="336">
        <v>5679421</v>
      </c>
      <c r="AN51" s="337">
        <v>144115</v>
      </c>
      <c r="AO51" s="338">
        <v>-31.4</v>
      </c>
      <c r="AP51" s="339">
        <v>88968</v>
      </c>
      <c r="AQ51" s="340">
        <v>6.8</v>
      </c>
      <c r="AR51" s="341">
        <v>-38.200000000000003</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560</v>
      </c>
      <c r="AM52" s="344">
        <v>4327719</v>
      </c>
      <c r="AN52" s="345">
        <v>109815</v>
      </c>
      <c r="AO52" s="346">
        <v>-35.6</v>
      </c>
      <c r="AP52" s="347">
        <v>45482</v>
      </c>
      <c r="AQ52" s="348">
        <v>5.5</v>
      </c>
      <c r="AR52" s="349">
        <v>-41.1</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561</v>
      </c>
      <c r="AL53" s="328"/>
      <c r="AM53" s="336">
        <v>3697512</v>
      </c>
      <c r="AN53" s="337">
        <v>94900</v>
      </c>
      <c r="AO53" s="338">
        <v>-34.1</v>
      </c>
      <c r="AP53" s="339">
        <v>85173</v>
      </c>
      <c r="AQ53" s="340">
        <v>-4.3</v>
      </c>
      <c r="AR53" s="341">
        <v>-29.8</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560</v>
      </c>
      <c r="AM54" s="344">
        <v>1443111</v>
      </c>
      <c r="AN54" s="345">
        <v>37039</v>
      </c>
      <c r="AO54" s="346">
        <v>-66.3</v>
      </c>
      <c r="AP54" s="347">
        <v>43913</v>
      </c>
      <c r="AQ54" s="348">
        <v>-3.4</v>
      </c>
      <c r="AR54" s="349">
        <v>-62.9</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562</v>
      </c>
      <c r="AL55" s="328"/>
      <c r="AM55" s="336">
        <v>2590965</v>
      </c>
      <c r="AN55" s="337">
        <v>67554</v>
      </c>
      <c r="AO55" s="338">
        <v>-28.8</v>
      </c>
      <c r="AP55" s="339">
        <v>94081</v>
      </c>
      <c r="AQ55" s="340">
        <v>10.5</v>
      </c>
      <c r="AR55" s="341">
        <v>-39.299999999999997</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560</v>
      </c>
      <c r="AM56" s="344">
        <v>1090477</v>
      </c>
      <c r="AN56" s="345">
        <v>28432</v>
      </c>
      <c r="AO56" s="346">
        <v>-23.2</v>
      </c>
      <c r="AP56" s="347">
        <v>48949</v>
      </c>
      <c r="AQ56" s="348">
        <v>11.5</v>
      </c>
      <c r="AR56" s="349">
        <v>-34.700000000000003</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563</v>
      </c>
      <c r="AL57" s="328"/>
      <c r="AM57" s="336">
        <v>2169534</v>
      </c>
      <c r="AN57" s="337">
        <v>57486</v>
      </c>
      <c r="AO57" s="338">
        <v>-14.9</v>
      </c>
      <c r="AP57" s="339">
        <v>92632</v>
      </c>
      <c r="AQ57" s="340">
        <v>-1.5</v>
      </c>
      <c r="AR57" s="341">
        <v>-13.4</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560</v>
      </c>
      <c r="AM58" s="344">
        <v>747733</v>
      </c>
      <c r="AN58" s="345">
        <v>19813</v>
      </c>
      <c r="AO58" s="346">
        <v>-30.3</v>
      </c>
      <c r="AP58" s="347">
        <v>47978</v>
      </c>
      <c r="AQ58" s="348">
        <v>-2</v>
      </c>
      <c r="AR58" s="349">
        <v>-28.3</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564</v>
      </c>
      <c r="AL59" s="328"/>
      <c r="AM59" s="336">
        <v>2421668</v>
      </c>
      <c r="AN59" s="337">
        <v>65246</v>
      </c>
      <c r="AO59" s="338">
        <v>13.5</v>
      </c>
      <c r="AP59" s="339">
        <v>96469</v>
      </c>
      <c r="AQ59" s="340">
        <v>4.0999999999999996</v>
      </c>
      <c r="AR59" s="341">
        <v>9.4</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560</v>
      </c>
      <c r="AM60" s="344">
        <v>1313640</v>
      </c>
      <c r="AN60" s="345">
        <v>35393</v>
      </c>
      <c r="AO60" s="346">
        <v>78.599999999999994</v>
      </c>
      <c r="AP60" s="347">
        <v>49775</v>
      </c>
      <c r="AQ60" s="348">
        <v>3.7</v>
      </c>
      <c r="AR60" s="349">
        <v>74.900000000000006</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565</v>
      </c>
      <c r="AL61" s="350"/>
      <c r="AM61" s="351">
        <v>3311820</v>
      </c>
      <c r="AN61" s="352">
        <v>85860</v>
      </c>
      <c r="AO61" s="353">
        <v>-19.100000000000001</v>
      </c>
      <c r="AP61" s="354">
        <v>91465</v>
      </c>
      <c r="AQ61" s="355">
        <v>3.1</v>
      </c>
      <c r="AR61" s="341">
        <v>-22.2</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560</v>
      </c>
      <c r="AM62" s="344">
        <v>1784536</v>
      </c>
      <c r="AN62" s="345">
        <v>46098</v>
      </c>
      <c r="AO62" s="346">
        <v>-15.4</v>
      </c>
      <c r="AP62" s="347">
        <v>47219</v>
      </c>
      <c r="AQ62" s="348">
        <v>3.1</v>
      </c>
      <c r="AR62" s="349">
        <v>-18.5</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q5BYCE1zUKiglS6N1EQ8N386dXmSSxaUXGhw5aTu1wCKPhDLjP/xl+2lCbnbQRNKCvbcDQmF2zV13SDTNCCMtQ==" saltValue="nkx/GZk9aN67F/6Aff9s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copies="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4" zoomScaleNormal="100" zoomScaleSheetLayoutView="55" workbookViewId="0">
      <selection activeCell="A64" sqref="A64"/>
    </sheetView>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567</v>
      </c>
    </row>
    <row r="120" spans="125:125" ht="13.5" hidden="1" customHeight="1" x14ac:dyDescent="0.2"/>
    <row r="121" spans="125:125" ht="13.5" hidden="1" customHeight="1" x14ac:dyDescent="0.2">
      <c r="DU121" s="262"/>
    </row>
  </sheetData>
  <sheetProtection algorithmName="SHA-512" hashValue="fki6drh+pXlQsuYA9vmrJbj3GLao0oF5MFWgkQ6rsimUzT0f9j0OjCgFHxTH1kA7XNTmK3RHgI2Ww4AO+tHyEw==" saltValue="lEs9efIJqC6Wkpqap9qAw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568</v>
      </c>
    </row>
  </sheetData>
  <sheetProtection algorithmName="SHA-512" hashValue="ZOewEqljVyj3GUcX6C+qfbtq0qoHOQu368RtXmXi9GkiyZwKFnWGXck0dUMBSr4NuaO4XuFZ4U5zUCfkhMVYmg==" saltValue="8uEcEPSrUa5xgyuSn+zKQ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569</v>
      </c>
      <c r="G46" s="8" t="s">
        <v>570</v>
      </c>
      <c r="H46" s="8" t="s">
        <v>571</v>
      </c>
      <c r="I46" s="8" t="s">
        <v>572</v>
      </c>
      <c r="J46" s="9" t="s">
        <v>573</v>
      </c>
    </row>
    <row r="47" spans="2:10" ht="57.75" customHeight="1" x14ac:dyDescent="0.2">
      <c r="B47" s="10"/>
      <c r="C47" s="1168" t="s">
        <v>3</v>
      </c>
      <c r="D47" s="1168"/>
      <c r="E47" s="1169"/>
      <c r="F47" s="11">
        <v>11.98</v>
      </c>
      <c r="G47" s="12">
        <v>9.86</v>
      </c>
      <c r="H47" s="12">
        <v>6.17</v>
      </c>
      <c r="I47" s="12">
        <v>3.86</v>
      </c>
      <c r="J47" s="13">
        <v>4.75</v>
      </c>
    </row>
    <row r="48" spans="2:10" ht="57.75" customHeight="1" x14ac:dyDescent="0.2">
      <c r="B48" s="14"/>
      <c r="C48" s="1170" t="s">
        <v>4</v>
      </c>
      <c r="D48" s="1170"/>
      <c r="E48" s="1171"/>
      <c r="F48" s="15">
        <v>2.17</v>
      </c>
      <c r="G48" s="16">
        <v>1.77</v>
      </c>
      <c r="H48" s="16">
        <v>2.85</v>
      </c>
      <c r="I48" s="16">
        <v>2.62</v>
      </c>
      <c r="J48" s="17">
        <v>6.01</v>
      </c>
    </row>
    <row r="49" spans="2:10" ht="57.75" customHeight="1" thickBot="1" x14ac:dyDescent="0.25">
      <c r="B49" s="18"/>
      <c r="C49" s="1172" t="s">
        <v>5</v>
      </c>
      <c r="D49" s="1172"/>
      <c r="E49" s="1173"/>
      <c r="F49" s="19" t="s">
        <v>574</v>
      </c>
      <c r="G49" s="20" t="s">
        <v>575</v>
      </c>
      <c r="H49" s="20" t="s">
        <v>576</v>
      </c>
      <c r="I49" s="20">
        <v>2.29</v>
      </c>
      <c r="J49" s="21">
        <v>6.12</v>
      </c>
    </row>
    <row r="50" spans="2:10" ht="13" x14ac:dyDescent="0.2"/>
  </sheetData>
  <sheetProtection algorithmName="SHA-512" hashValue="19Sk2KbrIiy5QccPCrJ84rDCEg/Oaz4uwwh5eZ06egp27FESfSfmrZPfgCtSnxg3gjoDvEwQ5hNrkptUdmAekA==" saltValue="e+8DeynGratfr7y9wh/4q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中野　景太</cp:lastModifiedBy>
  <dcterms:created xsi:type="dcterms:W3CDTF">2023-02-20T06:34:19Z</dcterms:created>
  <dcterms:modified xsi:type="dcterms:W3CDTF">2023-10-17T09:25:10Z</dcterms:modified>
  <cp:category/>
</cp:coreProperties>
</file>