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16_地方公会計制度\R5\230906令和３年度財政状況資料集の作成について（2回目・地方公会計関係）\HPアップロード用\がっちゃんこ(最終)\"/>
    </mc:Choice>
  </mc:AlternateContent>
  <bookViews>
    <workbookView xWindow="0" yWindow="0" windowWidth="28800" windowHeight="12370" tabRatio="751"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36" i="10"/>
  <c r="C35" i="10"/>
  <c r="BW34" i="10"/>
  <c r="BW35" i="10" s="1"/>
  <c r="BW36" i="10" s="1"/>
  <c r="C34" i="10"/>
  <c r="CO34" i="10" l="1"/>
  <c r="CO35" i="10" s="1"/>
  <c r="CO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alcChain>
</file>

<file path=xl/sharedStrings.xml><?xml version="1.0" encoding="utf-8"?>
<sst xmlns="http://schemas.openxmlformats.org/spreadsheetml/2006/main" count="1096" uniqueCount="613">
  <si>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</si>
  <si>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</si>
  <si>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</si>
  <si>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</si>
  <si>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</si>
  <si>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</si>
  <si>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</si>
  <si>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</si>
  <si>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</si>
  <si>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</si>
  <si>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</si>
  <si>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</si>
  <si>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</si>
  <si>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</si>
  <si>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</si>
  <si>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</si>
  <si>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</si>
  <si>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</si>
  <si>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</si>
  <si>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</si>
  <si>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</si>
  <si>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</si>
  <si>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</si>
  <si>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</si>
  <si>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</si>
  <si>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</si>
  <si>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</si>
  <si>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</si>
  <si>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</si>
  <si>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</si>
  <si>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</si>
  <si>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</si>
  <si>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</si>
  <si>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</si>
  <si>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</si>
  <si>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</si>
  <si>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</si>
  <si>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</si>
  <si>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</si>
  <si>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</si>
  <si>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</si>
  <si>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</si>
  <si>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</si>
  <si>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</si>
  <si>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</si>
  <si>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</si>
  <si>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</si>
  <si>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</si>
  <si>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</si>
  <si>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</si>
  <si>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</si>
  <si>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</si>
  <si>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</si>
  <si>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</si>
  <si>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</si>
  <si>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</si>
  <si>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</si>
  <si>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</si>
  <si>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</si>
  <si>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</si>
  <si>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</si>
  <si>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</si>
  <si>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</si>
  <si>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</si>
  <si>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</si>
  <si>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</si>
  <si>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</si>
  <si>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</si>
  <si>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</si>
  <si>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</si>
  <si>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</si>
  <si>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</si>
  <si>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</si>
  <si>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</si>
  <si>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</si>
  <si>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</si>
  <si>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</si>
  <si>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</si>
  <si>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</si>
  <si>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</si>
  <si>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</si>
  <si>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</si>
  <si>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</si>
  <si>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</si>
  <si>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</si>
  <si>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</si>
  <si>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</si>
  <si>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</si>
  <si>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</si>
  <si>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</si>
  <si>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</si>
  <si>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</si>
  <si>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</si>
  <si>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</si>
  <si>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</si>
  <si>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</si>
  <si>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</si>
  <si>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</si>
  <si>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</si>
  <si>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</si>
  <si>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</si>
  <si>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</si>
  <si>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</si>
  <si>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</si>
  <si>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</si>
  <si>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</si>
  <si>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</si>
  <si>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</si>
  <si>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</si>
  <si>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</si>
  <si>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</si>
  <si>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</si>
  <si>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</si>
  <si>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</si>
  <si>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</si>
  <si>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</si>
  <si>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</si>
  <si>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</si>
  <si>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</si>
  <si>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</si>
  <si>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</si>
  <si>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</si>
  <si>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</si>
  <si>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</si>
  <si>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</si>
  <si>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</si>
  <si>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</si>
  <si>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</si>
  <si>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</si>
  <si>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</si>
  <si>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</si>
  <si>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</si>
  <si>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</si>
  <si>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</si>
  <si>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</si>
  <si>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</si>
  <si>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</si>
  <si>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</si>
  <si>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</si>
  <si>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</si>
  <si>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</si>
  <si>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</si>
  <si>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</si>
  <si>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</si>
  <si>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</si>
  <si>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</si>
  <si>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</si>
  <si>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</si>
  <si>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</si>
  <si>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</si>
  <si>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</si>
  <si>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</si>
  <si>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</si>
  <si>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</si>
  <si>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</si>
  <si>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</si>
  <si>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</si>
  <si>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</si>
  <si>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</si>
  <si>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</si>
  <si>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</si>
  <si>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</si>
  <si>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</si>
  <si>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</si>
  <si>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</si>
  <si>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</si>
  <si>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</si>
  <si>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</si>
  <si>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</si>
  <si>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</si>
  <si>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</si>
  <si>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</si>
  <si>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</si>
  <si>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</si>
  <si>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</si>
  <si>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</si>
  <si>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</si>
  <si>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</si>
  <si>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</si>
  <si>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</si>
  <si>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</si>
  <si>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</si>
  <si>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</si>
  <si>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</si>
  <si>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</si>
  <si>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</si>
  <si>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</si>
  <si>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</si>
  <si>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</si>
  <si>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</si>
  <si>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</si>
  <si>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</si>
  <si>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</si>
  <si>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</si>
  <si>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</si>
  <si>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</si>
  <si>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</si>
  <si>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</si>
  <si>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</si>
  <si>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</si>
  <si>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</si>
  <si>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</si>
  <si>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</si>
  <si>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</si>
  <si>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</si>
  <si>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</si>
  <si>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</si>
  <si>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</si>
  <si>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</si>
  <si>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</si>
  <si>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</si>
  <si>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島根県大田市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</si>
  <si>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</si>
  <si>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</si>
  <si>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</si>
  <si>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</si>
  <si>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</si>
  <si>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</si>
  <si>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</si>
  <si>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</si>
  <si>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</si>
  <si>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</si>
  <si>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</si>
  <si>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</si>
  <si>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</si>
  <si>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</si>
  <si>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</si>
  <si>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</si>
  <si>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</si>
  <si>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</si>
  <si>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</si>
  <si>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</si>
  <si>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</si>
  <si>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</si>
  <si>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</si>
  <si>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</si>
  <si>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</si>
  <si>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</si>
  <si>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</si>
  <si>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</si>
  <si>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</si>
  <si>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</si>
  <si>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</si>
  <si>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</si>
  <si>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</si>
  <si>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</si>
  <si>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</si>
  <si>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</si>
  <si>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</si>
  <si>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</si>
  <si>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</si>
  <si>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</si>
  <si>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</si>
  <si>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</si>
  <si>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</si>
  <si>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</si>
  <si>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</si>
  <si>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</si>
  <si>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</si>
  <si>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</si>
  <si>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</si>
  <si>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</si>
  <si>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</si>
  <si>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</si>
  <si>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</si>
  <si>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</si>
  <si>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</si>
  <si>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</si>
  <si>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</si>
  <si>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</si>
  <si>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</si>
  <si>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</si>
  <si>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</si>
  <si>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</si>
  <si>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</si>
  <si>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</si>
  <si>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</si>
  <si>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</si>
  <si>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</si>
  <si>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</si>
  <si>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</si>
  <si>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</si>
  <si>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</si>
  <si>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</si>
  <si>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</si>
  <si>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</si>
  <si>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</si>
  <si>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</si>
  <si>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</si>
  <si>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</si>
  <si>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</si>
  <si>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</si>
  <si>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</si>
  <si>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</si>
  <si>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</si>
  <si>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</si>
  <si>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</si>
  <si>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</si>
  <si>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</si>
  <si>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</si>
  <si>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</si>
  <si>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</si>
  <si>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</si>
  <si>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</si>
  <si>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</si>
  <si>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</si>
  <si>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</si>
  <si>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</si>
  <si>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</si>
  <si>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</si>
  <si>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</si>
  <si>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</si>
  <si>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</si>
  <si>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</si>
  <si>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</si>
  <si>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</si>
  <si>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</si>
  <si>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</si>
  <si>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</si>
  <si>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</si>
  <si>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</si>
  <si>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</si>
  <si>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</si>
  <si>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</si>
  <si>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</si>
  <si>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</si>
  <si>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</si>
  <si>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</si>
  <si>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</si>
  <si>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</si>
  <si>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</si>
  <si>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</si>
  <si>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</si>
  <si>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</si>
  <si>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</si>
  <si>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</si>
  <si>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</si>
  <si>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</si>
  <si>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</si>
  <si>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</si>
  <si>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</si>
  <si>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</si>
  <si>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</si>
  <si>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</si>
  <si>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</si>
  <si>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</si>
  <si>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</si>
  <si>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</si>
  <si>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</si>
  <si>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</si>
  <si>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</si>
  <si>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</si>
  <si>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</si>
  <si>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</si>
  <si>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</si>
  <si>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</si>
  <si>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</si>
  <si>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</si>
  <si>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</si>
  <si>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</si>
  <si>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</si>
  <si>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</si>
  <si>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</si>
  <si>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</si>
  <si>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</si>
  <si>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</si>
  <si>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島根県大田市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</si>
  <si>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</si>
  <si>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</si>
  <si>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</si>
  <si>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</si>
  <si>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</si>
  <si>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</si>
  <si>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</si>
  <si>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</si>
  <si>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</si>
  <si>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</si>
  <si>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</si>
  <si>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</si>
  <si>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</si>
  <si>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</si>
  <si>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</si>
  <si>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</si>
  <si>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</si>
  <si>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</si>
  <si>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</si>
  <si>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</si>
  <si>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簡易給水施設事業特別会計</t>
    <phoneticPr fontId="5"/>
  </si>
  <si>
    <t>-</t>
    <phoneticPr fontId="5"/>
  </si>
  <si>
    <t>大田市駅周辺土地区画整理事業特別会計（普通会計）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</si>
  <si>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</si>
  <si>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</si>
  <si>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</si>
  <si>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</si>
  <si>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</si>
  <si>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</si>
  <si>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</si>
  <si>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</si>
  <si>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</si>
  <si>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</si>
  <si>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</si>
  <si>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</si>
  <si>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</si>
  <si>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</si>
  <si>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</si>
  <si>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</si>
  <si>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</si>
  <si>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</si>
  <si>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</si>
  <si>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</si>
  <si>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</si>
  <si>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</si>
  <si>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法適用企業</t>
    <phoneticPr fontId="5"/>
  </si>
  <si>
    <t>大田市下水道事業会計</t>
    <phoneticPr fontId="5"/>
  </si>
  <si>
    <t>法適用企業</t>
    <phoneticPr fontId="5"/>
  </si>
  <si>
    <t>生活排水処理事業特別会計</t>
    <phoneticPr fontId="5"/>
  </si>
  <si>
    <t>-</t>
    <phoneticPr fontId="5"/>
  </si>
  <si>
    <t>法非適用企業</t>
    <phoneticPr fontId="5"/>
  </si>
  <si>
    <t>農業集落排水事業特別会計</t>
    <phoneticPr fontId="5"/>
  </si>
  <si>
    <t>大田市駅周辺土地区画整理事業特別会計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</si>
  <si>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</si>
  <si>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</si>
  <si>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</si>
  <si>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</si>
  <si>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</si>
  <si>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</si>
  <si>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</si>
  <si>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</si>
  <si>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</si>
  <si>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</si>
  <si>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</si>
  <si>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</si>
  <si>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</si>
  <si>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</si>
  <si>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</si>
  <si>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</si>
  <si>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</si>
  <si>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</si>
  <si>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</si>
  <si>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</si>
  <si>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</si>
  <si>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</si>
  <si>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</si>
  <si>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</si>
  <si>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</si>
  <si>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</si>
  <si>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</si>
  <si>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</si>
  <si>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</si>
  <si>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</si>
  <si>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</si>
  <si>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</si>
  <si>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</si>
  <si>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</si>
  <si>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</si>
  <si>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</si>
  <si>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</si>
  <si>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</si>
  <si>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</si>
  <si>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</si>
  <si>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</si>
  <si>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</si>
  <si>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</si>
  <si>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</si>
  <si>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</si>
  <si>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</si>
  <si>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</si>
  <si>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</si>
  <si>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</si>
  <si>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</si>
  <si>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</si>
  <si>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</si>
  <si>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</si>
  <si>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</si>
  <si>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</si>
  <si>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</si>
  <si>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</si>
  <si>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</si>
  <si>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</si>
  <si>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</si>
  <si>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大田市病院事業会計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</si>
  <si>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</si>
  <si>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</si>
  <si>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大田市下水道事業会計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</si>
  <si>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</si>
  <si>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大田市水道事業会計</t>
    <phoneticPr fontId="5"/>
  </si>
  <si>
    <t>(Ｆ)</t>
    <phoneticPr fontId="5"/>
  </si>
  <si>
    <t>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</si>
  <si>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</si>
  <si>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</si>
  <si>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</si>
  <si>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</si>
  <si>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</si>
  <si>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</si>
  <si>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</si>
  <si>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</si>
  <si>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</si>
  <si>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</si>
  <si>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</si>
  <si>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</si>
  <si>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</si>
  <si>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</si>
  <si>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</si>
  <si>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</si>
  <si>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</si>
  <si>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</si>
  <si>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</si>
  <si>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</si>
  <si>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</si>
  <si>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</si>
  <si>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</si>
  <si>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</si>
  <si>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</si>
  <si>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</si>
  <si>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</si>
  <si>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</si>
  <si>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</si>
  <si>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</si>
  <si>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</si>
  <si>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</si>
  <si>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</si>
  <si>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</si>
  <si>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</si>
  <si>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</si>
  <si>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</si>
  <si>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</si>
  <si>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</si>
  <si>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</si>
  <si>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</si>
  <si>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</si>
  <si>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</si>
  <si>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</si>
  <si>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</si>
  <si>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</si>
  <si>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</si>
  <si>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</si>
  <si>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</si>
  <si>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</si>
  <si>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</si>
  <si>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</si>
  <si>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</si>
  <si>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</si>
  <si>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</si>
  <si>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</si>
  <si>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</si>
  <si>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</si>
  <si>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</si>
  <si>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</si>
  <si>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</si>
  <si>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</si>
  <si>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</si>
  <si>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</si>
  <si>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</si>
  <si>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</si>
  <si>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</si>
  <si>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</si>
  <si>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</si>
  <si>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</si>
  <si>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</si>
  <si>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</si>
  <si>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</si>
  <si>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</si>
  <si>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</si>
  <si>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</si>
  <si>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</si>
  <si>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</si>
  <si>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</si>
  <si>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</si>
  <si>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</si>
  <si>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</si>
  <si>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</si>
  <si>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0.12</t>
  </si>
  <si>
    <t>▲ 2.39</t>
  </si>
  <si>
    <t>▲ 0.69</t>
  </si>
  <si>
    <t>大田市病院事業会計</t>
  </si>
  <si>
    <t>一般会計</t>
  </si>
  <si>
    <t>大田市水道事業会計</t>
  </si>
  <si>
    <t>介護保険事業特別会計</t>
  </si>
  <si>
    <t>大田市下水道事業会計</t>
  </si>
  <si>
    <t>国民健康保険事業特別会計</t>
  </si>
  <si>
    <t>後期高齢者医療事業特別会計</t>
  </si>
  <si>
    <t>国民健康保険診療所事業特別会計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</si>
  <si>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</si>
  <si>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</si>
  <si>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</si>
  <si>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</si>
  <si>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</si>
  <si>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</si>
  <si>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</si>
  <si>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</si>
  <si>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（公財）大田市体育・公園・文化事業団</t>
  </si>
  <si>
    <t>（株）大田ふるさとセンター</t>
  </si>
  <si>
    <t>（公財）シルバーランド振興事業団</t>
  </si>
  <si>
    <t>島根県市町村総合事務組合</t>
  </si>
  <si>
    <t>島根県後期高齢者医療広域連合（普通会計）</t>
  </si>
  <si>
    <t>島根県後期高齢者医療広域連合（後期高齢者医療事業特別会計）</t>
  </si>
  <si>
    <t xml:space="preserve">※8：職員の状況については、令和3年地方公務員給与実態調査に基づいている。 </t>
    <phoneticPr fontId="2"/>
  </si>
  <si>
    <t>合併振興基金</t>
    <rPh sb="0" eb="6">
      <t>ガッペイシンコウキキン</t>
    </rPh>
    <phoneticPr fontId="2"/>
  </si>
  <si>
    <t>まちづくり推進基金</t>
    <rPh sb="5" eb="9">
      <t>スイシンキキン</t>
    </rPh>
    <phoneticPr fontId="2"/>
  </si>
  <si>
    <t>石見銀山基金</t>
    <rPh sb="0" eb="6">
      <t>イワミギンザンキキン</t>
    </rPh>
    <phoneticPr fontId="2"/>
  </si>
  <si>
    <t>過疎地域持続的発展特別事業基金</t>
    <rPh sb="0" eb="9">
      <t>カソチイキジゾクテキハッテン</t>
    </rPh>
    <rPh sb="9" eb="11">
      <t>トクベツ</t>
    </rPh>
    <rPh sb="11" eb="13">
      <t>ジギョウ</t>
    </rPh>
    <rPh sb="13" eb="15">
      <t>キキン</t>
    </rPh>
    <phoneticPr fontId="2"/>
  </si>
  <si>
    <t>公共施設総合管理基金</t>
    <rPh sb="0" eb="10">
      <t>コウキョウシセツソウゴウカンリキキン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</si>
  <si>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</si>
  <si>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</si>
  <si>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将来負担比率及び有形固定資産減価償却率ともに、例年類似団体平均より高い水準が続いており、減価償却を終えてきているにも関わらず将来負担も大きく抱えている状況にある。
　今後、老朽化が進んだ公共施設の更新等の大規模な普通建設事業が予定されており、将来負担比率の上昇が見込まれるため、「公共施設等適正化計画」に基づき、老朽化した施設の適正な管理を行っていく必要が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4" eb="32">
      <t>レイネンルイジダンタイヘイキン</t>
    </rPh>
    <rPh sb="34" eb="35">
      <t>タカ</t>
    </rPh>
    <rPh sb="36" eb="38">
      <t>スイジュン</t>
    </rPh>
    <rPh sb="39" eb="40">
      <t>ツヅ</t>
    </rPh>
    <rPh sb="45" eb="49">
      <t>ゲンカショウキャク</t>
    </rPh>
    <rPh sb="50" eb="51">
      <t>オ</t>
    </rPh>
    <rPh sb="59" eb="60">
      <t>カカ</t>
    </rPh>
    <rPh sb="63" eb="67">
      <t>ショウライフタン</t>
    </rPh>
    <rPh sb="68" eb="69">
      <t>オオ</t>
    </rPh>
    <rPh sb="71" eb="72">
      <t>カカ</t>
    </rPh>
    <rPh sb="76" eb="78">
      <t>ジョウキョウ</t>
    </rPh>
    <rPh sb="84" eb="86">
      <t>コンゴ</t>
    </rPh>
    <rPh sb="87" eb="90">
      <t>ロウキュウカ</t>
    </rPh>
    <rPh sb="91" eb="92">
      <t>スス</t>
    </rPh>
    <rPh sb="94" eb="98">
      <t>コウキョウシセツ</t>
    </rPh>
    <rPh sb="99" eb="102">
      <t>コウシントウ</t>
    </rPh>
    <rPh sb="103" eb="106">
      <t>ダイキボ</t>
    </rPh>
    <rPh sb="107" eb="111">
      <t>フツウケンセツ</t>
    </rPh>
    <rPh sb="111" eb="113">
      <t>ジギョウ</t>
    </rPh>
    <rPh sb="114" eb="116">
      <t>ヨテイ</t>
    </rPh>
    <rPh sb="122" eb="128">
      <t>ショウライフタンヒリツ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</si>
  <si>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</si>
  <si>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</si>
  <si>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</si>
  <si>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</si>
  <si>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</si>
  <si>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</si>
  <si>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将来負担比率及び実質公債費比率ともに、例年類似団体より高い水準が続いている。
　令和３年度は、両比率とも減少となったが、近年の標準財政規模の減少や新病院建設事業に係る元利償還金や下水道整備事業に係る準元利償還金の増等、比率が上昇する要因は多数あるため、引き続き地方債残高の適正な管理や公債費の平準化に努めていく必要がある。</t>
    <rPh sb="1" eb="7">
      <t>ショウライフタンヒリツ</t>
    </rPh>
    <rPh sb="7" eb="8">
      <t>オヨ</t>
    </rPh>
    <rPh sb="9" eb="16">
      <t>ジッシツコウサイヒヒリツ</t>
    </rPh>
    <rPh sb="20" eb="22">
      <t>レイネン</t>
    </rPh>
    <rPh sb="22" eb="26">
      <t>ルイジダンタイ</t>
    </rPh>
    <rPh sb="28" eb="29">
      <t>タカ</t>
    </rPh>
    <rPh sb="30" eb="32">
      <t>スイジュン</t>
    </rPh>
    <rPh sb="33" eb="34">
      <t>ツヅ</t>
    </rPh>
    <rPh sb="41" eb="43">
      <t>レイワ</t>
    </rPh>
    <rPh sb="44" eb="46">
      <t>ネンド</t>
    </rPh>
    <rPh sb="48" eb="51">
      <t>リョウヒリツ</t>
    </rPh>
    <rPh sb="53" eb="55">
      <t>ゲンショウ</t>
    </rPh>
    <rPh sb="61" eb="63">
      <t>キンネン</t>
    </rPh>
    <rPh sb="64" eb="70">
      <t>ヒョウジュンザイセイキボ</t>
    </rPh>
    <rPh sb="71" eb="73">
      <t>ゲンショウ</t>
    </rPh>
    <rPh sb="74" eb="81">
      <t>シンビョウインケンセツジギョウ</t>
    </rPh>
    <rPh sb="82" eb="83">
      <t>カカ</t>
    </rPh>
    <rPh sb="84" eb="89">
      <t>ガンリショウカンキン</t>
    </rPh>
    <rPh sb="90" eb="97">
      <t>ゲスイドウセイビジギョウ</t>
    </rPh>
    <rPh sb="98" eb="99">
      <t>カカ</t>
    </rPh>
    <rPh sb="100" eb="101">
      <t>ジュン</t>
    </rPh>
    <rPh sb="101" eb="106">
      <t>ガンリショウカンキン</t>
    </rPh>
    <rPh sb="107" eb="108">
      <t>ゾウ</t>
    </rPh>
    <rPh sb="108" eb="109">
      <t>トウ</t>
    </rPh>
    <rPh sb="110" eb="112">
      <t>ヒリツ</t>
    </rPh>
    <rPh sb="113" eb="115">
      <t>ジョウショウ</t>
    </rPh>
    <rPh sb="117" eb="119">
      <t>ヨウイン</t>
    </rPh>
    <rPh sb="120" eb="122">
      <t>タスウ</t>
    </rPh>
    <rPh sb="127" eb="128">
      <t>ヒ</t>
    </rPh>
    <rPh sb="129" eb="130">
      <t>ツヅ</t>
    </rPh>
    <rPh sb="131" eb="136">
      <t>チホウサイザンダカ</t>
    </rPh>
    <rPh sb="137" eb="139">
      <t>テキセイ</t>
    </rPh>
    <rPh sb="140" eb="142">
      <t>カンリ</t>
    </rPh>
    <rPh sb="143" eb="146">
      <t>コウサイヒ</t>
    </rPh>
    <rPh sb="147" eb="150">
      <t>ヘイジュンカ</t>
    </rPh>
    <rPh sb="151" eb="152">
      <t>ツト</t>
    </rPh>
    <rPh sb="156" eb="158">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</si>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</sst>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c:ext xmlns:c16="http://schemas.microsoft.com/office/drawing/2014/chart" uri="{C3380CC4-5D6E-409C-BE32-E72D297353CC}">
              <c16:uniqueId val="{00000000-6207-41A7-841B-E7F00B947C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66222</c:v>
                </c:pt>
                <c:pt idx="1">
                  <c:v>67350</c:v>
                </c:pt>
                <c:pt idx="2">
                  <c:v>117795</c:v>
                </c:pt>
                <c:pt idx="3">
                  <c:v>136198</c:v>
                </c:pt>
                <c:pt idx="4">
                  <c:v>159290</c:v>
                </c:pt>
              </c:numCache>
            </c:numRef>
          </c:val>
          <c:smooth val="0"/>
          <c:extLst>
            <c:ext xmlns:c16="http://schemas.microsoft.com/office/drawing/2014/chart" uri="{C3380CC4-5D6E-409C-BE32-E72D297353CC}">
              <c16:uniqueId val="{00000001-6207-41A7-841B-E7F00B947C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c:v>
                </c:pt>
                <c:pt idx="1">
                  <c:v>2.36</c:v>
                </c:pt>
                <c:pt idx="2">
                  <c:v>2.93</c:v>
                </c:pt>
                <c:pt idx="3">
                  <c:v>2.19</c:v>
                </c:pt>
                <c:pt idx="4">
                  <c:v>6.05</c:v>
                </c:pt>
              </c:numCache>
            </c:numRef>
          </c:val>
          <c:extLst>
            <c:ext xmlns:c16="http://schemas.microsoft.com/office/drawing/2014/chart" uri="{C3380CC4-5D6E-409C-BE32-E72D297353CC}">
              <c16:uniqueId val="{00000000-69E7-4D61-BF19-B6CC267D71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13.26</c:v>
                </c:pt>
                <c:pt idx="1">
                  <c:v>10.81</c:v>
                </c:pt>
                <c:pt idx="2">
                  <c:v>12.32</c:v>
                </c:pt>
                <c:pt idx="3">
                  <c:v>12.11</c:v>
                </c:pt>
                <c:pt idx="4">
                  <c:v>11.87</c:v>
                </c:pt>
              </c:numCache>
            </c:numRef>
          </c:val>
          <c:extLst>
            <c:ext xmlns:c16="http://schemas.microsoft.com/office/drawing/2014/chart" uri="{C3380CC4-5D6E-409C-BE32-E72D297353CC}">
              <c16:uniqueId val="{00000001-69E7-4D61-BF19-B6CC267D71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-0.12</c:v>
                </c:pt>
                <c:pt idx="1">
                  <c:v>-2.39</c:v>
                </c:pt>
                <c:pt idx="2">
                  <c:v>1.97</c:v>
                </c:pt>
                <c:pt idx="3">
                  <c:v>-0.69</c:v>
                </c:pt>
                <c:pt idx="4">
                  <c:v>3.9</c:v>
                </c:pt>
              </c:numCache>
            </c:numRef>
          </c:val>
          <c:smooth val="0"/>
          <c:extLst>
            <c:ext xmlns:c16="http://schemas.microsoft.com/office/drawing/2014/chart" uri="{C3380CC4-5D6E-409C-BE32-E72D297353CC}">
              <c16:uniqueId val="{00000002-69E7-4D61-BF19-B6CC267D71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0.16</c:v>
                </c:pt>
                <c:pt idx="6">
                  <c:v>#N/A</c:v>
                </c:pt>
                <c:pt idx="7">
                  <c:v>0</c:v>
                </c:pt>
                <c:pt idx="8">
                  <c:v>#N/A</c:v>
                </c:pt>
                <c:pt idx="9">
                  <c:v>0</c:v>
                </c:pt>
              </c:numCache>
            </c:numRef>
          </c:val>
          <c:extLst>
            <c:ext xmlns:c16="http://schemas.microsoft.com/office/drawing/2014/chart" uri="{C3380CC4-5D6E-409C-BE32-E72D297353CC}">
              <c16:uniqueId val="{00000000-F240-49B8-9403-1EFFC866C1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40-49B8-9403-1EFFC866C163}"/>
            </c:ext>
          </c:extLst>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F240-49B8-9403-1EFFC866C16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0.06</c:v>
                </c:pt>
                <c:pt idx="8">
                  <c:v>#N/A</c:v>
                </c:pt>
                <c:pt idx="9">
                  <c:v>0.06</c:v>
                </c:pt>
              </c:numCache>
            </c:numRef>
          </c:val>
          <c:extLst>
            <c:ext xmlns:c16="http://schemas.microsoft.com/office/drawing/2014/chart" uri="{C3380CC4-5D6E-409C-BE32-E72D297353CC}">
              <c16:uniqueId val="{00000003-F240-49B8-9403-1EFFC866C16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0.63</c:v>
                </c:pt>
                <c:pt idx="2">
                  <c:v>#N/A</c:v>
                </c:pt>
                <c:pt idx="3">
                  <c:v>0.19</c:v>
                </c:pt>
                <c:pt idx="4">
                  <c:v>#N/A</c:v>
                </c:pt>
                <c:pt idx="5">
                  <c:v>0.51</c:v>
                </c:pt>
                <c:pt idx="6">
                  <c:v>#N/A</c:v>
                </c:pt>
                <c:pt idx="7">
                  <c:v>0.45</c:v>
                </c:pt>
                <c:pt idx="8">
                  <c:v>#N/A</c:v>
                </c:pt>
                <c:pt idx="9">
                  <c:v>0.42</c:v>
                </c:pt>
              </c:numCache>
            </c:numRef>
          </c:val>
          <c:extLst>
            <c:ext xmlns:c16="http://schemas.microsoft.com/office/drawing/2014/chart" uri="{C3380CC4-5D6E-409C-BE32-E72D297353CC}">
              <c16:uniqueId val="{00000004-F240-49B8-9403-1EFFC866C163}"/>
            </c:ext>
          </c:extLst>
        </c:ser>
        <c:ser>
          <c:idx val="5"/>
          <c:order val="5"/>
          <c:tx>
            <c:strRef>
              <c:f>データシート!$A$32</c:f>
              <c:strCache>
                <c:ptCount val="1"/>
                <c:pt idx="0">
                  <c:v>大田市下水道事業会計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0.48</c:v>
                </c:pt>
                <c:pt idx="8">
                  <c:v>#N/A</c:v>
                </c:pt>
                <c:pt idx="9">
                  <c:v>0.52</c:v>
                </c:pt>
              </c:numCache>
            </c:numRef>
          </c:val>
          <c:extLst>
            <c:ext xmlns:c16="http://schemas.microsoft.com/office/drawing/2014/chart" uri="{C3380CC4-5D6E-409C-BE32-E72D297353CC}">
              <c16:uniqueId val="{00000005-F240-49B8-9403-1EFFC866C16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0.75</c:v>
                </c:pt>
                <c:pt idx="2">
                  <c:v>#N/A</c:v>
                </c:pt>
                <c:pt idx="3">
                  <c:v>0.95</c:v>
                </c:pt>
                <c:pt idx="4">
                  <c:v>#N/A</c:v>
                </c:pt>
                <c:pt idx="5">
                  <c:v>0.08</c:v>
                </c:pt>
                <c:pt idx="6">
                  <c:v>#N/A</c:v>
                </c:pt>
                <c:pt idx="7">
                  <c:v>0.41</c:v>
                </c:pt>
                <c:pt idx="8">
                  <c:v>#N/A</c:v>
                </c:pt>
                <c:pt idx="9">
                  <c:v>0.87</c:v>
                </c:pt>
              </c:numCache>
            </c:numRef>
          </c:val>
          <c:extLst>
            <c:ext xmlns:c16="http://schemas.microsoft.com/office/drawing/2014/chart" uri="{C3380CC4-5D6E-409C-BE32-E72D297353CC}">
              <c16:uniqueId val="{00000006-F240-49B8-9403-1EFFC866C163}"/>
            </c:ext>
          </c:extLst>
        </c:ser>
        <c:ser>
          <c:idx val="7"/>
          <c:order val="7"/>
          <c:tx>
            <c:strRef>
              <c:f>データシート!$A$34</c:f>
              <c:strCache>
                <c:ptCount val="1"/>
                <c:pt idx="0">
                  <c:v>大田市水道事業会計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4.92</c:v>
                </c:pt>
                <c:pt idx="2">
                  <c:v>#N/A</c:v>
                </c:pt>
                <c:pt idx="3">
                  <c:v>4.87</c:v>
                </c:pt>
                <c:pt idx="4">
                  <c:v>#N/A</c:v>
                </c:pt>
                <c:pt idx="5">
                  <c:v>4.74</c:v>
                </c:pt>
                <c:pt idx="6">
                  <c:v>#N/A</c:v>
                </c:pt>
                <c:pt idx="7">
                  <c:v>4.3600000000000003</c:v>
                </c:pt>
                <c:pt idx="8">
                  <c:v>#N/A</c:v>
                </c:pt>
                <c:pt idx="9">
                  <c:v>4.1399999999999997</c:v>
                </c:pt>
              </c:numCache>
            </c:numRef>
          </c:val>
          <c:extLst>
            <c:ext xmlns:c16="http://schemas.microsoft.com/office/drawing/2014/chart" uri="{C3380CC4-5D6E-409C-BE32-E72D297353CC}">
              <c16:uniqueId val="{00000007-F240-49B8-9403-1EFFC866C1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1.75</c:v>
                </c:pt>
                <c:pt idx="2">
                  <c:v>#N/A</c:v>
                </c:pt>
                <c:pt idx="3">
                  <c:v>2.36</c:v>
                </c:pt>
                <c:pt idx="4">
                  <c:v>#N/A</c:v>
                </c:pt>
                <c:pt idx="5">
                  <c:v>2.93</c:v>
                </c:pt>
                <c:pt idx="6">
                  <c:v>#N/A</c:v>
                </c:pt>
                <c:pt idx="7">
                  <c:v>2.1800000000000002</c:v>
                </c:pt>
                <c:pt idx="8">
                  <c:v>#N/A</c:v>
                </c:pt>
                <c:pt idx="9">
                  <c:v>6.04</c:v>
                </c:pt>
              </c:numCache>
            </c:numRef>
          </c:val>
          <c:extLst>
            <c:ext xmlns:c16="http://schemas.microsoft.com/office/drawing/2014/chart" uri="{C3380CC4-5D6E-409C-BE32-E72D297353CC}">
              <c16:uniqueId val="{00000008-F240-49B8-9403-1EFFC866C163}"/>
            </c:ext>
          </c:extLst>
        </c:ser>
        <c:ser>
          <c:idx val="9"/>
          <c:order val="9"/>
          <c:tx>
            <c:strRef>
              <c:f>データシート!$A$36</c:f>
              <c:strCache>
                <c:ptCount val="1"/>
                <c:pt idx="0">
                  <c:v>大田市病院事業会計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2.83</c:v>
                </c:pt>
                <c:pt idx="2">
                  <c:v>#N/A</c:v>
                </c:pt>
                <c:pt idx="3">
                  <c:v>2.97</c:v>
                </c:pt>
                <c:pt idx="4">
                  <c:v>#N/A</c:v>
                </c:pt>
                <c:pt idx="5">
                  <c:v>1.41</c:v>
                </c:pt>
                <c:pt idx="6">
                  <c:v>#N/A</c:v>
                </c:pt>
                <c:pt idx="7">
                  <c:v>2.36</c:v>
                </c:pt>
                <c:pt idx="8">
                  <c:v>#N/A</c:v>
                </c:pt>
                <c:pt idx="9">
                  <c:v>6.31</c:v>
                </c:pt>
              </c:numCache>
            </c:numRef>
          </c:val>
          <c:extLst>
            <c:ext xmlns:c16="http://schemas.microsoft.com/office/drawing/2014/chart" uri="{C3380CC4-5D6E-409C-BE32-E72D297353CC}">
              <c16:uniqueId val="{00000009-F240-49B8-9403-1EFFC866C1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2966</c:v>
                </c:pt>
                <c:pt idx="5">
                  <c:v>3000</c:v>
                </c:pt>
                <c:pt idx="8">
                  <c:v>3034</c:v>
                </c:pt>
                <c:pt idx="11">
                  <c:v>2930</c:v>
                </c:pt>
                <c:pt idx="14">
                  <c:v>2811</c:v>
                </c:pt>
              </c:numCache>
            </c:numRef>
          </c:val>
          <c:extLst>
            <c:ext xmlns:c16="http://schemas.microsoft.com/office/drawing/2014/chart" uri="{C3380CC4-5D6E-409C-BE32-E72D297353CC}">
              <c16:uniqueId val="{00000000-B1F6-4DA4-8831-974D6E238E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F6-4DA4-8831-974D6E238E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126</c:v>
                </c:pt>
                <c:pt idx="3">
                  <c:v>119</c:v>
                </c:pt>
                <c:pt idx="6">
                  <c:v>128</c:v>
                </c:pt>
                <c:pt idx="9">
                  <c:v>130</c:v>
                </c:pt>
                <c:pt idx="12">
                  <c:v>132</c:v>
                </c:pt>
              </c:numCache>
            </c:numRef>
          </c:val>
          <c:extLst>
            <c:ext xmlns:c16="http://schemas.microsoft.com/office/drawing/2014/chart" uri="{C3380CC4-5D6E-409C-BE32-E72D297353CC}">
              <c16:uniqueId val="{00000002-B1F6-4DA4-8831-974D6E238E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F6-4DA4-8831-974D6E238E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889</c:v>
                </c:pt>
                <c:pt idx="3">
                  <c:v>911</c:v>
                </c:pt>
                <c:pt idx="6">
                  <c:v>943</c:v>
                </c:pt>
                <c:pt idx="9">
                  <c:v>661</c:v>
                </c:pt>
                <c:pt idx="12">
                  <c:v>744</c:v>
                </c:pt>
              </c:numCache>
            </c:numRef>
          </c:val>
          <c:extLst>
            <c:ext xmlns:c16="http://schemas.microsoft.com/office/drawing/2014/chart" uri="{C3380CC4-5D6E-409C-BE32-E72D297353CC}">
              <c16:uniqueId val="{00000004-B1F6-4DA4-8831-974D6E238E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F6-4DA4-8831-974D6E238E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F6-4DA4-8831-974D6E238E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3492</c:v>
                </c:pt>
                <c:pt idx="3">
                  <c:v>3381</c:v>
                </c:pt>
                <c:pt idx="6">
                  <c:v>3369</c:v>
                </c:pt>
                <c:pt idx="9">
                  <c:v>3307</c:v>
                </c:pt>
                <c:pt idx="12">
                  <c:v>3236</c:v>
                </c:pt>
              </c:numCache>
            </c:numRef>
          </c:val>
          <c:extLst>
            <c:ext xmlns:c16="http://schemas.microsoft.com/office/drawing/2014/chart" uri="{C3380CC4-5D6E-409C-BE32-E72D297353CC}">
              <c16:uniqueId val="{00000007-B1F6-4DA4-8831-974D6E238E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1541</c:v>
                </c:pt>
                <c:pt idx="2">
                  <c:v>#N/A</c:v>
                </c:pt>
                <c:pt idx="3">
                  <c:v>#N/A</c:v>
                </c:pt>
                <c:pt idx="4">
                  <c:v>1411</c:v>
                </c:pt>
                <c:pt idx="5">
                  <c:v>#N/A</c:v>
                </c:pt>
                <c:pt idx="6">
                  <c:v>#N/A</c:v>
                </c:pt>
                <c:pt idx="7">
                  <c:v>1406</c:v>
                </c:pt>
                <c:pt idx="8">
                  <c:v>#N/A</c:v>
                </c:pt>
                <c:pt idx="9">
                  <c:v>#N/A</c:v>
                </c:pt>
                <c:pt idx="10">
                  <c:v>1168</c:v>
                </c:pt>
                <c:pt idx="11">
                  <c:v>#N/A</c:v>
                </c:pt>
                <c:pt idx="12">
                  <c:v>#N/A</c:v>
                </c:pt>
                <c:pt idx="13">
                  <c:v>1301</c:v>
                </c:pt>
                <c:pt idx="14">
                  <c:v>#N/A</c:v>
                </c:pt>
              </c:numCache>
            </c:numRef>
          </c:val>
          <c:smooth val="0"/>
          <c:extLst>
            <c:ext xmlns:c16="http://schemas.microsoft.com/office/drawing/2014/chart" uri="{C3380CC4-5D6E-409C-BE32-E72D297353CC}">
              <c16:uniqueId val="{00000008-B1F6-4DA4-8831-974D6E238E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27789</c:v>
                </c:pt>
                <c:pt idx="5">
                  <c:v>28187</c:v>
                </c:pt>
                <c:pt idx="8">
                  <c:v>33599</c:v>
                </c:pt>
                <c:pt idx="11">
                  <c:v>32988</c:v>
                </c:pt>
                <c:pt idx="14">
                  <c:v>33049</c:v>
                </c:pt>
              </c:numCache>
            </c:numRef>
          </c:val>
          <c:extLst>
            <c:ext xmlns:c16="http://schemas.microsoft.com/office/drawing/2014/chart" uri="{C3380CC4-5D6E-409C-BE32-E72D297353CC}">
              <c16:uniqueId val="{00000000-CB78-40C6-BA5C-B2B6A7FD1F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1524</c:v>
                </c:pt>
                <c:pt idx="5">
                  <c:v>1425</c:v>
                </c:pt>
                <c:pt idx="8">
                  <c:v>1376</c:v>
                </c:pt>
                <c:pt idx="11">
                  <c:v>1468</c:v>
                </c:pt>
                <c:pt idx="14">
                  <c:v>1635</c:v>
                </c:pt>
              </c:numCache>
            </c:numRef>
          </c:val>
          <c:extLst>
            <c:ext xmlns:c16="http://schemas.microsoft.com/office/drawing/2014/chart" uri="{C3380CC4-5D6E-409C-BE32-E72D297353CC}">
              <c16:uniqueId val="{00000001-CB78-40C6-BA5C-B2B6A7FD1F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6600</c:v>
                </c:pt>
                <c:pt idx="5">
                  <c:v>5334</c:v>
                </c:pt>
                <c:pt idx="8">
                  <c:v>4660</c:v>
                </c:pt>
                <c:pt idx="11">
                  <c:v>4336</c:v>
                </c:pt>
                <c:pt idx="14">
                  <c:v>4470</c:v>
                </c:pt>
              </c:numCache>
            </c:numRef>
          </c:val>
          <c:extLst>
            <c:ext xmlns:c16="http://schemas.microsoft.com/office/drawing/2014/chart" uri="{C3380CC4-5D6E-409C-BE32-E72D297353CC}">
              <c16:uniqueId val="{00000002-CB78-40C6-BA5C-B2B6A7FD1F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78-40C6-BA5C-B2B6A7FD1F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78-40C6-BA5C-B2B6A7FD1F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78-40C6-BA5C-B2B6A7FD1F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4329</c:v>
                </c:pt>
                <c:pt idx="3">
                  <c:v>4105</c:v>
                </c:pt>
                <c:pt idx="6">
                  <c:v>4056</c:v>
                </c:pt>
                <c:pt idx="9">
                  <c:v>3980</c:v>
                </c:pt>
                <c:pt idx="12">
                  <c:v>3904</c:v>
                </c:pt>
              </c:numCache>
            </c:numRef>
          </c:val>
          <c:extLst>
            <c:ext xmlns:c16="http://schemas.microsoft.com/office/drawing/2014/chart" uri="{C3380CC4-5D6E-409C-BE32-E72D297353CC}">
              <c16:uniqueId val="{00000006-CB78-40C6-BA5C-B2B6A7FD1F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78-40C6-BA5C-B2B6A7FD1F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9935</c:v>
                </c:pt>
                <c:pt idx="3">
                  <c:v>10846</c:v>
                </c:pt>
                <c:pt idx="6">
                  <c:v>15416</c:v>
                </c:pt>
                <c:pt idx="9">
                  <c:v>12627</c:v>
                </c:pt>
                <c:pt idx="12">
                  <c:v>12867</c:v>
                </c:pt>
              </c:numCache>
            </c:numRef>
          </c:val>
          <c:extLst>
            <c:ext xmlns:c16="http://schemas.microsoft.com/office/drawing/2014/chart" uri="{C3380CC4-5D6E-409C-BE32-E72D297353CC}">
              <c16:uniqueId val="{00000008-CB78-40C6-BA5C-B2B6A7FD1F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774</c:v>
                </c:pt>
                <c:pt idx="3">
                  <c:v>554</c:v>
                </c:pt>
                <c:pt idx="6">
                  <c:v>443</c:v>
                </c:pt>
                <c:pt idx="9">
                  <c:v>320</c:v>
                </c:pt>
                <c:pt idx="12">
                  <c:v>44</c:v>
                </c:pt>
              </c:numCache>
            </c:numRef>
          </c:val>
          <c:extLst>
            <c:ext xmlns:c16="http://schemas.microsoft.com/office/drawing/2014/chart" uri="{C3380CC4-5D6E-409C-BE32-E72D297353CC}">
              <c16:uniqueId val="{00000009-CB78-40C6-BA5C-B2B6A7FD1F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30885</c:v>
                </c:pt>
                <c:pt idx="3">
                  <c:v>30042</c:v>
                </c:pt>
                <c:pt idx="6">
                  <c:v>30585</c:v>
                </c:pt>
                <c:pt idx="9">
                  <c:v>31149</c:v>
                </c:pt>
                <c:pt idx="12">
                  <c:v>32053</c:v>
                </c:pt>
              </c:numCache>
            </c:numRef>
          </c:val>
          <c:extLst>
            <c:ext xmlns:c16="http://schemas.microsoft.com/office/drawing/2014/chart" uri="{C3380CC4-5D6E-409C-BE32-E72D297353CC}">
              <c16:uniqueId val="{0000000A-CB78-40C6-BA5C-B2B6A7FD1F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10010</c:v>
                </c:pt>
                <c:pt idx="2">
                  <c:v>#N/A</c:v>
                </c:pt>
                <c:pt idx="3">
                  <c:v>#N/A</c:v>
                </c:pt>
                <c:pt idx="4">
                  <c:v>10601</c:v>
                </c:pt>
                <c:pt idx="5">
                  <c:v>#N/A</c:v>
                </c:pt>
                <c:pt idx="6">
                  <c:v>#N/A</c:v>
                </c:pt>
                <c:pt idx="7">
                  <c:v>10865</c:v>
                </c:pt>
                <c:pt idx="8">
                  <c:v>#N/A</c:v>
                </c:pt>
                <c:pt idx="9">
                  <c:v>#N/A</c:v>
                </c:pt>
                <c:pt idx="10">
                  <c:v>9283</c:v>
                </c:pt>
                <c:pt idx="11">
                  <c:v>#N/A</c:v>
                </c:pt>
                <c:pt idx="12">
                  <c:v>#N/A</c:v>
                </c:pt>
                <c:pt idx="13">
                  <c:v>9714</c:v>
                </c:pt>
                <c:pt idx="14">
                  <c:v>#N/A</c:v>
                </c:pt>
              </c:numCache>
            </c:numRef>
          </c:val>
          <c:smooth val="0"/>
          <c:extLst>
            <c:ext xmlns:c16="http://schemas.microsoft.com/office/drawing/2014/chart" uri="{C3380CC4-5D6E-409C-BE32-E72D297353CC}">
              <c16:uniqueId val="{0000000B-CB78-40C6-BA5C-B2B6A7FD1F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1624</c:v>
                </c:pt>
                <c:pt idx="1">
                  <c:v>1624</c:v>
                </c:pt>
                <c:pt idx="2">
                  <c:v>1625</c:v>
                </c:pt>
              </c:numCache>
            </c:numRef>
          </c:val>
          <c:extLst>
            <c:ext xmlns:c16="http://schemas.microsoft.com/office/drawing/2014/chart" uri="{C3380CC4-5D6E-409C-BE32-E72D297353CC}">
              <c16:uniqueId val="{00000000-17F5-413B-82F2-C45B4C53E2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989</c:v>
                </c:pt>
                <c:pt idx="1">
                  <c:v>789</c:v>
                </c:pt>
                <c:pt idx="2">
                  <c:v>827</c:v>
                </c:pt>
              </c:numCache>
            </c:numRef>
          </c:val>
          <c:extLst>
            <c:ext xmlns:c16="http://schemas.microsoft.com/office/drawing/2014/chart" uri="{C3380CC4-5D6E-409C-BE32-E72D297353CC}">
              <c16:uniqueId val="{00000001-17F5-413B-82F2-C45B4C53E2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3325</c:v>
                </c:pt>
                <c:pt idx="1">
                  <c:v>2990</c:v>
                </c:pt>
                <c:pt idx="2">
                  <c:v>2823</c:v>
                </c:pt>
              </c:numCache>
            </c:numRef>
          </c:val>
          <c:extLst>
            <c:ext xmlns:c16="http://schemas.microsoft.com/office/drawing/2014/chart" uri="{C3380CC4-5D6E-409C-BE32-E72D297353CC}">
              <c16:uniqueId val="{00000002-17F5-413B-82F2-C45B4C53E2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0008806172206669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{81180DE9-8EC7-4EB4-B93F-C7F1D743F79C}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011-4868-9549-5966412229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{F8AFE591-AF34-48CD-B839-BC2DAB8E1C33}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11-4868-9549-5966412229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{1A2ECD11-634B-486E-9D37-BB4FBEC39562}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11-4868-9549-5966412229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{4BD9D56D-6C29-4614-8782-B618107C75DA}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11-4868-9549-5966412229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{67781B33-4ECF-45C8-BE28-8C88EE2DF837}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11-4868-9549-5966412229AA}"/>
                </c:ext>
              </c:extLst>
            </c:dLbl>
            <c:dLbl>
              <c:idx val="8"/>
              <c:layout>
                <c:manualLayout>
                  <c:x val="0"/>
                  <c:y val="-4.6480177586994314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{4024D2E4-CC18-4709-BAD4-C686AFA914C2}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011-4868-9549-5966412229AA}"/>
                </c:ext>
              </c:extLst>
            </c:dLbl>
            <c:dLbl>
              <c:idx val="16"/>
              <c:layout>
                <c:manualLayout>
                  <c:x val="0"/>
                  <c:y val="9.9150252338218118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{95052A42-27FD-4A37-B248-1B0930716F42}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011-4868-9549-5966412229AA}"/>
                </c:ext>
              </c:extLst>
            </c:dLbl>
            <c:dLbl>
              <c:idx val="24"/>
              <c:layout>
                <c:manualLayout>
                  <c:x val="0"/>
                  <c:y val="-2.40141367659998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{51F5BD83-0F3F-4E75-884A-C3FF51103F3E}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011-4868-9549-5966412229AA}"/>
                </c:ext>
              </c:extLst>
            </c:dLbl>
            <c:dLbl>
              <c:idx val="32"/>
              <c:layout>
                <c:manualLayout>
                  <c:x val="0"/>
                  <c:y val="8.7388559649117202E-3"/>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{022AB93F-272E-4F57-9EA9-9BAB6B6DE77E}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011-4868-9549-5966412229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85.9</c:v>
                </c:pt>
                <c:pt idx="8">
                  <c:v>86.1</c:v>
                </c:pt>
                <c:pt idx="16">
                  <c:v>86.1</c:v>
                </c:pt>
                <c:pt idx="24">
                  <c:v>86.4</c:v>
                </c:pt>
                <c:pt idx="32">
                  <c:v>86.4</c:v>
                </c:pt>
              </c:numCache>
            </c:numRef>
          </c:xVal>
          <c:yVal>
            <c:numRef>
              <c:f>公会計指標分析・財政指標組合せ分析表!$BP$51:$DC$51</c:f>
              <c:numCache>
                <c:formatCode>#,##0.0;"▲ "#,##0.0</c:formatCode>
                <c:ptCount val="40"/>
                <c:pt idx="0">
                  <c:v>94</c:v>
                </c:pt>
                <c:pt idx="8">
                  <c:v>101.6</c:v>
                </c:pt>
                <c:pt idx="16">
                  <c:v>105.4</c:v>
                </c:pt>
                <c:pt idx="24">
                  <c:v>87.3</c:v>
                </c:pt>
                <c:pt idx="32">
                  <c:v>88.3</c:v>
                </c:pt>
              </c:numCache>
            </c:numRef>
          </c:yVal>
          <c:smooth val="0"/>
          <c:extLst>
            <c:ext xmlns:c16="http://schemas.microsoft.com/office/drawing/2014/chart" uri="{C3380CC4-5D6E-409C-BE32-E72D297353CC}">
              <c16:uniqueId val="{00000009-6011-4868-9549-5966412229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2.0843168786861444E-3"/>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{259526C2-B205-4DD9-B575-D2CB9C2320CD}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011-4868-9549-5966412229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{AD525E85-BA94-440B-AA14-95EC6C23154D}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11-4868-9549-5966412229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{2C3F5512-B6DC-428A-AB3E-42BB3AF6C0FF}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11-4868-9549-5966412229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{88299986-6D73-4DE3-9156-F870FBD12E07}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11-4868-9549-5966412229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{EEF671B1-CE9E-4386-8A90-D192CA5B0983}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11-4868-9549-5966412229AA}"/>
                </c:ext>
              </c:extLst>
            </c:dLbl>
            <c:dLbl>
              <c:idx val="8"/>
              <c:layout>
                <c:manualLayout>
                  <c:x val="0"/>
                  <c:y val="-1.235155347769203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{CF95F272-A2BE-4DB0-9E9E-D34A443D774B}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011-4868-9549-5966412229AA}"/>
                </c:ext>
              </c:extLst>
            </c:dLbl>
            <c:dLbl>
              <c:idx val="16"/>
              <c:layout>
                <c:manualLayout>
                  <c:x val="0"/>
                  <c:y val="1.964142289839226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{84BC54DA-8EA0-4A6E-9CC9-B0B7158278CB}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011-4868-9549-5966412229AA}"/>
                </c:ext>
              </c:extLst>
            </c:dLbl>
            <c:dLbl>
              <c:idx val="24"/>
              <c:layout>
                <c:manualLayout>
                  <c:x val="0"/>
                  <c:y val="-9.3743639148000171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{87C0A734-AB24-407E-84D4-0103C7D83A22}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011-4868-9549-5966412229A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{2AE1CE8D-6C31-4366-BFA7-0212FA829259}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011-4868-9549-5966412229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63.1</c:v>
                </c:pt>
              </c:numCache>
            </c:numRef>
          </c:xVal>
          <c:yVal>
            <c:numRef>
              <c:f>公会計指標分析・財政指標組合せ分析表!$BP$55:$DC$55</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6011-4868-9549-5966412229AA}"/>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{2C010489-3356-4242-8427-981E8217326D}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CEE-45E2-B7BB-82CC4B0846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{6D223289-6159-4C8E-9F88-EE1A06366611}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EE-45E2-B7BB-82CC4B0846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{281F9DFF-13F6-4AEE-AFA0-3C80D66E1A9D}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EE-45E2-B7BB-82CC4B0846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{23C8D5FF-D3F1-4680-BC85-55DFE8C7CA40}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EE-45E2-B7BB-82CC4B0846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{554ED071-F4E8-4DB2-AAA9-44183DC0EF0F}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EE-45E2-B7BB-82CC4B08463C}"/>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{273AE2D9-95F0-443D-B6CA-8688C54B962C}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CEE-45E2-B7BB-82CC4B08463C}"/>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{5528C3EC-EBDB-463E-8B1D-F789B034F06F}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CEE-45E2-B7BB-82CC4B08463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{29FF2279-63C0-4CE0-97EB-87C4E3BACCF3}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CEE-45E2-B7BB-82CC4B08463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{DB509DF6-27E4-49F2-AC8E-DE838D36831F}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CEE-45E2-B7BB-82CC4B0846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13.8</c:v>
                </c:pt>
                <c:pt idx="16">
                  <c:v>13.8</c:v>
                </c:pt>
                <c:pt idx="24">
                  <c:v>12.7</c:v>
                </c:pt>
                <c:pt idx="32">
                  <c:v>12.1</c:v>
                </c:pt>
              </c:numCache>
            </c:numRef>
          </c:xVal>
          <c:yVal>
            <c:numRef>
              <c:f>公会計指標分析・財政指標組合せ分析表!$BP$73:$DC$73</c:f>
              <c:numCache>
                <c:formatCode>#,##0.0;"▲ "#,##0.0</c:formatCode>
                <c:ptCount val="40"/>
                <c:pt idx="0">
                  <c:v>94</c:v>
                </c:pt>
                <c:pt idx="8">
                  <c:v>101.6</c:v>
                </c:pt>
                <c:pt idx="16">
                  <c:v>105.4</c:v>
                </c:pt>
                <c:pt idx="24">
                  <c:v>87.3</c:v>
                </c:pt>
                <c:pt idx="32">
                  <c:v>88.3</c:v>
                </c:pt>
              </c:numCache>
            </c:numRef>
          </c:yVal>
          <c:smooth val="0"/>
          <c:extLst>
            <c:ext xmlns:c16="http://schemas.microsoft.com/office/drawing/2014/chart" uri="{C3380CC4-5D6E-409C-BE32-E72D297353CC}">
              <c16:uniqueId val="{00000009-9CEE-45E2-B7BB-82CC4B0846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{A432BEB7-FBDF-48E9-AE11-10300A898E0B}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CEE-45E2-B7BB-82CC4B0846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{6999BC07-DE06-4A9A-B76D-F2831FD51364}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EE-45E2-B7BB-82CC4B0846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{14E21D46-8AA8-4A08-A054-15B5491FA3FC}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EE-45E2-B7BB-82CC4B0846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{13A297B5-80B3-4EC5-9348-581A20A6EADF}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EE-45E2-B7BB-82CC4B0846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{1083B240-C785-4514-8619-C3BE007D3D3E}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EE-45E2-B7BB-82CC4B08463C}"/>
                </c:ext>
              </c:extLst>
            </c:dLbl>
            <c:dLbl>
              <c:idx val="8"/>
              <c:layout>
                <c:manualLayout>
                  <c:x val="-2.8829840147400729E-2"/>
                  <c:y val="-7.77662549737757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{31FE8927-6008-4279-9CE4-8C592C3A810C}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CEE-45E2-B7BB-82CC4B08463C}"/>
                </c:ext>
              </c:extLst>
            </c:dLbl>
            <c:dLbl>
              <c:idx val="16"/>
              <c:layout>
                <c:manualLayout>
                  <c:x val="-3.1570342725075584E-2"/>
                  <c:y val="-4.70670392018122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{977ED37A-7674-4B29-B5C5-776BA1A0751E}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CEE-45E2-B7BB-82CC4B08463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{E56711E0-B508-4692-AA68-298AB54CFC3B}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CEE-45E2-B7BB-82CC4B08463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{B76064B0-7AEA-4407-9D90-A3821EFAC031}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CEE-45E2-B7BB-82CC4B0846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8.3000000000000007</c:v>
                </c:pt>
              </c:numCache>
            </c:numRef>
          </c:xVal>
          <c:yVal>
            <c:numRef>
              <c:f>公会計指標分析・財政指標組合せ分析表!$BP$77:$DC$77</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9CEE-45E2-B7BB-82CC4B08463C}"/>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元利償還金は減少傾向であるが、準元利償還金は病院事業会計への繰出が増加したため増加傾向にある。また、普通交付税への算入公債費が減少したことにより、分子は増加している。</a:t>
          </a:r>
        </a:p>
        <a:p>
          <a:r>
            <a:rPr kumimoji="1" lang="ja-JP" altLang="en-US" sz="1400">
              <a:latin typeface="ＭＳ ゴシック" pitchFamily="49" charset="-128"/>
              <a:ea typeface="ＭＳ ゴシック" pitchFamily="49" charset="-128"/>
            </a:rPr>
            <a:t>　今後の元利償還金等は、令和５年度にかけて一旦は減少する見込みだが、その後、事業完了した新病院建設、仁摩地区道の駅整備事業、新可燃ごみ処理施設整備事業等による増加が見込まれる。公共施設の適正化及び投資的事業の平準化により、実質公債費比率の上昇を抑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新可燃物処理施設の整備、道の駅整備等大型事業の実施により一般会計等に係る地方債の現在高が増加したため、将来負担額が増加している。また、公営企業債等繰入見込額は、令和２年度に下水道事業会計の法適化に伴い大幅に減少したものの、新病院建設に係る償還が据置き期間中であることや下水道事業の継続的な実施により、高止まりの状況である。</a:t>
          </a:r>
        </a:p>
        <a:p>
          <a:r>
            <a:rPr kumimoji="1" lang="ja-JP" altLang="en-US" sz="1400">
              <a:latin typeface="ＭＳ ゴシック" pitchFamily="49" charset="-128"/>
              <a:ea typeface="ＭＳ ゴシック" pitchFamily="49" charset="-128"/>
            </a:rPr>
            <a:t>　将来負担額から差し引く充当可能基金額は、将来の庁舎整備等を見据え公共施設総合管理基金を新規設置したこと等により増加している。</a:t>
          </a:r>
        </a:p>
        <a:p>
          <a:r>
            <a:rPr kumimoji="1" lang="ja-JP" altLang="en-US" sz="1400">
              <a:latin typeface="ＭＳ ゴシック" pitchFamily="49" charset="-128"/>
              <a:ea typeface="ＭＳ ゴシック" pitchFamily="49" charset="-128"/>
            </a:rPr>
            <a:t>　今後は大田市駅前周辺土地区画整理事業が本格化するため、一般会計等に係る地方債の現在高及び公営企業債等繰入見込額が増加する見込みであり、適正な基金残高を確保していく必要がある。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島根県大田市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財政調整基金及び減債基金にその他特定目的基金を加えた残高は、令和２年度末の５，４０４百万円から令和３年度末は５，２７５百万円に減少している。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公債費の償還のために減債基金を２５０百万円取り崩し、また、主に市単独事業の実施財源として特定目的基金を４５１百万円取り崩す一方で、前年度決算剰余金１３７百万円、普通交付税臨時財政対策債償還基金費分１３７百万円等、合計５６９百万円積み立てを行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当市の歳入の多くを占める地方交付税が人口減少等の影響により減少し、一般財源の大幅減が見込まれる中、財政調整基金及び減債基金の合計額は「中期財政運営方針」における目標額を大きく下回る状況が続いている。厳しい財政運営が続くことが見込まれるが、事業の選択と集中をより一層徹底し、基金の取り崩しを最小限に抑えるなど、財政健全化の取り組みをこれまで以上に強化していかなければなら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・合併振興基金、まちづくり推進基金、過疎地域持続的発展特別事業基金：設置目的に沿ったソフト事業の財源として使用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・石見銀山基金：石見銀山に係る整備活用及び景観保全の事業に要する経費に充てるもの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・公共施設総合管理基金：計画的な公共施設の保全、更新、解体撤去等及び活用に必要な事業に充てるもの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将来的な庁舎整備等を見据え令和３年度より設置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・公共施設総合管理基金１５０百万円、まちづくり推進基金７１百万円をはじめとして、合計２８４百万円を積立て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・各事業へ充当するため、４５１百万円を取崩し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（主な取崩し：まちづくり推進基金１３６百万円、合併振興基金１２５百万円、過疎地域持続的発展特別事業基金１０７百万円、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森林環境整備基金４４百万円、石見銀山基金２４百万円）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・一般財源の不足が見込まれる中、住民サービスの確保や各種事業の実施のために、特定目的基金を積極的に活用していく。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・一方で、令和４年度の中長期財政見通しでは、令和８年度末には令和３年度末と比較して、約４７％減少する見込みとなっている。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下記の理由により、年度末基金残高は横ばいとなった。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・経済対策及び景気回復に伴う、市税、地方消費税交付金、普通交付税、特別交付税等収入の増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・歳出決算見込み（事業実績）の減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財政運営は予算編成の段階から、支出を収入が上回り、その不足額を財政調整基金の取崩しで補う状況が常態化しており、人口減少等により地方交付税や市税の減収が見込まれる中においては、将来に不安を抱える厳しい状況が続い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・令和４年度の中長期財政見通しにおいては、令和６年度末にほぼ枯渇する見込み。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・突発的事象に対応するためにも一定水準の財政調整基金の確保は必要であることから、一層の財政健全化に取り組む。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下記の理由により、年度末基金残高は３８百万円増加。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・公債費の償還財源として２５０百万円を取崩し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・純繰越金２９３百万円の１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２相当額（１５０百万円）を積立て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・普通交付税臨時財政対策債償還基金費分（１３７百万円）を積立て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・これまでに発行した地方債や今後見込まれる大型事業の財源として発行する地方債の償還財源として取崩しを予定している。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・令和４年度の中長期財政見通しにおいては、令和６年度末にほぼ枯渇する見込み。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33,243
32,871
435.34
28,932,284
27,947,404
827,463
13,687,307
32,052,771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当市では、平成２７年度に策定した「大田市公共施設総合管理計画」において、保有する公共施設の総延床面積を平成２８年度から３０年かけて３０％以上削減することを目標としている。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有形固定資産減価償却率は、例年類似団体平均を上回る状況が続いており、今後は総合管理計画に基づき、適切な施設整備を行うとともに、施設総量の削減を検討していく必要がある。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300220" y="5053965"/>
          <a:ext cx="1270" cy="144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352925" y="650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213225" y="64988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352925"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213225" y="50539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352925" y="5612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251325" y="575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136344</xdr:rowOff>
    </xdr:from>
    <xdr:to>
      <xdr:col>19</xdr:col>
      <xdr:colOff>187325</xdr:colOff>
      <xdr:row>30</xdr:row>
      <xdr:rowOff>66494</xdr:rowOff>
    </xdr:to>
    <xdr:sp macro="" textlink="">
      <xdr:nvSpPr>
        <xdr:cNvPr id="74" name="フローチャート: 判断 73"/>
        <xdr:cNvSpPr/>
      </xdr:nvSpPr>
      <xdr:spPr>
        <a:xfrm>
          <a:off x="3616325" y="5717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114753</xdr:rowOff>
    </xdr:from>
    <xdr:to>
      <xdr:col>15</xdr:col>
      <xdr:colOff>187325</xdr:colOff>
      <xdr:row>30</xdr:row>
      <xdr:rowOff>44903</xdr:rowOff>
    </xdr:to>
    <xdr:sp macro="" textlink="">
      <xdr:nvSpPr>
        <xdr:cNvPr id="75" name="フローチャート: 判断 74"/>
        <xdr:cNvSpPr/>
      </xdr:nvSpPr>
      <xdr:spPr>
        <a:xfrm>
          <a:off x="2930525" y="56964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6" name="フローチャート: 判断 75"/>
        <xdr:cNvSpPr/>
      </xdr:nvSpPr>
      <xdr:spPr>
        <a:xfrm>
          <a:off x="2244725" y="56902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71574</xdr:rowOff>
    </xdr:from>
    <xdr:to>
      <xdr:col>7</xdr:col>
      <xdr:colOff>187325</xdr:colOff>
      <xdr:row>30</xdr:row>
      <xdr:rowOff>1724</xdr:rowOff>
    </xdr:to>
    <xdr:sp macro="" textlink="">
      <xdr:nvSpPr>
        <xdr:cNvPr id="77" name="フローチャート: 判断 76"/>
        <xdr:cNvSpPr/>
      </xdr:nvSpPr>
      <xdr:spPr>
        <a:xfrm>
          <a:off x="1558925" y="5653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40912</xdr:rowOff>
    </xdr:from>
    <xdr:to>
      <xdr:col>23</xdr:col>
      <xdr:colOff>136525</xdr:colOff>
      <xdr:row>34</xdr:row>
      <xdr:rowOff>142512</xdr:rowOff>
    </xdr:to>
    <xdr:sp macro="" textlink="">
      <xdr:nvSpPr>
        <xdr:cNvPr id="83" name="楕円 82"/>
        <xdr:cNvSpPr/>
      </xdr:nvSpPr>
      <xdr:spPr>
        <a:xfrm>
          <a:off x="4251325" y="64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127289</xdr:rowOff>
    </xdr:from>
    <xdr:ext cx="405111" cy="259045"/>
    <xdr:sp macro="" textlink="">
      <xdr:nvSpPr>
        <xdr:cNvPr id="84" name="有形固定資産減価償却率該当値テキスト"/>
        <xdr:cNvSpPr txBox="1"/>
      </xdr:nvSpPr>
      <xdr:spPr>
        <a:xfrm>
          <a:off x="4352925" y="636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40912</xdr:rowOff>
    </xdr:from>
    <xdr:to>
      <xdr:col>19</xdr:col>
      <xdr:colOff>187325</xdr:colOff>
      <xdr:row>34</xdr:row>
      <xdr:rowOff>142512</xdr:rowOff>
    </xdr:to>
    <xdr:sp macro="" textlink="">
      <xdr:nvSpPr>
        <xdr:cNvPr id="85" name="楕円 84"/>
        <xdr:cNvSpPr/>
      </xdr:nvSpPr>
      <xdr:spPr>
        <a:xfrm>
          <a:off x="3616325" y="64480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91712</xdr:rowOff>
    </xdr:from>
    <xdr:to>
      <xdr:col>23</xdr:col>
      <xdr:colOff>85725</xdr:colOff>
      <xdr:row>34</xdr:row>
      <xdr:rowOff>91712</xdr:rowOff>
    </xdr:to>
    <xdr:cxnSp macro="">
      <xdr:nvCxnSpPr>
        <xdr:cNvPr id="86" name="直線コネクタ 85"/>
        <xdr:cNvCxnSpPr/>
      </xdr:nvCxnSpPr>
      <xdr:spPr>
        <a:xfrm>
          <a:off x="3667125" y="6498862"/>
          <a:ext cx="635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31659</xdr:rowOff>
    </xdr:from>
    <xdr:to>
      <xdr:col>15</xdr:col>
      <xdr:colOff>187325</xdr:colOff>
      <xdr:row>34</xdr:row>
      <xdr:rowOff>133259</xdr:rowOff>
    </xdr:to>
    <xdr:sp macro="" textlink="">
      <xdr:nvSpPr>
        <xdr:cNvPr id="87" name="楕円 86"/>
        <xdr:cNvSpPr/>
      </xdr:nvSpPr>
      <xdr:spPr>
        <a:xfrm>
          <a:off x="2930525" y="64388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82459</xdr:rowOff>
    </xdr:from>
    <xdr:to>
      <xdr:col>19</xdr:col>
      <xdr:colOff>136525</xdr:colOff>
      <xdr:row>34</xdr:row>
      <xdr:rowOff>91712</xdr:rowOff>
    </xdr:to>
    <xdr:cxnSp macro="">
      <xdr:nvCxnSpPr>
        <xdr:cNvPr id="88" name="直線コネクタ 87"/>
        <xdr:cNvCxnSpPr/>
      </xdr:nvCxnSpPr>
      <xdr:spPr>
        <a:xfrm>
          <a:off x="2981325" y="6489609"/>
          <a:ext cx="6858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31659</xdr:rowOff>
    </xdr:from>
    <xdr:to>
      <xdr:col>11</xdr:col>
      <xdr:colOff>187325</xdr:colOff>
      <xdr:row>34</xdr:row>
      <xdr:rowOff>133259</xdr:rowOff>
    </xdr:to>
    <xdr:sp macro="" textlink="">
      <xdr:nvSpPr>
        <xdr:cNvPr id="89" name="楕円 88"/>
        <xdr:cNvSpPr/>
      </xdr:nvSpPr>
      <xdr:spPr>
        <a:xfrm>
          <a:off x="2244725" y="64388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82459</xdr:rowOff>
    </xdr:from>
    <xdr:to>
      <xdr:col>15</xdr:col>
      <xdr:colOff>136525</xdr:colOff>
      <xdr:row>34</xdr:row>
      <xdr:rowOff>82459</xdr:rowOff>
    </xdr:to>
    <xdr:cxnSp macro="">
      <xdr:nvCxnSpPr>
        <xdr:cNvPr id="90" name="直線コネクタ 89"/>
        <xdr:cNvCxnSpPr/>
      </xdr:nvCxnSpPr>
      <xdr:spPr>
        <a:xfrm>
          <a:off x="2295525" y="6489609"/>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25491</xdr:rowOff>
    </xdr:from>
    <xdr:to>
      <xdr:col>7</xdr:col>
      <xdr:colOff>187325</xdr:colOff>
      <xdr:row>34</xdr:row>
      <xdr:rowOff>127091</xdr:rowOff>
    </xdr:to>
    <xdr:sp macro="" textlink="">
      <xdr:nvSpPr>
        <xdr:cNvPr id="91" name="楕円 90"/>
        <xdr:cNvSpPr/>
      </xdr:nvSpPr>
      <xdr:spPr>
        <a:xfrm>
          <a:off x="1558925" y="64326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76291</xdr:rowOff>
    </xdr:from>
    <xdr:to>
      <xdr:col>11</xdr:col>
      <xdr:colOff>136525</xdr:colOff>
      <xdr:row>34</xdr:row>
      <xdr:rowOff>82459</xdr:rowOff>
    </xdr:to>
    <xdr:cxnSp macro="">
      <xdr:nvCxnSpPr>
        <xdr:cNvPr id="92" name="直線コネクタ 91"/>
        <xdr:cNvCxnSpPr/>
      </xdr:nvCxnSpPr>
      <xdr:spPr>
        <a:xfrm>
          <a:off x="1609725" y="6483441"/>
          <a:ext cx="6858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83021</xdr:rowOff>
    </xdr:from>
    <xdr:ext cx="405111" cy="259045"/>
    <xdr:sp macro="" textlink="">
      <xdr:nvSpPr>
        <xdr:cNvPr id="93" name="n_1aveValue有形固定資産減価償却率"/>
        <xdr:cNvSpPr txBox="1"/>
      </xdr:nvSpPr>
      <xdr:spPr>
        <a:xfrm>
          <a:off x="3470919" y="549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4" name="n_2aveValue有形固定資産減価償却率"/>
        <xdr:cNvSpPr txBox="1"/>
      </xdr:nvSpPr>
      <xdr:spPr>
        <a:xfrm>
          <a:off x="2797819" y="547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5" name="n_3aveValue有形固定資産減価償却率"/>
        <xdr:cNvSpPr txBox="1"/>
      </xdr:nvSpPr>
      <xdr:spPr>
        <a:xfrm>
          <a:off x="2112019" y="547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18251</xdr:rowOff>
    </xdr:from>
    <xdr:ext cx="405111" cy="259045"/>
    <xdr:sp macro="" textlink="">
      <xdr:nvSpPr>
        <xdr:cNvPr id="96" name="n_4aveValue有形固定資産減価償却率"/>
        <xdr:cNvSpPr txBox="1"/>
      </xdr:nvSpPr>
      <xdr:spPr>
        <a:xfrm>
          <a:off x="1426219" y="543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133639</xdr:rowOff>
    </xdr:from>
    <xdr:ext cx="405111" cy="259045"/>
    <xdr:sp macro="" textlink="">
      <xdr:nvSpPr>
        <xdr:cNvPr id="97" name="n_1mainValue有形固定資産減価償却率"/>
        <xdr:cNvSpPr txBox="1"/>
      </xdr:nvSpPr>
      <xdr:spPr>
        <a:xfrm>
          <a:off x="3470919" y="654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124386</xdr:rowOff>
    </xdr:from>
    <xdr:ext cx="405111" cy="259045"/>
    <xdr:sp macro="" textlink="">
      <xdr:nvSpPr>
        <xdr:cNvPr id="98" name="n_2mainValue有形固定資産減価償却率"/>
        <xdr:cNvSpPr txBox="1"/>
      </xdr:nvSpPr>
      <xdr:spPr>
        <a:xfrm>
          <a:off x="2797819" y="653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124386</xdr:rowOff>
    </xdr:from>
    <xdr:ext cx="405111" cy="259045"/>
    <xdr:sp macro="" textlink="">
      <xdr:nvSpPr>
        <xdr:cNvPr id="99" name="n_3mainValue有形固定資産減価償却率"/>
        <xdr:cNvSpPr txBox="1"/>
      </xdr:nvSpPr>
      <xdr:spPr>
        <a:xfrm>
          <a:off x="2112019" y="653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118218</xdr:rowOff>
    </xdr:from>
    <xdr:ext cx="405111" cy="259045"/>
    <xdr:sp macro="" textlink="">
      <xdr:nvSpPr>
        <xdr:cNvPr id="100" name="n_4mainValue有形固定資産減価償却率"/>
        <xdr:cNvSpPr txBox="1"/>
      </xdr:nvSpPr>
      <xdr:spPr>
        <a:xfrm>
          <a:off x="1426219" y="6525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債務償還比率は、昨年度より１７１．６ポイント減少したものの、例年と同様、類似団体平均と比較して高い水準に位置している。</a:t>
          </a:r>
          <a:endParaRPr lang="ja-JP" altLang="ja-JP">
            <a:effectLst/>
            <a:latin typeface="ＭＳ Ｐゴシック" panose="020B0600070205080204" pitchFamily="50" charset="-128"/>
            <a:ea typeface="ＭＳ Ｐゴシック" panose="020B0600070205080204" pitchFamily="50" charset="-128"/>
          </a:endParaRPr>
        </a:p>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が進んだ公共施設の更新等に伴い、今後も将来負担は高水準を維持すると見込まれるとともに、分子部分の減額要素である充当可能基金残高が減少していく見込みとなっていることから、今後更に数値が上昇していくことが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9758836" y="5082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98614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3323570" y="5153406"/>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3376275" y="64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3255625" y="6428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3376275"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3255625" y="5153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3376275" y="552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3293725" y="5664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137" name="フローチャート: 判断 136"/>
        <xdr:cNvSpPr/>
      </xdr:nvSpPr>
      <xdr:spPr>
        <a:xfrm>
          <a:off x="12639675" y="592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138" name="フローチャート: 判断 137"/>
        <xdr:cNvSpPr/>
      </xdr:nvSpPr>
      <xdr:spPr>
        <a:xfrm>
          <a:off x="11953875" y="60157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139" name="フローチャート: 判断 138"/>
        <xdr:cNvSpPr/>
      </xdr:nvSpPr>
      <xdr:spPr>
        <a:xfrm>
          <a:off x="11268075" y="597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40" name="フローチャート: 判断 139"/>
        <xdr:cNvSpPr/>
      </xdr:nvSpPr>
      <xdr:spPr>
        <a:xfrm>
          <a:off x="10582275" y="5955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103579</xdr:rowOff>
    </xdr:from>
    <xdr:to>
      <xdr:col>76</xdr:col>
      <xdr:colOff>73025</xdr:colOff>
      <xdr:row>33</xdr:row>
      <xdr:rowOff>33729</xdr:rowOff>
    </xdr:to>
    <xdr:sp macro="" textlink="">
      <xdr:nvSpPr>
        <xdr:cNvPr id="146" name="楕円 145"/>
        <xdr:cNvSpPr/>
      </xdr:nvSpPr>
      <xdr:spPr>
        <a:xfrm>
          <a:off x="13293725" y="61805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82006</xdr:rowOff>
    </xdr:from>
    <xdr:ext cx="469744" cy="259045"/>
    <xdr:sp macro="" textlink="">
      <xdr:nvSpPr>
        <xdr:cNvPr id="147" name="債務償還比率該当値テキスト"/>
        <xdr:cNvSpPr txBox="1"/>
      </xdr:nvSpPr>
      <xdr:spPr>
        <a:xfrm>
          <a:off x="13376275" y="615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69416</xdr:rowOff>
    </xdr:from>
    <xdr:to>
      <xdr:col>72</xdr:col>
      <xdr:colOff>123825</xdr:colOff>
      <xdr:row>34</xdr:row>
      <xdr:rowOff>171016</xdr:rowOff>
    </xdr:to>
    <xdr:sp macro="" textlink="">
      <xdr:nvSpPr>
        <xdr:cNvPr id="148" name="楕円 147"/>
        <xdr:cNvSpPr/>
      </xdr:nvSpPr>
      <xdr:spPr>
        <a:xfrm>
          <a:off x="12639675" y="64765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154379</xdr:rowOff>
    </xdr:from>
    <xdr:to>
      <xdr:col>76</xdr:col>
      <xdr:colOff>22225</xdr:colOff>
      <xdr:row>34</xdr:row>
      <xdr:rowOff>120216</xdr:rowOff>
    </xdr:to>
    <xdr:cxnSp macro="">
      <xdr:nvCxnSpPr>
        <xdr:cNvPr id="149" name="直線コネクタ 148"/>
        <xdr:cNvCxnSpPr/>
      </xdr:nvCxnSpPr>
      <xdr:spPr>
        <a:xfrm flipV="1">
          <a:off x="12690475" y="6231329"/>
          <a:ext cx="635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118353</xdr:rowOff>
    </xdr:from>
    <xdr:to>
      <xdr:col>68</xdr:col>
      <xdr:colOff>123825</xdr:colOff>
      <xdr:row>35</xdr:row>
      <xdr:rowOff>48503</xdr:rowOff>
    </xdr:to>
    <xdr:sp macro="" textlink="">
      <xdr:nvSpPr>
        <xdr:cNvPr id="150" name="楕円 149"/>
        <xdr:cNvSpPr/>
      </xdr:nvSpPr>
      <xdr:spPr>
        <a:xfrm>
          <a:off x="11953875" y="6525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120216</xdr:rowOff>
    </xdr:from>
    <xdr:to>
      <xdr:col>72</xdr:col>
      <xdr:colOff>73025</xdr:colOff>
      <xdr:row>34</xdr:row>
      <xdr:rowOff>169153</xdr:rowOff>
    </xdr:to>
    <xdr:cxnSp macro="">
      <xdr:nvCxnSpPr>
        <xdr:cNvPr id="151" name="直線コネクタ 150"/>
        <xdr:cNvCxnSpPr/>
      </xdr:nvCxnSpPr>
      <xdr:spPr>
        <a:xfrm flipV="1">
          <a:off x="12004675" y="6527366"/>
          <a:ext cx="685800" cy="4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93155</xdr:rowOff>
    </xdr:from>
    <xdr:to>
      <xdr:col>64</xdr:col>
      <xdr:colOff>123825</xdr:colOff>
      <xdr:row>34</xdr:row>
      <xdr:rowOff>23305</xdr:rowOff>
    </xdr:to>
    <xdr:sp macro="" textlink="">
      <xdr:nvSpPr>
        <xdr:cNvPr id="152" name="楕円 151"/>
        <xdr:cNvSpPr/>
      </xdr:nvSpPr>
      <xdr:spPr>
        <a:xfrm>
          <a:off x="11268075" y="6335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143955</xdr:rowOff>
    </xdr:from>
    <xdr:to>
      <xdr:col>68</xdr:col>
      <xdr:colOff>73025</xdr:colOff>
      <xdr:row>34</xdr:row>
      <xdr:rowOff>169153</xdr:rowOff>
    </xdr:to>
    <xdr:cxnSp macro="">
      <xdr:nvCxnSpPr>
        <xdr:cNvPr id="153" name="直線コネクタ 152"/>
        <xdr:cNvCxnSpPr/>
      </xdr:nvCxnSpPr>
      <xdr:spPr>
        <a:xfrm>
          <a:off x="11318875" y="6386005"/>
          <a:ext cx="685800" cy="18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22267</xdr:rowOff>
    </xdr:from>
    <xdr:to>
      <xdr:col>60</xdr:col>
      <xdr:colOff>123825</xdr:colOff>
      <xdr:row>33</xdr:row>
      <xdr:rowOff>123867</xdr:rowOff>
    </xdr:to>
    <xdr:sp macro="" textlink="">
      <xdr:nvSpPr>
        <xdr:cNvPr id="154" name="楕円 153"/>
        <xdr:cNvSpPr/>
      </xdr:nvSpPr>
      <xdr:spPr>
        <a:xfrm>
          <a:off x="10582275" y="62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73068</xdr:rowOff>
    </xdr:from>
    <xdr:to>
      <xdr:col>64</xdr:col>
      <xdr:colOff>73025</xdr:colOff>
      <xdr:row>33</xdr:row>
      <xdr:rowOff>143955</xdr:rowOff>
    </xdr:to>
    <xdr:cxnSp macro="">
      <xdr:nvCxnSpPr>
        <xdr:cNvPr id="155" name="直線コネクタ 154"/>
        <xdr:cNvCxnSpPr/>
      </xdr:nvCxnSpPr>
      <xdr:spPr>
        <a:xfrm>
          <a:off x="10633075" y="6315118"/>
          <a:ext cx="6858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134796</xdr:rowOff>
    </xdr:from>
    <xdr:ext cx="469744" cy="259045"/>
    <xdr:sp macro="" textlink="">
      <xdr:nvSpPr>
        <xdr:cNvPr id="156" name="n_1aveValue債務償還比率"/>
        <xdr:cNvSpPr txBox="1"/>
      </xdr:nvSpPr>
      <xdr:spPr>
        <a:xfrm>
          <a:off x="12461952" y="571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50605</xdr:rowOff>
    </xdr:from>
    <xdr:ext cx="469744" cy="259045"/>
    <xdr:sp macro="" textlink="">
      <xdr:nvSpPr>
        <xdr:cNvPr id="157" name="n_2aveValue債務償還比率"/>
        <xdr:cNvSpPr txBox="1"/>
      </xdr:nvSpPr>
      <xdr:spPr>
        <a:xfrm>
          <a:off x="11788852" y="57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10304</xdr:rowOff>
    </xdr:from>
    <xdr:ext cx="469744" cy="259045"/>
    <xdr:sp macro="" textlink="">
      <xdr:nvSpPr>
        <xdr:cNvPr id="158" name="n_3aveValue債務償還比率"/>
        <xdr:cNvSpPr txBox="1"/>
      </xdr:nvSpPr>
      <xdr:spPr>
        <a:xfrm>
          <a:off x="11103052"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9" name="n_4aveValue債務償還比率"/>
        <xdr:cNvSpPr txBox="1"/>
      </xdr:nvSpPr>
      <xdr:spPr>
        <a:xfrm>
          <a:off x="10417252" y="57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162143</xdr:rowOff>
    </xdr:from>
    <xdr:ext cx="469744" cy="259045"/>
    <xdr:sp macro="" textlink="">
      <xdr:nvSpPr>
        <xdr:cNvPr id="160" name="n_1mainValue債務償還比率"/>
        <xdr:cNvSpPr txBox="1"/>
      </xdr:nvSpPr>
      <xdr:spPr>
        <a:xfrm>
          <a:off x="12461952" y="656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39630</xdr:rowOff>
    </xdr:from>
    <xdr:ext cx="560923" cy="259045"/>
    <xdr:sp macro="" textlink="">
      <xdr:nvSpPr>
        <xdr:cNvPr id="161" name="n_2mainValue債務償還比率"/>
        <xdr:cNvSpPr txBox="1"/>
      </xdr:nvSpPr>
      <xdr:spPr>
        <a:xfrm>
          <a:off x="11762313" y="66118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14432</xdr:rowOff>
    </xdr:from>
    <xdr:ext cx="469744" cy="259045"/>
    <xdr:sp macro="" textlink="">
      <xdr:nvSpPr>
        <xdr:cNvPr id="162" name="n_3mainValue債務償還比率"/>
        <xdr:cNvSpPr txBox="1"/>
      </xdr:nvSpPr>
      <xdr:spPr>
        <a:xfrm>
          <a:off x="11103052" y="642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114995</xdr:rowOff>
    </xdr:from>
    <xdr:ext cx="469744" cy="259045"/>
    <xdr:sp macro="" textlink="">
      <xdr:nvSpPr>
        <xdr:cNvPr id="163" name="n_4mainValue債務償還比率"/>
        <xdr:cNvSpPr txBox="1"/>
      </xdr:nvSpPr>
      <xdr:spPr>
        <a:xfrm>
          <a:off x="10417252" y="63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33,243
32,871
435.34
28,932,284
27,947,404
827,463
13,687,307
32,052,771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177665" y="5498465"/>
          <a:ext cx="0" cy="140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216400" y="691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108450" y="6906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216400" y="528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108450" y="5498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2164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127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845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7175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780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8425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80645</xdr:rowOff>
    </xdr:from>
    <xdr:to>
      <xdr:col>24</xdr:col>
      <xdr:colOff>114300</xdr:colOff>
      <xdr:row>42</xdr:row>
      <xdr:rowOff>10795</xdr:rowOff>
    </xdr:to>
    <xdr:sp macro="" textlink="">
      <xdr:nvSpPr>
        <xdr:cNvPr id="73" name="楕円 72"/>
        <xdr:cNvSpPr/>
      </xdr:nvSpPr>
      <xdr:spPr>
        <a:xfrm>
          <a:off x="4127500" y="6856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167022</xdr:rowOff>
    </xdr:from>
    <xdr:ext cx="405111" cy="259045"/>
    <xdr:sp macro="" textlink="">
      <xdr:nvSpPr>
        <xdr:cNvPr id="74" name="【道路】&#10;有形固定資産減価償却率該当値テキスト"/>
        <xdr:cNvSpPr txBox="1"/>
      </xdr:nvSpPr>
      <xdr:spPr>
        <a:xfrm>
          <a:off x="4216400" y="677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76835</xdr:rowOff>
    </xdr:from>
    <xdr:to>
      <xdr:col>20</xdr:col>
      <xdr:colOff>38100</xdr:colOff>
      <xdr:row>42</xdr:row>
      <xdr:rowOff>6985</xdr:rowOff>
    </xdr:to>
    <xdr:sp macro="" textlink="">
      <xdr:nvSpPr>
        <xdr:cNvPr id="75" name="楕円 74"/>
        <xdr:cNvSpPr/>
      </xdr:nvSpPr>
      <xdr:spPr>
        <a:xfrm>
          <a:off x="3384550" y="6852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127635</xdr:rowOff>
    </xdr:from>
    <xdr:to>
      <xdr:col>24</xdr:col>
      <xdr:colOff>63500</xdr:colOff>
      <xdr:row>41</xdr:row>
      <xdr:rowOff>131445</xdr:rowOff>
    </xdr:to>
    <xdr:cxnSp macro="">
      <xdr:nvCxnSpPr>
        <xdr:cNvPr id="76" name="直線コネクタ 75"/>
        <xdr:cNvCxnSpPr/>
      </xdr:nvCxnSpPr>
      <xdr:spPr>
        <a:xfrm>
          <a:off x="3429000" y="6903085"/>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76835</xdr:rowOff>
    </xdr:from>
    <xdr:to>
      <xdr:col>15</xdr:col>
      <xdr:colOff>101600</xdr:colOff>
      <xdr:row>42</xdr:row>
      <xdr:rowOff>6985</xdr:rowOff>
    </xdr:to>
    <xdr:sp macro="" textlink="">
      <xdr:nvSpPr>
        <xdr:cNvPr id="77" name="楕円 76"/>
        <xdr:cNvSpPr/>
      </xdr:nvSpPr>
      <xdr:spPr>
        <a:xfrm>
          <a:off x="2571750" y="6852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127635</xdr:rowOff>
    </xdr:from>
    <xdr:to>
      <xdr:col>19</xdr:col>
      <xdr:colOff>177800</xdr:colOff>
      <xdr:row>41</xdr:row>
      <xdr:rowOff>127635</xdr:rowOff>
    </xdr:to>
    <xdr:cxnSp macro="">
      <xdr:nvCxnSpPr>
        <xdr:cNvPr id="78" name="直線コネクタ 77"/>
        <xdr:cNvCxnSpPr/>
      </xdr:nvCxnSpPr>
      <xdr:spPr>
        <a:xfrm>
          <a:off x="2622550" y="690308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80645</xdr:rowOff>
    </xdr:from>
    <xdr:to>
      <xdr:col>10</xdr:col>
      <xdr:colOff>165100</xdr:colOff>
      <xdr:row>42</xdr:row>
      <xdr:rowOff>10795</xdr:rowOff>
    </xdr:to>
    <xdr:sp macro="" textlink="">
      <xdr:nvSpPr>
        <xdr:cNvPr id="79" name="楕円 78"/>
        <xdr:cNvSpPr/>
      </xdr:nvSpPr>
      <xdr:spPr>
        <a:xfrm>
          <a:off x="1778000" y="6856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127635</xdr:rowOff>
    </xdr:from>
    <xdr:to>
      <xdr:col>15</xdr:col>
      <xdr:colOff>50800</xdr:colOff>
      <xdr:row>41</xdr:row>
      <xdr:rowOff>131445</xdr:rowOff>
    </xdr:to>
    <xdr:cxnSp macro="">
      <xdr:nvCxnSpPr>
        <xdr:cNvPr id="80" name="直線コネクタ 79"/>
        <xdr:cNvCxnSpPr/>
      </xdr:nvCxnSpPr>
      <xdr:spPr>
        <a:xfrm flipV="1">
          <a:off x="1828800" y="6903085"/>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84455</xdr:rowOff>
    </xdr:from>
    <xdr:to>
      <xdr:col>6</xdr:col>
      <xdr:colOff>38100</xdr:colOff>
      <xdr:row>42</xdr:row>
      <xdr:rowOff>14605</xdr:rowOff>
    </xdr:to>
    <xdr:sp macro="" textlink="">
      <xdr:nvSpPr>
        <xdr:cNvPr id="81" name="楕円 80"/>
        <xdr:cNvSpPr/>
      </xdr:nvSpPr>
      <xdr:spPr>
        <a:xfrm>
          <a:off x="984250" y="6859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131445</xdr:rowOff>
    </xdr:from>
    <xdr:to>
      <xdr:col>10</xdr:col>
      <xdr:colOff>114300</xdr:colOff>
      <xdr:row>41</xdr:row>
      <xdr:rowOff>135255</xdr:rowOff>
    </xdr:to>
    <xdr:cxnSp macro="">
      <xdr:nvCxnSpPr>
        <xdr:cNvPr id="82" name="直線コネクタ 81"/>
        <xdr:cNvCxnSpPr/>
      </xdr:nvCxnSpPr>
      <xdr:spPr>
        <a:xfrm flipV="1">
          <a:off x="1028700" y="690689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239144" y="603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439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64529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8515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169562</xdr:rowOff>
    </xdr:from>
    <xdr:ext cx="405111" cy="259045"/>
    <xdr:sp macro="" textlink="">
      <xdr:nvSpPr>
        <xdr:cNvPr id="87" name="n_1mainValue【道路】&#10;有形固定資産減価償却率"/>
        <xdr:cNvSpPr txBox="1"/>
      </xdr:nvSpPr>
      <xdr:spPr>
        <a:xfrm>
          <a:off x="3239144" y="693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169562</xdr:rowOff>
    </xdr:from>
    <xdr:ext cx="405111" cy="259045"/>
    <xdr:sp macro="" textlink="">
      <xdr:nvSpPr>
        <xdr:cNvPr id="88" name="n_2mainValue【道路】&#10;有形固定資産減価償却率"/>
        <xdr:cNvSpPr txBox="1"/>
      </xdr:nvSpPr>
      <xdr:spPr>
        <a:xfrm>
          <a:off x="2439044" y="693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1922</xdr:rowOff>
    </xdr:from>
    <xdr:ext cx="405111" cy="259045"/>
    <xdr:sp macro="" textlink="">
      <xdr:nvSpPr>
        <xdr:cNvPr id="89" name="n_3mainValue【道路】&#10;有形固定資産減価償却率"/>
        <xdr:cNvSpPr txBox="1"/>
      </xdr:nvSpPr>
      <xdr:spPr>
        <a:xfrm>
          <a:off x="1645294" y="694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5732</xdr:rowOff>
    </xdr:from>
    <xdr:ext cx="405111" cy="259045"/>
    <xdr:sp macro="" textlink="">
      <xdr:nvSpPr>
        <xdr:cNvPr id="90" name="n_4mainValue【道路】&#10;有形固定資産減価償却率"/>
        <xdr:cNvSpPr txBox="1"/>
      </xdr:nvSpPr>
      <xdr:spPr>
        <a:xfrm>
          <a:off x="851544" y="694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429115" y="5590351"/>
          <a:ext cx="0" cy="131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467850" y="69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359900" y="690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467850" y="537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359900" y="5590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xdr:cNvSpPr txBox="1"/>
      </xdr:nvSpPr>
      <xdr:spPr>
        <a:xfrm>
          <a:off x="9467850" y="638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398000" y="64069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45843</xdr:rowOff>
    </xdr:from>
    <xdr:to>
      <xdr:col>50</xdr:col>
      <xdr:colOff>165100</xdr:colOff>
      <xdr:row>37</xdr:row>
      <xdr:rowOff>147443</xdr:rowOff>
    </xdr:to>
    <xdr:sp macro="" textlink="">
      <xdr:nvSpPr>
        <xdr:cNvPr id="123" name="フローチャート: 判断 122"/>
        <xdr:cNvSpPr/>
      </xdr:nvSpPr>
      <xdr:spPr>
        <a:xfrm>
          <a:off x="8636000" y="616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60768</xdr:rowOff>
    </xdr:from>
    <xdr:to>
      <xdr:col>46</xdr:col>
      <xdr:colOff>38100</xdr:colOff>
      <xdr:row>37</xdr:row>
      <xdr:rowOff>162368</xdr:rowOff>
    </xdr:to>
    <xdr:sp macro="" textlink="">
      <xdr:nvSpPr>
        <xdr:cNvPr id="124" name="フローチャート: 判断 123"/>
        <xdr:cNvSpPr/>
      </xdr:nvSpPr>
      <xdr:spPr>
        <a:xfrm>
          <a:off x="7842250" y="6175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92151</xdr:rowOff>
    </xdr:from>
    <xdr:to>
      <xdr:col>41</xdr:col>
      <xdr:colOff>101600</xdr:colOff>
      <xdr:row>38</xdr:row>
      <xdr:rowOff>22301</xdr:rowOff>
    </xdr:to>
    <xdr:sp macro="" textlink="">
      <xdr:nvSpPr>
        <xdr:cNvPr id="125" name="フローチャート: 判断 124"/>
        <xdr:cNvSpPr/>
      </xdr:nvSpPr>
      <xdr:spPr>
        <a:xfrm>
          <a:off x="7029450" y="6207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138230</xdr:rowOff>
    </xdr:from>
    <xdr:to>
      <xdr:col>36</xdr:col>
      <xdr:colOff>165100</xdr:colOff>
      <xdr:row>38</xdr:row>
      <xdr:rowOff>68380</xdr:rowOff>
    </xdr:to>
    <xdr:sp macro="" textlink="">
      <xdr:nvSpPr>
        <xdr:cNvPr id="126" name="フローチャート: 判断 125"/>
        <xdr:cNvSpPr/>
      </xdr:nvSpPr>
      <xdr:spPr>
        <a:xfrm>
          <a:off x="6235700" y="6253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52048</xdr:rowOff>
    </xdr:from>
    <xdr:to>
      <xdr:col>55</xdr:col>
      <xdr:colOff>50800</xdr:colOff>
      <xdr:row>36</xdr:row>
      <xdr:rowOff>153648</xdr:rowOff>
    </xdr:to>
    <xdr:sp macro="" textlink="">
      <xdr:nvSpPr>
        <xdr:cNvPr id="132" name="楕円 131"/>
        <xdr:cNvSpPr/>
      </xdr:nvSpPr>
      <xdr:spPr>
        <a:xfrm>
          <a:off x="9398000" y="60019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74925</xdr:rowOff>
    </xdr:from>
    <xdr:ext cx="534377" cy="259045"/>
    <xdr:sp macro="" textlink="">
      <xdr:nvSpPr>
        <xdr:cNvPr id="133" name="【道路】&#10;一人当たり延長該当値テキスト"/>
        <xdr:cNvSpPr txBox="1"/>
      </xdr:nvSpPr>
      <xdr:spPr>
        <a:xfrm>
          <a:off x="9467850" y="58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69650</xdr:rowOff>
    </xdr:from>
    <xdr:to>
      <xdr:col>50</xdr:col>
      <xdr:colOff>165100</xdr:colOff>
      <xdr:row>36</xdr:row>
      <xdr:rowOff>171250</xdr:rowOff>
    </xdr:to>
    <xdr:sp macro="" textlink="">
      <xdr:nvSpPr>
        <xdr:cNvPr id="134" name="楕円 133"/>
        <xdr:cNvSpPr/>
      </xdr:nvSpPr>
      <xdr:spPr>
        <a:xfrm>
          <a:off x="8636000" y="6019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102848</xdr:rowOff>
    </xdr:from>
    <xdr:to>
      <xdr:col>55</xdr:col>
      <xdr:colOff>0</xdr:colOff>
      <xdr:row>36</xdr:row>
      <xdr:rowOff>120450</xdr:rowOff>
    </xdr:to>
    <xdr:cxnSp macro="">
      <xdr:nvCxnSpPr>
        <xdr:cNvPr id="135" name="直線コネクタ 134"/>
        <xdr:cNvCxnSpPr/>
      </xdr:nvCxnSpPr>
      <xdr:spPr>
        <a:xfrm flipV="1">
          <a:off x="8686800" y="6052798"/>
          <a:ext cx="74295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86044</xdr:rowOff>
    </xdr:from>
    <xdr:to>
      <xdr:col>46</xdr:col>
      <xdr:colOff>38100</xdr:colOff>
      <xdr:row>37</xdr:row>
      <xdr:rowOff>16194</xdr:rowOff>
    </xdr:to>
    <xdr:sp macro="" textlink="">
      <xdr:nvSpPr>
        <xdr:cNvPr id="136" name="楕円 135"/>
        <xdr:cNvSpPr/>
      </xdr:nvSpPr>
      <xdr:spPr>
        <a:xfrm>
          <a:off x="7842250" y="60359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120450</xdr:rowOff>
    </xdr:from>
    <xdr:to>
      <xdr:col>50</xdr:col>
      <xdr:colOff>114300</xdr:colOff>
      <xdr:row>36</xdr:row>
      <xdr:rowOff>136844</xdr:rowOff>
    </xdr:to>
    <xdr:cxnSp macro="">
      <xdr:nvCxnSpPr>
        <xdr:cNvPr id="137" name="直線コネクタ 136"/>
        <xdr:cNvCxnSpPr/>
      </xdr:nvCxnSpPr>
      <xdr:spPr>
        <a:xfrm flipV="1">
          <a:off x="7886700" y="6070400"/>
          <a:ext cx="8001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102471</xdr:rowOff>
    </xdr:from>
    <xdr:to>
      <xdr:col>41</xdr:col>
      <xdr:colOff>101600</xdr:colOff>
      <xdr:row>37</xdr:row>
      <xdr:rowOff>32621</xdr:rowOff>
    </xdr:to>
    <xdr:sp macro="" textlink="">
      <xdr:nvSpPr>
        <xdr:cNvPr id="138" name="楕円 137"/>
        <xdr:cNvSpPr/>
      </xdr:nvSpPr>
      <xdr:spPr>
        <a:xfrm>
          <a:off x="7029450" y="60524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136844</xdr:rowOff>
    </xdr:from>
    <xdr:to>
      <xdr:col>45</xdr:col>
      <xdr:colOff>177800</xdr:colOff>
      <xdr:row>36</xdr:row>
      <xdr:rowOff>153271</xdr:rowOff>
    </xdr:to>
    <xdr:cxnSp macro="">
      <xdr:nvCxnSpPr>
        <xdr:cNvPr id="139" name="直線コネクタ 138"/>
        <xdr:cNvCxnSpPr/>
      </xdr:nvCxnSpPr>
      <xdr:spPr>
        <a:xfrm flipV="1">
          <a:off x="7080250" y="6086794"/>
          <a:ext cx="80645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126017</xdr:rowOff>
    </xdr:from>
    <xdr:to>
      <xdr:col>36</xdr:col>
      <xdr:colOff>165100</xdr:colOff>
      <xdr:row>37</xdr:row>
      <xdr:rowOff>56167</xdr:rowOff>
    </xdr:to>
    <xdr:sp macro="" textlink="">
      <xdr:nvSpPr>
        <xdr:cNvPr id="140" name="楕円 139"/>
        <xdr:cNvSpPr/>
      </xdr:nvSpPr>
      <xdr:spPr>
        <a:xfrm>
          <a:off x="6235700" y="6075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153271</xdr:rowOff>
    </xdr:from>
    <xdr:to>
      <xdr:col>41</xdr:col>
      <xdr:colOff>50800</xdr:colOff>
      <xdr:row>37</xdr:row>
      <xdr:rowOff>5367</xdr:rowOff>
    </xdr:to>
    <xdr:cxnSp macro="">
      <xdr:nvCxnSpPr>
        <xdr:cNvPr id="141" name="直線コネクタ 140"/>
        <xdr:cNvCxnSpPr/>
      </xdr:nvCxnSpPr>
      <xdr:spPr>
        <a:xfrm flipV="1">
          <a:off x="6286500" y="6103221"/>
          <a:ext cx="79375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138571</xdr:rowOff>
    </xdr:from>
    <xdr:ext cx="534377" cy="259045"/>
    <xdr:sp macro="" textlink="">
      <xdr:nvSpPr>
        <xdr:cNvPr id="142" name="n_1aveValue【道路】&#10;一人当たり延長"/>
        <xdr:cNvSpPr txBox="1"/>
      </xdr:nvSpPr>
      <xdr:spPr>
        <a:xfrm>
          <a:off x="8425961" y="62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153495</xdr:rowOff>
    </xdr:from>
    <xdr:ext cx="534377" cy="259045"/>
    <xdr:sp macro="" textlink="">
      <xdr:nvSpPr>
        <xdr:cNvPr id="143" name="n_2aveValue【道路】&#10;一人当たり延長"/>
        <xdr:cNvSpPr txBox="1"/>
      </xdr:nvSpPr>
      <xdr:spPr>
        <a:xfrm>
          <a:off x="7644911" y="626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13428</xdr:rowOff>
    </xdr:from>
    <xdr:ext cx="534377" cy="259045"/>
    <xdr:sp macro="" textlink="">
      <xdr:nvSpPr>
        <xdr:cNvPr id="144" name="n_3aveValue【道路】&#10;一人当たり延長"/>
        <xdr:cNvSpPr txBox="1"/>
      </xdr:nvSpPr>
      <xdr:spPr>
        <a:xfrm>
          <a:off x="6851161" y="62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59507</xdr:rowOff>
    </xdr:from>
    <xdr:ext cx="534377" cy="259045"/>
    <xdr:sp macro="" textlink="">
      <xdr:nvSpPr>
        <xdr:cNvPr id="145" name="n_4aveValue【道路】&#10;一人当たり延長"/>
        <xdr:cNvSpPr txBox="1"/>
      </xdr:nvSpPr>
      <xdr:spPr>
        <a:xfrm>
          <a:off x="6038361" y="633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16327</xdr:rowOff>
    </xdr:from>
    <xdr:ext cx="534377" cy="259045"/>
    <xdr:sp macro="" textlink="">
      <xdr:nvSpPr>
        <xdr:cNvPr id="146" name="n_1mainValue【道路】&#10;一人当たり延長"/>
        <xdr:cNvSpPr txBox="1"/>
      </xdr:nvSpPr>
      <xdr:spPr>
        <a:xfrm>
          <a:off x="8425961" y="5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32721</xdr:rowOff>
    </xdr:from>
    <xdr:ext cx="534377" cy="259045"/>
    <xdr:sp macro="" textlink="">
      <xdr:nvSpPr>
        <xdr:cNvPr id="147" name="n_2mainValue【道路】&#10;一人当たり延長"/>
        <xdr:cNvSpPr txBox="1"/>
      </xdr:nvSpPr>
      <xdr:spPr>
        <a:xfrm>
          <a:off x="7644911" y="58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49148</xdr:rowOff>
    </xdr:from>
    <xdr:ext cx="534377" cy="259045"/>
    <xdr:sp macro="" textlink="">
      <xdr:nvSpPr>
        <xdr:cNvPr id="148" name="n_3mainValue【道路】&#10;一人当たり延長"/>
        <xdr:cNvSpPr txBox="1"/>
      </xdr:nvSpPr>
      <xdr:spPr>
        <a:xfrm>
          <a:off x="6851161" y="58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72694</xdr:rowOff>
    </xdr:from>
    <xdr:ext cx="534377" cy="259045"/>
    <xdr:sp macro="" textlink="">
      <xdr:nvSpPr>
        <xdr:cNvPr id="149" name="n_4mainValue【道路】&#10;一人当たり延長"/>
        <xdr:cNvSpPr txBox="1"/>
      </xdr:nvSpPr>
      <xdr:spPr>
        <a:xfrm>
          <a:off x="6038361" y="58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177665" y="9300935"/>
          <a:ext cx="0" cy="132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216400" y="1063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108450" y="106266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216400" y="908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108450" y="9300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216400" y="10083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127500" y="1010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2" name="フローチャート: 判断 181"/>
        <xdr:cNvSpPr/>
      </xdr:nvSpPr>
      <xdr:spPr>
        <a:xfrm>
          <a:off x="3384550" y="10031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3" name="フローチャート: 判断 182"/>
        <xdr:cNvSpPr/>
      </xdr:nvSpPr>
      <xdr:spPr>
        <a:xfrm>
          <a:off x="2571750" y="100232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4" name="フローチャート: 判断 183"/>
        <xdr:cNvSpPr/>
      </xdr:nvSpPr>
      <xdr:spPr>
        <a:xfrm>
          <a:off x="1778000" y="10010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5" name="フローチャート: 判断 184"/>
        <xdr:cNvSpPr/>
      </xdr:nvSpPr>
      <xdr:spPr>
        <a:xfrm>
          <a:off x="984250" y="9985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91" name="楕円 190"/>
        <xdr:cNvSpPr/>
      </xdr:nvSpPr>
      <xdr:spPr>
        <a:xfrm>
          <a:off x="4127500" y="10041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151692</xdr:rowOff>
    </xdr:from>
    <xdr:ext cx="405111" cy="259045"/>
    <xdr:sp macro="" textlink="">
      <xdr:nvSpPr>
        <xdr:cNvPr id="192" name="【橋りょう・トンネル】&#10;有形固定資産減価償却率該当値テキスト"/>
        <xdr:cNvSpPr txBox="1"/>
      </xdr:nvSpPr>
      <xdr:spPr>
        <a:xfrm>
          <a:off x="4216400" y="989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93" name="楕円 192"/>
        <xdr:cNvSpPr/>
      </xdr:nvSpPr>
      <xdr:spPr>
        <a:xfrm>
          <a:off x="3384550" y="100705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37556</xdr:rowOff>
    </xdr:to>
    <xdr:cxnSp macro="">
      <xdr:nvCxnSpPr>
        <xdr:cNvPr id="194" name="直線コネクタ 193"/>
        <xdr:cNvCxnSpPr/>
      </xdr:nvCxnSpPr>
      <xdr:spPr>
        <a:xfrm flipV="1">
          <a:off x="3429000" y="10085615"/>
          <a:ext cx="7493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5" name="楕円 194"/>
        <xdr:cNvSpPr/>
      </xdr:nvSpPr>
      <xdr:spPr>
        <a:xfrm>
          <a:off x="2571750" y="10050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37556</xdr:rowOff>
    </xdr:to>
    <xdr:cxnSp macro="">
      <xdr:nvCxnSpPr>
        <xdr:cNvPr id="196" name="直線コネクタ 195"/>
        <xdr:cNvCxnSpPr/>
      </xdr:nvCxnSpPr>
      <xdr:spPr>
        <a:xfrm>
          <a:off x="2622550" y="10095412"/>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7" name="楕円 196"/>
        <xdr:cNvSpPr/>
      </xdr:nvSpPr>
      <xdr:spPr>
        <a:xfrm>
          <a:off x="1778000" y="10052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19594</xdr:rowOff>
    </xdr:to>
    <xdr:cxnSp macro="">
      <xdr:nvCxnSpPr>
        <xdr:cNvPr id="198" name="直線コネクタ 197"/>
        <xdr:cNvCxnSpPr/>
      </xdr:nvCxnSpPr>
      <xdr:spPr>
        <a:xfrm flipV="1">
          <a:off x="1828800" y="10095412"/>
          <a:ext cx="7937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9" name="楕円 198"/>
        <xdr:cNvSpPr/>
      </xdr:nvSpPr>
      <xdr:spPr>
        <a:xfrm>
          <a:off x="984250" y="100542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21227</xdr:rowOff>
    </xdr:to>
    <xdr:cxnSp macro="">
      <xdr:nvCxnSpPr>
        <xdr:cNvPr id="200" name="直線コネクタ 199"/>
        <xdr:cNvCxnSpPr/>
      </xdr:nvCxnSpPr>
      <xdr:spPr>
        <a:xfrm flipV="1">
          <a:off x="1028700" y="10097044"/>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201" name="n_1aveValue【橋りょう・トンネル】&#10;有形固定資産減価償却率"/>
        <xdr:cNvSpPr txBox="1"/>
      </xdr:nvSpPr>
      <xdr:spPr>
        <a:xfrm>
          <a:off x="3239144" y="981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2" name="n_2aveValue【橋りょう・トンネル】&#10;有形固定資産減価償却率"/>
        <xdr:cNvSpPr txBox="1"/>
      </xdr:nvSpPr>
      <xdr:spPr>
        <a:xfrm>
          <a:off x="2439044" y="9804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3" name="n_3aveValue【橋りょう・トンネル】&#10;有形固定資産減価償却率"/>
        <xdr:cNvSpPr txBox="1"/>
      </xdr:nvSpPr>
      <xdr:spPr>
        <a:xfrm>
          <a:off x="1645294" y="979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aveValue【橋りょう・トンネル】&#10;有形固定資産減価償却率"/>
        <xdr:cNvSpPr txBox="1"/>
      </xdr:nvSpPr>
      <xdr:spPr>
        <a:xfrm>
          <a:off x="851544" y="97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205" name="n_1mainValue【橋りょう・トンネル】&#10;有形固定資産減価償却率"/>
        <xdr:cNvSpPr txBox="1"/>
      </xdr:nvSpPr>
      <xdr:spPr>
        <a:xfrm>
          <a:off x="3239144" y="1015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06" name="n_2mainValue【橋りょう・トンネル】&#10;有形固定資産減価償却率"/>
        <xdr:cNvSpPr txBox="1"/>
      </xdr:nvSpPr>
      <xdr:spPr>
        <a:xfrm>
          <a:off x="2439044" y="101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7" name="n_3mainValue【橋りょう・トンネル】&#10;有形固定資産減価償却率"/>
        <xdr:cNvSpPr txBox="1"/>
      </xdr:nvSpPr>
      <xdr:spPr>
        <a:xfrm>
          <a:off x="16452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8" name="n_4mainValue【橋りょう・トンネル】&#10;有形固定資産減価償却率"/>
        <xdr:cNvSpPr txBox="1"/>
      </xdr:nvSpPr>
      <xdr:spPr>
        <a:xfrm>
          <a:off x="8515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429115" y="9223659"/>
          <a:ext cx="0" cy="1464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467850" y="1069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359900" y="10688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467850" y="900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359900" y="9223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9467850" y="1015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398000" y="10180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41" name="フローチャート: 判断 240"/>
        <xdr:cNvSpPr/>
      </xdr:nvSpPr>
      <xdr:spPr>
        <a:xfrm>
          <a:off x="86360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2" name="フローチャート: 判断 241"/>
        <xdr:cNvSpPr/>
      </xdr:nvSpPr>
      <xdr:spPr>
        <a:xfrm>
          <a:off x="7842250" y="100772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3" name="フローチャート: 判断 242"/>
        <xdr:cNvSpPr/>
      </xdr:nvSpPr>
      <xdr:spPr>
        <a:xfrm>
          <a:off x="7029450" y="100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4" name="フローチャート: 判断 243"/>
        <xdr:cNvSpPr/>
      </xdr:nvSpPr>
      <xdr:spPr>
        <a:xfrm>
          <a:off x="6235700" y="100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103356</xdr:rowOff>
    </xdr:from>
    <xdr:to>
      <xdr:col>55</xdr:col>
      <xdr:colOff>50800</xdr:colOff>
      <xdr:row>61</xdr:row>
      <xdr:rowOff>33506</xdr:rowOff>
    </xdr:to>
    <xdr:sp macro="" textlink="">
      <xdr:nvSpPr>
        <xdr:cNvPr id="250" name="楕円 249"/>
        <xdr:cNvSpPr/>
      </xdr:nvSpPr>
      <xdr:spPr>
        <a:xfrm>
          <a:off x="9398000" y="10015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126233</xdr:rowOff>
    </xdr:from>
    <xdr:ext cx="599010" cy="259045"/>
    <xdr:sp macro="" textlink="">
      <xdr:nvSpPr>
        <xdr:cNvPr id="251" name="【橋りょう・トンネル】&#10;一人当たり有形固定資産（償却資産）額該当値テキスト"/>
        <xdr:cNvSpPr txBox="1"/>
      </xdr:nvSpPr>
      <xdr:spPr>
        <a:xfrm>
          <a:off x="9467850" y="987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153953</xdr:rowOff>
    </xdr:from>
    <xdr:to>
      <xdr:col>50</xdr:col>
      <xdr:colOff>165100</xdr:colOff>
      <xdr:row>61</xdr:row>
      <xdr:rowOff>84103</xdr:rowOff>
    </xdr:to>
    <xdr:sp macro="" textlink="">
      <xdr:nvSpPr>
        <xdr:cNvPr id="252" name="楕円 251"/>
        <xdr:cNvSpPr/>
      </xdr:nvSpPr>
      <xdr:spPr>
        <a:xfrm>
          <a:off x="8636000" y="100663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154156</xdr:rowOff>
    </xdr:from>
    <xdr:to>
      <xdr:col>55</xdr:col>
      <xdr:colOff>0</xdr:colOff>
      <xdr:row>61</xdr:row>
      <xdr:rowOff>33303</xdr:rowOff>
    </xdr:to>
    <xdr:cxnSp macro="">
      <xdr:nvCxnSpPr>
        <xdr:cNvPr id="253" name="直線コネクタ 252"/>
        <xdr:cNvCxnSpPr/>
      </xdr:nvCxnSpPr>
      <xdr:spPr>
        <a:xfrm flipV="1">
          <a:off x="8686800" y="10066506"/>
          <a:ext cx="74295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3304</xdr:rowOff>
    </xdr:from>
    <xdr:to>
      <xdr:col>46</xdr:col>
      <xdr:colOff>38100</xdr:colOff>
      <xdr:row>61</xdr:row>
      <xdr:rowOff>104904</xdr:rowOff>
    </xdr:to>
    <xdr:sp macro="" textlink="">
      <xdr:nvSpPr>
        <xdr:cNvPr id="254" name="楕円 253"/>
        <xdr:cNvSpPr/>
      </xdr:nvSpPr>
      <xdr:spPr>
        <a:xfrm>
          <a:off x="7842250" y="10080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33303</xdr:rowOff>
    </xdr:from>
    <xdr:to>
      <xdr:col>50</xdr:col>
      <xdr:colOff>114300</xdr:colOff>
      <xdr:row>61</xdr:row>
      <xdr:rowOff>54104</xdr:rowOff>
    </xdr:to>
    <xdr:cxnSp macro="">
      <xdr:nvCxnSpPr>
        <xdr:cNvPr id="255" name="直線コネクタ 254"/>
        <xdr:cNvCxnSpPr/>
      </xdr:nvCxnSpPr>
      <xdr:spPr>
        <a:xfrm flipV="1">
          <a:off x="7886700" y="10110753"/>
          <a:ext cx="8001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18601</xdr:rowOff>
    </xdr:from>
    <xdr:to>
      <xdr:col>41</xdr:col>
      <xdr:colOff>101600</xdr:colOff>
      <xdr:row>61</xdr:row>
      <xdr:rowOff>120201</xdr:rowOff>
    </xdr:to>
    <xdr:sp macro="" textlink="">
      <xdr:nvSpPr>
        <xdr:cNvPr id="256" name="楕円 255"/>
        <xdr:cNvSpPr/>
      </xdr:nvSpPr>
      <xdr:spPr>
        <a:xfrm>
          <a:off x="7029450" y="10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54104</xdr:rowOff>
    </xdr:from>
    <xdr:to>
      <xdr:col>45</xdr:col>
      <xdr:colOff>177800</xdr:colOff>
      <xdr:row>61</xdr:row>
      <xdr:rowOff>69401</xdr:rowOff>
    </xdr:to>
    <xdr:cxnSp macro="">
      <xdr:nvCxnSpPr>
        <xdr:cNvPr id="257" name="直線コネクタ 256"/>
        <xdr:cNvCxnSpPr/>
      </xdr:nvCxnSpPr>
      <xdr:spPr>
        <a:xfrm flipV="1">
          <a:off x="7080250" y="10131554"/>
          <a:ext cx="80645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31826</xdr:rowOff>
    </xdr:from>
    <xdr:to>
      <xdr:col>36</xdr:col>
      <xdr:colOff>165100</xdr:colOff>
      <xdr:row>61</xdr:row>
      <xdr:rowOff>133426</xdr:rowOff>
    </xdr:to>
    <xdr:sp macro="" textlink="">
      <xdr:nvSpPr>
        <xdr:cNvPr id="258" name="楕円 257"/>
        <xdr:cNvSpPr/>
      </xdr:nvSpPr>
      <xdr:spPr>
        <a:xfrm>
          <a:off x="6235700" y="101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69401</xdr:rowOff>
    </xdr:from>
    <xdr:to>
      <xdr:col>41</xdr:col>
      <xdr:colOff>50800</xdr:colOff>
      <xdr:row>61</xdr:row>
      <xdr:rowOff>82626</xdr:rowOff>
    </xdr:to>
    <xdr:cxnSp macro="">
      <xdr:nvCxnSpPr>
        <xdr:cNvPr id="259" name="直線コネクタ 258"/>
        <xdr:cNvCxnSpPr/>
      </xdr:nvCxnSpPr>
      <xdr:spPr>
        <a:xfrm flipV="1">
          <a:off x="6286500" y="10146851"/>
          <a:ext cx="79375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60" name="n_1aveValue【橋りょう・トンネル】&#10;一人当たり有形固定資産（償却資産）額"/>
        <xdr:cNvSpPr txBox="1"/>
      </xdr:nvSpPr>
      <xdr:spPr>
        <a:xfrm>
          <a:off x="8399995" y="1017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61" name="n_2aveValue【橋りょう・トンネル】&#10;一人当たり有形固定資産（償却資産）額"/>
        <xdr:cNvSpPr txBox="1"/>
      </xdr:nvSpPr>
      <xdr:spPr>
        <a:xfrm>
          <a:off x="7612595" y="986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2" name="n_3aveValue【橋りょう・トンネル】&#10;一人当たり有形固定資産（償却資産）額"/>
        <xdr:cNvSpPr txBox="1"/>
      </xdr:nvSpPr>
      <xdr:spPr>
        <a:xfrm>
          <a:off x="6818845" y="987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3" name="n_4aveValue【橋りょう・トンネル】&#10;一人当たり有形固定資産（償却資産）額"/>
        <xdr:cNvSpPr txBox="1"/>
      </xdr:nvSpPr>
      <xdr:spPr>
        <a:xfrm>
          <a:off x="6006045" y="988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100630</xdr:rowOff>
    </xdr:from>
    <xdr:ext cx="599010" cy="259045"/>
    <xdr:sp macro="" textlink="">
      <xdr:nvSpPr>
        <xdr:cNvPr id="264" name="n_1mainValue【橋りょう・トンネル】&#10;一人当たり有形固定資産（償却資産）額"/>
        <xdr:cNvSpPr txBox="1"/>
      </xdr:nvSpPr>
      <xdr:spPr>
        <a:xfrm>
          <a:off x="8399995" y="984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96031</xdr:rowOff>
    </xdr:from>
    <xdr:ext cx="599010" cy="259045"/>
    <xdr:sp macro="" textlink="">
      <xdr:nvSpPr>
        <xdr:cNvPr id="265" name="n_2mainValue【橋りょう・トンネル】&#10;一人当たり有形固定資産（償却資産）額"/>
        <xdr:cNvSpPr txBox="1"/>
      </xdr:nvSpPr>
      <xdr:spPr>
        <a:xfrm>
          <a:off x="7612595" y="101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111328</xdr:rowOff>
    </xdr:from>
    <xdr:ext cx="599010" cy="259045"/>
    <xdr:sp macro="" textlink="">
      <xdr:nvSpPr>
        <xdr:cNvPr id="266" name="n_3mainValue【橋りょう・トンネル】&#10;一人当たり有形固定資産（償却資産）額"/>
        <xdr:cNvSpPr txBox="1"/>
      </xdr:nvSpPr>
      <xdr:spPr>
        <a:xfrm>
          <a:off x="6818845" y="1018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124553</xdr:rowOff>
    </xdr:from>
    <xdr:ext cx="599010" cy="259045"/>
    <xdr:sp macro="" textlink="">
      <xdr:nvSpPr>
        <xdr:cNvPr id="267" name="n_4mainValue【橋りょう・トンネル】&#10;一人当たり有形固定資産（償却資産）額"/>
        <xdr:cNvSpPr txBox="1"/>
      </xdr:nvSpPr>
      <xdr:spPr>
        <a:xfrm>
          <a:off x="6006045" y="1020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177665" y="128352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216400" y="1428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108450" y="14279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216400" y="1261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108450" y="12835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216400" y="13465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1275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9" name="フローチャート: 判断 298"/>
        <xdr:cNvSpPr/>
      </xdr:nvSpPr>
      <xdr:spPr>
        <a:xfrm>
          <a:off x="3384550" y="1368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300" name="フローチャート: 判断 299"/>
        <xdr:cNvSpPr/>
      </xdr:nvSpPr>
      <xdr:spPr>
        <a:xfrm>
          <a:off x="257175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1" name="フローチャート: 判断 300"/>
        <xdr:cNvSpPr/>
      </xdr:nvSpPr>
      <xdr:spPr>
        <a:xfrm>
          <a:off x="1778000" y="1364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2" name="フローチャート: 判断 301"/>
        <xdr:cNvSpPr/>
      </xdr:nvSpPr>
      <xdr:spPr>
        <a:xfrm>
          <a:off x="984250" y="13627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308" name="楕円 307"/>
        <xdr:cNvSpPr/>
      </xdr:nvSpPr>
      <xdr:spPr>
        <a:xfrm>
          <a:off x="412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9541</xdr:rowOff>
    </xdr:from>
    <xdr:ext cx="405111" cy="259045"/>
    <xdr:sp macro="" textlink="">
      <xdr:nvSpPr>
        <xdr:cNvPr id="309" name="【公営住宅】&#10;有形固定資産減価償却率該当値テキスト"/>
        <xdr:cNvSpPr txBox="1"/>
      </xdr:nvSpPr>
      <xdr:spPr>
        <a:xfrm>
          <a:off x="42164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310" name="楕円 309"/>
        <xdr:cNvSpPr/>
      </xdr:nvSpPr>
      <xdr:spPr>
        <a:xfrm>
          <a:off x="3384550" y="1403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81914</xdr:rowOff>
    </xdr:to>
    <xdr:cxnSp macro="">
      <xdr:nvCxnSpPr>
        <xdr:cNvPr id="311" name="直線コネクタ 310"/>
        <xdr:cNvCxnSpPr/>
      </xdr:nvCxnSpPr>
      <xdr:spPr>
        <a:xfrm>
          <a:off x="3429000" y="14077950"/>
          <a:ext cx="7493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109220</xdr:rowOff>
    </xdr:from>
    <xdr:to>
      <xdr:col>15</xdr:col>
      <xdr:colOff>101600</xdr:colOff>
      <xdr:row>85</xdr:row>
      <xdr:rowOff>39370</xdr:rowOff>
    </xdr:to>
    <xdr:sp macro="" textlink="">
      <xdr:nvSpPr>
        <xdr:cNvPr id="312" name="楕円 311"/>
        <xdr:cNvSpPr/>
      </xdr:nvSpPr>
      <xdr:spPr>
        <a:xfrm>
          <a:off x="2571750" y="13983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160020</xdr:rowOff>
    </xdr:from>
    <xdr:to>
      <xdr:col>19</xdr:col>
      <xdr:colOff>177800</xdr:colOff>
      <xdr:row>85</xdr:row>
      <xdr:rowOff>38100</xdr:rowOff>
    </xdr:to>
    <xdr:cxnSp macro="">
      <xdr:nvCxnSpPr>
        <xdr:cNvPr id="313" name="直線コネクタ 312"/>
        <xdr:cNvCxnSpPr/>
      </xdr:nvCxnSpPr>
      <xdr:spPr>
        <a:xfrm>
          <a:off x="2622550" y="14034770"/>
          <a:ext cx="8064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53975</xdr:rowOff>
    </xdr:from>
    <xdr:to>
      <xdr:col>10</xdr:col>
      <xdr:colOff>165100</xdr:colOff>
      <xdr:row>84</xdr:row>
      <xdr:rowOff>155575</xdr:rowOff>
    </xdr:to>
    <xdr:sp macro="" textlink="">
      <xdr:nvSpPr>
        <xdr:cNvPr id="314" name="楕円 313"/>
        <xdr:cNvSpPr/>
      </xdr:nvSpPr>
      <xdr:spPr>
        <a:xfrm>
          <a:off x="177800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104775</xdr:rowOff>
    </xdr:from>
    <xdr:to>
      <xdr:col>15</xdr:col>
      <xdr:colOff>50800</xdr:colOff>
      <xdr:row>84</xdr:row>
      <xdr:rowOff>160020</xdr:rowOff>
    </xdr:to>
    <xdr:cxnSp macro="">
      <xdr:nvCxnSpPr>
        <xdr:cNvPr id="315" name="直線コネクタ 314"/>
        <xdr:cNvCxnSpPr/>
      </xdr:nvCxnSpPr>
      <xdr:spPr>
        <a:xfrm>
          <a:off x="1828800" y="13979525"/>
          <a:ext cx="7937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57786</xdr:rowOff>
    </xdr:from>
    <xdr:to>
      <xdr:col>6</xdr:col>
      <xdr:colOff>38100</xdr:colOff>
      <xdr:row>84</xdr:row>
      <xdr:rowOff>159386</xdr:rowOff>
    </xdr:to>
    <xdr:sp macro="" textlink="">
      <xdr:nvSpPr>
        <xdr:cNvPr id="316" name="楕円 315"/>
        <xdr:cNvSpPr/>
      </xdr:nvSpPr>
      <xdr:spPr>
        <a:xfrm>
          <a:off x="984250" y="139325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104775</xdr:rowOff>
    </xdr:from>
    <xdr:to>
      <xdr:col>10</xdr:col>
      <xdr:colOff>114300</xdr:colOff>
      <xdr:row>84</xdr:row>
      <xdr:rowOff>108586</xdr:rowOff>
    </xdr:to>
    <xdr:cxnSp macro="">
      <xdr:nvCxnSpPr>
        <xdr:cNvPr id="317" name="直線コネクタ 316"/>
        <xdr:cNvCxnSpPr/>
      </xdr:nvCxnSpPr>
      <xdr:spPr>
        <a:xfrm flipV="1">
          <a:off x="1028700" y="13979525"/>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8" name="n_1aveValue【公営住宅】&#10;有形固定資産減価償却率"/>
        <xdr:cNvSpPr txBox="1"/>
      </xdr:nvSpPr>
      <xdr:spPr>
        <a:xfrm>
          <a:off x="3239144" y="1346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9" name="n_2aveValue【公営住宅】&#10;有形固定資産減価償却率"/>
        <xdr:cNvSpPr txBox="1"/>
      </xdr:nvSpPr>
      <xdr:spPr>
        <a:xfrm>
          <a:off x="24390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20" name="n_3aveValue【公営住宅】&#10;有形固定資産減価償却率"/>
        <xdr:cNvSpPr txBox="1"/>
      </xdr:nvSpPr>
      <xdr:spPr>
        <a:xfrm>
          <a:off x="1645294"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21" name="n_4aveValue【公営住宅】&#10;有形固定資産減価償却率"/>
        <xdr:cNvSpPr txBox="1"/>
      </xdr:nvSpPr>
      <xdr:spPr>
        <a:xfrm>
          <a:off x="851544"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322" name="n_1mainValue【公営住宅】&#10;有形固定資産減価償却率"/>
        <xdr:cNvSpPr txBox="1"/>
      </xdr:nvSpPr>
      <xdr:spPr>
        <a:xfrm>
          <a:off x="32391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30497</xdr:rowOff>
    </xdr:from>
    <xdr:ext cx="405111" cy="259045"/>
    <xdr:sp macro="" textlink="">
      <xdr:nvSpPr>
        <xdr:cNvPr id="323" name="n_2mainValue【公営住宅】&#10;有形固定資産減価償却率"/>
        <xdr:cNvSpPr txBox="1"/>
      </xdr:nvSpPr>
      <xdr:spPr>
        <a:xfrm>
          <a:off x="2439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146702</xdr:rowOff>
    </xdr:from>
    <xdr:ext cx="405111" cy="259045"/>
    <xdr:sp macro="" textlink="">
      <xdr:nvSpPr>
        <xdr:cNvPr id="324" name="n_3mainValue【公営住宅】&#10;有形固定資産減価償却率"/>
        <xdr:cNvSpPr txBox="1"/>
      </xdr:nvSpPr>
      <xdr:spPr>
        <a:xfrm>
          <a:off x="164529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150513</xdr:rowOff>
    </xdr:from>
    <xdr:ext cx="405111" cy="259045"/>
    <xdr:sp macro="" textlink="">
      <xdr:nvSpPr>
        <xdr:cNvPr id="325" name="n_4mainValue【公営住宅】&#10;有形固定資産減価償却率"/>
        <xdr:cNvSpPr txBox="1"/>
      </xdr:nvSpPr>
      <xdr:spPr>
        <a:xfrm>
          <a:off x="8515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429115" y="12850495"/>
          <a:ext cx="0" cy="1436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467850" y="142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359900" y="14287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467850" y="1263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359900" y="12850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9467850" y="1383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398000" y="139774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104648</xdr:rowOff>
    </xdr:from>
    <xdr:to>
      <xdr:col>50</xdr:col>
      <xdr:colOff>165100</xdr:colOff>
      <xdr:row>84</xdr:row>
      <xdr:rowOff>34798</xdr:rowOff>
    </xdr:to>
    <xdr:sp macro="" textlink="">
      <xdr:nvSpPr>
        <xdr:cNvPr id="356" name="フローチャート: 判断 355"/>
        <xdr:cNvSpPr/>
      </xdr:nvSpPr>
      <xdr:spPr>
        <a:xfrm>
          <a:off x="8636000" y="138142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92075</xdr:rowOff>
    </xdr:from>
    <xdr:to>
      <xdr:col>46</xdr:col>
      <xdr:colOff>38100</xdr:colOff>
      <xdr:row>84</xdr:row>
      <xdr:rowOff>22225</xdr:rowOff>
    </xdr:to>
    <xdr:sp macro="" textlink="">
      <xdr:nvSpPr>
        <xdr:cNvPr id="357" name="フローチャート: 判断 356"/>
        <xdr:cNvSpPr/>
      </xdr:nvSpPr>
      <xdr:spPr>
        <a:xfrm>
          <a:off x="7842250" y="138017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103505</xdr:rowOff>
    </xdr:from>
    <xdr:to>
      <xdr:col>41</xdr:col>
      <xdr:colOff>101600</xdr:colOff>
      <xdr:row>84</xdr:row>
      <xdr:rowOff>33655</xdr:rowOff>
    </xdr:to>
    <xdr:sp macro="" textlink="">
      <xdr:nvSpPr>
        <xdr:cNvPr id="358" name="フローチャート: 判断 357"/>
        <xdr:cNvSpPr/>
      </xdr:nvSpPr>
      <xdr:spPr>
        <a:xfrm>
          <a:off x="7029450" y="13813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116078</xdr:rowOff>
    </xdr:from>
    <xdr:to>
      <xdr:col>36</xdr:col>
      <xdr:colOff>165100</xdr:colOff>
      <xdr:row>84</xdr:row>
      <xdr:rowOff>46228</xdr:rowOff>
    </xdr:to>
    <xdr:sp macro="" textlink="">
      <xdr:nvSpPr>
        <xdr:cNvPr id="359" name="フローチャート: 判断 358"/>
        <xdr:cNvSpPr/>
      </xdr:nvSpPr>
      <xdr:spPr>
        <a:xfrm>
          <a:off x="6235700" y="13825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68453</xdr:rowOff>
    </xdr:from>
    <xdr:to>
      <xdr:col>55</xdr:col>
      <xdr:colOff>50800</xdr:colOff>
      <xdr:row>85</xdr:row>
      <xdr:rowOff>170053</xdr:rowOff>
    </xdr:to>
    <xdr:sp macro="" textlink="">
      <xdr:nvSpPr>
        <xdr:cNvPr id="365" name="楕円 364"/>
        <xdr:cNvSpPr/>
      </xdr:nvSpPr>
      <xdr:spPr>
        <a:xfrm>
          <a:off x="9398000" y="141083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46880</xdr:rowOff>
    </xdr:from>
    <xdr:ext cx="469744" cy="259045"/>
    <xdr:sp macro="" textlink="">
      <xdr:nvSpPr>
        <xdr:cNvPr id="366" name="【公営住宅】&#10;一人当たり面積該当値テキスト"/>
        <xdr:cNvSpPr txBox="1"/>
      </xdr:nvSpPr>
      <xdr:spPr>
        <a:xfrm>
          <a:off x="9467850" y="14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367" name="楕円 366"/>
        <xdr:cNvSpPr/>
      </xdr:nvSpPr>
      <xdr:spPr>
        <a:xfrm>
          <a:off x="8636000" y="14110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119253</xdr:rowOff>
    </xdr:from>
    <xdr:to>
      <xdr:col>55</xdr:col>
      <xdr:colOff>0</xdr:colOff>
      <xdr:row>85</xdr:row>
      <xdr:rowOff>121920</xdr:rowOff>
    </xdr:to>
    <xdr:cxnSp macro="">
      <xdr:nvCxnSpPr>
        <xdr:cNvPr id="368" name="直線コネクタ 367"/>
        <xdr:cNvCxnSpPr/>
      </xdr:nvCxnSpPr>
      <xdr:spPr>
        <a:xfrm flipV="1">
          <a:off x="8686800" y="14159103"/>
          <a:ext cx="7429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73788</xdr:rowOff>
    </xdr:from>
    <xdr:to>
      <xdr:col>46</xdr:col>
      <xdr:colOff>38100</xdr:colOff>
      <xdr:row>86</xdr:row>
      <xdr:rowOff>3938</xdr:rowOff>
    </xdr:to>
    <xdr:sp macro="" textlink="">
      <xdr:nvSpPr>
        <xdr:cNvPr id="369" name="楕円 368"/>
        <xdr:cNvSpPr/>
      </xdr:nvSpPr>
      <xdr:spPr>
        <a:xfrm>
          <a:off x="7842250" y="141136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121920</xdr:rowOff>
    </xdr:from>
    <xdr:to>
      <xdr:col>50</xdr:col>
      <xdr:colOff>114300</xdr:colOff>
      <xdr:row>85</xdr:row>
      <xdr:rowOff>124588</xdr:rowOff>
    </xdr:to>
    <xdr:cxnSp macro="">
      <xdr:nvCxnSpPr>
        <xdr:cNvPr id="370" name="直線コネクタ 369"/>
        <xdr:cNvCxnSpPr/>
      </xdr:nvCxnSpPr>
      <xdr:spPr>
        <a:xfrm flipV="1">
          <a:off x="7886700" y="14161770"/>
          <a:ext cx="8001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371" name="楕円 370"/>
        <xdr:cNvSpPr/>
      </xdr:nvSpPr>
      <xdr:spPr>
        <a:xfrm>
          <a:off x="7029450" y="14116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124588</xdr:rowOff>
    </xdr:from>
    <xdr:to>
      <xdr:col>45</xdr:col>
      <xdr:colOff>177800</xdr:colOff>
      <xdr:row>85</xdr:row>
      <xdr:rowOff>127254</xdr:rowOff>
    </xdr:to>
    <xdr:cxnSp macro="">
      <xdr:nvCxnSpPr>
        <xdr:cNvPr id="372" name="直線コネクタ 371"/>
        <xdr:cNvCxnSpPr/>
      </xdr:nvCxnSpPr>
      <xdr:spPr>
        <a:xfrm flipV="1">
          <a:off x="7080250" y="14164438"/>
          <a:ext cx="80645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79121</xdr:rowOff>
    </xdr:from>
    <xdr:to>
      <xdr:col>36</xdr:col>
      <xdr:colOff>165100</xdr:colOff>
      <xdr:row>86</xdr:row>
      <xdr:rowOff>9271</xdr:rowOff>
    </xdr:to>
    <xdr:sp macro="" textlink="">
      <xdr:nvSpPr>
        <xdr:cNvPr id="373" name="楕円 372"/>
        <xdr:cNvSpPr/>
      </xdr:nvSpPr>
      <xdr:spPr>
        <a:xfrm>
          <a:off x="6235700" y="141189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129921</xdr:rowOff>
    </xdr:to>
    <xdr:cxnSp macro="">
      <xdr:nvCxnSpPr>
        <xdr:cNvPr id="374" name="直線コネクタ 373"/>
        <xdr:cNvCxnSpPr/>
      </xdr:nvCxnSpPr>
      <xdr:spPr>
        <a:xfrm flipV="1">
          <a:off x="6286500" y="14167104"/>
          <a:ext cx="7937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51325</xdr:rowOff>
    </xdr:from>
    <xdr:ext cx="469744" cy="259045"/>
    <xdr:sp macro="" textlink="">
      <xdr:nvSpPr>
        <xdr:cNvPr id="375" name="n_1aveValue【公営住宅】&#10;一人当たり面積"/>
        <xdr:cNvSpPr txBox="1"/>
      </xdr:nvSpPr>
      <xdr:spPr>
        <a:xfrm>
          <a:off x="8458277" y="135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38752</xdr:rowOff>
    </xdr:from>
    <xdr:ext cx="469744" cy="259045"/>
    <xdr:sp macro="" textlink="">
      <xdr:nvSpPr>
        <xdr:cNvPr id="376" name="n_2aveValue【公営住宅】&#10;一人当たり面積"/>
        <xdr:cNvSpPr txBox="1"/>
      </xdr:nvSpPr>
      <xdr:spPr>
        <a:xfrm>
          <a:off x="7677227" y="135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50182</xdr:rowOff>
    </xdr:from>
    <xdr:ext cx="469744" cy="259045"/>
    <xdr:sp macro="" textlink="">
      <xdr:nvSpPr>
        <xdr:cNvPr id="377" name="n_3aveValue【公営住宅】&#10;一人当たり面積"/>
        <xdr:cNvSpPr txBox="1"/>
      </xdr:nvSpPr>
      <xdr:spPr>
        <a:xfrm>
          <a:off x="68644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62755</xdr:rowOff>
    </xdr:from>
    <xdr:ext cx="469744" cy="259045"/>
    <xdr:sp macro="" textlink="">
      <xdr:nvSpPr>
        <xdr:cNvPr id="378" name="n_4aveValue【公営住宅】&#10;一人当たり面積"/>
        <xdr:cNvSpPr txBox="1"/>
      </xdr:nvSpPr>
      <xdr:spPr>
        <a:xfrm>
          <a:off x="6070677" y="1360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379" name="n_1mainValue【公営住宅】&#10;一人当たり面積"/>
        <xdr:cNvSpPr txBox="1"/>
      </xdr:nvSpPr>
      <xdr:spPr>
        <a:xfrm>
          <a:off x="8458277" y="1420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166515</xdr:rowOff>
    </xdr:from>
    <xdr:ext cx="469744" cy="259045"/>
    <xdr:sp macro="" textlink="">
      <xdr:nvSpPr>
        <xdr:cNvPr id="380" name="n_2mainValue【公営住宅】&#10;一人当たり面積"/>
        <xdr:cNvSpPr txBox="1"/>
      </xdr:nvSpPr>
      <xdr:spPr>
        <a:xfrm>
          <a:off x="7677227" y="1420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169181</xdr:rowOff>
    </xdr:from>
    <xdr:ext cx="469744" cy="259045"/>
    <xdr:sp macro="" textlink="">
      <xdr:nvSpPr>
        <xdr:cNvPr id="381" name="n_3mainValue【公営住宅】&#10;一人当たり面積"/>
        <xdr:cNvSpPr txBox="1"/>
      </xdr:nvSpPr>
      <xdr:spPr>
        <a:xfrm>
          <a:off x="6864427" y="1420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398</xdr:rowOff>
    </xdr:from>
    <xdr:ext cx="469744" cy="259045"/>
    <xdr:sp macro="" textlink="">
      <xdr:nvSpPr>
        <xdr:cNvPr id="382" name="n_4mainValue【公営住宅】&#10;一人当たり面積"/>
        <xdr:cNvSpPr txBox="1"/>
      </xdr:nvSpPr>
      <xdr:spPr>
        <a:xfrm>
          <a:off x="6070677" y="1420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38496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xdr:cNvCxnSpPr/>
      </xdr:nvCxnSpPr>
      <xdr:spPr>
        <a:xfrm flipV="1">
          <a:off x="4177665" y="16573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xdr:cNvSpPr txBox="1"/>
      </xdr:nvSpPr>
      <xdr:spPr>
        <a:xfrm>
          <a:off x="421640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xdr:cNvCxnSpPr/>
      </xdr:nvCxnSpPr>
      <xdr:spPr>
        <a:xfrm>
          <a:off x="4108450" y="1784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xdr:cNvSpPr txBox="1"/>
      </xdr:nvSpPr>
      <xdr:spPr>
        <a:xfrm>
          <a:off x="4216400" y="16348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6366</xdr:rowOff>
    </xdr:from>
    <xdr:ext cx="405111" cy="259045"/>
    <xdr:sp macro="" textlink="">
      <xdr:nvSpPr>
        <xdr:cNvPr id="411" name="【港湾・漁港】&#10;有形固定資産減価償却率平均値テキスト"/>
        <xdr:cNvSpPr txBox="1"/>
      </xdr:nvSpPr>
      <xdr:spPr>
        <a:xfrm>
          <a:off x="4216400" y="17094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xdr:cNvSpPr/>
      </xdr:nvSpPr>
      <xdr:spPr>
        <a:xfrm>
          <a:off x="412750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13" name="フローチャート: 判断 412"/>
        <xdr:cNvSpPr/>
      </xdr:nvSpPr>
      <xdr:spPr>
        <a:xfrm>
          <a:off x="3384550" y="17261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14" name="フローチャート: 判断 413"/>
        <xdr:cNvSpPr/>
      </xdr:nvSpPr>
      <xdr:spPr>
        <a:xfrm>
          <a:off x="2571750" y="1723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15" name="フローチャート: 判断 414"/>
        <xdr:cNvSpPr/>
      </xdr:nvSpPr>
      <xdr:spPr>
        <a:xfrm>
          <a:off x="1778000"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16" name="フローチャート: 判断 415"/>
        <xdr:cNvSpPr/>
      </xdr:nvSpPr>
      <xdr:spPr>
        <a:xfrm>
          <a:off x="984250" y="1721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133350</xdr:rowOff>
    </xdr:from>
    <xdr:to>
      <xdr:col>24</xdr:col>
      <xdr:colOff>114300</xdr:colOff>
      <xdr:row>105</xdr:row>
      <xdr:rowOff>63500</xdr:rowOff>
    </xdr:to>
    <xdr:sp macro="" textlink="">
      <xdr:nvSpPr>
        <xdr:cNvPr id="422" name="楕円 421"/>
        <xdr:cNvSpPr/>
      </xdr:nvSpPr>
      <xdr:spPr>
        <a:xfrm>
          <a:off x="4127500" y="173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111777</xdr:rowOff>
    </xdr:from>
    <xdr:ext cx="405111" cy="259045"/>
    <xdr:sp macro="" textlink="">
      <xdr:nvSpPr>
        <xdr:cNvPr id="423" name="【港湾・漁港】&#10;有形固定資産減価償却率該当値テキスト"/>
        <xdr:cNvSpPr txBox="1"/>
      </xdr:nvSpPr>
      <xdr:spPr>
        <a:xfrm>
          <a:off x="4216400" y="1737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95250</xdr:rowOff>
    </xdr:from>
    <xdr:to>
      <xdr:col>20</xdr:col>
      <xdr:colOff>38100</xdr:colOff>
      <xdr:row>105</xdr:row>
      <xdr:rowOff>25400</xdr:rowOff>
    </xdr:to>
    <xdr:sp macro="" textlink="">
      <xdr:nvSpPr>
        <xdr:cNvPr id="424" name="楕円 423"/>
        <xdr:cNvSpPr/>
      </xdr:nvSpPr>
      <xdr:spPr>
        <a:xfrm>
          <a:off x="3384550" y="17354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146050</xdr:rowOff>
    </xdr:from>
    <xdr:to>
      <xdr:col>24</xdr:col>
      <xdr:colOff>63500</xdr:colOff>
      <xdr:row>105</xdr:row>
      <xdr:rowOff>12700</xdr:rowOff>
    </xdr:to>
    <xdr:cxnSp macro="">
      <xdr:nvCxnSpPr>
        <xdr:cNvPr id="425" name="直線コネクタ 424"/>
        <xdr:cNvCxnSpPr/>
      </xdr:nvCxnSpPr>
      <xdr:spPr>
        <a:xfrm>
          <a:off x="3429000" y="174053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74930</xdr:rowOff>
    </xdr:from>
    <xdr:to>
      <xdr:col>15</xdr:col>
      <xdr:colOff>101600</xdr:colOff>
      <xdr:row>105</xdr:row>
      <xdr:rowOff>5080</xdr:rowOff>
    </xdr:to>
    <xdr:sp macro="" textlink="">
      <xdr:nvSpPr>
        <xdr:cNvPr id="426" name="楕円 425"/>
        <xdr:cNvSpPr/>
      </xdr:nvSpPr>
      <xdr:spPr>
        <a:xfrm>
          <a:off x="257175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125730</xdr:rowOff>
    </xdr:from>
    <xdr:to>
      <xdr:col>19</xdr:col>
      <xdr:colOff>177800</xdr:colOff>
      <xdr:row>104</xdr:row>
      <xdr:rowOff>146050</xdr:rowOff>
    </xdr:to>
    <xdr:cxnSp macro="">
      <xdr:nvCxnSpPr>
        <xdr:cNvPr id="427" name="直線コネクタ 426"/>
        <xdr:cNvCxnSpPr/>
      </xdr:nvCxnSpPr>
      <xdr:spPr>
        <a:xfrm>
          <a:off x="2622550" y="17385030"/>
          <a:ext cx="8064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55880</xdr:rowOff>
    </xdr:from>
    <xdr:to>
      <xdr:col>10</xdr:col>
      <xdr:colOff>165100</xdr:colOff>
      <xdr:row>104</xdr:row>
      <xdr:rowOff>157480</xdr:rowOff>
    </xdr:to>
    <xdr:sp macro="" textlink="">
      <xdr:nvSpPr>
        <xdr:cNvPr id="428" name="楕円 427"/>
        <xdr:cNvSpPr/>
      </xdr:nvSpPr>
      <xdr:spPr>
        <a:xfrm>
          <a:off x="17780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106680</xdr:rowOff>
    </xdr:from>
    <xdr:to>
      <xdr:col>15</xdr:col>
      <xdr:colOff>50800</xdr:colOff>
      <xdr:row>104</xdr:row>
      <xdr:rowOff>125730</xdr:rowOff>
    </xdr:to>
    <xdr:cxnSp macro="">
      <xdr:nvCxnSpPr>
        <xdr:cNvPr id="429" name="直線コネクタ 428"/>
        <xdr:cNvCxnSpPr/>
      </xdr:nvCxnSpPr>
      <xdr:spPr>
        <a:xfrm>
          <a:off x="1828800" y="1736598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55880</xdr:rowOff>
    </xdr:from>
    <xdr:to>
      <xdr:col>6</xdr:col>
      <xdr:colOff>38100</xdr:colOff>
      <xdr:row>104</xdr:row>
      <xdr:rowOff>157480</xdr:rowOff>
    </xdr:to>
    <xdr:sp macro="" textlink="">
      <xdr:nvSpPr>
        <xdr:cNvPr id="430" name="楕円 429"/>
        <xdr:cNvSpPr/>
      </xdr:nvSpPr>
      <xdr:spPr>
        <a:xfrm>
          <a:off x="984250" y="17315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106680</xdr:rowOff>
    </xdr:from>
    <xdr:to>
      <xdr:col>10</xdr:col>
      <xdr:colOff>114300</xdr:colOff>
      <xdr:row>104</xdr:row>
      <xdr:rowOff>106680</xdr:rowOff>
    </xdr:to>
    <xdr:cxnSp macro="">
      <xdr:nvCxnSpPr>
        <xdr:cNvPr id="431" name="直線コネクタ 430"/>
        <xdr:cNvCxnSpPr/>
      </xdr:nvCxnSpPr>
      <xdr:spPr>
        <a:xfrm>
          <a:off x="1028700" y="173659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32" name="n_1aveValue【港湾・漁港】&#10;有形固定資産減価償却率"/>
        <xdr:cNvSpPr txBox="1"/>
      </xdr:nvSpPr>
      <xdr:spPr>
        <a:xfrm>
          <a:off x="32391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33" name="n_2aveValue【港湾・漁港】&#10;有形固定資産減価償却率"/>
        <xdr:cNvSpPr txBox="1"/>
      </xdr:nvSpPr>
      <xdr:spPr>
        <a:xfrm>
          <a:off x="2439044"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34" name="n_3aveValue【港湾・漁港】&#10;有形固定資産減価償却率"/>
        <xdr:cNvSpPr txBox="1"/>
      </xdr:nvSpPr>
      <xdr:spPr>
        <a:xfrm>
          <a:off x="1645294"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35" name="n_4aveValue【港湾・漁港】&#10;有形固定資産減価償却率"/>
        <xdr:cNvSpPr txBox="1"/>
      </xdr:nvSpPr>
      <xdr:spPr>
        <a:xfrm>
          <a:off x="851544" y="1699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16527</xdr:rowOff>
    </xdr:from>
    <xdr:ext cx="405111" cy="259045"/>
    <xdr:sp macro="" textlink="">
      <xdr:nvSpPr>
        <xdr:cNvPr id="436" name="n_1mainValue【港湾・漁港】&#10;有形固定資産減価償却率"/>
        <xdr:cNvSpPr txBox="1"/>
      </xdr:nvSpPr>
      <xdr:spPr>
        <a:xfrm>
          <a:off x="3239144" y="1744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167657</xdr:rowOff>
    </xdr:from>
    <xdr:ext cx="405111" cy="259045"/>
    <xdr:sp macro="" textlink="">
      <xdr:nvSpPr>
        <xdr:cNvPr id="437" name="n_2mainValue【港湾・漁港】&#10;有形固定資産減価償却率"/>
        <xdr:cNvSpPr txBox="1"/>
      </xdr:nvSpPr>
      <xdr:spPr>
        <a:xfrm>
          <a:off x="2439044"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148607</xdr:rowOff>
    </xdr:from>
    <xdr:ext cx="405111" cy="259045"/>
    <xdr:sp macro="" textlink="">
      <xdr:nvSpPr>
        <xdr:cNvPr id="438" name="n_3mainValue【港湾・漁港】&#10;有形固定資産減価償却率"/>
        <xdr:cNvSpPr txBox="1"/>
      </xdr:nvSpPr>
      <xdr:spPr>
        <a:xfrm>
          <a:off x="164529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148607</xdr:rowOff>
    </xdr:from>
    <xdr:ext cx="405111" cy="259045"/>
    <xdr:sp macro="" textlink="">
      <xdr:nvSpPr>
        <xdr:cNvPr id="439" name="n_4mainValue【港湾・漁港】&#10;有形固定資産減価償却率"/>
        <xdr:cNvSpPr txBox="1"/>
      </xdr:nvSpPr>
      <xdr:spPr>
        <a:xfrm>
          <a:off x="85154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xdr:cNvSpPr txBox="1"/>
      </xdr:nvSpPr>
      <xdr:spPr>
        <a:xfrm>
          <a:off x="5327878" y="1643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xdr:cNvCxnSpPr/>
      </xdr:nvCxnSpPr>
      <xdr:spPr>
        <a:xfrm flipV="1">
          <a:off x="9429115" y="167580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xdr:cNvSpPr txBox="1"/>
      </xdr:nvSpPr>
      <xdr:spPr>
        <a:xfrm>
          <a:off x="9467850" y="1810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xdr:cNvCxnSpPr/>
      </xdr:nvCxnSpPr>
      <xdr:spPr>
        <a:xfrm>
          <a:off x="9359900" y="18097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xdr:cNvSpPr txBox="1"/>
      </xdr:nvSpPr>
      <xdr:spPr>
        <a:xfrm>
          <a:off x="9467850" y="16533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xdr:cNvCxnSpPr/>
      </xdr:nvCxnSpPr>
      <xdr:spPr>
        <a:xfrm>
          <a:off x="9359900" y="16758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52872</xdr:rowOff>
    </xdr:from>
    <xdr:ext cx="599010" cy="259045"/>
    <xdr:sp macro="" textlink="">
      <xdr:nvSpPr>
        <xdr:cNvPr id="468" name="【港湾・漁港】&#10;一人当たり有形固定資産（償却資産）額平均値テキスト"/>
        <xdr:cNvSpPr txBox="1"/>
      </xdr:nvSpPr>
      <xdr:spPr>
        <a:xfrm>
          <a:off x="9467850" y="178265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xdr:cNvSpPr/>
      </xdr:nvSpPr>
      <xdr:spPr>
        <a:xfrm>
          <a:off x="9398000" y="17848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15053</xdr:rowOff>
    </xdr:from>
    <xdr:to>
      <xdr:col>50</xdr:col>
      <xdr:colOff>165100</xdr:colOff>
      <xdr:row>106</xdr:row>
      <xdr:rowOff>116653</xdr:rowOff>
    </xdr:to>
    <xdr:sp macro="" textlink="">
      <xdr:nvSpPr>
        <xdr:cNvPr id="470" name="フローチャート: 判断 469"/>
        <xdr:cNvSpPr/>
      </xdr:nvSpPr>
      <xdr:spPr>
        <a:xfrm>
          <a:off x="8636000" y="1761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30420</xdr:rowOff>
    </xdr:from>
    <xdr:to>
      <xdr:col>46</xdr:col>
      <xdr:colOff>38100</xdr:colOff>
      <xdr:row>106</xdr:row>
      <xdr:rowOff>132020</xdr:rowOff>
    </xdr:to>
    <xdr:sp macro="" textlink="">
      <xdr:nvSpPr>
        <xdr:cNvPr id="471" name="フローチャート: 判断 470"/>
        <xdr:cNvSpPr/>
      </xdr:nvSpPr>
      <xdr:spPr>
        <a:xfrm>
          <a:off x="7842250" y="17632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162210</xdr:rowOff>
    </xdr:from>
    <xdr:to>
      <xdr:col>41</xdr:col>
      <xdr:colOff>101600</xdr:colOff>
      <xdr:row>106</xdr:row>
      <xdr:rowOff>92360</xdr:rowOff>
    </xdr:to>
    <xdr:sp macro="" textlink="">
      <xdr:nvSpPr>
        <xdr:cNvPr id="472" name="フローチャート: 判断 471"/>
        <xdr:cNvSpPr/>
      </xdr:nvSpPr>
      <xdr:spPr>
        <a:xfrm>
          <a:off x="7029450" y="1759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39981</xdr:rowOff>
    </xdr:from>
    <xdr:to>
      <xdr:col>36</xdr:col>
      <xdr:colOff>165100</xdr:colOff>
      <xdr:row>106</xdr:row>
      <xdr:rowOff>141581</xdr:rowOff>
    </xdr:to>
    <xdr:sp macro="" textlink="">
      <xdr:nvSpPr>
        <xdr:cNvPr id="473" name="フローチャート: 判断 472"/>
        <xdr:cNvSpPr/>
      </xdr:nvSpPr>
      <xdr:spPr>
        <a:xfrm>
          <a:off x="6235700" y="176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6066</xdr:rowOff>
    </xdr:from>
    <xdr:to>
      <xdr:col>55</xdr:col>
      <xdr:colOff>50800</xdr:colOff>
      <xdr:row>107</xdr:row>
      <xdr:rowOff>107666</xdr:rowOff>
    </xdr:to>
    <xdr:sp macro="" textlink="">
      <xdr:nvSpPr>
        <xdr:cNvPr id="479" name="楕円 478"/>
        <xdr:cNvSpPr/>
      </xdr:nvSpPr>
      <xdr:spPr>
        <a:xfrm>
          <a:off x="9398000" y="177797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28943</xdr:rowOff>
    </xdr:from>
    <xdr:ext cx="599010" cy="259045"/>
    <xdr:sp macro="" textlink="">
      <xdr:nvSpPr>
        <xdr:cNvPr id="480" name="【港湾・漁港】&#10;一人当たり有形固定資産（償却資産）額該当値テキスト"/>
        <xdr:cNvSpPr txBox="1"/>
      </xdr:nvSpPr>
      <xdr:spPr>
        <a:xfrm>
          <a:off x="9467850" y="176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10466</xdr:rowOff>
    </xdr:from>
    <xdr:to>
      <xdr:col>50</xdr:col>
      <xdr:colOff>165100</xdr:colOff>
      <xdr:row>107</xdr:row>
      <xdr:rowOff>112066</xdr:rowOff>
    </xdr:to>
    <xdr:sp macro="" textlink="">
      <xdr:nvSpPr>
        <xdr:cNvPr id="481" name="楕円 480"/>
        <xdr:cNvSpPr/>
      </xdr:nvSpPr>
      <xdr:spPr>
        <a:xfrm>
          <a:off x="8636000" y="177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56866</xdr:rowOff>
    </xdr:from>
    <xdr:to>
      <xdr:col>55</xdr:col>
      <xdr:colOff>0</xdr:colOff>
      <xdr:row>107</xdr:row>
      <xdr:rowOff>61266</xdr:rowOff>
    </xdr:to>
    <xdr:cxnSp macro="">
      <xdr:nvCxnSpPr>
        <xdr:cNvPr id="482" name="直線コネクタ 481"/>
        <xdr:cNvCxnSpPr/>
      </xdr:nvCxnSpPr>
      <xdr:spPr>
        <a:xfrm flipV="1">
          <a:off x="8686800" y="17830516"/>
          <a:ext cx="74295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14663</xdr:rowOff>
    </xdr:from>
    <xdr:to>
      <xdr:col>46</xdr:col>
      <xdr:colOff>38100</xdr:colOff>
      <xdr:row>107</xdr:row>
      <xdr:rowOff>116263</xdr:rowOff>
    </xdr:to>
    <xdr:sp macro="" textlink="">
      <xdr:nvSpPr>
        <xdr:cNvPr id="483" name="楕円 482"/>
        <xdr:cNvSpPr/>
      </xdr:nvSpPr>
      <xdr:spPr>
        <a:xfrm>
          <a:off x="7842250" y="177883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61266</xdr:rowOff>
    </xdr:from>
    <xdr:to>
      <xdr:col>50</xdr:col>
      <xdr:colOff>114300</xdr:colOff>
      <xdr:row>107</xdr:row>
      <xdr:rowOff>65463</xdr:rowOff>
    </xdr:to>
    <xdr:cxnSp macro="">
      <xdr:nvCxnSpPr>
        <xdr:cNvPr id="484" name="直線コネクタ 483"/>
        <xdr:cNvCxnSpPr/>
      </xdr:nvCxnSpPr>
      <xdr:spPr>
        <a:xfrm flipV="1">
          <a:off x="7886700" y="17834916"/>
          <a:ext cx="8001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18844</xdr:rowOff>
    </xdr:from>
    <xdr:to>
      <xdr:col>41</xdr:col>
      <xdr:colOff>101600</xdr:colOff>
      <xdr:row>107</xdr:row>
      <xdr:rowOff>120444</xdr:rowOff>
    </xdr:to>
    <xdr:sp macro="" textlink="">
      <xdr:nvSpPr>
        <xdr:cNvPr id="485" name="楕円 484"/>
        <xdr:cNvSpPr/>
      </xdr:nvSpPr>
      <xdr:spPr>
        <a:xfrm>
          <a:off x="7029450" y="177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65463</xdr:rowOff>
    </xdr:from>
    <xdr:to>
      <xdr:col>45</xdr:col>
      <xdr:colOff>177800</xdr:colOff>
      <xdr:row>107</xdr:row>
      <xdr:rowOff>69644</xdr:rowOff>
    </xdr:to>
    <xdr:cxnSp macro="">
      <xdr:nvCxnSpPr>
        <xdr:cNvPr id="486" name="直線コネクタ 485"/>
        <xdr:cNvCxnSpPr/>
      </xdr:nvCxnSpPr>
      <xdr:spPr>
        <a:xfrm flipV="1">
          <a:off x="7080250" y="17839113"/>
          <a:ext cx="80645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23386</xdr:rowOff>
    </xdr:from>
    <xdr:to>
      <xdr:col>36</xdr:col>
      <xdr:colOff>165100</xdr:colOff>
      <xdr:row>107</xdr:row>
      <xdr:rowOff>124986</xdr:rowOff>
    </xdr:to>
    <xdr:sp macro="" textlink="">
      <xdr:nvSpPr>
        <xdr:cNvPr id="487" name="楕円 486"/>
        <xdr:cNvSpPr/>
      </xdr:nvSpPr>
      <xdr:spPr>
        <a:xfrm>
          <a:off x="6235700" y="177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69644</xdr:rowOff>
    </xdr:from>
    <xdr:to>
      <xdr:col>41</xdr:col>
      <xdr:colOff>50800</xdr:colOff>
      <xdr:row>107</xdr:row>
      <xdr:rowOff>74186</xdr:rowOff>
    </xdr:to>
    <xdr:cxnSp macro="">
      <xdr:nvCxnSpPr>
        <xdr:cNvPr id="488" name="直線コネクタ 487"/>
        <xdr:cNvCxnSpPr/>
      </xdr:nvCxnSpPr>
      <xdr:spPr>
        <a:xfrm flipV="1">
          <a:off x="6286500" y="17843294"/>
          <a:ext cx="79375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133180</xdr:rowOff>
    </xdr:from>
    <xdr:ext cx="599010" cy="259045"/>
    <xdr:sp macro="" textlink="">
      <xdr:nvSpPr>
        <xdr:cNvPr id="489" name="n_1aveValue【港湾・漁港】&#10;一人当たり有形固定資産（償却資産）額"/>
        <xdr:cNvSpPr txBox="1"/>
      </xdr:nvSpPr>
      <xdr:spPr>
        <a:xfrm>
          <a:off x="8399995" y="1739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148547</xdr:rowOff>
    </xdr:from>
    <xdr:ext cx="599010" cy="259045"/>
    <xdr:sp macro="" textlink="">
      <xdr:nvSpPr>
        <xdr:cNvPr id="490" name="n_2aveValue【港湾・漁港】&#10;一人当たり有形固定資産（償却資産）額"/>
        <xdr:cNvSpPr txBox="1"/>
      </xdr:nvSpPr>
      <xdr:spPr>
        <a:xfrm>
          <a:off x="7612595" y="1740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108887</xdr:rowOff>
    </xdr:from>
    <xdr:ext cx="599010" cy="259045"/>
    <xdr:sp macro="" textlink="">
      <xdr:nvSpPr>
        <xdr:cNvPr id="491" name="n_3aveValue【港湾・漁港】&#10;一人当たり有形固定資産（償却資産）額"/>
        <xdr:cNvSpPr txBox="1"/>
      </xdr:nvSpPr>
      <xdr:spPr>
        <a:xfrm>
          <a:off x="6818845" y="1736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158108</xdr:rowOff>
    </xdr:from>
    <xdr:ext cx="599010" cy="259045"/>
    <xdr:sp macro="" textlink="">
      <xdr:nvSpPr>
        <xdr:cNvPr id="492" name="n_4aveValue【港湾・漁港】&#10;一人当たり有形固定資産（償却資産）額"/>
        <xdr:cNvSpPr txBox="1"/>
      </xdr:nvSpPr>
      <xdr:spPr>
        <a:xfrm>
          <a:off x="6006045" y="1741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103193</xdr:rowOff>
    </xdr:from>
    <xdr:ext cx="599010" cy="259045"/>
    <xdr:sp macro="" textlink="">
      <xdr:nvSpPr>
        <xdr:cNvPr id="493" name="n_1mainValue【港湾・漁港】&#10;一人当たり有形固定資産（償却資産）額"/>
        <xdr:cNvSpPr txBox="1"/>
      </xdr:nvSpPr>
      <xdr:spPr>
        <a:xfrm>
          <a:off x="8399995" y="1787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107390</xdr:rowOff>
    </xdr:from>
    <xdr:ext cx="599010" cy="259045"/>
    <xdr:sp macro="" textlink="">
      <xdr:nvSpPr>
        <xdr:cNvPr id="494" name="n_2mainValue【港湾・漁港】&#10;一人当たり有形固定資産（償却資産）額"/>
        <xdr:cNvSpPr txBox="1"/>
      </xdr:nvSpPr>
      <xdr:spPr>
        <a:xfrm>
          <a:off x="7612595" y="1788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111571</xdr:rowOff>
    </xdr:from>
    <xdr:ext cx="599010" cy="259045"/>
    <xdr:sp macro="" textlink="">
      <xdr:nvSpPr>
        <xdr:cNvPr id="495" name="n_3mainValue【港湾・漁港】&#10;一人当たり有形固定資産（償却資産）額"/>
        <xdr:cNvSpPr txBox="1"/>
      </xdr:nvSpPr>
      <xdr:spPr>
        <a:xfrm>
          <a:off x="6818845" y="1788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116113</xdr:rowOff>
    </xdr:from>
    <xdr:ext cx="599010" cy="259045"/>
    <xdr:sp macro="" textlink="">
      <xdr:nvSpPr>
        <xdr:cNvPr id="496" name="n_4mainValue【港湾・漁港】&#10;一人当たり有形固定資産（償却資産）額"/>
        <xdr:cNvSpPr txBox="1"/>
      </xdr:nvSpPr>
      <xdr:spPr>
        <a:xfrm>
          <a:off x="6006045" y="1788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xdr:cNvCxnSpPr/>
      </xdr:nvCxnSpPr>
      <xdr:spPr>
        <a:xfrm flipV="1">
          <a:off x="14699614" y="54927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xdr:cNvSpPr txBox="1"/>
      </xdr:nvSpPr>
      <xdr:spPr>
        <a:xfrm>
          <a:off x="14738350" y="52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xdr:cNvCxnSpPr/>
      </xdr:nvCxnSpPr>
      <xdr:spPr>
        <a:xfrm>
          <a:off x="14611350" y="549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xdr:cNvSpPr txBox="1"/>
      </xdr:nvSpPr>
      <xdr:spPr>
        <a:xfrm>
          <a:off x="14738350" y="592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xdr:cNvSpPr/>
      </xdr:nvSpPr>
      <xdr:spPr>
        <a:xfrm>
          <a:off x="14649450" y="60667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55880</xdr:rowOff>
    </xdr:from>
    <xdr:to>
      <xdr:col>81</xdr:col>
      <xdr:colOff>101600</xdr:colOff>
      <xdr:row>37</xdr:row>
      <xdr:rowOff>157480</xdr:rowOff>
    </xdr:to>
    <xdr:sp macro="" textlink="">
      <xdr:nvSpPr>
        <xdr:cNvPr id="528" name="フローチャート: 判断 527"/>
        <xdr:cNvSpPr/>
      </xdr:nvSpPr>
      <xdr:spPr>
        <a:xfrm>
          <a:off x="1388745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50165</xdr:rowOff>
    </xdr:from>
    <xdr:to>
      <xdr:col>76</xdr:col>
      <xdr:colOff>165100</xdr:colOff>
      <xdr:row>37</xdr:row>
      <xdr:rowOff>151765</xdr:rowOff>
    </xdr:to>
    <xdr:sp macro="" textlink="">
      <xdr:nvSpPr>
        <xdr:cNvPr id="529" name="フローチャート: 判断 528"/>
        <xdr:cNvSpPr/>
      </xdr:nvSpPr>
      <xdr:spPr>
        <a:xfrm>
          <a:off x="130937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30" name="フローチャート: 判断 529"/>
        <xdr:cNvSpPr/>
      </xdr:nvSpPr>
      <xdr:spPr>
        <a:xfrm>
          <a:off x="12299950" y="613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31" name="フローチャート: 判断 530"/>
        <xdr:cNvSpPr/>
      </xdr:nvSpPr>
      <xdr:spPr>
        <a:xfrm>
          <a:off x="1148715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124460</xdr:rowOff>
    </xdr:from>
    <xdr:to>
      <xdr:col>85</xdr:col>
      <xdr:colOff>177800</xdr:colOff>
      <xdr:row>41</xdr:row>
      <xdr:rowOff>54610</xdr:rowOff>
    </xdr:to>
    <xdr:sp macro="" textlink="">
      <xdr:nvSpPr>
        <xdr:cNvPr id="537" name="楕円 536"/>
        <xdr:cNvSpPr/>
      </xdr:nvSpPr>
      <xdr:spPr>
        <a:xfrm>
          <a:off x="14649450" y="67348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102887</xdr:rowOff>
    </xdr:from>
    <xdr:ext cx="405111" cy="259045"/>
    <xdr:sp macro="" textlink="">
      <xdr:nvSpPr>
        <xdr:cNvPr id="538" name="【認定こども園・幼稚園・保育所】&#10;有形固定資産減価償却率該当値テキスト"/>
        <xdr:cNvSpPr txBox="1"/>
      </xdr:nvSpPr>
      <xdr:spPr>
        <a:xfrm>
          <a:off x="1473835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539" name="楕円 538"/>
        <xdr:cNvSpPr/>
      </xdr:nvSpPr>
      <xdr:spPr>
        <a:xfrm>
          <a:off x="1388745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51435</xdr:rowOff>
    </xdr:from>
    <xdr:to>
      <xdr:col>85</xdr:col>
      <xdr:colOff>127000</xdr:colOff>
      <xdr:row>41</xdr:row>
      <xdr:rowOff>3810</xdr:rowOff>
    </xdr:to>
    <xdr:cxnSp macro="">
      <xdr:nvCxnSpPr>
        <xdr:cNvPr id="540" name="直線コネクタ 539"/>
        <xdr:cNvCxnSpPr/>
      </xdr:nvCxnSpPr>
      <xdr:spPr>
        <a:xfrm>
          <a:off x="13938250" y="6661785"/>
          <a:ext cx="762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158750</xdr:rowOff>
    </xdr:from>
    <xdr:to>
      <xdr:col>76</xdr:col>
      <xdr:colOff>165100</xdr:colOff>
      <xdr:row>40</xdr:row>
      <xdr:rowOff>88900</xdr:rowOff>
    </xdr:to>
    <xdr:sp macro="" textlink="">
      <xdr:nvSpPr>
        <xdr:cNvPr id="541" name="楕円 540"/>
        <xdr:cNvSpPr/>
      </xdr:nvSpPr>
      <xdr:spPr>
        <a:xfrm>
          <a:off x="13093700" y="6604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51435</xdr:rowOff>
    </xdr:to>
    <xdr:cxnSp macro="">
      <xdr:nvCxnSpPr>
        <xdr:cNvPr id="542" name="直線コネクタ 541"/>
        <xdr:cNvCxnSpPr/>
      </xdr:nvCxnSpPr>
      <xdr:spPr>
        <a:xfrm>
          <a:off x="13144500" y="6648450"/>
          <a:ext cx="7937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118745</xdr:rowOff>
    </xdr:from>
    <xdr:to>
      <xdr:col>72</xdr:col>
      <xdr:colOff>38100</xdr:colOff>
      <xdr:row>40</xdr:row>
      <xdr:rowOff>48895</xdr:rowOff>
    </xdr:to>
    <xdr:sp macro="" textlink="">
      <xdr:nvSpPr>
        <xdr:cNvPr id="543" name="楕円 542"/>
        <xdr:cNvSpPr/>
      </xdr:nvSpPr>
      <xdr:spPr>
        <a:xfrm>
          <a:off x="12299950" y="6563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169545</xdr:rowOff>
    </xdr:from>
    <xdr:to>
      <xdr:col>76</xdr:col>
      <xdr:colOff>114300</xdr:colOff>
      <xdr:row>40</xdr:row>
      <xdr:rowOff>38100</xdr:rowOff>
    </xdr:to>
    <xdr:cxnSp macro="">
      <xdr:nvCxnSpPr>
        <xdr:cNvPr id="544" name="直線コネクタ 543"/>
        <xdr:cNvCxnSpPr/>
      </xdr:nvCxnSpPr>
      <xdr:spPr>
        <a:xfrm>
          <a:off x="12344400" y="660844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545" name="楕円 544"/>
        <xdr:cNvSpPr/>
      </xdr:nvSpPr>
      <xdr:spPr>
        <a:xfrm>
          <a:off x="1148715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169545</xdr:rowOff>
    </xdr:from>
    <xdr:to>
      <xdr:col>71</xdr:col>
      <xdr:colOff>177800</xdr:colOff>
      <xdr:row>40</xdr:row>
      <xdr:rowOff>0</xdr:rowOff>
    </xdr:to>
    <xdr:cxnSp macro="">
      <xdr:nvCxnSpPr>
        <xdr:cNvPr id="546" name="直線コネクタ 545"/>
        <xdr:cNvCxnSpPr/>
      </xdr:nvCxnSpPr>
      <xdr:spPr>
        <a:xfrm flipV="1">
          <a:off x="11537950" y="660844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2557</xdr:rowOff>
    </xdr:from>
    <xdr:ext cx="405111" cy="259045"/>
    <xdr:sp macro="" textlink="">
      <xdr:nvSpPr>
        <xdr:cNvPr id="547" name="n_1aveValue【認定こども園・幼稚園・保育所】&#10;有形固定資産減価償却率"/>
        <xdr:cNvSpPr txBox="1"/>
      </xdr:nvSpPr>
      <xdr:spPr>
        <a:xfrm>
          <a:off x="13742044" y="595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168292</xdr:rowOff>
    </xdr:from>
    <xdr:ext cx="405111" cy="259045"/>
    <xdr:sp macro="" textlink="">
      <xdr:nvSpPr>
        <xdr:cNvPr id="548" name="n_2aveValue【認定こども園・幼稚園・保育所】&#10;有形固定資産減価償却率"/>
        <xdr:cNvSpPr txBox="1"/>
      </xdr:nvSpPr>
      <xdr:spPr>
        <a:xfrm>
          <a:off x="12960994" y="5946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49" name="n_3aveValue【認定こども園・幼稚園・保育所】&#10;有形固定資産減価償却率"/>
        <xdr:cNvSpPr txBox="1"/>
      </xdr:nvSpPr>
      <xdr:spPr>
        <a:xfrm>
          <a:off x="121672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50" name="n_4aveValue【認定こども園・幼稚園・保育所】&#10;有形固定資産減価償却率"/>
        <xdr:cNvSpPr txBox="1"/>
      </xdr:nvSpPr>
      <xdr:spPr>
        <a:xfrm>
          <a:off x="11354444"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551" name="n_1mainValue【認定こども園・幼稚園・保育所】&#10;有形固定資産減価償却率"/>
        <xdr:cNvSpPr txBox="1"/>
      </xdr:nvSpPr>
      <xdr:spPr>
        <a:xfrm>
          <a:off x="1374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80027</xdr:rowOff>
    </xdr:from>
    <xdr:ext cx="405111" cy="259045"/>
    <xdr:sp macro="" textlink="">
      <xdr:nvSpPr>
        <xdr:cNvPr id="552" name="n_2mainValue【認定こども園・幼稚園・保育所】&#10;有形固定資産減価償却率"/>
        <xdr:cNvSpPr txBox="1"/>
      </xdr:nvSpPr>
      <xdr:spPr>
        <a:xfrm>
          <a:off x="1296099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40022</xdr:rowOff>
    </xdr:from>
    <xdr:ext cx="405111" cy="259045"/>
    <xdr:sp macro="" textlink="">
      <xdr:nvSpPr>
        <xdr:cNvPr id="553" name="n_3mainValue【認定こども園・幼稚園・保育所】&#10;有形固定資産減価償却率"/>
        <xdr:cNvSpPr txBox="1"/>
      </xdr:nvSpPr>
      <xdr:spPr>
        <a:xfrm>
          <a:off x="121672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554" name="n_4mainValue【認定こども園・幼稚園・保育所】&#10;有形固定資産減価償却率"/>
        <xdr:cNvSpPr txBox="1"/>
      </xdr:nvSpPr>
      <xdr:spPr>
        <a:xfrm>
          <a:off x="113544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xdr:cNvCxnSpPr/>
      </xdr:nvCxnSpPr>
      <xdr:spPr>
        <a:xfrm flipV="1">
          <a:off x="19951064" y="5764530"/>
          <a:ext cx="0" cy="11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xdr:cNvSpPr txBox="1"/>
      </xdr:nvSpPr>
      <xdr:spPr>
        <a:xfrm>
          <a:off x="19989800"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xdr:cNvCxnSpPr/>
      </xdr:nvCxnSpPr>
      <xdr:spPr>
        <a:xfrm>
          <a:off x="19881850" y="6955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xdr:cNvSpPr txBox="1"/>
      </xdr:nvSpPr>
      <xdr:spPr>
        <a:xfrm>
          <a:off x="19989800"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xdr:cNvCxnSpPr/>
      </xdr:nvCxnSpPr>
      <xdr:spPr>
        <a:xfrm>
          <a:off x="1988185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583" name="【認定こども園・幼稚園・保育所】&#10;一人当たり面積平均値テキスト"/>
        <xdr:cNvSpPr txBox="1"/>
      </xdr:nvSpPr>
      <xdr:spPr>
        <a:xfrm>
          <a:off x="199898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xdr:cNvSpPr/>
      </xdr:nvSpPr>
      <xdr:spPr>
        <a:xfrm>
          <a:off x="1990090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147320</xdr:rowOff>
    </xdr:from>
    <xdr:to>
      <xdr:col>112</xdr:col>
      <xdr:colOff>38100</xdr:colOff>
      <xdr:row>40</xdr:row>
      <xdr:rowOff>77470</xdr:rowOff>
    </xdr:to>
    <xdr:sp macro="" textlink="">
      <xdr:nvSpPr>
        <xdr:cNvPr id="585" name="フローチャート: 判断 584"/>
        <xdr:cNvSpPr/>
      </xdr:nvSpPr>
      <xdr:spPr>
        <a:xfrm>
          <a:off x="19157950" y="6592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156845</xdr:rowOff>
    </xdr:from>
    <xdr:to>
      <xdr:col>107</xdr:col>
      <xdr:colOff>101600</xdr:colOff>
      <xdr:row>40</xdr:row>
      <xdr:rowOff>86995</xdr:rowOff>
    </xdr:to>
    <xdr:sp macro="" textlink="">
      <xdr:nvSpPr>
        <xdr:cNvPr id="586" name="フローチャート: 判断 585"/>
        <xdr:cNvSpPr/>
      </xdr:nvSpPr>
      <xdr:spPr>
        <a:xfrm>
          <a:off x="18345150" y="6602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587" name="フローチャート: 判断 586"/>
        <xdr:cNvSpPr/>
      </xdr:nvSpPr>
      <xdr:spPr>
        <a:xfrm>
          <a:off x="17551400" y="659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588" name="フローチャート: 判断 587"/>
        <xdr:cNvSpPr/>
      </xdr:nvSpPr>
      <xdr:spPr>
        <a:xfrm>
          <a:off x="16757650" y="65944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153035</xdr:rowOff>
    </xdr:from>
    <xdr:to>
      <xdr:col>116</xdr:col>
      <xdr:colOff>114300</xdr:colOff>
      <xdr:row>40</xdr:row>
      <xdr:rowOff>83185</xdr:rowOff>
    </xdr:to>
    <xdr:sp macro="" textlink="">
      <xdr:nvSpPr>
        <xdr:cNvPr id="594" name="楕円 593"/>
        <xdr:cNvSpPr/>
      </xdr:nvSpPr>
      <xdr:spPr>
        <a:xfrm>
          <a:off x="19900900" y="6598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131462</xdr:rowOff>
    </xdr:from>
    <xdr:ext cx="469744" cy="259045"/>
    <xdr:sp macro="" textlink="">
      <xdr:nvSpPr>
        <xdr:cNvPr id="595" name="【認定こども園・幼稚園・保育所】&#10;一人当たり面積該当値テキスト"/>
        <xdr:cNvSpPr txBox="1"/>
      </xdr:nvSpPr>
      <xdr:spPr>
        <a:xfrm>
          <a:off x="19989800"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596" name="楕円 595"/>
        <xdr:cNvSpPr/>
      </xdr:nvSpPr>
      <xdr:spPr>
        <a:xfrm>
          <a:off x="19157950" y="6543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40</xdr:row>
      <xdr:rowOff>32385</xdr:rowOff>
    </xdr:to>
    <xdr:cxnSp macro="">
      <xdr:nvCxnSpPr>
        <xdr:cNvPr id="597" name="直線コネクタ 596"/>
        <xdr:cNvCxnSpPr/>
      </xdr:nvCxnSpPr>
      <xdr:spPr>
        <a:xfrm>
          <a:off x="19202400" y="6593840"/>
          <a:ext cx="7493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65405</xdr:rowOff>
    </xdr:from>
    <xdr:to>
      <xdr:col>107</xdr:col>
      <xdr:colOff>101600</xdr:colOff>
      <xdr:row>39</xdr:row>
      <xdr:rowOff>167005</xdr:rowOff>
    </xdr:to>
    <xdr:sp macro="" textlink="">
      <xdr:nvSpPr>
        <xdr:cNvPr id="598" name="楕円 597"/>
        <xdr:cNvSpPr/>
      </xdr:nvSpPr>
      <xdr:spPr>
        <a:xfrm>
          <a:off x="1834515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116205</xdr:rowOff>
    </xdr:from>
    <xdr:to>
      <xdr:col>111</xdr:col>
      <xdr:colOff>177800</xdr:colOff>
      <xdr:row>39</xdr:row>
      <xdr:rowOff>148590</xdr:rowOff>
    </xdr:to>
    <xdr:cxnSp macro="">
      <xdr:nvCxnSpPr>
        <xdr:cNvPr id="599" name="直線コネクタ 598"/>
        <xdr:cNvCxnSpPr/>
      </xdr:nvCxnSpPr>
      <xdr:spPr>
        <a:xfrm>
          <a:off x="18395950" y="656145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600" name="楕円 599"/>
        <xdr:cNvSpPr/>
      </xdr:nvSpPr>
      <xdr:spPr>
        <a:xfrm>
          <a:off x="17551400" y="6516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116205</xdr:rowOff>
    </xdr:from>
    <xdr:to>
      <xdr:col>107</xdr:col>
      <xdr:colOff>50800</xdr:colOff>
      <xdr:row>39</xdr:row>
      <xdr:rowOff>121920</xdr:rowOff>
    </xdr:to>
    <xdr:cxnSp macro="">
      <xdr:nvCxnSpPr>
        <xdr:cNvPr id="601" name="直線コネクタ 600"/>
        <xdr:cNvCxnSpPr/>
      </xdr:nvCxnSpPr>
      <xdr:spPr>
        <a:xfrm flipV="1">
          <a:off x="17602200" y="6561455"/>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78740</xdr:rowOff>
    </xdr:from>
    <xdr:to>
      <xdr:col>98</xdr:col>
      <xdr:colOff>38100</xdr:colOff>
      <xdr:row>40</xdr:row>
      <xdr:rowOff>8890</xdr:rowOff>
    </xdr:to>
    <xdr:sp macro="" textlink="">
      <xdr:nvSpPr>
        <xdr:cNvPr id="602" name="楕円 601"/>
        <xdr:cNvSpPr/>
      </xdr:nvSpPr>
      <xdr:spPr>
        <a:xfrm>
          <a:off x="16757650" y="6523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121920</xdr:rowOff>
    </xdr:from>
    <xdr:to>
      <xdr:col>102</xdr:col>
      <xdr:colOff>114300</xdr:colOff>
      <xdr:row>39</xdr:row>
      <xdr:rowOff>129540</xdr:rowOff>
    </xdr:to>
    <xdr:cxnSp macro="">
      <xdr:nvCxnSpPr>
        <xdr:cNvPr id="603" name="直線コネクタ 602"/>
        <xdr:cNvCxnSpPr/>
      </xdr:nvCxnSpPr>
      <xdr:spPr>
        <a:xfrm flipV="1">
          <a:off x="16802100" y="656717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68597</xdr:rowOff>
    </xdr:from>
    <xdr:ext cx="469744" cy="259045"/>
    <xdr:sp macro="" textlink="">
      <xdr:nvSpPr>
        <xdr:cNvPr id="604" name="n_1aveValue【認定こども園・幼稚園・保育所】&#10;一人当たり面積"/>
        <xdr:cNvSpPr txBox="1"/>
      </xdr:nvSpPr>
      <xdr:spPr>
        <a:xfrm>
          <a:off x="189802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78122</xdr:rowOff>
    </xdr:from>
    <xdr:ext cx="469744" cy="259045"/>
    <xdr:sp macro="" textlink="">
      <xdr:nvSpPr>
        <xdr:cNvPr id="605" name="n_2aveValue【認定こども園・幼稚園・保育所】&#10;一人当たり面積"/>
        <xdr:cNvSpPr txBox="1"/>
      </xdr:nvSpPr>
      <xdr:spPr>
        <a:xfrm>
          <a:off x="18180127" y="66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606" name="n_3aveValue【認定こども園・幼稚園・保育所】&#10;一人当たり面積"/>
        <xdr:cNvSpPr txBox="1"/>
      </xdr:nvSpPr>
      <xdr:spPr>
        <a:xfrm>
          <a:off x="1738637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70502</xdr:rowOff>
    </xdr:from>
    <xdr:ext cx="469744" cy="259045"/>
    <xdr:sp macro="" textlink="">
      <xdr:nvSpPr>
        <xdr:cNvPr id="607" name="n_4aveValue【認定こども園・幼稚園・保育所】&#10;一人当たり面積"/>
        <xdr:cNvSpPr txBox="1"/>
      </xdr:nvSpPr>
      <xdr:spPr>
        <a:xfrm>
          <a:off x="16592627" y="66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44467</xdr:rowOff>
    </xdr:from>
    <xdr:ext cx="469744" cy="259045"/>
    <xdr:sp macro="" textlink="">
      <xdr:nvSpPr>
        <xdr:cNvPr id="608" name="n_1mainValue【認定こども園・幼稚園・保育所】&#10;一人当たり面積"/>
        <xdr:cNvSpPr txBox="1"/>
      </xdr:nvSpPr>
      <xdr:spPr>
        <a:xfrm>
          <a:off x="18980227" y="63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12082</xdr:rowOff>
    </xdr:from>
    <xdr:ext cx="469744" cy="259045"/>
    <xdr:sp macro="" textlink="">
      <xdr:nvSpPr>
        <xdr:cNvPr id="609" name="n_2mainValue【認定こども園・幼稚園・保育所】&#10;一人当たり面積"/>
        <xdr:cNvSpPr txBox="1"/>
      </xdr:nvSpPr>
      <xdr:spPr>
        <a:xfrm>
          <a:off x="18180127" y="62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610" name="n_3mainValue【認定こども園・幼稚園・保育所】&#10;一人当たり面積"/>
        <xdr:cNvSpPr txBox="1"/>
      </xdr:nvSpPr>
      <xdr:spPr>
        <a:xfrm>
          <a:off x="17386377"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25417</xdr:rowOff>
    </xdr:from>
    <xdr:ext cx="469744" cy="259045"/>
    <xdr:sp macro="" textlink="">
      <xdr:nvSpPr>
        <xdr:cNvPr id="611" name="n_4mainValue【認定こども園・幼稚園・保育所】&#10;一人当たり面積"/>
        <xdr:cNvSpPr txBox="1"/>
      </xdr:nvSpPr>
      <xdr:spPr>
        <a:xfrm>
          <a:off x="16592627" y="63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xdr:cNvCxnSpPr/>
      </xdr:nvCxnSpPr>
      <xdr:spPr>
        <a:xfrm flipV="1">
          <a:off x="14699614" y="933386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xdr:cNvSpPr txBox="1"/>
      </xdr:nvSpPr>
      <xdr:spPr>
        <a:xfrm>
          <a:off x="14738350" y="1040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xdr:cNvCxnSpPr/>
      </xdr:nvCxnSpPr>
      <xdr:spPr>
        <a:xfrm>
          <a:off x="14611350" y="10396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xdr:cNvSpPr txBox="1"/>
      </xdr:nvSpPr>
      <xdr:spPr>
        <a:xfrm>
          <a:off x="14738350"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xdr:cNvCxnSpPr/>
      </xdr:nvCxnSpPr>
      <xdr:spPr>
        <a:xfrm>
          <a:off x="14611350" y="933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xdr:cNvSpPr txBox="1"/>
      </xdr:nvSpPr>
      <xdr:spPr>
        <a:xfrm>
          <a:off x="14738350" y="9784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xdr:cNvSpPr/>
      </xdr:nvSpPr>
      <xdr:spPr>
        <a:xfrm>
          <a:off x="14649450" y="9926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3" name="フローチャート: 判断 642"/>
        <xdr:cNvSpPr/>
      </xdr:nvSpPr>
      <xdr:spPr>
        <a:xfrm>
          <a:off x="1388745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4" name="フローチャート: 判断 643"/>
        <xdr:cNvSpPr/>
      </xdr:nvSpPr>
      <xdr:spPr>
        <a:xfrm>
          <a:off x="1309370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5" name="フローチャート: 判断 644"/>
        <xdr:cNvSpPr/>
      </xdr:nvSpPr>
      <xdr:spPr>
        <a:xfrm>
          <a:off x="12299950" y="9877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6" name="フローチャート: 判断 645"/>
        <xdr:cNvSpPr/>
      </xdr:nvSpPr>
      <xdr:spPr>
        <a:xfrm>
          <a:off x="11487150" y="987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652" name="楕円 651"/>
        <xdr:cNvSpPr/>
      </xdr:nvSpPr>
      <xdr:spPr>
        <a:xfrm>
          <a:off x="14649450" y="10150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51452</xdr:rowOff>
    </xdr:from>
    <xdr:ext cx="405111" cy="259045"/>
    <xdr:sp macro="" textlink="">
      <xdr:nvSpPr>
        <xdr:cNvPr id="653" name="【学校施設】&#10;有形固定資産減価償却率該当値テキスト"/>
        <xdr:cNvSpPr txBox="1"/>
      </xdr:nvSpPr>
      <xdr:spPr>
        <a:xfrm>
          <a:off x="14738350"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654" name="楕円 653"/>
        <xdr:cNvSpPr/>
      </xdr:nvSpPr>
      <xdr:spPr>
        <a:xfrm>
          <a:off x="1388745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89535</xdr:rowOff>
    </xdr:from>
    <xdr:to>
      <xdr:col>85</xdr:col>
      <xdr:colOff>127000</xdr:colOff>
      <xdr:row>61</xdr:row>
      <xdr:rowOff>123825</xdr:rowOff>
    </xdr:to>
    <xdr:cxnSp macro="">
      <xdr:nvCxnSpPr>
        <xdr:cNvPr id="655" name="直線コネクタ 654"/>
        <xdr:cNvCxnSpPr/>
      </xdr:nvCxnSpPr>
      <xdr:spPr>
        <a:xfrm>
          <a:off x="13938250" y="1016698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xdr:rowOff>
    </xdr:from>
    <xdr:to>
      <xdr:col>76</xdr:col>
      <xdr:colOff>165100</xdr:colOff>
      <xdr:row>61</xdr:row>
      <xdr:rowOff>106045</xdr:rowOff>
    </xdr:to>
    <xdr:sp macro="" textlink="">
      <xdr:nvSpPr>
        <xdr:cNvPr id="656" name="楕円 655"/>
        <xdr:cNvSpPr/>
      </xdr:nvSpPr>
      <xdr:spPr>
        <a:xfrm>
          <a:off x="13093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55245</xdr:rowOff>
    </xdr:from>
    <xdr:to>
      <xdr:col>81</xdr:col>
      <xdr:colOff>50800</xdr:colOff>
      <xdr:row>61</xdr:row>
      <xdr:rowOff>89535</xdr:rowOff>
    </xdr:to>
    <xdr:cxnSp macro="">
      <xdr:nvCxnSpPr>
        <xdr:cNvPr id="657" name="直線コネクタ 656"/>
        <xdr:cNvCxnSpPr/>
      </xdr:nvCxnSpPr>
      <xdr:spPr>
        <a:xfrm>
          <a:off x="13144500" y="1013269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130175</xdr:rowOff>
    </xdr:from>
    <xdr:to>
      <xdr:col>72</xdr:col>
      <xdr:colOff>38100</xdr:colOff>
      <xdr:row>61</xdr:row>
      <xdr:rowOff>60325</xdr:rowOff>
    </xdr:to>
    <xdr:sp macro="" textlink="">
      <xdr:nvSpPr>
        <xdr:cNvPr id="658" name="楕円 657"/>
        <xdr:cNvSpPr/>
      </xdr:nvSpPr>
      <xdr:spPr>
        <a:xfrm>
          <a:off x="12299950" y="100425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55245</xdr:rowOff>
    </xdr:to>
    <xdr:cxnSp macro="">
      <xdr:nvCxnSpPr>
        <xdr:cNvPr id="659" name="直線コネクタ 658"/>
        <xdr:cNvCxnSpPr/>
      </xdr:nvCxnSpPr>
      <xdr:spPr>
        <a:xfrm>
          <a:off x="12344400" y="10086975"/>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660" name="楕円 659"/>
        <xdr:cNvSpPr/>
      </xdr:nvSpPr>
      <xdr:spPr>
        <a:xfrm>
          <a:off x="1148715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xdr:rowOff>
    </xdr:from>
    <xdr:to>
      <xdr:col>71</xdr:col>
      <xdr:colOff>177800</xdr:colOff>
      <xdr:row>61</xdr:row>
      <xdr:rowOff>11430</xdr:rowOff>
    </xdr:to>
    <xdr:cxnSp macro="">
      <xdr:nvCxnSpPr>
        <xdr:cNvPr id="661" name="直線コネクタ 660"/>
        <xdr:cNvCxnSpPr/>
      </xdr:nvCxnSpPr>
      <xdr:spPr>
        <a:xfrm flipV="1">
          <a:off x="11537950" y="1008697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62" name="n_1aveValue【学校施設】&#10;有形固定資産減価償却率"/>
        <xdr:cNvSpPr txBox="1"/>
      </xdr:nvSpPr>
      <xdr:spPr>
        <a:xfrm>
          <a:off x="1374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3" name="n_2aveValue【学校施設】&#10;有形固定資産減価償却率"/>
        <xdr:cNvSpPr txBox="1"/>
      </xdr:nvSpPr>
      <xdr:spPr>
        <a:xfrm>
          <a:off x="1296099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64" name="n_3aveValue【学校施設】&#10;有形固定資産減価償却率"/>
        <xdr:cNvSpPr txBox="1"/>
      </xdr:nvSpPr>
      <xdr:spPr>
        <a:xfrm>
          <a:off x="1216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665" name="n_4aveValue【学校施設】&#10;有形固定資産減価償却率"/>
        <xdr:cNvSpPr txBox="1"/>
      </xdr:nvSpPr>
      <xdr:spPr>
        <a:xfrm>
          <a:off x="113544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131462</xdr:rowOff>
    </xdr:from>
    <xdr:ext cx="405111" cy="259045"/>
    <xdr:sp macro="" textlink="">
      <xdr:nvSpPr>
        <xdr:cNvPr id="666" name="n_1mainValue【学校施設】&#10;有形固定資産減価償却率"/>
        <xdr:cNvSpPr txBox="1"/>
      </xdr:nvSpPr>
      <xdr:spPr>
        <a:xfrm>
          <a:off x="137420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667" name="n_2mainValue【学校施設】&#10;有形固定資産減価償却率"/>
        <xdr:cNvSpPr txBox="1"/>
      </xdr:nvSpPr>
      <xdr:spPr>
        <a:xfrm>
          <a:off x="1296099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51452</xdr:rowOff>
    </xdr:from>
    <xdr:ext cx="405111" cy="259045"/>
    <xdr:sp macro="" textlink="">
      <xdr:nvSpPr>
        <xdr:cNvPr id="668" name="n_3mainValue【学校施設】&#10;有形固定資産減価償却率"/>
        <xdr:cNvSpPr txBox="1"/>
      </xdr:nvSpPr>
      <xdr:spPr>
        <a:xfrm>
          <a:off x="121672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669" name="n_4mainValue【学校施設】&#10;有形固定資産減価償却率"/>
        <xdr:cNvSpPr txBox="1"/>
      </xdr:nvSpPr>
      <xdr:spPr>
        <a:xfrm>
          <a:off x="113544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xdr:cNvCxnSpPr/>
      </xdr:nvCxnSpPr>
      <xdr:spPr>
        <a:xfrm flipV="1">
          <a:off x="19951064" y="9210294"/>
          <a:ext cx="0" cy="1192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xdr:cNvSpPr txBox="1"/>
      </xdr:nvSpPr>
      <xdr:spPr>
        <a:xfrm>
          <a:off x="19989800"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xdr:cNvCxnSpPr/>
      </xdr:nvCxnSpPr>
      <xdr:spPr>
        <a:xfrm>
          <a:off x="198818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xdr:cNvSpPr txBox="1"/>
      </xdr:nvSpPr>
      <xdr:spPr>
        <a:xfrm>
          <a:off x="19989800" y="899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xdr:cNvCxnSpPr/>
      </xdr:nvCxnSpPr>
      <xdr:spPr>
        <a:xfrm>
          <a:off x="19881850" y="9210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xdr:cNvSpPr txBox="1"/>
      </xdr:nvSpPr>
      <xdr:spPr>
        <a:xfrm>
          <a:off x="19989800" y="984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xdr:cNvSpPr/>
      </xdr:nvSpPr>
      <xdr:spPr>
        <a:xfrm>
          <a:off x="19900900" y="98627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112649</xdr:rowOff>
    </xdr:from>
    <xdr:to>
      <xdr:col>112</xdr:col>
      <xdr:colOff>38100</xdr:colOff>
      <xdr:row>59</xdr:row>
      <xdr:rowOff>42799</xdr:rowOff>
    </xdr:to>
    <xdr:sp macro="" textlink="">
      <xdr:nvSpPr>
        <xdr:cNvPr id="697" name="フローチャート: 判断 696"/>
        <xdr:cNvSpPr/>
      </xdr:nvSpPr>
      <xdr:spPr>
        <a:xfrm>
          <a:off x="19157950" y="96947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133794</xdr:rowOff>
    </xdr:from>
    <xdr:to>
      <xdr:col>107</xdr:col>
      <xdr:colOff>101600</xdr:colOff>
      <xdr:row>59</xdr:row>
      <xdr:rowOff>63944</xdr:rowOff>
    </xdr:to>
    <xdr:sp macro="" textlink="">
      <xdr:nvSpPr>
        <xdr:cNvPr id="698" name="フローチャート: 判断 697"/>
        <xdr:cNvSpPr/>
      </xdr:nvSpPr>
      <xdr:spPr>
        <a:xfrm>
          <a:off x="18345150" y="9715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142939</xdr:rowOff>
    </xdr:from>
    <xdr:to>
      <xdr:col>102</xdr:col>
      <xdr:colOff>165100</xdr:colOff>
      <xdr:row>59</xdr:row>
      <xdr:rowOff>73089</xdr:rowOff>
    </xdr:to>
    <xdr:sp macro="" textlink="">
      <xdr:nvSpPr>
        <xdr:cNvPr id="699" name="フローチャート: 判断 698"/>
        <xdr:cNvSpPr/>
      </xdr:nvSpPr>
      <xdr:spPr>
        <a:xfrm>
          <a:off x="17551400" y="97250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76073</xdr:rowOff>
    </xdr:from>
    <xdr:to>
      <xdr:col>98</xdr:col>
      <xdr:colOff>38100</xdr:colOff>
      <xdr:row>59</xdr:row>
      <xdr:rowOff>6223</xdr:rowOff>
    </xdr:to>
    <xdr:sp macro="" textlink="">
      <xdr:nvSpPr>
        <xdr:cNvPr id="700" name="フローチャート: 判断 699"/>
        <xdr:cNvSpPr/>
      </xdr:nvSpPr>
      <xdr:spPr>
        <a:xfrm>
          <a:off x="16757650" y="96582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73216</xdr:rowOff>
    </xdr:from>
    <xdr:to>
      <xdr:col>116</xdr:col>
      <xdr:colOff>114300</xdr:colOff>
      <xdr:row>58</xdr:row>
      <xdr:rowOff>3366</xdr:rowOff>
    </xdr:to>
    <xdr:sp macro="" textlink="">
      <xdr:nvSpPr>
        <xdr:cNvPr id="706" name="楕円 705"/>
        <xdr:cNvSpPr/>
      </xdr:nvSpPr>
      <xdr:spPr>
        <a:xfrm>
          <a:off x="19900900" y="94902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96093</xdr:rowOff>
    </xdr:from>
    <xdr:ext cx="469744" cy="259045"/>
    <xdr:sp macro="" textlink="">
      <xdr:nvSpPr>
        <xdr:cNvPr id="707" name="【学校施設】&#10;一人当たり面積該当値テキスト"/>
        <xdr:cNvSpPr txBox="1"/>
      </xdr:nvSpPr>
      <xdr:spPr>
        <a:xfrm>
          <a:off x="19989800" y="934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98361</xdr:rowOff>
    </xdr:from>
    <xdr:to>
      <xdr:col>112</xdr:col>
      <xdr:colOff>38100</xdr:colOff>
      <xdr:row>58</xdr:row>
      <xdr:rowOff>28511</xdr:rowOff>
    </xdr:to>
    <xdr:sp macro="" textlink="">
      <xdr:nvSpPr>
        <xdr:cNvPr id="708" name="楕円 707"/>
        <xdr:cNvSpPr/>
      </xdr:nvSpPr>
      <xdr:spPr>
        <a:xfrm>
          <a:off x="19157950" y="95154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124016</xdr:rowOff>
    </xdr:from>
    <xdr:to>
      <xdr:col>116</xdr:col>
      <xdr:colOff>63500</xdr:colOff>
      <xdr:row>57</xdr:row>
      <xdr:rowOff>149161</xdr:rowOff>
    </xdr:to>
    <xdr:cxnSp macro="">
      <xdr:nvCxnSpPr>
        <xdr:cNvPr id="709" name="直線コネクタ 708"/>
        <xdr:cNvCxnSpPr/>
      </xdr:nvCxnSpPr>
      <xdr:spPr>
        <a:xfrm flipV="1">
          <a:off x="19202400" y="9541066"/>
          <a:ext cx="7493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122365</xdr:rowOff>
    </xdr:from>
    <xdr:to>
      <xdr:col>107</xdr:col>
      <xdr:colOff>101600</xdr:colOff>
      <xdr:row>58</xdr:row>
      <xdr:rowOff>52515</xdr:rowOff>
    </xdr:to>
    <xdr:sp macro="" textlink="">
      <xdr:nvSpPr>
        <xdr:cNvPr id="710" name="楕円 709"/>
        <xdr:cNvSpPr/>
      </xdr:nvSpPr>
      <xdr:spPr>
        <a:xfrm>
          <a:off x="18345150" y="9539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149161</xdr:rowOff>
    </xdr:from>
    <xdr:to>
      <xdr:col>111</xdr:col>
      <xdr:colOff>177800</xdr:colOff>
      <xdr:row>58</xdr:row>
      <xdr:rowOff>1715</xdr:rowOff>
    </xdr:to>
    <xdr:cxnSp macro="">
      <xdr:nvCxnSpPr>
        <xdr:cNvPr id="711" name="直線コネクタ 710"/>
        <xdr:cNvCxnSpPr/>
      </xdr:nvCxnSpPr>
      <xdr:spPr>
        <a:xfrm flipV="1">
          <a:off x="18395950" y="9566211"/>
          <a:ext cx="806450" cy="1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146368</xdr:rowOff>
    </xdr:from>
    <xdr:to>
      <xdr:col>102</xdr:col>
      <xdr:colOff>165100</xdr:colOff>
      <xdr:row>58</xdr:row>
      <xdr:rowOff>76518</xdr:rowOff>
    </xdr:to>
    <xdr:sp macro="" textlink="">
      <xdr:nvSpPr>
        <xdr:cNvPr id="712" name="楕円 711"/>
        <xdr:cNvSpPr/>
      </xdr:nvSpPr>
      <xdr:spPr>
        <a:xfrm>
          <a:off x="17551400" y="9563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1715</xdr:rowOff>
    </xdr:from>
    <xdr:to>
      <xdr:col>107</xdr:col>
      <xdr:colOff>50800</xdr:colOff>
      <xdr:row>58</xdr:row>
      <xdr:rowOff>25718</xdr:rowOff>
    </xdr:to>
    <xdr:cxnSp macro="">
      <xdr:nvCxnSpPr>
        <xdr:cNvPr id="713" name="直線コネクタ 712"/>
        <xdr:cNvCxnSpPr/>
      </xdr:nvCxnSpPr>
      <xdr:spPr>
        <a:xfrm flipV="1">
          <a:off x="17602200" y="9583865"/>
          <a:ext cx="79375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1206</xdr:rowOff>
    </xdr:from>
    <xdr:to>
      <xdr:col>98</xdr:col>
      <xdr:colOff>38100</xdr:colOff>
      <xdr:row>58</xdr:row>
      <xdr:rowOff>102806</xdr:rowOff>
    </xdr:to>
    <xdr:sp macro="" textlink="">
      <xdr:nvSpPr>
        <xdr:cNvPr id="714" name="楕円 713"/>
        <xdr:cNvSpPr/>
      </xdr:nvSpPr>
      <xdr:spPr>
        <a:xfrm>
          <a:off x="16757650" y="95833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25718</xdr:rowOff>
    </xdr:from>
    <xdr:to>
      <xdr:col>102</xdr:col>
      <xdr:colOff>114300</xdr:colOff>
      <xdr:row>58</xdr:row>
      <xdr:rowOff>52006</xdr:rowOff>
    </xdr:to>
    <xdr:cxnSp macro="">
      <xdr:nvCxnSpPr>
        <xdr:cNvPr id="715" name="直線コネクタ 714"/>
        <xdr:cNvCxnSpPr/>
      </xdr:nvCxnSpPr>
      <xdr:spPr>
        <a:xfrm flipV="1">
          <a:off x="16802100" y="9607868"/>
          <a:ext cx="8001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33926</xdr:rowOff>
    </xdr:from>
    <xdr:ext cx="469744" cy="259045"/>
    <xdr:sp macro="" textlink="">
      <xdr:nvSpPr>
        <xdr:cNvPr id="716" name="n_1aveValue【学校施設】&#10;一人当たり面積"/>
        <xdr:cNvSpPr txBox="1"/>
      </xdr:nvSpPr>
      <xdr:spPr>
        <a:xfrm>
          <a:off x="18980227" y="978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55071</xdr:rowOff>
    </xdr:from>
    <xdr:ext cx="469744" cy="259045"/>
    <xdr:sp macro="" textlink="">
      <xdr:nvSpPr>
        <xdr:cNvPr id="717" name="n_2aveValue【学校施設】&#10;一人当たり面積"/>
        <xdr:cNvSpPr txBox="1"/>
      </xdr:nvSpPr>
      <xdr:spPr>
        <a:xfrm>
          <a:off x="18180127" y="98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64216</xdr:rowOff>
    </xdr:from>
    <xdr:ext cx="469744" cy="259045"/>
    <xdr:sp macro="" textlink="">
      <xdr:nvSpPr>
        <xdr:cNvPr id="718" name="n_3aveValue【学校施設】&#10;一人当たり面積"/>
        <xdr:cNvSpPr txBox="1"/>
      </xdr:nvSpPr>
      <xdr:spPr>
        <a:xfrm>
          <a:off x="17386377" y="981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168800</xdr:rowOff>
    </xdr:from>
    <xdr:ext cx="469744" cy="259045"/>
    <xdr:sp macro="" textlink="">
      <xdr:nvSpPr>
        <xdr:cNvPr id="719" name="n_4aveValue【学校施設】&#10;一人当たり面積"/>
        <xdr:cNvSpPr txBox="1"/>
      </xdr:nvSpPr>
      <xdr:spPr>
        <a:xfrm>
          <a:off x="16592627" y="974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45038</xdr:rowOff>
    </xdr:from>
    <xdr:ext cx="469744" cy="259045"/>
    <xdr:sp macro="" textlink="">
      <xdr:nvSpPr>
        <xdr:cNvPr id="720" name="n_1mainValue【学校施設】&#10;一人当たり面積"/>
        <xdr:cNvSpPr txBox="1"/>
      </xdr:nvSpPr>
      <xdr:spPr>
        <a:xfrm>
          <a:off x="18980227" y="929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69042</xdr:rowOff>
    </xdr:from>
    <xdr:ext cx="469744" cy="259045"/>
    <xdr:sp macro="" textlink="">
      <xdr:nvSpPr>
        <xdr:cNvPr id="721" name="n_2mainValue【学校施設】&#10;一人当たり面積"/>
        <xdr:cNvSpPr txBox="1"/>
      </xdr:nvSpPr>
      <xdr:spPr>
        <a:xfrm>
          <a:off x="18180127" y="932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93045</xdr:rowOff>
    </xdr:from>
    <xdr:ext cx="469744" cy="259045"/>
    <xdr:sp macro="" textlink="">
      <xdr:nvSpPr>
        <xdr:cNvPr id="722" name="n_3mainValue【学校施設】&#10;一人当たり面積"/>
        <xdr:cNvSpPr txBox="1"/>
      </xdr:nvSpPr>
      <xdr:spPr>
        <a:xfrm>
          <a:off x="17386377" y="934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119333</xdr:rowOff>
    </xdr:from>
    <xdr:ext cx="469744" cy="259045"/>
    <xdr:sp macro="" textlink="">
      <xdr:nvSpPr>
        <xdr:cNvPr id="723" name="n_4mainValue【学校施設】&#10;一人当たり面積"/>
        <xdr:cNvSpPr txBox="1"/>
      </xdr:nvSpPr>
      <xdr:spPr>
        <a:xfrm>
          <a:off x="16592627" y="937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4699614" y="167297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4738350" y="165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4611350" y="16729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4738350" y="17448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4649450" y="1759657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98879</xdr:rowOff>
    </xdr:from>
    <xdr:to>
      <xdr:col>81</xdr:col>
      <xdr:colOff>101600</xdr:colOff>
      <xdr:row>106</xdr:row>
      <xdr:rowOff>29029</xdr:rowOff>
    </xdr:to>
    <xdr:sp macro="" textlink="">
      <xdr:nvSpPr>
        <xdr:cNvPr id="772" name="フローチャート: 判断 771"/>
        <xdr:cNvSpPr/>
      </xdr:nvSpPr>
      <xdr:spPr>
        <a:xfrm>
          <a:off x="13887450" y="175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73" name="フローチャート: 判断 772"/>
        <xdr:cNvSpPr/>
      </xdr:nvSpPr>
      <xdr:spPr>
        <a:xfrm>
          <a:off x="13093700" y="1753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74" name="フローチャート: 判断 773"/>
        <xdr:cNvSpPr/>
      </xdr:nvSpPr>
      <xdr:spPr>
        <a:xfrm>
          <a:off x="12299950" y="17518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95613</xdr:rowOff>
    </xdr:from>
    <xdr:to>
      <xdr:col>67</xdr:col>
      <xdr:colOff>101600</xdr:colOff>
      <xdr:row>106</xdr:row>
      <xdr:rowOff>25763</xdr:rowOff>
    </xdr:to>
    <xdr:sp macro="" textlink="">
      <xdr:nvSpPr>
        <xdr:cNvPr id="775" name="フローチャート: 判断 774"/>
        <xdr:cNvSpPr/>
      </xdr:nvSpPr>
      <xdr:spPr>
        <a:xfrm>
          <a:off x="11487150" y="1752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28666</xdr:rowOff>
    </xdr:from>
    <xdr:to>
      <xdr:col>85</xdr:col>
      <xdr:colOff>177800</xdr:colOff>
      <xdr:row>108</xdr:row>
      <xdr:rowOff>130266</xdr:rowOff>
    </xdr:to>
    <xdr:sp macro="" textlink="">
      <xdr:nvSpPr>
        <xdr:cNvPr id="781" name="楕円 780"/>
        <xdr:cNvSpPr/>
      </xdr:nvSpPr>
      <xdr:spPr>
        <a:xfrm>
          <a:off x="14649450" y="179737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7093</xdr:rowOff>
    </xdr:from>
    <xdr:ext cx="405111" cy="259045"/>
    <xdr:sp macro="" textlink="">
      <xdr:nvSpPr>
        <xdr:cNvPr id="782" name="【公民館】&#10;有形固定資産減価償却率該当値テキスト"/>
        <xdr:cNvSpPr txBox="1"/>
      </xdr:nvSpPr>
      <xdr:spPr>
        <a:xfrm>
          <a:off x="1473835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28666</xdr:rowOff>
    </xdr:from>
    <xdr:to>
      <xdr:col>81</xdr:col>
      <xdr:colOff>101600</xdr:colOff>
      <xdr:row>108</xdr:row>
      <xdr:rowOff>130266</xdr:rowOff>
    </xdr:to>
    <xdr:sp macro="" textlink="">
      <xdr:nvSpPr>
        <xdr:cNvPr id="783" name="楕円 782"/>
        <xdr:cNvSpPr/>
      </xdr:nvSpPr>
      <xdr:spPr>
        <a:xfrm>
          <a:off x="1388745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79466</xdr:rowOff>
    </xdr:from>
    <xdr:to>
      <xdr:col>85</xdr:col>
      <xdr:colOff>127000</xdr:colOff>
      <xdr:row>108</xdr:row>
      <xdr:rowOff>79466</xdr:rowOff>
    </xdr:to>
    <xdr:cxnSp macro="">
      <xdr:nvCxnSpPr>
        <xdr:cNvPr id="784" name="直線コネクタ 783"/>
        <xdr:cNvCxnSpPr/>
      </xdr:nvCxnSpPr>
      <xdr:spPr>
        <a:xfrm>
          <a:off x="13938250" y="1802456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xdr:rowOff>
    </xdr:from>
    <xdr:to>
      <xdr:col>76</xdr:col>
      <xdr:colOff>165100</xdr:colOff>
      <xdr:row>108</xdr:row>
      <xdr:rowOff>113937</xdr:rowOff>
    </xdr:to>
    <xdr:sp macro="" textlink="">
      <xdr:nvSpPr>
        <xdr:cNvPr id="785" name="楕円 784"/>
        <xdr:cNvSpPr/>
      </xdr:nvSpPr>
      <xdr:spPr>
        <a:xfrm>
          <a:off x="13093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63137</xdr:rowOff>
    </xdr:from>
    <xdr:to>
      <xdr:col>81</xdr:col>
      <xdr:colOff>50800</xdr:colOff>
      <xdr:row>108</xdr:row>
      <xdr:rowOff>79466</xdr:rowOff>
    </xdr:to>
    <xdr:cxnSp macro="">
      <xdr:nvCxnSpPr>
        <xdr:cNvPr id="786" name="直線コネクタ 785"/>
        <xdr:cNvCxnSpPr/>
      </xdr:nvCxnSpPr>
      <xdr:spPr>
        <a:xfrm>
          <a:off x="13144500" y="18008237"/>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787" name="楕円 786"/>
        <xdr:cNvSpPr/>
      </xdr:nvSpPr>
      <xdr:spPr>
        <a:xfrm>
          <a:off x="12299950" y="17921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63137</xdr:rowOff>
    </xdr:to>
    <xdr:cxnSp macro="">
      <xdr:nvCxnSpPr>
        <xdr:cNvPr id="788" name="直線コネクタ 787"/>
        <xdr:cNvCxnSpPr/>
      </xdr:nvCxnSpPr>
      <xdr:spPr>
        <a:xfrm>
          <a:off x="12344400" y="17972314"/>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165826</xdr:rowOff>
    </xdr:from>
    <xdr:to>
      <xdr:col>67</xdr:col>
      <xdr:colOff>101600</xdr:colOff>
      <xdr:row>108</xdr:row>
      <xdr:rowOff>95976</xdr:rowOff>
    </xdr:to>
    <xdr:sp macro="" textlink="">
      <xdr:nvSpPr>
        <xdr:cNvPr id="789" name="楕円 788"/>
        <xdr:cNvSpPr/>
      </xdr:nvSpPr>
      <xdr:spPr>
        <a:xfrm>
          <a:off x="1148715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27214</xdr:rowOff>
    </xdr:from>
    <xdr:to>
      <xdr:col>71</xdr:col>
      <xdr:colOff>177800</xdr:colOff>
      <xdr:row>108</xdr:row>
      <xdr:rowOff>45176</xdr:rowOff>
    </xdr:to>
    <xdr:cxnSp macro="">
      <xdr:nvCxnSpPr>
        <xdr:cNvPr id="790" name="直線コネクタ 789"/>
        <xdr:cNvCxnSpPr/>
      </xdr:nvCxnSpPr>
      <xdr:spPr>
        <a:xfrm flipV="1">
          <a:off x="11537950" y="17972314"/>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45556</xdr:rowOff>
    </xdr:from>
    <xdr:ext cx="405111" cy="259045"/>
    <xdr:sp macro="" textlink="">
      <xdr:nvSpPr>
        <xdr:cNvPr id="791" name="n_1aveValue【公民館】&#10;有形固定資産減価償却率"/>
        <xdr:cNvSpPr txBox="1"/>
      </xdr:nvSpPr>
      <xdr:spPr>
        <a:xfrm>
          <a:off x="1374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47189</xdr:rowOff>
    </xdr:from>
    <xdr:ext cx="405111" cy="259045"/>
    <xdr:sp macro="" textlink="">
      <xdr:nvSpPr>
        <xdr:cNvPr id="792" name="n_2aveValue【公民館】&#10;有形固定資産減価償却率"/>
        <xdr:cNvSpPr txBox="1"/>
      </xdr:nvSpPr>
      <xdr:spPr>
        <a:xfrm>
          <a:off x="1296099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793" name="n_3aveValue【公民館】&#10;有形固定資産減価償却率"/>
        <xdr:cNvSpPr txBox="1"/>
      </xdr:nvSpPr>
      <xdr:spPr>
        <a:xfrm>
          <a:off x="121672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42290</xdr:rowOff>
    </xdr:from>
    <xdr:ext cx="405111" cy="259045"/>
    <xdr:sp macro="" textlink="">
      <xdr:nvSpPr>
        <xdr:cNvPr id="794" name="n_4aveValue【公民館】&#10;有形固定資産減価償却率"/>
        <xdr:cNvSpPr txBox="1"/>
      </xdr:nvSpPr>
      <xdr:spPr>
        <a:xfrm>
          <a:off x="113544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121393</xdr:rowOff>
    </xdr:from>
    <xdr:ext cx="405111" cy="259045"/>
    <xdr:sp macro="" textlink="">
      <xdr:nvSpPr>
        <xdr:cNvPr id="795" name="n_1mainValue【公民館】&#10;有形固定資産減価償却率"/>
        <xdr:cNvSpPr txBox="1"/>
      </xdr:nvSpPr>
      <xdr:spPr>
        <a:xfrm>
          <a:off x="1374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105064</xdr:rowOff>
    </xdr:from>
    <xdr:ext cx="405111" cy="259045"/>
    <xdr:sp macro="" textlink="">
      <xdr:nvSpPr>
        <xdr:cNvPr id="796" name="n_2mainValue【公民館】&#10;有形固定資産減価償却率"/>
        <xdr:cNvSpPr txBox="1"/>
      </xdr:nvSpPr>
      <xdr:spPr>
        <a:xfrm>
          <a:off x="1296099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797" name="n_3mainValue【公民館】&#10;有形固定資産減価償却率"/>
        <xdr:cNvSpPr txBox="1"/>
      </xdr:nvSpPr>
      <xdr:spPr>
        <a:xfrm>
          <a:off x="121672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87103</xdr:rowOff>
    </xdr:from>
    <xdr:ext cx="405111" cy="259045"/>
    <xdr:sp macro="" textlink="">
      <xdr:nvSpPr>
        <xdr:cNvPr id="798" name="n_4mainValue【公民館】&#10;有形固定資産減価償却率"/>
        <xdr:cNvSpPr txBox="1"/>
      </xdr:nvSpPr>
      <xdr:spPr>
        <a:xfrm>
          <a:off x="113544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19951064" y="166199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19989800" y="179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19881850" y="1798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19989800" y="163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19881850" y="16619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xdr:cNvSpPr txBox="1"/>
      </xdr:nvSpPr>
      <xdr:spPr>
        <a:xfrm>
          <a:off x="19989800" y="17415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199009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27" name="フローチャート: 判断 826"/>
        <xdr:cNvSpPr/>
      </xdr:nvSpPr>
      <xdr:spPr>
        <a:xfrm>
          <a:off x="19157950" y="174858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28" name="フローチャート: 判断 827"/>
        <xdr:cNvSpPr/>
      </xdr:nvSpPr>
      <xdr:spPr>
        <a:xfrm>
          <a:off x="1834515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9" name="フローチャート: 判断 828"/>
        <xdr:cNvSpPr/>
      </xdr:nvSpPr>
      <xdr:spPr>
        <a:xfrm>
          <a:off x="175514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30" name="フローチャート: 判断 829"/>
        <xdr:cNvSpPr/>
      </xdr:nvSpPr>
      <xdr:spPr>
        <a:xfrm>
          <a:off x="16757650" y="17488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836" name="楕円 835"/>
        <xdr:cNvSpPr/>
      </xdr:nvSpPr>
      <xdr:spPr>
        <a:xfrm>
          <a:off x="199009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58690</xdr:rowOff>
    </xdr:from>
    <xdr:ext cx="469744" cy="259045"/>
    <xdr:sp macro="" textlink="">
      <xdr:nvSpPr>
        <xdr:cNvPr id="837" name="【公民館】&#10;一人当たり面積該当値テキスト"/>
        <xdr:cNvSpPr txBox="1"/>
      </xdr:nvSpPr>
      <xdr:spPr>
        <a:xfrm>
          <a:off x="19989800" y="176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838" name="楕円 837"/>
        <xdr:cNvSpPr/>
      </xdr:nvSpPr>
      <xdr:spPr>
        <a:xfrm>
          <a:off x="19157950" y="176870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135637</xdr:rowOff>
    </xdr:to>
    <xdr:cxnSp macro="">
      <xdr:nvCxnSpPr>
        <xdr:cNvPr id="839" name="直線コネクタ 838"/>
        <xdr:cNvCxnSpPr/>
      </xdr:nvCxnSpPr>
      <xdr:spPr>
        <a:xfrm flipV="1">
          <a:off x="19202400" y="17733263"/>
          <a:ext cx="7493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89408</xdr:rowOff>
    </xdr:from>
    <xdr:to>
      <xdr:col>107</xdr:col>
      <xdr:colOff>101600</xdr:colOff>
      <xdr:row>107</xdr:row>
      <xdr:rowOff>19558</xdr:rowOff>
    </xdr:to>
    <xdr:sp macro="" textlink="">
      <xdr:nvSpPr>
        <xdr:cNvPr id="840" name="楕円 839"/>
        <xdr:cNvSpPr/>
      </xdr:nvSpPr>
      <xdr:spPr>
        <a:xfrm>
          <a:off x="1834515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140208</xdr:rowOff>
    </xdr:to>
    <xdr:cxnSp macro="">
      <xdr:nvCxnSpPr>
        <xdr:cNvPr id="841" name="直線コネクタ 840"/>
        <xdr:cNvCxnSpPr/>
      </xdr:nvCxnSpPr>
      <xdr:spPr>
        <a:xfrm flipV="1">
          <a:off x="18395950" y="17737837"/>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2" name="楕円 841"/>
        <xdr:cNvSpPr/>
      </xdr:nvSpPr>
      <xdr:spPr>
        <a:xfrm>
          <a:off x="175514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140208</xdr:rowOff>
    </xdr:from>
    <xdr:to>
      <xdr:col>107</xdr:col>
      <xdr:colOff>50800</xdr:colOff>
      <xdr:row>106</xdr:row>
      <xdr:rowOff>144780</xdr:rowOff>
    </xdr:to>
    <xdr:cxnSp macro="">
      <xdr:nvCxnSpPr>
        <xdr:cNvPr id="843" name="直線コネクタ 842"/>
        <xdr:cNvCxnSpPr/>
      </xdr:nvCxnSpPr>
      <xdr:spPr>
        <a:xfrm flipV="1">
          <a:off x="17602200" y="1774240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98552</xdr:rowOff>
    </xdr:from>
    <xdr:to>
      <xdr:col>98</xdr:col>
      <xdr:colOff>38100</xdr:colOff>
      <xdr:row>107</xdr:row>
      <xdr:rowOff>28702</xdr:rowOff>
    </xdr:to>
    <xdr:sp macro="" textlink="">
      <xdr:nvSpPr>
        <xdr:cNvPr id="844" name="楕円 843"/>
        <xdr:cNvSpPr/>
      </xdr:nvSpPr>
      <xdr:spPr>
        <a:xfrm>
          <a:off x="16757650" y="177007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149352</xdr:rowOff>
    </xdr:to>
    <xdr:cxnSp macro="">
      <xdr:nvCxnSpPr>
        <xdr:cNvPr id="845" name="直線コネクタ 844"/>
        <xdr:cNvCxnSpPr/>
      </xdr:nvCxnSpPr>
      <xdr:spPr>
        <a:xfrm flipV="1">
          <a:off x="16802100" y="1774698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46" name="n_1aveValue【公民館】&#10;一人当たり面積"/>
        <xdr:cNvSpPr txBox="1"/>
      </xdr:nvSpPr>
      <xdr:spPr>
        <a:xfrm>
          <a:off x="189802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847" name="n_2aveValue【公民館】&#10;一人当たり面積"/>
        <xdr:cNvSpPr txBox="1"/>
      </xdr:nvSpPr>
      <xdr:spPr>
        <a:xfrm>
          <a:off x="18180127" y="172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8" name="n_3aveValue【公民館】&#10;一人当たり面積"/>
        <xdr:cNvSpPr txBox="1"/>
      </xdr:nvSpPr>
      <xdr:spPr>
        <a:xfrm>
          <a:off x="1738637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849" name="n_4aveValue【公民館】&#10;一人当たり面積"/>
        <xdr:cNvSpPr txBox="1"/>
      </xdr:nvSpPr>
      <xdr:spPr>
        <a:xfrm>
          <a:off x="16592627" y="172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850" name="n_1mainValue【公民館】&#10;一人当たり面積"/>
        <xdr:cNvSpPr txBox="1"/>
      </xdr:nvSpPr>
      <xdr:spPr>
        <a:xfrm>
          <a:off x="18980227" y="177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10685</xdr:rowOff>
    </xdr:from>
    <xdr:ext cx="469744" cy="259045"/>
    <xdr:sp macro="" textlink="">
      <xdr:nvSpPr>
        <xdr:cNvPr id="851" name="n_2mainValue【公民館】&#10;一人当たり面積"/>
        <xdr:cNvSpPr txBox="1"/>
      </xdr:nvSpPr>
      <xdr:spPr>
        <a:xfrm>
          <a:off x="18180127" y="1778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52" name="n_3mainValue【公民館】&#10;一人当たり面積"/>
        <xdr:cNvSpPr txBox="1"/>
      </xdr:nvSpPr>
      <xdr:spPr>
        <a:xfrm>
          <a:off x="1738637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19829</xdr:rowOff>
    </xdr:from>
    <xdr:ext cx="469744" cy="259045"/>
    <xdr:sp macro="" textlink="">
      <xdr:nvSpPr>
        <xdr:cNvPr id="853" name="n_4mainValue【公民館】&#10;一人当たり面積"/>
        <xdr:cNvSpPr txBox="1"/>
      </xdr:nvSpPr>
      <xdr:spPr>
        <a:xfrm>
          <a:off x="16592627" y="1779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有形固定資産減価償却率は、概ね横ばいで、類似団体平均を上回る状況が続いている。　橋りょう・トンネルについては、現在、長寿命化事業を計画的に実施しており、令和３年度は、類似団体平均を下回った。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各施設について見ると、特に比率が高くなっている施設は、道路、認定こども園・幼稚園・保育所、公民館となっている。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幼稚園・保育所については、老朽化が進んでおり、民間活力の活用も含めた様々な手法による施設更新を検討・実施しているところである。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公民館（まちづくりセンター）については災害対策拠点としても活用していることから、今後計画的に施設整備を実施する予定となっている。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33,243
32,871
435.34
28,932,284
27,947,404
827,463
13,687,307
32,052,771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177665" y="557493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216400" y="53565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108450" y="5574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216400" y="620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127500" y="6223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845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71750" y="6073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78000" y="6065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84250" y="6065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4" name="楕円 73"/>
        <xdr:cNvSpPr/>
      </xdr:nvSpPr>
      <xdr:spPr>
        <a:xfrm>
          <a:off x="4127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76035</xdr:rowOff>
    </xdr:from>
    <xdr:ext cx="405111" cy="259045"/>
    <xdr:sp macro="" textlink="">
      <xdr:nvSpPr>
        <xdr:cNvPr id="75" name="【図書館】&#10;有形固定資産減価償却率該当値テキスト"/>
        <xdr:cNvSpPr txBox="1"/>
      </xdr:nvSpPr>
      <xdr:spPr>
        <a:xfrm>
          <a:off x="4216400" y="602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xdr:cNvSpPr/>
      </xdr:nvSpPr>
      <xdr:spPr>
        <a:xfrm>
          <a:off x="3384550" y="613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103958</xdr:rowOff>
    </xdr:to>
    <xdr:cxnSp macro="">
      <xdr:nvCxnSpPr>
        <xdr:cNvPr id="77" name="直線コネクタ 76"/>
        <xdr:cNvCxnSpPr/>
      </xdr:nvCxnSpPr>
      <xdr:spPr>
        <a:xfrm>
          <a:off x="3429000" y="6183086"/>
          <a:ext cx="7493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xdr:cNvSpPr/>
      </xdr:nvSpPr>
      <xdr:spPr>
        <a:xfrm>
          <a:off x="2571750" y="61027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68036</xdr:rowOff>
    </xdr:to>
    <xdr:cxnSp macro="">
      <xdr:nvCxnSpPr>
        <xdr:cNvPr id="79" name="直線コネクタ 78"/>
        <xdr:cNvCxnSpPr/>
      </xdr:nvCxnSpPr>
      <xdr:spPr>
        <a:xfrm>
          <a:off x="2622550" y="6147163"/>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115207</xdr:rowOff>
    </xdr:from>
    <xdr:to>
      <xdr:col>10</xdr:col>
      <xdr:colOff>165100</xdr:colOff>
      <xdr:row>37</xdr:row>
      <xdr:rowOff>45357</xdr:rowOff>
    </xdr:to>
    <xdr:sp macro="" textlink="">
      <xdr:nvSpPr>
        <xdr:cNvPr id="80" name="楕円 79"/>
        <xdr:cNvSpPr/>
      </xdr:nvSpPr>
      <xdr:spPr>
        <a:xfrm>
          <a:off x="1778000" y="60651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166007</xdr:rowOff>
    </xdr:from>
    <xdr:to>
      <xdr:col>15</xdr:col>
      <xdr:colOff>50800</xdr:colOff>
      <xdr:row>37</xdr:row>
      <xdr:rowOff>32113</xdr:rowOff>
    </xdr:to>
    <xdr:cxnSp macro="">
      <xdr:nvCxnSpPr>
        <xdr:cNvPr id="81" name="直線コネクタ 80"/>
        <xdr:cNvCxnSpPr/>
      </xdr:nvCxnSpPr>
      <xdr:spPr>
        <a:xfrm>
          <a:off x="1828800" y="6115957"/>
          <a:ext cx="793750" cy="3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115207</xdr:rowOff>
    </xdr:from>
    <xdr:to>
      <xdr:col>6</xdr:col>
      <xdr:colOff>38100</xdr:colOff>
      <xdr:row>37</xdr:row>
      <xdr:rowOff>45357</xdr:rowOff>
    </xdr:to>
    <xdr:sp macro="" textlink="">
      <xdr:nvSpPr>
        <xdr:cNvPr id="82" name="楕円 81"/>
        <xdr:cNvSpPr/>
      </xdr:nvSpPr>
      <xdr:spPr>
        <a:xfrm>
          <a:off x="984250" y="60651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166007</xdr:rowOff>
    </xdr:from>
    <xdr:to>
      <xdr:col>10</xdr:col>
      <xdr:colOff>114300</xdr:colOff>
      <xdr:row>36</xdr:row>
      <xdr:rowOff>166007</xdr:rowOff>
    </xdr:to>
    <xdr:cxnSp macro="">
      <xdr:nvCxnSpPr>
        <xdr:cNvPr id="83" name="直線コネクタ 82"/>
        <xdr:cNvCxnSpPr/>
      </xdr:nvCxnSpPr>
      <xdr:spPr>
        <a:xfrm>
          <a:off x="1028700" y="61159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239144" y="58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439044" y="585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64529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8515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8" name="n_1mainValue【図書館】&#10;有形固定資産減価償却率"/>
        <xdr:cNvSpPr txBox="1"/>
      </xdr:nvSpPr>
      <xdr:spPr>
        <a:xfrm>
          <a:off x="32391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9" name="n_2mainValue【図書館】&#10;有形固定資産減価償却率"/>
        <xdr:cNvSpPr txBox="1"/>
      </xdr:nvSpPr>
      <xdr:spPr>
        <a:xfrm>
          <a:off x="24390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90" name="n_3mainValue【図書館】&#10;有形固定資産減価償却率"/>
        <xdr:cNvSpPr txBox="1"/>
      </xdr:nvSpPr>
      <xdr:spPr>
        <a:xfrm>
          <a:off x="164529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91" name="n_4mainValue【図書館】&#10;有形固定資産減価償却率"/>
        <xdr:cNvSpPr txBox="1"/>
      </xdr:nvSpPr>
      <xdr:spPr>
        <a:xfrm>
          <a:off x="85154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429115" y="5764530"/>
          <a:ext cx="0" cy="10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46785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359900" y="686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467850"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35990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9467850" y="6428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398000" y="644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xdr:cNvSpPr/>
      </xdr:nvSpPr>
      <xdr:spPr>
        <a:xfrm>
          <a:off x="86360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7842250" y="644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xdr:rowOff>
    </xdr:from>
    <xdr:to>
      <xdr:col>41</xdr:col>
      <xdr:colOff>101600</xdr:colOff>
      <xdr:row>39</xdr:row>
      <xdr:rowOff>115570</xdr:rowOff>
    </xdr:to>
    <xdr:sp macro="" textlink="">
      <xdr:nvSpPr>
        <xdr:cNvPr id="124" name="フローチャート: 判断 123"/>
        <xdr:cNvSpPr/>
      </xdr:nvSpPr>
      <xdr:spPr>
        <a:xfrm>
          <a:off x="70294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5" name="フローチャート: 判断 124"/>
        <xdr:cNvSpPr/>
      </xdr:nvSpPr>
      <xdr:spPr>
        <a:xfrm>
          <a:off x="6235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29210</xdr:rowOff>
    </xdr:from>
    <xdr:to>
      <xdr:col>55</xdr:col>
      <xdr:colOff>50800</xdr:colOff>
      <xdr:row>37</xdr:row>
      <xdr:rowOff>130810</xdr:rowOff>
    </xdr:to>
    <xdr:sp macro="" textlink="">
      <xdr:nvSpPr>
        <xdr:cNvPr id="131" name="楕円 130"/>
        <xdr:cNvSpPr/>
      </xdr:nvSpPr>
      <xdr:spPr>
        <a:xfrm>
          <a:off x="9398000" y="6144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52087</xdr:rowOff>
    </xdr:from>
    <xdr:ext cx="469744" cy="259045"/>
    <xdr:sp macro="" textlink="">
      <xdr:nvSpPr>
        <xdr:cNvPr id="132" name="【図書館】&#10;一人当たり面積該当値テキスト"/>
        <xdr:cNvSpPr txBox="1"/>
      </xdr:nvSpPr>
      <xdr:spPr>
        <a:xfrm>
          <a:off x="9467850" y="600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33" name="楕円 132"/>
        <xdr:cNvSpPr/>
      </xdr:nvSpPr>
      <xdr:spPr>
        <a:xfrm>
          <a:off x="8636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80010</xdr:rowOff>
    </xdr:from>
    <xdr:to>
      <xdr:col>55</xdr:col>
      <xdr:colOff>0</xdr:colOff>
      <xdr:row>37</xdr:row>
      <xdr:rowOff>95250</xdr:rowOff>
    </xdr:to>
    <xdr:cxnSp macro="">
      <xdr:nvCxnSpPr>
        <xdr:cNvPr id="134" name="直線コネクタ 133"/>
        <xdr:cNvCxnSpPr/>
      </xdr:nvCxnSpPr>
      <xdr:spPr>
        <a:xfrm flipV="1">
          <a:off x="8686800" y="6195060"/>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52070</xdr:rowOff>
    </xdr:from>
    <xdr:to>
      <xdr:col>46</xdr:col>
      <xdr:colOff>38100</xdr:colOff>
      <xdr:row>37</xdr:row>
      <xdr:rowOff>153670</xdr:rowOff>
    </xdr:to>
    <xdr:sp macro="" textlink="">
      <xdr:nvSpPr>
        <xdr:cNvPr id="135" name="楕円 134"/>
        <xdr:cNvSpPr/>
      </xdr:nvSpPr>
      <xdr:spPr>
        <a:xfrm>
          <a:off x="7842250" y="6167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102870</xdr:rowOff>
    </xdr:to>
    <xdr:cxnSp macro="">
      <xdr:nvCxnSpPr>
        <xdr:cNvPr id="136" name="直線コネクタ 135"/>
        <xdr:cNvCxnSpPr/>
      </xdr:nvCxnSpPr>
      <xdr:spPr>
        <a:xfrm flipV="1">
          <a:off x="7886700" y="621030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67310</xdr:rowOff>
    </xdr:from>
    <xdr:to>
      <xdr:col>41</xdr:col>
      <xdr:colOff>101600</xdr:colOff>
      <xdr:row>37</xdr:row>
      <xdr:rowOff>168910</xdr:rowOff>
    </xdr:to>
    <xdr:sp macro="" textlink="">
      <xdr:nvSpPr>
        <xdr:cNvPr id="137" name="楕円 136"/>
        <xdr:cNvSpPr/>
      </xdr:nvSpPr>
      <xdr:spPr>
        <a:xfrm>
          <a:off x="7029450" y="6182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102870</xdr:rowOff>
    </xdr:from>
    <xdr:to>
      <xdr:col>45</xdr:col>
      <xdr:colOff>177800</xdr:colOff>
      <xdr:row>37</xdr:row>
      <xdr:rowOff>118110</xdr:rowOff>
    </xdr:to>
    <xdr:cxnSp macro="">
      <xdr:nvCxnSpPr>
        <xdr:cNvPr id="138" name="直線コネクタ 137"/>
        <xdr:cNvCxnSpPr/>
      </xdr:nvCxnSpPr>
      <xdr:spPr>
        <a:xfrm flipV="1">
          <a:off x="7080250" y="6217920"/>
          <a:ext cx="8064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9" name="楕円 138"/>
        <xdr:cNvSpPr/>
      </xdr:nvSpPr>
      <xdr:spPr>
        <a:xfrm>
          <a:off x="623570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118110</xdr:rowOff>
    </xdr:from>
    <xdr:to>
      <xdr:col>41</xdr:col>
      <xdr:colOff>50800</xdr:colOff>
      <xdr:row>37</xdr:row>
      <xdr:rowOff>133350</xdr:rowOff>
    </xdr:to>
    <xdr:cxnSp macro="">
      <xdr:nvCxnSpPr>
        <xdr:cNvPr id="140" name="直線コネクタ 139"/>
        <xdr:cNvCxnSpPr/>
      </xdr:nvCxnSpPr>
      <xdr:spPr>
        <a:xfrm flipV="1">
          <a:off x="6286500" y="623316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xdr:cNvSpPr txBox="1"/>
      </xdr:nvSpPr>
      <xdr:spPr>
        <a:xfrm>
          <a:off x="845827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xdr:cNvSpPr txBox="1"/>
      </xdr:nvSpPr>
      <xdr:spPr>
        <a:xfrm>
          <a:off x="76772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3" name="n_3aveValue【図書館】&#10;一人当たり面積"/>
        <xdr:cNvSpPr txBox="1"/>
      </xdr:nvSpPr>
      <xdr:spPr>
        <a:xfrm>
          <a:off x="6864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44" name="n_4aveValue【図書館】&#10;一人当たり面積"/>
        <xdr:cNvSpPr txBox="1"/>
      </xdr:nvSpPr>
      <xdr:spPr>
        <a:xfrm>
          <a:off x="60706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45" name="n_1mainValue【図書館】&#10;一人当たり面積"/>
        <xdr:cNvSpPr txBox="1"/>
      </xdr:nvSpPr>
      <xdr:spPr>
        <a:xfrm>
          <a:off x="845827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170197</xdr:rowOff>
    </xdr:from>
    <xdr:ext cx="469744" cy="259045"/>
    <xdr:sp macro="" textlink="">
      <xdr:nvSpPr>
        <xdr:cNvPr id="146" name="n_2mainValue【図書館】&#10;一人当たり面積"/>
        <xdr:cNvSpPr txBox="1"/>
      </xdr:nvSpPr>
      <xdr:spPr>
        <a:xfrm>
          <a:off x="7677227" y="59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13987</xdr:rowOff>
    </xdr:from>
    <xdr:ext cx="469744" cy="259045"/>
    <xdr:sp macro="" textlink="">
      <xdr:nvSpPr>
        <xdr:cNvPr id="147" name="n_3mainValue【図書館】&#10;一人当たり面積"/>
        <xdr:cNvSpPr txBox="1"/>
      </xdr:nvSpPr>
      <xdr:spPr>
        <a:xfrm>
          <a:off x="6864427"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8" name="n_4mainValue【図書館】&#10;一人当たり面積"/>
        <xdr:cNvSpPr txBox="1"/>
      </xdr:nvSpPr>
      <xdr:spPr>
        <a:xfrm>
          <a:off x="60706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177665" y="9318625"/>
          <a:ext cx="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216400" y="910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108450" y="9318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216400" y="985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127500" y="9998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xdr:cNvSpPr/>
      </xdr:nvSpPr>
      <xdr:spPr>
        <a:xfrm>
          <a:off x="3384550" y="9920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xdr:cNvSpPr/>
      </xdr:nvSpPr>
      <xdr:spPr>
        <a:xfrm>
          <a:off x="257175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xdr:cNvSpPr/>
      </xdr:nvSpPr>
      <xdr:spPr>
        <a:xfrm>
          <a:off x="1778000" y="989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xdr:cNvSpPr/>
      </xdr:nvSpPr>
      <xdr:spPr>
        <a:xfrm>
          <a:off x="984250" y="98850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9" name="楕円 188"/>
        <xdr:cNvSpPr/>
      </xdr:nvSpPr>
      <xdr:spPr>
        <a:xfrm>
          <a:off x="412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90" name="【体育館・プール】&#10;有形固定資産減価償却率該当値テキスト"/>
        <xdr:cNvSpPr txBox="1"/>
      </xdr:nvSpPr>
      <xdr:spPr>
        <a:xfrm>
          <a:off x="42164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91" name="楕円 190"/>
        <xdr:cNvSpPr/>
      </xdr:nvSpPr>
      <xdr:spPr>
        <a:xfrm>
          <a:off x="3384550" y="100463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47625</xdr:rowOff>
    </xdr:to>
    <xdr:cxnSp macro="">
      <xdr:nvCxnSpPr>
        <xdr:cNvPr id="192" name="直線コネクタ 191"/>
        <xdr:cNvCxnSpPr/>
      </xdr:nvCxnSpPr>
      <xdr:spPr>
        <a:xfrm>
          <a:off x="3429000" y="10090785"/>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113030</xdr:rowOff>
    </xdr:from>
    <xdr:to>
      <xdr:col>15</xdr:col>
      <xdr:colOff>101600</xdr:colOff>
      <xdr:row>61</xdr:row>
      <xdr:rowOff>43180</xdr:rowOff>
    </xdr:to>
    <xdr:sp macro="" textlink="">
      <xdr:nvSpPr>
        <xdr:cNvPr id="193" name="楕円 192"/>
        <xdr:cNvSpPr/>
      </xdr:nvSpPr>
      <xdr:spPr>
        <a:xfrm>
          <a:off x="2571750" y="10025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61</xdr:row>
      <xdr:rowOff>13335</xdr:rowOff>
    </xdr:to>
    <xdr:cxnSp macro="">
      <xdr:nvCxnSpPr>
        <xdr:cNvPr id="194" name="直線コネクタ 193"/>
        <xdr:cNvCxnSpPr/>
      </xdr:nvCxnSpPr>
      <xdr:spPr>
        <a:xfrm>
          <a:off x="2622550" y="10076180"/>
          <a:ext cx="80645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xdr:rowOff>
    </xdr:from>
    <xdr:to>
      <xdr:col>10</xdr:col>
      <xdr:colOff>165100</xdr:colOff>
      <xdr:row>62</xdr:row>
      <xdr:rowOff>109855</xdr:rowOff>
    </xdr:to>
    <xdr:sp macro="" textlink="">
      <xdr:nvSpPr>
        <xdr:cNvPr id="195" name="楕円 194"/>
        <xdr:cNvSpPr/>
      </xdr:nvSpPr>
      <xdr:spPr>
        <a:xfrm>
          <a:off x="17780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62</xdr:row>
      <xdr:rowOff>59055</xdr:rowOff>
    </xdr:to>
    <xdr:cxnSp macro="">
      <xdr:nvCxnSpPr>
        <xdr:cNvPr id="196" name="直線コネクタ 195"/>
        <xdr:cNvCxnSpPr/>
      </xdr:nvCxnSpPr>
      <xdr:spPr>
        <a:xfrm flipV="1">
          <a:off x="1828800" y="10076180"/>
          <a:ext cx="79375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92075</xdr:rowOff>
    </xdr:from>
    <xdr:to>
      <xdr:col>6</xdr:col>
      <xdr:colOff>38100</xdr:colOff>
      <xdr:row>63</xdr:row>
      <xdr:rowOff>22225</xdr:rowOff>
    </xdr:to>
    <xdr:sp macro="" textlink="">
      <xdr:nvSpPr>
        <xdr:cNvPr id="197" name="楕円 196"/>
        <xdr:cNvSpPr/>
      </xdr:nvSpPr>
      <xdr:spPr>
        <a:xfrm>
          <a:off x="984250" y="103346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59055</xdr:rowOff>
    </xdr:from>
    <xdr:to>
      <xdr:col>10</xdr:col>
      <xdr:colOff>114300</xdr:colOff>
      <xdr:row>62</xdr:row>
      <xdr:rowOff>142875</xdr:rowOff>
    </xdr:to>
    <xdr:cxnSp macro="">
      <xdr:nvCxnSpPr>
        <xdr:cNvPr id="198" name="直線コネクタ 197"/>
        <xdr:cNvCxnSpPr/>
      </xdr:nvCxnSpPr>
      <xdr:spPr>
        <a:xfrm flipV="1">
          <a:off x="1028700" y="10301605"/>
          <a:ext cx="8001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99" name="n_1aveValue【体育館・プール】&#10;有形固定資産減価償却率"/>
        <xdr:cNvSpPr txBox="1"/>
      </xdr:nvSpPr>
      <xdr:spPr>
        <a:xfrm>
          <a:off x="32391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0" name="n_2aveValue【体育館・プール】&#10;有形固定資産減価償却率"/>
        <xdr:cNvSpPr txBox="1"/>
      </xdr:nvSpPr>
      <xdr:spPr>
        <a:xfrm>
          <a:off x="2439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1" name="n_3aveValue【体育館・プール】&#10;有形固定資産減価償却率"/>
        <xdr:cNvSpPr txBox="1"/>
      </xdr:nvSpPr>
      <xdr:spPr>
        <a:xfrm>
          <a:off x="164529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xdr:cNvSpPr txBox="1"/>
      </xdr:nvSpPr>
      <xdr:spPr>
        <a:xfrm>
          <a:off x="8515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203" name="n_1mainValue【体育館・プール】&#10;有形固定資産減価償却率"/>
        <xdr:cNvSpPr txBox="1"/>
      </xdr:nvSpPr>
      <xdr:spPr>
        <a:xfrm>
          <a:off x="32391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204" name="n_2mainValue【体育館・プール】&#10;有形固定資産減価償却率"/>
        <xdr:cNvSpPr txBox="1"/>
      </xdr:nvSpPr>
      <xdr:spPr>
        <a:xfrm>
          <a:off x="2439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100982</xdr:rowOff>
    </xdr:from>
    <xdr:ext cx="405111" cy="259045"/>
    <xdr:sp macro="" textlink="">
      <xdr:nvSpPr>
        <xdr:cNvPr id="205" name="n_3mainValue【体育館・プール】&#10;有形固定資産減価償却率"/>
        <xdr:cNvSpPr txBox="1"/>
      </xdr:nvSpPr>
      <xdr:spPr>
        <a:xfrm>
          <a:off x="1645294" y="10343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13352</xdr:rowOff>
    </xdr:from>
    <xdr:ext cx="405111" cy="259045"/>
    <xdr:sp macro="" textlink="">
      <xdr:nvSpPr>
        <xdr:cNvPr id="206" name="n_4mainValue【体育館・プール】&#10;有形固定資産減価償却率"/>
        <xdr:cNvSpPr txBox="1"/>
      </xdr:nvSpPr>
      <xdr:spPr>
        <a:xfrm>
          <a:off x="851544" y="1042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429115" y="9240338"/>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467850" y="106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359900" y="10672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467850" y="902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359900" y="92403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9467850" y="1013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398000" y="101589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148409</xdr:rowOff>
    </xdr:from>
    <xdr:to>
      <xdr:col>50</xdr:col>
      <xdr:colOff>165100</xdr:colOff>
      <xdr:row>61</xdr:row>
      <xdr:rowOff>78559</xdr:rowOff>
    </xdr:to>
    <xdr:sp macro="" textlink="">
      <xdr:nvSpPr>
        <xdr:cNvPr id="239" name="フローチャート: 判断 238"/>
        <xdr:cNvSpPr/>
      </xdr:nvSpPr>
      <xdr:spPr>
        <a:xfrm>
          <a:off x="8636000" y="100607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40" name="フローチャート: 判断 239"/>
        <xdr:cNvSpPr/>
      </xdr:nvSpPr>
      <xdr:spPr>
        <a:xfrm>
          <a:off x="7842250" y="10106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45538</xdr:rowOff>
    </xdr:from>
    <xdr:to>
      <xdr:col>41</xdr:col>
      <xdr:colOff>101600</xdr:colOff>
      <xdr:row>61</xdr:row>
      <xdr:rowOff>147138</xdr:rowOff>
    </xdr:to>
    <xdr:sp macro="" textlink="">
      <xdr:nvSpPr>
        <xdr:cNvPr id="241" name="フローチャート: 判断 240"/>
        <xdr:cNvSpPr/>
      </xdr:nvSpPr>
      <xdr:spPr>
        <a:xfrm>
          <a:off x="702945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42" name="フローチャート: 判断 241"/>
        <xdr:cNvSpPr/>
      </xdr:nvSpPr>
      <xdr:spPr>
        <a:xfrm>
          <a:off x="6235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70031</xdr:rowOff>
    </xdr:from>
    <xdr:to>
      <xdr:col>55</xdr:col>
      <xdr:colOff>50800</xdr:colOff>
      <xdr:row>61</xdr:row>
      <xdr:rowOff>181</xdr:rowOff>
    </xdr:to>
    <xdr:sp macro="" textlink="">
      <xdr:nvSpPr>
        <xdr:cNvPr id="248" name="楕円 247"/>
        <xdr:cNvSpPr/>
      </xdr:nvSpPr>
      <xdr:spPr>
        <a:xfrm>
          <a:off x="9398000" y="99823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92908</xdr:rowOff>
    </xdr:from>
    <xdr:ext cx="469744" cy="259045"/>
    <xdr:sp macro="" textlink="">
      <xdr:nvSpPr>
        <xdr:cNvPr id="249" name="【体育館・プール】&#10;一人当たり面積該当値テキスト"/>
        <xdr:cNvSpPr txBox="1"/>
      </xdr:nvSpPr>
      <xdr:spPr>
        <a:xfrm>
          <a:off x="9467850" y="984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81462</xdr:rowOff>
    </xdr:from>
    <xdr:to>
      <xdr:col>50</xdr:col>
      <xdr:colOff>165100</xdr:colOff>
      <xdr:row>61</xdr:row>
      <xdr:rowOff>11612</xdr:rowOff>
    </xdr:to>
    <xdr:sp macro="" textlink="">
      <xdr:nvSpPr>
        <xdr:cNvPr id="250" name="楕円 249"/>
        <xdr:cNvSpPr/>
      </xdr:nvSpPr>
      <xdr:spPr>
        <a:xfrm>
          <a:off x="8636000" y="99938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120831</xdr:rowOff>
    </xdr:from>
    <xdr:to>
      <xdr:col>55</xdr:col>
      <xdr:colOff>0</xdr:colOff>
      <xdr:row>60</xdr:row>
      <xdr:rowOff>132262</xdr:rowOff>
    </xdr:to>
    <xdr:cxnSp macro="">
      <xdr:nvCxnSpPr>
        <xdr:cNvPr id="251" name="直線コネクタ 250"/>
        <xdr:cNvCxnSpPr/>
      </xdr:nvCxnSpPr>
      <xdr:spPr>
        <a:xfrm flipV="1">
          <a:off x="8686800" y="10033181"/>
          <a:ext cx="7429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92891</xdr:rowOff>
    </xdr:from>
    <xdr:to>
      <xdr:col>46</xdr:col>
      <xdr:colOff>38100</xdr:colOff>
      <xdr:row>61</xdr:row>
      <xdr:rowOff>23041</xdr:rowOff>
    </xdr:to>
    <xdr:sp macro="" textlink="">
      <xdr:nvSpPr>
        <xdr:cNvPr id="252" name="楕円 251"/>
        <xdr:cNvSpPr/>
      </xdr:nvSpPr>
      <xdr:spPr>
        <a:xfrm>
          <a:off x="7842250" y="100052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132262</xdr:rowOff>
    </xdr:from>
    <xdr:to>
      <xdr:col>50</xdr:col>
      <xdr:colOff>114300</xdr:colOff>
      <xdr:row>60</xdr:row>
      <xdr:rowOff>143691</xdr:rowOff>
    </xdr:to>
    <xdr:cxnSp macro="">
      <xdr:nvCxnSpPr>
        <xdr:cNvPr id="253" name="直線コネクタ 252"/>
        <xdr:cNvCxnSpPr/>
      </xdr:nvCxnSpPr>
      <xdr:spPr>
        <a:xfrm flipV="1">
          <a:off x="7886700" y="10044612"/>
          <a:ext cx="8001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104322</xdr:rowOff>
    </xdr:from>
    <xdr:to>
      <xdr:col>41</xdr:col>
      <xdr:colOff>101600</xdr:colOff>
      <xdr:row>61</xdr:row>
      <xdr:rowOff>34472</xdr:rowOff>
    </xdr:to>
    <xdr:sp macro="" textlink="">
      <xdr:nvSpPr>
        <xdr:cNvPr id="254" name="楕円 253"/>
        <xdr:cNvSpPr/>
      </xdr:nvSpPr>
      <xdr:spPr>
        <a:xfrm>
          <a:off x="7029450" y="10016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143691</xdr:rowOff>
    </xdr:from>
    <xdr:to>
      <xdr:col>45</xdr:col>
      <xdr:colOff>177800</xdr:colOff>
      <xdr:row>60</xdr:row>
      <xdr:rowOff>155122</xdr:rowOff>
    </xdr:to>
    <xdr:cxnSp macro="">
      <xdr:nvCxnSpPr>
        <xdr:cNvPr id="255" name="直線コネクタ 254"/>
        <xdr:cNvCxnSpPr/>
      </xdr:nvCxnSpPr>
      <xdr:spPr>
        <a:xfrm flipV="1">
          <a:off x="7080250" y="10056041"/>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115751</xdr:rowOff>
    </xdr:from>
    <xdr:to>
      <xdr:col>36</xdr:col>
      <xdr:colOff>165100</xdr:colOff>
      <xdr:row>61</xdr:row>
      <xdr:rowOff>45901</xdr:rowOff>
    </xdr:to>
    <xdr:sp macro="" textlink="">
      <xdr:nvSpPr>
        <xdr:cNvPr id="256" name="楕円 255"/>
        <xdr:cNvSpPr/>
      </xdr:nvSpPr>
      <xdr:spPr>
        <a:xfrm>
          <a:off x="6235700" y="100281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155122</xdr:rowOff>
    </xdr:from>
    <xdr:to>
      <xdr:col>41</xdr:col>
      <xdr:colOff>50800</xdr:colOff>
      <xdr:row>60</xdr:row>
      <xdr:rowOff>166551</xdr:rowOff>
    </xdr:to>
    <xdr:cxnSp macro="">
      <xdr:nvCxnSpPr>
        <xdr:cNvPr id="257" name="直線コネクタ 256"/>
        <xdr:cNvCxnSpPr/>
      </xdr:nvCxnSpPr>
      <xdr:spPr>
        <a:xfrm flipV="1">
          <a:off x="6286500" y="10067472"/>
          <a:ext cx="79375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69686</xdr:rowOff>
    </xdr:from>
    <xdr:ext cx="469744" cy="259045"/>
    <xdr:sp macro="" textlink="">
      <xdr:nvSpPr>
        <xdr:cNvPr id="258" name="n_1aveValue【体育館・プール】&#10;一人当たり面積"/>
        <xdr:cNvSpPr txBox="1"/>
      </xdr:nvSpPr>
      <xdr:spPr>
        <a:xfrm>
          <a:off x="8458277" y="1014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121937</xdr:rowOff>
    </xdr:from>
    <xdr:ext cx="469744" cy="259045"/>
    <xdr:sp macro="" textlink="">
      <xdr:nvSpPr>
        <xdr:cNvPr id="259" name="n_2aveValue【体育館・プール】&#10;一人当たり面積"/>
        <xdr:cNvSpPr txBox="1"/>
      </xdr:nvSpPr>
      <xdr:spPr>
        <a:xfrm>
          <a:off x="76772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138265</xdr:rowOff>
    </xdr:from>
    <xdr:ext cx="469744" cy="259045"/>
    <xdr:sp macro="" textlink="">
      <xdr:nvSpPr>
        <xdr:cNvPr id="260" name="n_3aveValue【体育館・プール】&#10;一人当たり面積"/>
        <xdr:cNvSpPr txBox="1"/>
      </xdr:nvSpPr>
      <xdr:spPr>
        <a:xfrm>
          <a:off x="68644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156227</xdr:rowOff>
    </xdr:from>
    <xdr:ext cx="469744" cy="259045"/>
    <xdr:sp macro="" textlink="">
      <xdr:nvSpPr>
        <xdr:cNvPr id="261" name="n_4aveValue【体育館・プール】&#10;一人当たり面積"/>
        <xdr:cNvSpPr txBox="1"/>
      </xdr:nvSpPr>
      <xdr:spPr>
        <a:xfrm>
          <a:off x="607067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28139</xdr:rowOff>
    </xdr:from>
    <xdr:ext cx="469744" cy="259045"/>
    <xdr:sp macro="" textlink="">
      <xdr:nvSpPr>
        <xdr:cNvPr id="262" name="n_1mainValue【体育館・プール】&#10;一人当たり面積"/>
        <xdr:cNvSpPr txBox="1"/>
      </xdr:nvSpPr>
      <xdr:spPr>
        <a:xfrm>
          <a:off x="8458277" y="97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39568</xdr:rowOff>
    </xdr:from>
    <xdr:ext cx="469744" cy="259045"/>
    <xdr:sp macro="" textlink="">
      <xdr:nvSpPr>
        <xdr:cNvPr id="263" name="n_2mainValue【体育館・プール】&#10;一人当たり面積"/>
        <xdr:cNvSpPr txBox="1"/>
      </xdr:nvSpPr>
      <xdr:spPr>
        <a:xfrm>
          <a:off x="7677227" y="978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64" name="n_3mainValue【体育館・プール】&#10;一人当たり面積"/>
        <xdr:cNvSpPr txBox="1"/>
      </xdr:nvSpPr>
      <xdr:spPr>
        <a:xfrm>
          <a:off x="6864427" y="979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62428</xdr:rowOff>
    </xdr:from>
    <xdr:ext cx="469744" cy="259045"/>
    <xdr:sp macro="" textlink="">
      <xdr:nvSpPr>
        <xdr:cNvPr id="265" name="n_4mainValue【体育館・プール】&#10;一人当たり面積"/>
        <xdr:cNvSpPr txBox="1"/>
      </xdr:nvSpPr>
      <xdr:spPr>
        <a:xfrm>
          <a:off x="6070677" y="980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177665" y="128390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216400"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1084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216400" y="1262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108450" y="12839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216400" y="13335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12750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7" name="フローチャート: 判断 296"/>
        <xdr:cNvSpPr/>
      </xdr:nvSpPr>
      <xdr:spPr>
        <a:xfrm>
          <a:off x="3384550" y="134562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8" name="フローチャート: 判断 297"/>
        <xdr:cNvSpPr/>
      </xdr:nvSpPr>
      <xdr:spPr>
        <a:xfrm>
          <a:off x="2571750" y="13486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9" name="フローチャート: 判断 298"/>
        <xdr:cNvSpPr/>
      </xdr:nvSpPr>
      <xdr:spPr>
        <a:xfrm>
          <a:off x="177800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300" name="フローチャート: 判断 299"/>
        <xdr:cNvSpPr/>
      </xdr:nvSpPr>
      <xdr:spPr>
        <a:xfrm>
          <a:off x="984250" y="13433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61595</xdr:rowOff>
    </xdr:from>
    <xdr:to>
      <xdr:col>24</xdr:col>
      <xdr:colOff>114300</xdr:colOff>
      <xdr:row>84</xdr:row>
      <xdr:rowOff>163195</xdr:rowOff>
    </xdr:to>
    <xdr:sp macro="" textlink="">
      <xdr:nvSpPr>
        <xdr:cNvPr id="306" name="楕円 305"/>
        <xdr:cNvSpPr/>
      </xdr:nvSpPr>
      <xdr:spPr>
        <a:xfrm>
          <a:off x="4127500" y="139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40022</xdr:rowOff>
    </xdr:from>
    <xdr:ext cx="405111" cy="259045"/>
    <xdr:sp macro="" textlink="">
      <xdr:nvSpPr>
        <xdr:cNvPr id="307" name="【福祉施設】&#10;有形固定資産減価償却率該当値テキスト"/>
        <xdr:cNvSpPr txBox="1"/>
      </xdr:nvSpPr>
      <xdr:spPr>
        <a:xfrm>
          <a:off x="4216400"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19686</xdr:rowOff>
    </xdr:from>
    <xdr:to>
      <xdr:col>20</xdr:col>
      <xdr:colOff>38100</xdr:colOff>
      <xdr:row>84</xdr:row>
      <xdr:rowOff>121286</xdr:rowOff>
    </xdr:to>
    <xdr:sp macro="" textlink="">
      <xdr:nvSpPr>
        <xdr:cNvPr id="308" name="楕円 307"/>
        <xdr:cNvSpPr/>
      </xdr:nvSpPr>
      <xdr:spPr>
        <a:xfrm>
          <a:off x="3384550" y="13894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70486</xdr:rowOff>
    </xdr:from>
    <xdr:to>
      <xdr:col>24</xdr:col>
      <xdr:colOff>63500</xdr:colOff>
      <xdr:row>84</xdr:row>
      <xdr:rowOff>112395</xdr:rowOff>
    </xdr:to>
    <xdr:cxnSp macro="">
      <xdr:nvCxnSpPr>
        <xdr:cNvPr id="309" name="直線コネクタ 308"/>
        <xdr:cNvCxnSpPr/>
      </xdr:nvCxnSpPr>
      <xdr:spPr>
        <a:xfrm>
          <a:off x="3429000" y="13945236"/>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310" name="楕円 309"/>
        <xdr:cNvSpPr/>
      </xdr:nvSpPr>
      <xdr:spPr>
        <a:xfrm>
          <a:off x="257175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70486</xdr:rowOff>
    </xdr:from>
    <xdr:to>
      <xdr:col>19</xdr:col>
      <xdr:colOff>177800</xdr:colOff>
      <xdr:row>84</xdr:row>
      <xdr:rowOff>72389</xdr:rowOff>
    </xdr:to>
    <xdr:cxnSp macro="">
      <xdr:nvCxnSpPr>
        <xdr:cNvPr id="311" name="直線コネクタ 310"/>
        <xdr:cNvCxnSpPr/>
      </xdr:nvCxnSpPr>
      <xdr:spPr>
        <a:xfrm flipV="1">
          <a:off x="2622550" y="13945236"/>
          <a:ext cx="8064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151130</xdr:rowOff>
    </xdr:from>
    <xdr:to>
      <xdr:col>10</xdr:col>
      <xdr:colOff>165100</xdr:colOff>
      <xdr:row>84</xdr:row>
      <xdr:rowOff>81280</xdr:rowOff>
    </xdr:to>
    <xdr:sp macro="" textlink="">
      <xdr:nvSpPr>
        <xdr:cNvPr id="312" name="楕円 311"/>
        <xdr:cNvSpPr/>
      </xdr:nvSpPr>
      <xdr:spPr>
        <a:xfrm>
          <a:off x="1778000" y="13860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30480</xdr:rowOff>
    </xdr:from>
    <xdr:to>
      <xdr:col>15</xdr:col>
      <xdr:colOff>50800</xdr:colOff>
      <xdr:row>84</xdr:row>
      <xdr:rowOff>72389</xdr:rowOff>
    </xdr:to>
    <xdr:cxnSp macro="">
      <xdr:nvCxnSpPr>
        <xdr:cNvPr id="313" name="直線コネクタ 312"/>
        <xdr:cNvCxnSpPr/>
      </xdr:nvCxnSpPr>
      <xdr:spPr>
        <a:xfrm>
          <a:off x="1828800" y="13905230"/>
          <a:ext cx="7937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156845</xdr:rowOff>
    </xdr:from>
    <xdr:to>
      <xdr:col>6</xdr:col>
      <xdr:colOff>38100</xdr:colOff>
      <xdr:row>84</xdr:row>
      <xdr:rowOff>86995</xdr:rowOff>
    </xdr:to>
    <xdr:sp macro="" textlink="">
      <xdr:nvSpPr>
        <xdr:cNvPr id="314" name="楕円 313"/>
        <xdr:cNvSpPr/>
      </xdr:nvSpPr>
      <xdr:spPr>
        <a:xfrm>
          <a:off x="984250" y="138664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30480</xdr:rowOff>
    </xdr:from>
    <xdr:to>
      <xdr:col>10</xdr:col>
      <xdr:colOff>114300</xdr:colOff>
      <xdr:row>84</xdr:row>
      <xdr:rowOff>36195</xdr:rowOff>
    </xdr:to>
    <xdr:cxnSp macro="">
      <xdr:nvCxnSpPr>
        <xdr:cNvPr id="315" name="直線コネクタ 314"/>
        <xdr:cNvCxnSpPr/>
      </xdr:nvCxnSpPr>
      <xdr:spPr>
        <a:xfrm flipV="1">
          <a:off x="1028700" y="1390523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6" name="n_1aveValue【福祉施設】&#10;有形固定資産減価償却率"/>
        <xdr:cNvSpPr txBox="1"/>
      </xdr:nvSpPr>
      <xdr:spPr>
        <a:xfrm>
          <a:off x="3239144"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7" name="n_2aveValue【福祉施設】&#10;有形固定資産減価償却率"/>
        <xdr:cNvSpPr txBox="1"/>
      </xdr:nvSpPr>
      <xdr:spPr>
        <a:xfrm>
          <a:off x="2439044" y="1326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8" name="n_3aveValue【福祉施設】&#10;有形固定資産減価償却率"/>
        <xdr:cNvSpPr txBox="1"/>
      </xdr:nvSpPr>
      <xdr:spPr>
        <a:xfrm>
          <a:off x="164529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9" name="n_4aveValue【福祉施設】&#10;有形固定資産減価償却率"/>
        <xdr:cNvSpPr txBox="1"/>
      </xdr:nvSpPr>
      <xdr:spPr>
        <a:xfrm>
          <a:off x="851544"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112413</xdr:rowOff>
    </xdr:from>
    <xdr:ext cx="405111" cy="259045"/>
    <xdr:sp macro="" textlink="">
      <xdr:nvSpPr>
        <xdr:cNvPr id="320" name="n_1mainValue【福祉施設】&#10;有形固定資産減価償却率"/>
        <xdr:cNvSpPr txBox="1"/>
      </xdr:nvSpPr>
      <xdr:spPr>
        <a:xfrm>
          <a:off x="32391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21" name="n_2mainValue【福祉施設】&#10;有形固定資産減価償却率"/>
        <xdr:cNvSpPr txBox="1"/>
      </xdr:nvSpPr>
      <xdr:spPr>
        <a:xfrm>
          <a:off x="2439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72407</xdr:rowOff>
    </xdr:from>
    <xdr:ext cx="405111" cy="259045"/>
    <xdr:sp macro="" textlink="">
      <xdr:nvSpPr>
        <xdr:cNvPr id="322" name="n_3mainValue【福祉施設】&#10;有形固定資産減価償却率"/>
        <xdr:cNvSpPr txBox="1"/>
      </xdr:nvSpPr>
      <xdr:spPr>
        <a:xfrm>
          <a:off x="164529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78122</xdr:rowOff>
    </xdr:from>
    <xdr:ext cx="405111" cy="259045"/>
    <xdr:sp macro="" textlink="">
      <xdr:nvSpPr>
        <xdr:cNvPr id="323" name="n_4mainValue【福祉施設】&#10;有形固定資産減価償却率"/>
        <xdr:cNvSpPr txBox="1"/>
      </xdr:nvSpPr>
      <xdr:spPr>
        <a:xfrm>
          <a:off x="8515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429115" y="13085063"/>
          <a:ext cx="0" cy="115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467850" y="1424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359900" y="14236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467850" y="128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359900" y="13085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9467850" y="1374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39800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86360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7842250" y="13875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029450" y="13872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2357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87885</xdr:rowOff>
    </xdr:from>
    <xdr:to>
      <xdr:col>55</xdr:col>
      <xdr:colOff>50800</xdr:colOff>
      <xdr:row>86</xdr:row>
      <xdr:rowOff>18035</xdr:rowOff>
    </xdr:to>
    <xdr:sp macro="" textlink="">
      <xdr:nvSpPr>
        <xdr:cNvPr id="361" name="楕円 360"/>
        <xdr:cNvSpPr/>
      </xdr:nvSpPr>
      <xdr:spPr>
        <a:xfrm>
          <a:off x="9398000" y="141277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2812</xdr:rowOff>
    </xdr:from>
    <xdr:ext cx="469744" cy="259045"/>
    <xdr:sp macro="" textlink="">
      <xdr:nvSpPr>
        <xdr:cNvPr id="362" name="【福祉施設】&#10;一人当たり面積該当値テキスト"/>
        <xdr:cNvSpPr txBox="1"/>
      </xdr:nvSpPr>
      <xdr:spPr>
        <a:xfrm>
          <a:off x="9467850" y="1404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3" name="楕円 362"/>
        <xdr:cNvSpPr/>
      </xdr:nvSpPr>
      <xdr:spPr>
        <a:xfrm>
          <a:off x="8636000" y="14130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140970</xdr:rowOff>
    </xdr:to>
    <xdr:cxnSp macro="">
      <xdr:nvCxnSpPr>
        <xdr:cNvPr id="364" name="直線コネクタ 363"/>
        <xdr:cNvCxnSpPr/>
      </xdr:nvCxnSpPr>
      <xdr:spPr>
        <a:xfrm flipV="1">
          <a:off x="8686800" y="14178535"/>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51308</xdr:rowOff>
    </xdr:from>
    <xdr:to>
      <xdr:col>46</xdr:col>
      <xdr:colOff>38100</xdr:colOff>
      <xdr:row>85</xdr:row>
      <xdr:rowOff>152908</xdr:rowOff>
    </xdr:to>
    <xdr:sp macro="" textlink="">
      <xdr:nvSpPr>
        <xdr:cNvPr id="365" name="楕円 364"/>
        <xdr:cNvSpPr/>
      </xdr:nvSpPr>
      <xdr:spPr>
        <a:xfrm>
          <a:off x="7842250" y="140911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102108</xdr:rowOff>
    </xdr:from>
    <xdr:to>
      <xdr:col>50</xdr:col>
      <xdr:colOff>114300</xdr:colOff>
      <xdr:row>85</xdr:row>
      <xdr:rowOff>140970</xdr:rowOff>
    </xdr:to>
    <xdr:cxnSp macro="">
      <xdr:nvCxnSpPr>
        <xdr:cNvPr id="366" name="直線コネクタ 365"/>
        <xdr:cNvCxnSpPr/>
      </xdr:nvCxnSpPr>
      <xdr:spPr>
        <a:xfrm>
          <a:off x="7886700" y="14141958"/>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53594</xdr:rowOff>
    </xdr:from>
    <xdr:to>
      <xdr:col>41</xdr:col>
      <xdr:colOff>101600</xdr:colOff>
      <xdr:row>85</xdr:row>
      <xdr:rowOff>155194</xdr:rowOff>
    </xdr:to>
    <xdr:sp macro="" textlink="">
      <xdr:nvSpPr>
        <xdr:cNvPr id="367" name="楕円 366"/>
        <xdr:cNvSpPr/>
      </xdr:nvSpPr>
      <xdr:spPr>
        <a:xfrm>
          <a:off x="7029450" y="140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102108</xdr:rowOff>
    </xdr:from>
    <xdr:to>
      <xdr:col>45</xdr:col>
      <xdr:colOff>177800</xdr:colOff>
      <xdr:row>85</xdr:row>
      <xdr:rowOff>104394</xdr:rowOff>
    </xdr:to>
    <xdr:cxnSp macro="">
      <xdr:nvCxnSpPr>
        <xdr:cNvPr id="368" name="直線コネクタ 367"/>
        <xdr:cNvCxnSpPr/>
      </xdr:nvCxnSpPr>
      <xdr:spPr>
        <a:xfrm flipV="1">
          <a:off x="7080250" y="14141958"/>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53594</xdr:rowOff>
    </xdr:from>
    <xdr:to>
      <xdr:col>36</xdr:col>
      <xdr:colOff>165100</xdr:colOff>
      <xdr:row>85</xdr:row>
      <xdr:rowOff>155194</xdr:rowOff>
    </xdr:to>
    <xdr:sp macro="" textlink="">
      <xdr:nvSpPr>
        <xdr:cNvPr id="369" name="楕円 368"/>
        <xdr:cNvSpPr/>
      </xdr:nvSpPr>
      <xdr:spPr>
        <a:xfrm>
          <a:off x="6235700" y="140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104394</xdr:rowOff>
    </xdr:from>
    <xdr:to>
      <xdr:col>41</xdr:col>
      <xdr:colOff>50800</xdr:colOff>
      <xdr:row>85</xdr:row>
      <xdr:rowOff>104394</xdr:rowOff>
    </xdr:to>
    <xdr:cxnSp macro="">
      <xdr:nvCxnSpPr>
        <xdr:cNvPr id="370" name="直線コネクタ 369"/>
        <xdr:cNvCxnSpPr/>
      </xdr:nvCxnSpPr>
      <xdr:spPr>
        <a:xfrm>
          <a:off x="6286500" y="1414424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845827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7677227"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686442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07067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5" name="n_1mainValue【福祉施設】&#10;一人当たり面積"/>
        <xdr:cNvSpPr txBox="1"/>
      </xdr:nvSpPr>
      <xdr:spPr>
        <a:xfrm>
          <a:off x="845827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144035</xdr:rowOff>
    </xdr:from>
    <xdr:ext cx="469744" cy="259045"/>
    <xdr:sp macro="" textlink="">
      <xdr:nvSpPr>
        <xdr:cNvPr id="376" name="n_2mainValue【福祉施設】&#10;一人当たり面積"/>
        <xdr:cNvSpPr txBox="1"/>
      </xdr:nvSpPr>
      <xdr:spPr>
        <a:xfrm>
          <a:off x="7677227" y="141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146321</xdr:rowOff>
    </xdr:from>
    <xdr:ext cx="469744" cy="259045"/>
    <xdr:sp macro="" textlink="">
      <xdr:nvSpPr>
        <xdr:cNvPr id="377" name="n_3mainValue【福祉施設】&#10;一人当たり面積"/>
        <xdr:cNvSpPr txBox="1"/>
      </xdr:nvSpPr>
      <xdr:spPr>
        <a:xfrm>
          <a:off x="6864427" y="1418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146321</xdr:rowOff>
    </xdr:from>
    <xdr:ext cx="469744" cy="259045"/>
    <xdr:sp macro="" textlink="">
      <xdr:nvSpPr>
        <xdr:cNvPr id="378" name="n_4mainValue【福祉施設】&#10;一人当たり面積"/>
        <xdr:cNvSpPr txBox="1"/>
      </xdr:nvSpPr>
      <xdr:spPr>
        <a:xfrm>
          <a:off x="6070677" y="1418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177665" y="166627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216400" y="18072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108450" y="18068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216400" y="16437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108450" y="16662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216400" y="172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12750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3845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57175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7780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984250" y="172651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72752</xdr:rowOff>
    </xdr:from>
    <xdr:to>
      <xdr:col>24</xdr:col>
      <xdr:colOff>114300</xdr:colOff>
      <xdr:row>109</xdr:row>
      <xdr:rowOff>2902</xdr:rowOff>
    </xdr:to>
    <xdr:sp macro="" textlink="">
      <xdr:nvSpPr>
        <xdr:cNvPr id="420" name="楕円 419"/>
        <xdr:cNvSpPr/>
      </xdr:nvSpPr>
      <xdr:spPr>
        <a:xfrm>
          <a:off x="4127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159129</xdr:rowOff>
    </xdr:from>
    <xdr:ext cx="405111" cy="259045"/>
    <xdr:sp macro="" textlink="">
      <xdr:nvSpPr>
        <xdr:cNvPr id="421" name="【市民会館】&#10;有形固定資産減価償却率該当値テキスト"/>
        <xdr:cNvSpPr txBox="1"/>
      </xdr:nvSpPr>
      <xdr:spPr>
        <a:xfrm>
          <a:off x="4216400" y="17932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64588</xdr:rowOff>
    </xdr:from>
    <xdr:to>
      <xdr:col>20</xdr:col>
      <xdr:colOff>38100</xdr:colOff>
      <xdr:row>108</xdr:row>
      <xdr:rowOff>166188</xdr:rowOff>
    </xdr:to>
    <xdr:sp macro="" textlink="">
      <xdr:nvSpPr>
        <xdr:cNvPr id="422" name="楕円 421"/>
        <xdr:cNvSpPr/>
      </xdr:nvSpPr>
      <xdr:spPr>
        <a:xfrm>
          <a:off x="3384550" y="180096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115388</xdr:rowOff>
    </xdr:from>
    <xdr:to>
      <xdr:col>24</xdr:col>
      <xdr:colOff>63500</xdr:colOff>
      <xdr:row>108</xdr:row>
      <xdr:rowOff>123552</xdr:rowOff>
    </xdr:to>
    <xdr:cxnSp macro="">
      <xdr:nvCxnSpPr>
        <xdr:cNvPr id="423" name="直線コネクタ 422"/>
        <xdr:cNvCxnSpPr/>
      </xdr:nvCxnSpPr>
      <xdr:spPr>
        <a:xfrm>
          <a:off x="3429000" y="18060488"/>
          <a:ext cx="7493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56424</xdr:rowOff>
    </xdr:from>
    <xdr:to>
      <xdr:col>15</xdr:col>
      <xdr:colOff>101600</xdr:colOff>
      <xdr:row>108</xdr:row>
      <xdr:rowOff>158024</xdr:rowOff>
    </xdr:to>
    <xdr:sp macro="" textlink="">
      <xdr:nvSpPr>
        <xdr:cNvPr id="424" name="楕円 423"/>
        <xdr:cNvSpPr/>
      </xdr:nvSpPr>
      <xdr:spPr>
        <a:xfrm>
          <a:off x="257175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107224</xdr:rowOff>
    </xdr:from>
    <xdr:to>
      <xdr:col>19</xdr:col>
      <xdr:colOff>177800</xdr:colOff>
      <xdr:row>108</xdr:row>
      <xdr:rowOff>115388</xdr:rowOff>
    </xdr:to>
    <xdr:cxnSp macro="">
      <xdr:nvCxnSpPr>
        <xdr:cNvPr id="425" name="直線コネクタ 424"/>
        <xdr:cNvCxnSpPr/>
      </xdr:nvCxnSpPr>
      <xdr:spPr>
        <a:xfrm>
          <a:off x="2622550" y="18052324"/>
          <a:ext cx="8064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48261</xdr:rowOff>
    </xdr:from>
    <xdr:to>
      <xdr:col>10</xdr:col>
      <xdr:colOff>165100</xdr:colOff>
      <xdr:row>108</xdr:row>
      <xdr:rowOff>149861</xdr:rowOff>
    </xdr:to>
    <xdr:sp macro="" textlink="">
      <xdr:nvSpPr>
        <xdr:cNvPr id="426" name="楕円 425"/>
        <xdr:cNvSpPr/>
      </xdr:nvSpPr>
      <xdr:spPr>
        <a:xfrm>
          <a:off x="17780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99061</xdr:rowOff>
    </xdr:from>
    <xdr:to>
      <xdr:col>15</xdr:col>
      <xdr:colOff>50800</xdr:colOff>
      <xdr:row>108</xdr:row>
      <xdr:rowOff>107224</xdr:rowOff>
    </xdr:to>
    <xdr:cxnSp macro="">
      <xdr:nvCxnSpPr>
        <xdr:cNvPr id="427" name="直線コネクタ 426"/>
        <xdr:cNvCxnSpPr/>
      </xdr:nvCxnSpPr>
      <xdr:spPr>
        <a:xfrm>
          <a:off x="1828800" y="18044161"/>
          <a:ext cx="79375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59689</xdr:rowOff>
    </xdr:from>
    <xdr:to>
      <xdr:col>6</xdr:col>
      <xdr:colOff>38100</xdr:colOff>
      <xdr:row>108</xdr:row>
      <xdr:rowOff>161289</xdr:rowOff>
    </xdr:to>
    <xdr:sp macro="" textlink="">
      <xdr:nvSpPr>
        <xdr:cNvPr id="428" name="楕円 427"/>
        <xdr:cNvSpPr/>
      </xdr:nvSpPr>
      <xdr:spPr>
        <a:xfrm>
          <a:off x="984250" y="180047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99061</xdr:rowOff>
    </xdr:from>
    <xdr:to>
      <xdr:col>10</xdr:col>
      <xdr:colOff>114300</xdr:colOff>
      <xdr:row>108</xdr:row>
      <xdr:rowOff>110489</xdr:rowOff>
    </xdr:to>
    <xdr:cxnSp macro="">
      <xdr:nvCxnSpPr>
        <xdr:cNvPr id="429" name="直線コネクタ 428"/>
        <xdr:cNvCxnSpPr/>
      </xdr:nvCxnSpPr>
      <xdr:spPr>
        <a:xfrm flipV="1">
          <a:off x="1028700" y="18044161"/>
          <a:ext cx="8001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2391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4390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64529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8515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157315</xdr:rowOff>
    </xdr:from>
    <xdr:ext cx="405111" cy="259045"/>
    <xdr:sp macro="" textlink="">
      <xdr:nvSpPr>
        <xdr:cNvPr id="434" name="n_1mainValue【市民会館】&#10;有形固定資産減価償却率"/>
        <xdr:cNvSpPr txBox="1"/>
      </xdr:nvSpPr>
      <xdr:spPr>
        <a:xfrm>
          <a:off x="32391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149151</xdr:rowOff>
    </xdr:from>
    <xdr:ext cx="405111" cy="259045"/>
    <xdr:sp macro="" textlink="">
      <xdr:nvSpPr>
        <xdr:cNvPr id="435" name="n_2mainValue【市民会館】&#10;有形固定資産減価償却率"/>
        <xdr:cNvSpPr txBox="1"/>
      </xdr:nvSpPr>
      <xdr:spPr>
        <a:xfrm>
          <a:off x="2439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140988</xdr:rowOff>
    </xdr:from>
    <xdr:ext cx="405111" cy="259045"/>
    <xdr:sp macro="" textlink="">
      <xdr:nvSpPr>
        <xdr:cNvPr id="436" name="n_3mainValue【市民会館】&#10;有形固定資産減価償却率"/>
        <xdr:cNvSpPr txBox="1"/>
      </xdr:nvSpPr>
      <xdr:spPr>
        <a:xfrm>
          <a:off x="164529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152416</xdr:rowOff>
    </xdr:from>
    <xdr:ext cx="405111" cy="259045"/>
    <xdr:sp macro="" textlink="">
      <xdr:nvSpPr>
        <xdr:cNvPr id="437" name="n_4mainValue【市民会館】&#10;有形固定資産減価償却率"/>
        <xdr:cNvSpPr txBox="1"/>
      </xdr:nvSpPr>
      <xdr:spPr>
        <a:xfrm>
          <a:off x="8515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429115" y="165258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46785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359900" y="1803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467850" y="163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359900" y="16525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9467850" y="1752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86360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84225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02945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2357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120650</xdr:rowOff>
    </xdr:from>
    <xdr:to>
      <xdr:col>55</xdr:col>
      <xdr:colOff>50800</xdr:colOff>
      <xdr:row>107</xdr:row>
      <xdr:rowOff>50800</xdr:rowOff>
    </xdr:to>
    <xdr:sp macro="" textlink="">
      <xdr:nvSpPr>
        <xdr:cNvPr id="477" name="楕円 476"/>
        <xdr:cNvSpPr/>
      </xdr:nvSpPr>
      <xdr:spPr>
        <a:xfrm>
          <a:off x="9398000" y="17722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99077</xdr:rowOff>
    </xdr:from>
    <xdr:ext cx="469744" cy="259045"/>
    <xdr:sp macro="" textlink="">
      <xdr:nvSpPr>
        <xdr:cNvPr id="478" name="【市民会館】&#10;一人当たり面積該当値テキスト"/>
        <xdr:cNvSpPr txBox="1"/>
      </xdr:nvSpPr>
      <xdr:spPr>
        <a:xfrm>
          <a:off x="9467850"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126364</xdr:rowOff>
    </xdr:from>
    <xdr:to>
      <xdr:col>50</xdr:col>
      <xdr:colOff>165100</xdr:colOff>
      <xdr:row>107</xdr:row>
      <xdr:rowOff>56514</xdr:rowOff>
    </xdr:to>
    <xdr:sp macro="" textlink="">
      <xdr:nvSpPr>
        <xdr:cNvPr id="479" name="楕円 478"/>
        <xdr:cNvSpPr/>
      </xdr:nvSpPr>
      <xdr:spPr>
        <a:xfrm>
          <a:off x="86360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0</xdr:rowOff>
    </xdr:from>
    <xdr:to>
      <xdr:col>55</xdr:col>
      <xdr:colOff>0</xdr:colOff>
      <xdr:row>107</xdr:row>
      <xdr:rowOff>5714</xdr:rowOff>
    </xdr:to>
    <xdr:cxnSp macro="">
      <xdr:nvCxnSpPr>
        <xdr:cNvPr id="480" name="直線コネクタ 479"/>
        <xdr:cNvCxnSpPr/>
      </xdr:nvCxnSpPr>
      <xdr:spPr>
        <a:xfrm flipV="1">
          <a:off x="8686800" y="17773650"/>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130175</xdr:rowOff>
    </xdr:from>
    <xdr:to>
      <xdr:col>46</xdr:col>
      <xdr:colOff>38100</xdr:colOff>
      <xdr:row>107</xdr:row>
      <xdr:rowOff>60325</xdr:rowOff>
    </xdr:to>
    <xdr:sp macro="" textlink="">
      <xdr:nvSpPr>
        <xdr:cNvPr id="481" name="楕円 480"/>
        <xdr:cNvSpPr/>
      </xdr:nvSpPr>
      <xdr:spPr>
        <a:xfrm>
          <a:off x="7842250" y="17732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5714</xdr:rowOff>
    </xdr:from>
    <xdr:to>
      <xdr:col>50</xdr:col>
      <xdr:colOff>114300</xdr:colOff>
      <xdr:row>107</xdr:row>
      <xdr:rowOff>9525</xdr:rowOff>
    </xdr:to>
    <xdr:cxnSp macro="">
      <xdr:nvCxnSpPr>
        <xdr:cNvPr id="482" name="直線コネクタ 481"/>
        <xdr:cNvCxnSpPr/>
      </xdr:nvCxnSpPr>
      <xdr:spPr>
        <a:xfrm flipV="1">
          <a:off x="7886700" y="17779364"/>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135889</xdr:rowOff>
    </xdr:from>
    <xdr:to>
      <xdr:col>41</xdr:col>
      <xdr:colOff>101600</xdr:colOff>
      <xdr:row>107</xdr:row>
      <xdr:rowOff>66039</xdr:rowOff>
    </xdr:to>
    <xdr:sp macro="" textlink="">
      <xdr:nvSpPr>
        <xdr:cNvPr id="483" name="楕円 482"/>
        <xdr:cNvSpPr/>
      </xdr:nvSpPr>
      <xdr:spPr>
        <a:xfrm>
          <a:off x="702945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xdr:rowOff>
    </xdr:from>
    <xdr:to>
      <xdr:col>45</xdr:col>
      <xdr:colOff>177800</xdr:colOff>
      <xdr:row>107</xdr:row>
      <xdr:rowOff>15239</xdr:rowOff>
    </xdr:to>
    <xdr:cxnSp macro="">
      <xdr:nvCxnSpPr>
        <xdr:cNvPr id="484" name="直線コネクタ 483"/>
        <xdr:cNvCxnSpPr/>
      </xdr:nvCxnSpPr>
      <xdr:spPr>
        <a:xfrm flipV="1">
          <a:off x="7080250" y="17783175"/>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132080</xdr:rowOff>
    </xdr:from>
    <xdr:to>
      <xdr:col>36</xdr:col>
      <xdr:colOff>165100</xdr:colOff>
      <xdr:row>107</xdr:row>
      <xdr:rowOff>62230</xdr:rowOff>
    </xdr:to>
    <xdr:sp macro="" textlink="">
      <xdr:nvSpPr>
        <xdr:cNvPr id="485" name="楕円 484"/>
        <xdr:cNvSpPr/>
      </xdr:nvSpPr>
      <xdr:spPr>
        <a:xfrm>
          <a:off x="6235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xdr:rowOff>
    </xdr:from>
    <xdr:to>
      <xdr:col>41</xdr:col>
      <xdr:colOff>50800</xdr:colOff>
      <xdr:row>107</xdr:row>
      <xdr:rowOff>15239</xdr:rowOff>
    </xdr:to>
    <xdr:cxnSp macro="">
      <xdr:nvCxnSpPr>
        <xdr:cNvPr id="486" name="直線コネクタ 485"/>
        <xdr:cNvCxnSpPr/>
      </xdr:nvCxnSpPr>
      <xdr:spPr>
        <a:xfrm>
          <a:off x="6286500" y="17785080"/>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8458277" y="174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76772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68644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070677"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47641</xdr:rowOff>
    </xdr:from>
    <xdr:ext cx="469744" cy="259045"/>
    <xdr:sp macro="" textlink="">
      <xdr:nvSpPr>
        <xdr:cNvPr id="491" name="n_1mainValue【市民会館】&#10;一人当たり面積"/>
        <xdr:cNvSpPr txBox="1"/>
      </xdr:nvSpPr>
      <xdr:spPr>
        <a:xfrm>
          <a:off x="8458277" y="178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51452</xdr:rowOff>
    </xdr:from>
    <xdr:ext cx="469744" cy="259045"/>
    <xdr:sp macro="" textlink="">
      <xdr:nvSpPr>
        <xdr:cNvPr id="492" name="n_2mainValue【市民会館】&#10;一人当たり面積"/>
        <xdr:cNvSpPr txBox="1"/>
      </xdr:nvSpPr>
      <xdr:spPr>
        <a:xfrm>
          <a:off x="7677227" y="1782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57166</xdr:rowOff>
    </xdr:from>
    <xdr:ext cx="469744" cy="259045"/>
    <xdr:sp macro="" textlink="">
      <xdr:nvSpPr>
        <xdr:cNvPr id="493" name="n_3mainValue【市民会館】&#10;一人当たり面積"/>
        <xdr:cNvSpPr txBox="1"/>
      </xdr:nvSpPr>
      <xdr:spPr>
        <a:xfrm>
          <a:off x="68644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53357</xdr:rowOff>
    </xdr:from>
    <xdr:ext cx="469744" cy="259045"/>
    <xdr:sp macro="" textlink="">
      <xdr:nvSpPr>
        <xdr:cNvPr id="494" name="n_4mainValue【市民会館】&#10;一人当たり面積"/>
        <xdr:cNvSpPr txBox="1"/>
      </xdr:nvSpPr>
      <xdr:spPr>
        <a:xfrm>
          <a:off x="607067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699614" y="54286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738350" y="683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611350" y="6826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738350" y="521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611350" y="5428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4738350" y="625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649450" y="62795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6" name="フローチャート: 判断 525"/>
        <xdr:cNvSpPr/>
      </xdr:nvSpPr>
      <xdr:spPr>
        <a:xfrm>
          <a:off x="1388745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7" name="フローチャート: 判断 526"/>
        <xdr:cNvSpPr/>
      </xdr:nvSpPr>
      <xdr:spPr>
        <a:xfrm>
          <a:off x="13093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28" name="フローチャート: 判断 527"/>
        <xdr:cNvSpPr/>
      </xdr:nvSpPr>
      <xdr:spPr>
        <a:xfrm>
          <a:off x="12299950" y="615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44450</xdr:rowOff>
    </xdr:from>
    <xdr:to>
      <xdr:col>67</xdr:col>
      <xdr:colOff>101600</xdr:colOff>
      <xdr:row>33</xdr:row>
      <xdr:rowOff>146050</xdr:rowOff>
    </xdr:to>
    <xdr:sp macro="" textlink="">
      <xdr:nvSpPr>
        <xdr:cNvPr id="529" name="フローチャート: 判断 528"/>
        <xdr:cNvSpPr/>
      </xdr:nvSpPr>
      <xdr:spPr>
        <a:xfrm>
          <a:off x="1148715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46355</xdr:rowOff>
    </xdr:from>
    <xdr:to>
      <xdr:col>85</xdr:col>
      <xdr:colOff>177800</xdr:colOff>
      <xdr:row>37</xdr:row>
      <xdr:rowOff>147955</xdr:rowOff>
    </xdr:to>
    <xdr:sp macro="" textlink="">
      <xdr:nvSpPr>
        <xdr:cNvPr id="535" name="楕円 534"/>
        <xdr:cNvSpPr/>
      </xdr:nvSpPr>
      <xdr:spPr>
        <a:xfrm>
          <a:off x="14649450" y="61614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69232</xdr:rowOff>
    </xdr:from>
    <xdr:ext cx="405111" cy="259045"/>
    <xdr:sp macro="" textlink="">
      <xdr:nvSpPr>
        <xdr:cNvPr id="536" name="【一般廃棄物処理施設】&#10;有形固定資産減価償却率該当値テキスト"/>
        <xdr:cNvSpPr txBox="1"/>
      </xdr:nvSpPr>
      <xdr:spPr>
        <a:xfrm>
          <a:off x="14738350"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164465</xdr:rowOff>
    </xdr:from>
    <xdr:to>
      <xdr:col>81</xdr:col>
      <xdr:colOff>101600</xdr:colOff>
      <xdr:row>37</xdr:row>
      <xdr:rowOff>94615</xdr:rowOff>
    </xdr:to>
    <xdr:sp macro="" textlink="">
      <xdr:nvSpPr>
        <xdr:cNvPr id="537" name="楕円 536"/>
        <xdr:cNvSpPr/>
      </xdr:nvSpPr>
      <xdr:spPr>
        <a:xfrm>
          <a:off x="13887450" y="6114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37</xdr:row>
      <xdr:rowOff>97155</xdr:rowOff>
    </xdr:to>
    <xdr:cxnSp macro="">
      <xdr:nvCxnSpPr>
        <xdr:cNvPr id="538" name="直線コネクタ 537"/>
        <xdr:cNvCxnSpPr/>
      </xdr:nvCxnSpPr>
      <xdr:spPr>
        <a:xfrm>
          <a:off x="13938250" y="6158865"/>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39" name="楕円 538"/>
        <xdr:cNvSpPr/>
      </xdr:nvSpPr>
      <xdr:spPr>
        <a:xfrm>
          <a:off x="13093700" y="6064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165735</xdr:rowOff>
    </xdr:from>
    <xdr:to>
      <xdr:col>81</xdr:col>
      <xdr:colOff>50800</xdr:colOff>
      <xdr:row>37</xdr:row>
      <xdr:rowOff>43815</xdr:rowOff>
    </xdr:to>
    <xdr:cxnSp macro="">
      <xdr:nvCxnSpPr>
        <xdr:cNvPr id="540" name="直線コネクタ 539"/>
        <xdr:cNvCxnSpPr/>
      </xdr:nvCxnSpPr>
      <xdr:spPr>
        <a:xfrm>
          <a:off x="13144500" y="6115685"/>
          <a:ext cx="7937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541" name="楕円 540"/>
        <xdr:cNvSpPr/>
      </xdr:nvSpPr>
      <xdr:spPr>
        <a:xfrm>
          <a:off x="12299950" y="6009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165735</xdr:rowOff>
    </xdr:to>
    <xdr:cxnSp macro="">
      <xdr:nvCxnSpPr>
        <xdr:cNvPr id="542" name="直線コネクタ 541"/>
        <xdr:cNvCxnSpPr/>
      </xdr:nvCxnSpPr>
      <xdr:spPr>
        <a:xfrm>
          <a:off x="12344400" y="6060440"/>
          <a:ext cx="8001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543" name="楕円 542"/>
        <xdr:cNvSpPr/>
      </xdr:nvSpPr>
      <xdr:spPr>
        <a:xfrm>
          <a:off x="1148715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110490</xdr:rowOff>
    </xdr:from>
    <xdr:to>
      <xdr:col>71</xdr:col>
      <xdr:colOff>177800</xdr:colOff>
      <xdr:row>36</xdr:row>
      <xdr:rowOff>116205</xdr:rowOff>
    </xdr:to>
    <xdr:cxnSp macro="">
      <xdr:nvCxnSpPr>
        <xdr:cNvPr id="544" name="直線コネクタ 543"/>
        <xdr:cNvCxnSpPr/>
      </xdr:nvCxnSpPr>
      <xdr:spPr>
        <a:xfrm flipV="1">
          <a:off x="11537950" y="6060440"/>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545" name="n_1aveValue【一般廃棄物処理施設】&#10;有形固定資産減価償却率"/>
        <xdr:cNvSpPr txBox="1"/>
      </xdr:nvSpPr>
      <xdr:spPr>
        <a:xfrm>
          <a:off x="1374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546" name="n_2aveValue【一般廃棄物処理施設】&#10;有形固定資産減価償却率"/>
        <xdr:cNvSpPr txBox="1"/>
      </xdr:nvSpPr>
      <xdr:spPr>
        <a:xfrm>
          <a:off x="1296099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129557</xdr:rowOff>
    </xdr:from>
    <xdr:ext cx="405111" cy="259045"/>
    <xdr:sp macro="" textlink="">
      <xdr:nvSpPr>
        <xdr:cNvPr id="547" name="n_3aveValue【一般廃棄物処理施設】&#10;有形固定資産減価償却率"/>
        <xdr:cNvSpPr txBox="1"/>
      </xdr:nvSpPr>
      <xdr:spPr>
        <a:xfrm>
          <a:off x="121672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548" name="n_4aveValue【一般廃棄物処理施設】&#10;有形固定資産減価償却率"/>
        <xdr:cNvSpPr txBox="1"/>
      </xdr:nvSpPr>
      <xdr:spPr>
        <a:xfrm>
          <a:off x="11354444"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111142</xdr:rowOff>
    </xdr:from>
    <xdr:ext cx="405111" cy="259045"/>
    <xdr:sp macro="" textlink="">
      <xdr:nvSpPr>
        <xdr:cNvPr id="549" name="n_1mainValue【一般廃棄物処理施設】&#10;有形固定資産減価償却率"/>
        <xdr:cNvSpPr txBox="1"/>
      </xdr:nvSpPr>
      <xdr:spPr>
        <a:xfrm>
          <a:off x="13742044" y="589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50" name="n_2mainValue【一般廃棄物処理施設】&#10;有形固定資産減価償却率"/>
        <xdr:cNvSpPr txBox="1"/>
      </xdr:nvSpPr>
      <xdr:spPr>
        <a:xfrm>
          <a:off x="12960994" y="584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551" name="n_3mainValue【一般廃棄物処理施設】&#10;有形固定資産減価償却率"/>
        <xdr:cNvSpPr txBox="1"/>
      </xdr:nvSpPr>
      <xdr:spPr>
        <a:xfrm>
          <a:off x="12167244"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158132</xdr:rowOff>
    </xdr:from>
    <xdr:ext cx="405111" cy="259045"/>
    <xdr:sp macro="" textlink="">
      <xdr:nvSpPr>
        <xdr:cNvPr id="552" name="n_4mainValue【一般廃棄物処理施設】&#10;有形固定資産減価償却率"/>
        <xdr:cNvSpPr txBox="1"/>
      </xdr:nvSpPr>
      <xdr:spPr>
        <a:xfrm>
          <a:off x="113544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951064" y="5524541"/>
          <a:ext cx="0" cy="1502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989800" y="703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881850" y="7026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989800" y="530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881850" y="5524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xdr:cNvSpPr txBox="1"/>
      </xdr:nvSpPr>
      <xdr:spPr>
        <a:xfrm>
          <a:off x="19989800" y="66342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900900" y="66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12605</xdr:rowOff>
    </xdr:from>
    <xdr:to>
      <xdr:col>112</xdr:col>
      <xdr:colOff>38100</xdr:colOff>
      <xdr:row>40</xdr:row>
      <xdr:rowOff>114205</xdr:rowOff>
    </xdr:to>
    <xdr:sp macro="" textlink="">
      <xdr:nvSpPr>
        <xdr:cNvPr id="585" name="フローチャート: 判断 584"/>
        <xdr:cNvSpPr/>
      </xdr:nvSpPr>
      <xdr:spPr>
        <a:xfrm>
          <a:off x="19157950" y="6622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21485</xdr:rowOff>
    </xdr:from>
    <xdr:to>
      <xdr:col>107</xdr:col>
      <xdr:colOff>101600</xdr:colOff>
      <xdr:row>40</xdr:row>
      <xdr:rowOff>123085</xdr:rowOff>
    </xdr:to>
    <xdr:sp macro="" textlink="">
      <xdr:nvSpPr>
        <xdr:cNvPr id="586" name="フローチャート: 判断 585"/>
        <xdr:cNvSpPr/>
      </xdr:nvSpPr>
      <xdr:spPr>
        <a:xfrm>
          <a:off x="18345150" y="663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33656</xdr:rowOff>
    </xdr:from>
    <xdr:to>
      <xdr:col>102</xdr:col>
      <xdr:colOff>165100</xdr:colOff>
      <xdr:row>40</xdr:row>
      <xdr:rowOff>135256</xdr:rowOff>
    </xdr:to>
    <xdr:sp macro="" textlink="">
      <xdr:nvSpPr>
        <xdr:cNvPr id="587" name="フローチャート: 判断 586"/>
        <xdr:cNvSpPr/>
      </xdr:nvSpPr>
      <xdr:spPr>
        <a:xfrm>
          <a:off x="17551400" y="664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143851</xdr:rowOff>
    </xdr:from>
    <xdr:to>
      <xdr:col>98</xdr:col>
      <xdr:colOff>38100</xdr:colOff>
      <xdr:row>37</xdr:row>
      <xdr:rowOff>74001</xdr:rowOff>
    </xdr:to>
    <xdr:sp macro="" textlink="">
      <xdr:nvSpPr>
        <xdr:cNvPr id="588" name="フローチャート: 判断 587"/>
        <xdr:cNvSpPr/>
      </xdr:nvSpPr>
      <xdr:spPr>
        <a:xfrm>
          <a:off x="16757650" y="60938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31331</xdr:rowOff>
    </xdr:from>
    <xdr:to>
      <xdr:col>116</xdr:col>
      <xdr:colOff>114300</xdr:colOff>
      <xdr:row>37</xdr:row>
      <xdr:rowOff>132931</xdr:rowOff>
    </xdr:to>
    <xdr:sp macro="" textlink="">
      <xdr:nvSpPr>
        <xdr:cNvPr id="594" name="楕円 593"/>
        <xdr:cNvSpPr/>
      </xdr:nvSpPr>
      <xdr:spPr>
        <a:xfrm>
          <a:off x="19900900" y="61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54208</xdr:rowOff>
    </xdr:from>
    <xdr:ext cx="599010" cy="259045"/>
    <xdr:sp macro="" textlink="">
      <xdr:nvSpPr>
        <xdr:cNvPr id="595" name="【一般廃棄物処理施設】&#10;一人当たり有形固定資産（償却資産）額該当値テキスト"/>
        <xdr:cNvSpPr txBox="1"/>
      </xdr:nvSpPr>
      <xdr:spPr>
        <a:xfrm>
          <a:off x="19989800" y="600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45628</xdr:rowOff>
    </xdr:from>
    <xdr:to>
      <xdr:col>112</xdr:col>
      <xdr:colOff>38100</xdr:colOff>
      <xdr:row>37</xdr:row>
      <xdr:rowOff>147228</xdr:rowOff>
    </xdr:to>
    <xdr:sp macro="" textlink="">
      <xdr:nvSpPr>
        <xdr:cNvPr id="596" name="楕円 595"/>
        <xdr:cNvSpPr/>
      </xdr:nvSpPr>
      <xdr:spPr>
        <a:xfrm>
          <a:off x="19157950" y="61606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82131</xdr:rowOff>
    </xdr:from>
    <xdr:to>
      <xdr:col>116</xdr:col>
      <xdr:colOff>63500</xdr:colOff>
      <xdr:row>37</xdr:row>
      <xdr:rowOff>96428</xdr:rowOff>
    </xdr:to>
    <xdr:cxnSp macro="">
      <xdr:nvCxnSpPr>
        <xdr:cNvPr id="597" name="直線コネクタ 596"/>
        <xdr:cNvCxnSpPr/>
      </xdr:nvCxnSpPr>
      <xdr:spPr>
        <a:xfrm flipV="1">
          <a:off x="19202400" y="6197181"/>
          <a:ext cx="7493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59269</xdr:rowOff>
    </xdr:from>
    <xdr:to>
      <xdr:col>107</xdr:col>
      <xdr:colOff>101600</xdr:colOff>
      <xdr:row>37</xdr:row>
      <xdr:rowOff>160869</xdr:rowOff>
    </xdr:to>
    <xdr:sp macro="" textlink="">
      <xdr:nvSpPr>
        <xdr:cNvPr id="598" name="楕円 597"/>
        <xdr:cNvSpPr/>
      </xdr:nvSpPr>
      <xdr:spPr>
        <a:xfrm>
          <a:off x="18345150" y="617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96428</xdr:rowOff>
    </xdr:from>
    <xdr:to>
      <xdr:col>111</xdr:col>
      <xdr:colOff>177800</xdr:colOff>
      <xdr:row>37</xdr:row>
      <xdr:rowOff>110069</xdr:rowOff>
    </xdr:to>
    <xdr:cxnSp macro="">
      <xdr:nvCxnSpPr>
        <xdr:cNvPr id="599" name="直線コネクタ 598"/>
        <xdr:cNvCxnSpPr/>
      </xdr:nvCxnSpPr>
      <xdr:spPr>
        <a:xfrm flipV="1">
          <a:off x="18395950" y="6211478"/>
          <a:ext cx="80645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72857</xdr:rowOff>
    </xdr:from>
    <xdr:to>
      <xdr:col>102</xdr:col>
      <xdr:colOff>165100</xdr:colOff>
      <xdr:row>38</xdr:row>
      <xdr:rowOff>3008</xdr:rowOff>
    </xdr:to>
    <xdr:sp macro="" textlink="">
      <xdr:nvSpPr>
        <xdr:cNvPr id="600" name="楕円 599"/>
        <xdr:cNvSpPr/>
      </xdr:nvSpPr>
      <xdr:spPr>
        <a:xfrm>
          <a:off x="17551400" y="6187907"/>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110069</xdr:rowOff>
    </xdr:from>
    <xdr:to>
      <xdr:col>107</xdr:col>
      <xdr:colOff>50800</xdr:colOff>
      <xdr:row>37</xdr:row>
      <xdr:rowOff>123657</xdr:rowOff>
    </xdr:to>
    <xdr:cxnSp macro="">
      <xdr:nvCxnSpPr>
        <xdr:cNvPr id="601" name="直線コネクタ 600"/>
        <xdr:cNvCxnSpPr/>
      </xdr:nvCxnSpPr>
      <xdr:spPr>
        <a:xfrm flipV="1">
          <a:off x="17602200" y="6225119"/>
          <a:ext cx="79375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87615</xdr:rowOff>
    </xdr:from>
    <xdr:to>
      <xdr:col>98</xdr:col>
      <xdr:colOff>38100</xdr:colOff>
      <xdr:row>38</xdr:row>
      <xdr:rowOff>17765</xdr:rowOff>
    </xdr:to>
    <xdr:sp macro="" textlink="">
      <xdr:nvSpPr>
        <xdr:cNvPr id="602" name="楕円 601"/>
        <xdr:cNvSpPr/>
      </xdr:nvSpPr>
      <xdr:spPr>
        <a:xfrm>
          <a:off x="16757650" y="62026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123657</xdr:rowOff>
    </xdr:from>
    <xdr:to>
      <xdr:col>102</xdr:col>
      <xdr:colOff>114300</xdr:colOff>
      <xdr:row>37</xdr:row>
      <xdr:rowOff>138415</xdr:rowOff>
    </xdr:to>
    <xdr:cxnSp macro="">
      <xdr:nvCxnSpPr>
        <xdr:cNvPr id="603" name="直線コネクタ 602"/>
        <xdr:cNvCxnSpPr/>
      </xdr:nvCxnSpPr>
      <xdr:spPr>
        <a:xfrm flipV="1">
          <a:off x="16802100" y="6238707"/>
          <a:ext cx="8001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105332</xdr:rowOff>
    </xdr:from>
    <xdr:ext cx="599010" cy="259045"/>
    <xdr:sp macro="" textlink="">
      <xdr:nvSpPr>
        <xdr:cNvPr id="604" name="n_1aveValue【一般廃棄物処理施設】&#10;一人当たり有形固定資産（償却資産）額"/>
        <xdr:cNvSpPr txBox="1"/>
      </xdr:nvSpPr>
      <xdr:spPr>
        <a:xfrm>
          <a:off x="18915595" y="671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114212</xdr:rowOff>
    </xdr:from>
    <xdr:ext cx="599010" cy="259045"/>
    <xdr:sp macro="" textlink="">
      <xdr:nvSpPr>
        <xdr:cNvPr id="605" name="n_2aveValue【一般廃棄物処理施設】&#10;一人当たり有形固定資産（償却資産）額"/>
        <xdr:cNvSpPr txBox="1"/>
      </xdr:nvSpPr>
      <xdr:spPr>
        <a:xfrm>
          <a:off x="18134545" y="672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126383</xdr:rowOff>
    </xdr:from>
    <xdr:ext cx="599010" cy="259045"/>
    <xdr:sp macro="" textlink="">
      <xdr:nvSpPr>
        <xdr:cNvPr id="606" name="n_3aveValue【一般廃棄物処理施設】&#10;一人当たり有形固定資産（償却資産）額"/>
        <xdr:cNvSpPr txBox="1"/>
      </xdr:nvSpPr>
      <xdr:spPr>
        <a:xfrm>
          <a:off x="17321745" y="673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90528</xdr:rowOff>
    </xdr:from>
    <xdr:ext cx="599010" cy="259045"/>
    <xdr:sp macro="" textlink="">
      <xdr:nvSpPr>
        <xdr:cNvPr id="607" name="n_4aveValue【一般廃棄物処理施設】&#10;一人当たり有形固定資産（償却資産）額"/>
        <xdr:cNvSpPr txBox="1"/>
      </xdr:nvSpPr>
      <xdr:spPr>
        <a:xfrm>
          <a:off x="16527995" y="587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163755</xdr:rowOff>
    </xdr:from>
    <xdr:ext cx="599010" cy="259045"/>
    <xdr:sp macro="" textlink="">
      <xdr:nvSpPr>
        <xdr:cNvPr id="608" name="n_1mainValue【一般廃棄物処理施設】&#10;一人当たり有形固定資産（償却資産）額"/>
        <xdr:cNvSpPr txBox="1"/>
      </xdr:nvSpPr>
      <xdr:spPr>
        <a:xfrm>
          <a:off x="18915595" y="594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5946</xdr:rowOff>
    </xdr:from>
    <xdr:ext cx="599010" cy="259045"/>
    <xdr:sp macro="" textlink="">
      <xdr:nvSpPr>
        <xdr:cNvPr id="609" name="n_2mainValue【一般廃棄物処理施設】&#10;一人当たり有形固定資産（償却資産）額"/>
        <xdr:cNvSpPr txBox="1"/>
      </xdr:nvSpPr>
      <xdr:spPr>
        <a:xfrm>
          <a:off x="18134545" y="595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19534</xdr:rowOff>
    </xdr:from>
    <xdr:ext cx="599010" cy="259045"/>
    <xdr:sp macro="" textlink="">
      <xdr:nvSpPr>
        <xdr:cNvPr id="610" name="n_3mainValue【一般廃棄物処理施設】&#10;一人当たり有形固定資産（償却資産）額"/>
        <xdr:cNvSpPr txBox="1"/>
      </xdr:nvSpPr>
      <xdr:spPr>
        <a:xfrm>
          <a:off x="17321745" y="596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8892</xdr:rowOff>
    </xdr:from>
    <xdr:ext cx="599010" cy="259045"/>
    <xdr:sp macro="" textlink="">
      <xdr:nvSpPr>
        <xdr:cNvPr id="611" name="n_4mainValue【一般廃棄物処理施設】&#10;一人当たり有形固定資産（償却資産）額"/>
        <xdr:cNvSpPr txBox="1"/>
      </xdr:nvSpPr>
      <xdr:spPr>
        <a:xfrm>
          <a:off x="16527995" y="628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699614" y="9127672"/>
          <a:ext cx="0" cy="140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738350" y="10535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611350" y="1053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73835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4738350" y="9743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649450" y="98858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4" name="フローチャート: 判断 643"/>
        <xdr:cNvSpPr/>
      </xdr:nvSpPr>
      <xdr:spPr>
        <a:xfrm>
          <a:off x="1388745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5" name="フローチャート: 判断 644"/>
        <xdr:cNvSpPr/>
      </xdr:nvSpPr>
      <xdr:spPr>
        <a:xfrm>
          <a:off x="13093700" y="9828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6" name="フローチャート: 判断 645"/>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7" name="フローチャート: 判断 646"/>
        <xdr:cNvSpPr/>
      </xdr:nvSpPr>
      <xdr:spPr>
        <a:xfrm>
          <a:off x="11487150" y="977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653" name="楕円 652"/>
        <xdr:cNvSpPr/>
      </xdr:nvSpPr>
      <xdr:spPr>
        <a:xfrm>
          <a:off x="14649450" y="99921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654" name="【保健センター・保健所】&#10;有形固定資産減価償却率該当値テキスト"/>
        <xdr:cNvSpPr txBox="1"/>
      </xdr:nvSpPr>
      <xdr:spPr>
        <a:xfrm>
          <a:off x="14738350"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655" name="楕円 654"/>
        <xdr:cNvSpPr/>
      </xdr:nvSpPr>
      <xdr:spPr>
        <a:xfrm>
          <a:off x="13887450" y="99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60</xdr:row>
      <xdr:rowOff>130628</xdr:rowOff>
    </xdr:to>
    <xdr:cxnSp macro="">
      <xdr:nvCxnSpPr>
        <xdr:cNvPr id="656" name="直線コネクタ 655"/>
        <xdr:cNvCxnSpPr/>
      </xdr:nvCxnSpPr>
      <xdr:spPr>
        <a:xfrm>
          <a:off x="13938250" y="10008688"/>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657" name="楕円 656"/>
        <xdr:cNvSpPr/>
      </xdr:nvSpPr>
      <xdr:spPr>
        <a:xfrm>
          <a:off x="13093700" y="99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96338</xdr:rowOff>
    </xdr:to>
    <xdr:cxnSp macro="">
      <xdr:nvCxnSpPr>
        <xdr:cNvPr id="658" name="直線コネクタ 657"/>
        <xdr:cNvCxnSpPr/>
      </xdr:nvCxnSpPr>
      <xdr:spPr>
        <a:xfrm>
          <a:off x="13144500" y="9974399"/>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59" name="楕円 658"/>
        <xdr:cNvSpPr/>
      </xdr:nvSpPr>
      <xdr:spPr>
        <a:xfrm>
          <a:off x="12299950" y="98972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62049</xdr:rowOff>
    </xdr:to>
    <xdr:cxnSp macro="">
      <xdr:nvCxnSpPr>
        <xdr:cNvPr id="660" name="直線コネクタ 659"/>
        <xdr:cNvCxnSpPr/>
      </xdr:nvCxnSpPr>
      <xdr:spPr>
        <a:xfrm>
          <a:off x="12344400" y="9941741"/>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150041</xdr:rowOff>
    </xdr:from>
    <xdr:to>
      <xdr:col>67</xdr:col>
      <xdr:colOff>101600</xdr:colOff>
      <xdr:row>60</xdr:row>
      <xdr:rowOff>80191</xdr:rowOff>
    </xdr:to>
    <xdr:sp macro="" textlink="">
      <xdr:nvSpPr>
        <xdr:cNvPr id="661" name="楕円 660"/>
        <xdr:cNvSpPr/>
      </xdr:nvSpPr>
      <xdr:spPr>
        <a:xfrm>
          <a:off x="11487150" y="98972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29391</xdr:rowOff>
    </xdr:from>
    <xdr:to>
      <xdr:col>71</xdr:col>
      <xdr:colOff>177800</xdr:colOff>
      <xdr:row>60</xdr:row>
      <xdr:rowOff>29391</xdr:rowOff>
    </xdr:to>
    <xdr:cxnSp macro="">
      <xdr:nvCxnSpPr>
        <xdr:cNvPr id="662" name="直線コネクタ 661"/>
        <xdr:cNvCxnSpPr/>
      </xdr:nvCxnSpPr>
      <xdr:spPr>
        <a:xfrm>
          <a:off x="11537950" y="994174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3" name="n_1aveValue【保健センター・保健所】&#10;有形固定資産減価償却率"/>
        <xdr:cNvSpPr txBox="1"/>
      </xdr:nvSpPr>
      <xdr:spPr>
        <a:xfrm>
          <a:off x="1374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4" name="n_2aveValue【保健センター・保健所】&#10;有形固定資産減価償却率"/>
        <xdr:cNvSpPr txBox="1"/>
      </xdr:nvSpPr>
      <xdr:spPr>
        <a:xfrm>
          <a:off x="129609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5" name="n_3aveValue【保健センター・保健所】&#10;有形固定資産減価償却率"/>
        <xdr:cNvSpPr txBox="1"/>
      </xdr:nvSpPr>
      <xdr:spPr>
        <a:xfrm>
          <a:off x="121672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6" name="n_4aveValue【保健センター・保健所】&#10;有形固定資産減価償却率"/>
        <xdr:cNvSpPr txBox="1"/>
      </xdr:nvSpPr>
      <xdr:spPr>
        <a:xfrm>
          <a:off x="113544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138265</xdr:rowOff>
    </xdr:from>
    <xdr:ext cx="405111" cy="259045"/>
    <xdr:sp macro="" textlink="">
      <xdr:nvSpPr>
        <xdr:cNvPr id="667" name="n_1mainValue【保健センター・保健所】&#10;有形固定資産減価償却率"/>
        <xdr:cNvSpPr txBox="1"/>
      </xdr:nvSpPr>
      <xdr:spPr>
        <a:xfrm>
          <a:off x="13742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668" name="n_2mainValue【保健センター・保健所】&#10;有形固定資産減価償却率"/>
        <xdr:cNvSpPr txBox="1"/>
      </xdr:nvSpPr>
      <xdr:spPr>
        <a:xfrm>
          <a:off x="1296099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71318</xdr:rowOff>
    </xdr:from>
    <xdr:ext cx="405111" cy="259045"/>
    <xdr:sp macro="" textlink="">
      <xdr:nvSpPr>
        <xdr:cNvPr id="669" name="n_3mainValue【保健センター・保健所】&#10;有形固定資産減価償却率"/>
        <xdr:cNvSpPr txBox="1"/>
      </xdr:nvSpPr>
      <xdr:spPr>
        <a:xfrm>
          <a:off x="121672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71318</xdr:rowOff>
    </xdr:from>
    <xdr:ext cx="405111" cy="259045"/>
    <xdr:sp macro="" textlink="">
      <xdr:nvSpPr>
        <xdr:cNvPr id="670" name="n_4mainValue【保健センター・保健所】&#10;有形固定資産減価償却率"/>
        <xdr:cNvSpPr txBox="1"/>
      </xdr:nvSpPr>
      <xdr:spPr>
        <a:xfrm>
          <a:off x="113544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19951064" y="916305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199898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19881850" y="10626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19989800" y="89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19881850" y="916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19989800" y="10243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19900900" y="10386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701" name="フローチャート: 判断 700"/>
        <xdr:cNvSpPr/>
      </xdr:nvSpPr>
      <xdr:spPr>
        <a:xfrm>
          <a:off x="19157950" y="10317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702" name="フローチャート: 判断 701"/>
        <xdr:cNvSpPr/>
      </xdr:nvSpPr>
      <xdr:spPr>
        <a:xfrm>
          <a:off x="1834515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3" name="フローチャート: 判断 702"/>
        <xdr:cNvSpPr/>
      </xdr:nvSpPr>
      <xdr:spPr>
        <a:xfrm>
          <a:off x="1755140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4" name="フローチャート: 判断 703"/>
        <xdr:cNvSpPr/>
      </xdr:nvSpPr>
      <xdr:spPr>
        <a:xfrm>
          <a:off x="16757650" y="10344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710" name="楕円 709"/>
        <xdr:cNvSpPr/>
      </xdr:nvSpPr>
      <xdr:spPr>
        <a:xfrm>
          <a:off x="19900900" y="10501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711" name="【保健センター・保健所】&#10;一人当たり面積該当値テキスト"/>
        <xdr:cNvSpPr txBox="1"/>
      </xdr:nvSpPr>
      <xdr:spPr>
        <a:xfrm>
          <a:off x="19989800"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712" name="楕円 711"/>
        <xdr:cNvSpPr/>
      </xdr:nvSpPr>
      <xdr:spPr>
        <a:xfrm>
          <a:off x="19157950" y="105016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713" name="直線コネクタ 712"/>
        <xdr:cNvCxnSpPr/>
      </xdr:nvCxnSpPr>
      <xdr:spPr>
        <a:xfrm>
          <a:off x="19202400" y="105524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714" name="楕円 713"/>
        <xdr:cNvSpPr/>
      </xdr:nvSpPr>
      <xdr:spPr>
        <a:xfrm>
          <a:off x="18345150" y="10501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715" name="直線コネクタ 714"/>
        <xdr:cNvCxnSpPr/>
      </xdr:nvCxnSpPr>
      <xdr:spPr>
        <a:xfrm>
          <a:off x="18395950" y="105524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716" name="楕円 715"/>
        <xdr:cNvSpPr/>
      </xdr:nvSpPr>
      <xdr:spPr>
        <a:xfrm>
          <a:off x="17551400" y="10505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148590</xdr:rowOff>
    </xdr:to>
    <xdr:cxnSp macro="">
      <xdr:nvCxnSpPr>
        <xdr:cNvPr id="717" name="直線コネクタ 716"/>
        <xdr:cNvCxnSpPr/>
      </xdr:nvCxnSpPr>
      <xdr:spPr>
        <a:xfrm flipV="1">
          <a:off x="17602200" y="1055243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718" name="楕円 717"/>
        <xdr:cNvSpPr/>
      </xdr:nvSpPr>
      <xdr:spPr>
        <a:xfrm>
          <a:off x="16757650" y="105054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148590</xdr:rowOff>
    </xdr:to>
    <xdr:cxnSp macro="">
      <xdr:nvCxnSpPr>
        <xdr:cNvPr id="719" name="直線コネクタ 718"/>
        <xdr:cNvCxnSpPr/>
      </xdr:nvCxnSpPr>
      <xdr:spPr>
        <a:xfrm>
          <a:off x="16802100" y="1055624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20" name="n_1aveValue【保健センター・保健所】&#10;一人当たり面積"/>
        <xdr:cNvSpPr txBox="1"/>
      </xdr:nvSpPr>
      <xdr:spPr>
        <a:xfrm>
          <a:off x="189802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21" name="n_2aveValue【保健センター・保健所】&#10;一人当たり面積"/>
        <xdr:cNvSpPr txBox="1"/>
      </xdr:nvSpPr>
      <xdr:spPr>
        <a:xfrm>
          <a:off x="181801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22" name="n_3aveValue【保健センター・保健所】&#10;一人当たり面積"/>
        <xdr:cNvSpPr txBox="1"/>
      </xdr:nvSpPr>
      <xdr:spPr>
        <a:xfrm>
          <a:off x="1738637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3" name="n_4aveValue【保健センター・保健所】&#10;一人当たり面積"/>
        <xdr:cNvSpPr txBox="1"/>
      </xdr:nvSpPr>
      <xdr:spPr>
        <a:xfrm>
          <a:off x="165926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724" name="n_1mainValue【保健センター・保健所】&#10;一人当たり面積"/>
        <xdr:cNvSpPr txBox="1"/>
      </xdr:nvSpPr>
      <xdr:spPr>
        <a:xfrm>
          <a:off x="189802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725" name="n_2mainValue【保健センター・保健所】&#10;一人当たり面積"/>
        <xdr:cNvSpPr txBox="1"/>
      </xdr:nvSpPr>
      <xdr:spPr>
        <a:xfrm>
          <a:off x="181801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726" name="n_3mainValue【保健センター・保健所】&#10;一人当たり面積"/>
        <xdr:cNvSpPr txBox="1"/>
      </xdr:nvSpPr>
      <xdr:spPr>
        <a:xfrm>
          <a:off x="1738637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727" name="n_4mainValue【保健センター・保健所】&#10;一人当たり面積"/>
        <xdr:cNvSpPr txBox="1"/>
      </xdr:nvSpPr>
      <xdr:spPr>
        <a:xfrm>
          <a:off x="165926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4699614" y="128524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4738350" y="1425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4611350" y="1425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4738350" y="1263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xdr:cNvSpPr txBox="1"/>
      </xdr:nvSpPr>
      <xdr:spPr>
        <a:xfrm>
          <a:off x="1473835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4649450" y="135343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2539</xdr:rowOff>
    </xdr:from>
    <xdr:to>
      <xdr:col>81</xdr:col>
      <xdr:colOff>101600</xdr:colOff>
      <xdr:row>82</xdr:row>
      <xdr:rowOff>104139</xdr:rowOff>
    </xdr:to>
    <xdr:sp macro="" textlink="">
      <xdr:nvSpPr>
        <xdr:cNvPr id="759" name="フローチャート: 判断 758"/>
        <xdr:cNvSpPr/>
      </xdr:nvSpPr>
      <xdr:spPr>
        <a:xfrm>
          <a:off x="13887450" y="1354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60" name="フローチャート: 判断 759"/>
        <xdr:cNvSpPr/>
      </xdr:nvSpPr>
      <xdr:spPr>
        <a:xfrm>
          <a:off x="130937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61" name="フローチャート: 判断 760"/>
        <xdr:cNvSpPr/>
      </xdr:nvSpPr>
      <xdr:spPr>
        <a:xfrm>
          <a:off x="12299950" y="13587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762" name="フローチャート: 判断 761"/>
        <xdr:cNvSpPr/>
      </xdr:nvSpPr>
      <xdr:spPr>
        <a:xfrm>
          <a:off x="1148715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xdr:rowOff>
    </xdr:from>
    <xdr:to>
      <xdr:col>85</xdr:col>
      <xdr:colOff>177800</xdr:colOff>
      <xdr:row>81</xdr:row>
      <xdr:rowOff>115570</xdr:rowOff>
    </xdr:to>
    <xdr:sp macro="" textlink="">
      <xdr:nvSpPr>
        <xdr:cNvPr id="768" name="楕円 767"/>
        <xdr:cNvSpPr/>
      </xdr:nvSpPr>
      <xdr:spPr>
        <a:xfrm>
          <a:off x="14649450" y="133934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36847</xdr:rowOff>
    </xdr:from>
    <xdr:ext cx="405111" cy="259045"/>
    <xdr:sp macro="" textlink="">
      <xdr:nvSpPr>
        <xdr:cNvPr id="769" name="【消防施設】&#10;有形固定資産減価償却率該当値テキスト"/>
        <xdr:cNvSpPr txBox="1"/>
      </xdr:nvSpPr>
      <xdr:spPr>
        <a:xfrm>
          <a:off x="1473835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151130</xdr:rowOff>
    </xdr:from>
    <xdr:to>
      <xdr:col>81</xdr:col>
      <xdr:colOff>101600</xdr:colOff>
      <xdr:row>81</xdr:row>
      <xdr:rowOff>81280</xdr:rowOff>
    </xdr:to>
    <xdr:sp macro="" textlink="">
      <xdr:nvSpPr>
        <xdr:cNvPr id="770" name="楕円 769"/>
        <xdr:cNvSpPr/>
      </xdr:nvSpPr>
      <xdr:spPr>
        <a:xfrm>
          <a:off x="13887450" y="13365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30480</xdr:rowOff>
    </xdr:from>
    <xdr:to>
      <xdr:col>85</xdr:col>
      <xdr:colOff>127000</xdr:colOff>
      <xdr:row>81</xdr:row>
      <xdr:rowOff>64770</xdr:rowOff>
    </xdr:to>
    <xdr:cxnSp macro="">
      <xdr:nvCxnSpPr>
        <xdr:cNvPr id="771" name="直線コネクタ 770"/>
        <xdr:cNvCxnSpPr/>
      </xdr:nvCxnSpPr>
      <xdr:spPr>
        <a:xfrm>
          <a:off x="13938250" y="13409930"/>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72" name="楕円 771"/>
        <xdr:cNvSpPr/>
      </xdr:nvSpPr>
      <xdr:spPr>
        <a:xfrm>
          <a:off x="1309370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30480</xdr:rowOff>
    </xdr:from>
    <xdr:to>
      <xdr:col>81</xdr:col>
      <xdr:colOff>50800</xdr:colOff>
      <xdr:row>82</xdr:row>
      <xdr:rowOff>19050</xdr:rowOff>
    </xdr:to>
    <xdr:cxnSp macro="">
      <xdr:nvCxnSpPr>
        <xdr:cNvPr id="773" name="直線コネクタ 772"/>
        <xdr:cNvCxnSpPr/>
      </xdr:nvCxnSpPr>
      <xdr:spPr>
        <a:xfrm flipV="1">
          <a:off x="13144500" y="13409930"/>
          <a:ext cx="79375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109220</xdr:rowOff>
    </xdr:from>
    <xdr:to>
      <xdr:col>72</xdr:col>
      <xdr:colOff>38100</xdr:colOff>
      <xdr:row>82</xdr:row>
      <xdr:rowOff>39370</xdr:rowOff>
    </xdr:to>
    <xdr:sp macro="" textlink="">
      <xdr:nvSpPr>
        <xdr:cNvPr id="774" name="楕円 773"/>
        <xdr:cNvSpPr/>
      </xdr:nvSpPr>
      <xdr:spPr>
        <a:xfrm>
          <a:off x="12299950" y="13488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160020</xdr:rowOff>
    </xdr:from>
    <xdr:to>
      <xdr:col>76</xdr:col>
      <xdr:colOff>114300</xdr:colOff>
      <xdr:row>82</xdr:row>
      <xdr:rowOff>19050</xdr:rowOff>
    </xdr:to>
    <xdr:cxnSp macro="">
      <xdr:nvCxnSpPr>
        <xdr:cNvPr id="775" name="直線コネクタ 774"/>
        <xdr:cNvCxnSpPr/>
      </xdr:nvCxnSpPr>
      <xdr:spPr>
        <a:xfrm>
          <a:off x="12344400" y="1353947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113030</xdr:rowOff>
    </xdr:from>
    <xdr:to>
      <xdr:col>67</xdr:col>
      <xdr:colOff>101600</xdr:colOff>
      <xdr:row>82</xdr:row>
      <xdr:rowOff>43180</xdr:rowOff>
    </xdr:to>
    <xdr:sp macro="" textlink="">
      <xdr:nvSpPr>
        <xdr:cNvPr id="776" name="楕円 775"/>
        <xdr:cNvSpPr/>
      </xdr:nvSpPr>
      <xdr:spPr>
        <a:xfrm>
          <a:off x="1148715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160020</xdr:rowOff>
    </xdr:from>
    <xdr:to>
      <xdr:col>71</xdr:col>
      <xdr:colOff>177800</xdr:colOff>
      <xdr:row>81</xdr:row>
      <xdr:rowOff>163830</xdr:rowOff>
    </xdr:to>
    <xdr:cxnSp macro="">
      <xdr:nvCxnSpPr>
        <xdr:cNvPr id="777" name="直線コネクタ 776"/>
        <xdr:cNvCxnSpPr/>
      </xdr:nvCxnSpPr>
      <xdr:spPr>
        <a:xfrm flipV="1">
          <a:off x="11537950" y="135394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95266</xdr:rowOff>
    </xdr:from>
    <xdr:ext cx="405111" cy="259045"/>
    <xdr:sp macro="" textlink="">
      <xdr:nvSpPr>
        <xdr:cNvPr id="778" name="n_1aveValue【消防施設】&#10;有形固定資産減価償却率"/>
        <xdr:cNvSpPr txBox="1"/>
      </xdr:nvSpPr>
      <xdr:spPr>
        <a:xfrm>
          <a:off x="137420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9" name="n_2aveValue【消防施設】&#10;有形固定資産減価償却率"/>
        <xdr:cNvSpPr txBox="1"/>
      </xdr:nvSpPr>
      <xdr:spPr>
        <a:xfrm>
          <a:off x="1296099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135272</xdr:rowOff>
    </xdr:from>
    <xdr:ext cx="405111" cy="259045"/>
    <xdr:sp macro="" textlink="">
      <xdr:nvSpPr>
        <xdr:cNvPr id="780" name="n_3aveValue【消防施設】&#10;有形固定資産減価償却率"/>
        <xdr:cNvSpPr txBox="1"/>
      </xdr:nvSpPr>
      <xdr:spPr>
        <a:xfrm>
          <a:off x="12167244" y="13679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781" name="n_4aveValue【消防施設】&#10;有形固定資産減価償却率"/>
        <xdr:cNvSpPr txBox="1"/>
      </xdr:nvSpPr>
      <xdr:spPr>
        <a:xfrm>
          <a:off x="113544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97807</xdr:rowOff>
    </xdr:from>
    <xdr:ext cx="405111" cy="259045"/>
    <xdr:sp macro="" textlink="">
      <xdr:nvSpPr>
        <xdr:cNvPr id="782" name="n_1mainValue【消防施設】&#10;有形固定資産減価償却率"/>
        <xdr:cNvSpPr txBox="1"/>
      </xdr:nvSpPr>
      <xdr:spPr>
        <a:xfrm>
          <a:off x="13742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783" name="n_2mainValue【消防施設】&#10;有形固定資産減価償却率"/>
        <xdr:cNvSpPr txBox="1"/>
      </xdr:nvSpPr>
      <xdr:spPr>
        <a:xfrm>
          <a:off x="1296099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55897</xdr:rowOff>
    </xdr:from>
    <xdr:ext cx="405111" cy="259045"/>
    <xdr:sp macro="" textlink="">
      <xdr:nvSpPr>
        <xdr:cNvPr id="784" name="n_3mainValue【消防施設】&#10;有形固定資産減価償却率"/>
        <xdr:cNvSpPr txBox="1"/>
      </xdr:nvSpPr>
      <xdr:spPr>
        <a:xfrm>
          <a:off x="12167244"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34307</xdr:rowOff>
    </xdr:from>
    <xdr:ext cx="405111" cy="259045"/>
    <xdr:sp macro="" textlink="">
      <xdr:nvSpPr>
        <xdr:cNvPr id="785" name="n_4mainValue【消防施設】&#10;有形固定資産減価償却率"/>
        <xdr:cNvSpPr txBox="1"/>
      </xdr:nvSpPr>
      <xdr:spPr>
        <a:xfrm>
          <a:off x="1135444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127254</xdr:rowOff>
    </xdr:from>
    <xdr:to>
      <xdr:col>116</xdr:col>
      <xdr:colOff>62864</xdr:colOff>
      <xdr:row>86</xdr:row>
      <xdr:rowOff>100585</xdr:rowOff>
    </xdr:to>
    <xdr:cxnSp macro="">
      <xdr:nvCxnSpPr>
        <xdr:cNvPr id="809" name="直線コネクタ 808"/>
        <xdr:cNvCxnSpPr/>
      </xdr:nvCxnSpPr>
      <xdr:spPr>
        <a:xfrm flipV="1">
          <a:off x="19951064" y="13341604"/>
          <a:ext cx="0" cy="96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104412</xdr:rowOff>
    </xdr:from>
    <xdr:ext cx="469744" cy="259045"/>
    <xdr:sp macro="" textlink="">
      <xdr:nvSpPr>
        <xdr:cNvPr id="810" name="【消防施設】&#10;一人当たり面積最小値テキスト"/>
        <xdr:cNvSpPr txBox="1"/>
      </xdr:nvSpPr>
      <xdr:spPr>
        <a:xfrm>
          <a:off x="19989800" y="1430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100585</xdr:rowOff>
    </xdr:from>
    <xdr:to>
      <xdr:col>116</xdr:col>
      <xdr:colOff>152400</xdr:colOff>
      <xdr:row>86</xdr:row>
      <xdr:rowOff>100585</xdr:rowOff>
    </xdr:to>
    <xdr:cxnSp macro="">
      <xdr:nvCxnSpPr>
        <xdr:cNvPr id="811" name="直線コネクタ 810"/>
        <xdr:cNvCxnSpPr/>
      </xdr:nvCxnSpPr>
      <xdr:spPr>
        <a:xfrm>
          <a:off x="19881850" y="143055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73931</xdr:rowOff>
    </xdr:from>
    <xdr:ext cx="469744" cy="259045"/>
    <xdr:sp macro="" textlink="">
      <xdr:nvSpPr>
        <xdr:cNvPr id="812" name="【消防施設】&#10;一人当たり面積最大値テキスト"/>
        <xdr:cNvSpPr txBox="1"/>
      </xdr:nvSpPr>
      <xdr:spPr>
        <a:xfrm>
          <a:off x="19989800" y="1312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127254</xdr:rowOff>
    </xdr:from>
    <xdr:to>
      <xdr:col>116</xdr:col>
      <xdr:colOff>152400</xdr:colOff>
      <xdr:row>80</xdr:row>
      <xdr:rowOff>127254</xdr:rowOff>
    </xdr:to>
    <xdr:cxnSp macro="">
      <xdr:nvCxnSpPr>
        <xdr:cNvPr id="813" name="直線コネクタ 812"/>
        <xdr:cNvCxnSpPr/>
      </xdr:nvCxnSpPr>
      <xdr:spPr>
        <a:xfrm>
          <a:off x="19881850" y="13341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814" name="【消防施設】&#10;一人当たり面積平均値テキスト"/>
        <xdr:cNvSpPr txBox="1"/>
      </xdr:nvSpPr>
      <xdr:spPr>
        <a:xfrm>
          <a:off x="199898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134365</xdr:rowOff>
    </xdr:from>
    <xdr:to>
      <xdr:col>116</xdr:col>
      <xdr:colOff>114300</xdr:colOff>
      <xdr:row>86</xdr:row>
      <xdr:rowOff>64515</xdr:rowOff>
    </xdr:to>
    <xdr:sp macro="" textlink="">
      <xdr:nvSpPr>
        <xdr:cNvPr id="815" name="フローチャート: 判断 814"/>
        <xdr:cNvSpPr/>
      </xdr:nvSpPr>
      <xdr:spPr>
        <a:xfrm>
          <a:off x="19900900" y="14174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6" name="フローチャート: 判断 815"/>
        <xdr:cNvSpPr/>
      </xdr:nvSpPr>
      <xdr:spPr>
        <a:xfrm>
          <a:off x="19157950" y="128625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17" name="フローチャート: 判断 816"/>
        <xdr:cNvSpPr/>
      </xdr:nvSpPr>
      <xdr:spPr>
        <a:xfrm>
          <a:off x="18345150" y="141673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8" name="フローチャート: 判断 817"/>
        <xdr:cNvSpPr/>
      </xdr:nvSpPr>
      <xdr:spPr>
        <a:xfrm>
          <a:off x="17551400" y="141696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9" name="フローチャート: 判断 818"/>
        <xdr:cNvSpPr/>
      </xdr:nvSpPr>
      <xdr:spPr>
        <a:xfrm>
          <a:off x="16757650" y="14171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825" name="楕円 824"/>
        <xdr:cNvSpPr/>
      </xdr:nvSpPr>
      <xdr:spPr>
        <a:xfrm>
          <a:off x="19900900" y="14134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54119</xdr:rowOff>
    </xdr:from>
    <xdr:ext cx="469744" cy="259045"/>
    <xdr:sp macro="" textlink="">
      <xdr:nvSpPr>
        <xdr:cNvPr id="826" name="【消防施設】&#10;一人当たり面積該当値テキスト"/>
        <xdr:cNvSpPr txBox="1"/>
      </xdr:nvSpPr>
      <xdr:spPr>
        <a:xfrm>
          <a:off x="19989800"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97028</xdr:rowOff>
    </xdr:from>
    <xdr:to>
      <xdr:col>112</xdr:col>
      <xdr:colOff>38100</xdr:colOff>
      <xdr:row>86</xdr:row>
      <xdr:rowOff>27178</xdr:rowOff>
    </xdr:to>
    <xdr:sp macro="" textlink="">
      <xdr:nvSpPr>
        <xdr:cNvPr id="827" name="楕円 826"/>
        <xdr:cNvSpPr/>
      </xdr:nvSpPr>
      <xdr:spPr>
        <a:xfrm>
          <a:off x="19157950" y="141368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147828</xdr:rowOff>
    </xdr:to>
    <xdr:cxnSp macro="">
      <xdr:nvCxnSpPr>
        <xdr:cNvPr id="828" name="直線コネクタ 827"/>
        <xdr:cNvCxnSpPr/>
      </xdr:nvCxnSpPr>
      <xdr:spPr>
        <a:xfrm flipV="1">
          <a:off x="19202400" y="14185392"/>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109982</xdr:rowOff>
    </xdr:from>
    <xdr:to>
      <xdr:col>107</xdr:col>
      <xdr:colOff>101600</xdr:colOff>
      <xdr:row>86</xdr:row>
      <xdr:rowOff>40132</xdr:rowOff>
    </xdr:to>
    <xdr:sp macro="" textlink="">
      <xdr:nvSpPr>
        <xdr:cNvPr id="829" name="楕円 828"/>
        <xdr:cNvSpPr/>
      </xdr:nvSpPr>
      <xdr:spPr>
        <a:xfrm>
          <a:off x="18345150" y="141498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147828</xdr:rowOff>
    </xdr:from>
    <xdr:to>
      <xdr:col>111</xdr:col>
      <xdr:colOff>177800</xdr:colOff>
      <xdr:row>85</xdr:row>
      <xdr:rowOff>160782</xdr:rowOff>
    </xdr:to>
    <xdr:cxnSp macro="">
      <xdr:nvCxnSpPr>
        <xdr:cNvPr id="830" name="直線コネクタ 829"/>
        <xdr:cNvCxnSpPr/>
      </xdr:nvCxnSpPr>
      <xdr:spPr>
        <a:xfrm flipV="1">
          <a:off x="18395950" y="14187678"/>
          <a:ext cx="80645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112268</xdr:rowOff>
    </xdr:from>
    <xdr:to>
      <xdr:col>102</xdr:col>
      <xdr:colOff>165100</xdr:colOff>
      <xdr:row>86</xdr:row>
      <xdr:rowOff>42418</xdr:rowOff>
    </xdr:to>
    <xdr:sp macro="" textlink="">
      <xdr:nvSpPr>
        <xdr:cNvPr id="831" name="楕円 830"/>
        <xdr:cNvSpPr/>
      </xdr:nvSpPr>
      <xdr:spPr>
        <a:xfrm>
          <a:off x="17551400" y="141521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160782</xdr:rowOff>
    </xdr:from>
    <xdr:to>
      <xdr:col>107</xdr:col>
      <xdr:colOff>50800</xdr:colOff>
      <xdr:row>85</xdr:row>
      <xdr:rowOff>163068</xdr:rowOff>
    </xdr:to>
    <xdr:cxnSp macro="">
      <xdr:nvCxnSpPr>
        <xdr:cNvPr id="832" name="直線コネクタ 831"/>
        <xdr:cNvCxnSpPr/>
      </xdr:nvCxnSpPr>
      <xdr:spPr>
        <a:xfrm flipV="1">
          <a:off x="17602200" y="1420063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113792</xdr:rowOff>
    </xdr:from>
    <xdr:to>
      <xdr:col>98</xdr:col>
      <xdr:colOff>38100</xdr:colOff>
      <xdr:row>86</xdr:row>
      <xdr:rowOff>43942</xdr:rowOff>
    </xdr:to>
    <xdr:sp macro="" textlink="">
      <xdr:nvSpPr>
        <xdr:cNvPr id="833" name="楕円 832"/>
        <xdr:cNvSpPr/>
      </xdr:nvSpPr>
      <xdr:spPr>
        <a:xfrm>
          <a:off x="16757650" y="141536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163068</xdr:rowOff>
    </xdr:from>
    <xdr:to>
      <xdr:col>102</xdr:col>
      <xdr:colOff>114300</xdr:colOff>
      <xdr:row>85</xdr:row>
      <xdr:rowOff>164592</xdr:rowOff>
    </xdr:to>
    <xdr:cxnSp macro="">
      <xdr:nvCxnSpPr>
        <xdr:cNvPr id="834" name="直線コネクタ 833"/>
        <xdr:cNvCxnSpPr/>
      </xdr:nvCxnSpPr>
      <xdr:spPr>
        <a:xfrm flipV="1">
          <a:off x="16802100" y="14202918"/>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5" name="n_1aveValue【消防施設】&#10;一人当たり面積"/>
        <xdr:cNvSpPr txBox="1"/>
      </xdr:nvSpPr>
      <xdr:spPr>
        <a:xfrm>
          <a:off x="18980227" y="1264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48785</xdr:rowOff>
    </xdr:from>
    <xdr:ext cx="469744" cy="259045"/>
    <xdr:sp macro="" textlink="">
      <xdr:nvSpPr>
        <xdr:cNvPr id="836" name="n_2aveValue【消防施設】&#10;一人当たり面積"/>
        <xdr:cNvSpPr txBox="1"/>
      </xdr:nvSpPr>
      <xdr:spPr>
        <a:xfrm>
          <a:off x="18180127" y="1425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51071</xdr:rowOff>
    </xdr:from>
    <xdr:ext cx="469744" cy="259045"/>
    <xdr:sp macro="" textlink="">
      <xdr:nvSpPr>
        <xdr:cNvPr id="837" name="n_3aveValue【消防施設】&#10;一人当たり面積"/>
        <xdr:cNvSpPr txBox="1"/>
      </xdr:nvSpPr>
      <xdr:spPr>
        <a:xfrm>
          <a:off x="17386377" y="1425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838" name="n_4aveValue【消防施設】&#10;一人当たり面積"/>
        <xdr:cNvSpPr txBox="1"/>
      </xdr:nvSpPr>
      <xdr:spPr>
        <a:xfrm>
          <a:off x="16592627" y="142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18305</xdr:rowOff>
    </xdr:from>
    <xdr:ext cx="469744" cy="259045"/>
    <xdr:sp macro="" textlink="">
      <xdr:nvSpPr>
        <xdr:cNvPr id="839" name="n_1mainValue【消防施設】&#10;一人当たり面積"/>
        <xdr:cNvSpPr txBox="1"/>
      </xdr:nvSpPr>
      <xdr:spPr>
        <a:xfrm>
          <a:off x="18980227" y="1422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56659</xdr:rowOff>
    </xdr:from>
    <xdr:ext cx="469744" cy="259045"/>
    <xdr:sp macro="" textlink="">
      <xdr:nvSpPr>
        <xdr:cNvPr id="840" name="n_2mainValue【消防施設】&#10;一人当たり面積"/>
        <xdr:cNvSpPr txBox="1"/>
      </xdr:nvSpPr>
      <xdr:spPr>
        <a:xfrm>
          <a:off x="18180127" y="139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58945</xdr:rowOff>
    </xdr:from>
    <xdr:ext cx="469744" cy="259045"/>
    <xdr:sp macro="" textlink="">
      <xdr:nvSpPr>
        <xdr:cNvPr id="841" name="n_3mainValue【消防施設】&#10;一人当たり面積"/>
        <xdr:cNvSpPr txBox="1"/>
      </xdr:nvSpPr>
      <xdr:spPr>
        <a:xfrm>
          <a:off x="17386377" y="1393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60469</xdr:rowOff>
    </xdr:from>
    <xdr:ext cx="469744" cy="259045"/>
    <xdr:sp macro="" textlink="">
      <xdr:nvSpPr>
        <xdr:cNvPr id="842" name="n_4mainValue【消防施設】&#10;一人当たり面積"/>
        <xdr:cNvSpPr txBox="1"/>
      </xdr:nvSpPr>
      <xdr:spPr>
        <a:xfrm>
          <a:off x="16592627" y="1393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68" name="直線コネクタ 867"/>
        <xdr:cNvCxnSpPr/>
      </xdr:nvCxnSpPr>
      <xdr:spPr>
        <a:xfrm flipV="1">
          <a:off x="14699614" y="165190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9" name="【庁舎】&#10;有形固定資産減価償却率最小値テキスト"/>
        <xdr:cNvSpPr txBox="1"/>
      </xdr:nvSpPr>
      <xdr:spPr>
        <a:xfrm>
          <a:off x="1473835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0" name="直線コネクタ 869"/>
        <xdr:cNvCxnSpPr/>
      </xdr:nvCxnSpPr>
      <xdr:spPr>
        <a:xfrm>
          <a:off x="146113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1" name="【庁舎】&#10;有形固定資産減価償却率最大値テキスト"/>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2" name="直線コネクタ 871"/>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3" name="【庁舎】&#10;有形固定資産減価償却率平均値テキスト"/>
        <xdr:cNvSpPr txBox="1"/>
      </xdr:nvSpPr>
      <xdr:spPr>
        <a:xfrm>
          <a:off x="14738350" y="1718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4" name="フローチャート: 判断 873"/>
        <xdr:cNvSpPr/>
      </xdr:nvSpPr>
      <xdr:spPr>
        <a:xfrm>
          <a:off x="14649450" y="173304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5" name="フローチャート: 判断 874"/>
        <xdr:cNvSpPr/>
      </xdr:nvSpPr>
      <xdr:spPr>
        <a:xfrm>
          <a:off x="138874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6" name="フローチャート: 判断 875"/>
        <xdr:cNvSpPr/>
      </xdr:nvSpPr>
      <xdr:spPr>
        <a:xfrm>
          <a:off x="130937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7" name="フローチャート: 判断 876"/>
        <xdr:cNvSpPr/>
      </xdr:nvSpPr>
      <xdr:spPr>
        <a:xfrm>
          <a:off x="12299950" y="17350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8" name="フローチャート: 判断 877"/>
        <xdr:cNvSpPr/>
      </xdr:nvSpPr>
      <xdr:spPr>
        <a:xfrm>
          <a:off x="11487150" y="173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884" name="楕円 883"/>
        <xdr:cNvSpPr/>
      </xdr:nvSpPr>
      <xdr:spPr>
        <a:xfrm>
          <a:off x="14649450" y="1772067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885" name="【庁舎】&#10;有形固定資産減価償却率該当値テキスト"/>
        <xdr:cNvSpPr txBox="1"/>
      </xdr:nvSpPr>
      <xdr:spPr>
        <a:xfrm>
          <a:off x="14738350"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886" name="楕円 885"/>
        <xdr:cNvSpPr/>
      </xdr:nvSpPr>
      <xdr:spPr>
        <a:xfrm>
          <a:off x="1388745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169273</xdr:rowOff>
    </xdr:to>
    <xdr:cxnSp macro="">
      <xdr:nvCxnSpPr>
        <xdr:cNvPr id="887" name="直線コネクタ 886"/>
        <xdr:cNvCxnSpPr/>
      </xdr:nvCxnSpPr>
      <xdr:spPr>
        <a:xfrm>
          <a:off x="13938250" y="17738816"/>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53158</xdr:rowOff>
    </xdr:from>
    <xdr:to>
      <xdr:col>76</xdr:col>
      <xdr:colOff>165100</xdr:colOff>
      <xdr:row>106</xdr:row>
      <xdr:rowOff>154758</xdr:rowOff>
    </xdr:to>
    <xdr:sp macro="" textlink="">
      <xdr:nvSpPr>
        <xdr:cNvPr id="888" name="楕円 887"/>
        <xdr:cNvSpPr/>
      </xdr:nvSpPr>
      <xdr:spPr>
        <a:xfrm>
          <a:off x="13093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103958</xdr:rowOff>
    </xdr:from>
    <xdr:to>
      <xdr:col>81</xdr:col>
      <xdr:colOff>50800</xdr:colOff>
      <xdr:row>106</xdr:row>
      <xdr:rowOff>136616</xdr:rowOff>
    </xdr:to>
    <xdr:cxnSp macro="">
      <xdr:nvCxnSpPr>
        <xdr:cNvPr id="889" name="直線コネクタ 888"/>
        <xdr:cNvCxnSpPr/>
      </xdr:nvCxnSpPr>
      <xdr:spPr>
        <a:xfrm>
          <a:off x="13144500" y="17706158"/>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890" name="楕円 889"/>
        <xdr:cNvSpPr/>
      </xdr:nvSpPr>
      <xdr:spPr>
        <a:xfrm>
          <a:off x="12299950" y="176227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103958</xdr:rowOff>
    </xdr:to>
    <xdr:cxnSp macro="">
      <xdr:nvCxnSpPr>
        <xdr:cNvPr id="891" name="直線コネクタ 890"/>
        <xdr:cNvCxnSpPr/>
      </xdr:nvCxnSpPr>
      <xdr:spPr>
        <a:xfrm>
          <a:off x="12344400" y="17673501"/>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892" name="楕円 891"/>
        <xdr:cNvSpPr/>
      </xdr:nvSpPr>
      <xdr:spPr>
        <a:xfrm>
          <a:off x="1148715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71301</xdr:rowOff>
    </xdr:to>
    <xdr:cxnSp macro="">
      <xdr:nvCxnSpPr>
        <xdr:cNvPr id="893" name="直線コネクタ 892"/>
        <xdr:cNvCxnSpPr/>
      </xdr:nvCxnSpPr>
      <xdr:spPr>
        <a:xfrm>
          <a:off x="11537950" y="1767350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4" name="n_1aveValue【庁舎】&#10;有形固定資産減価償却率"/>
        <xdr:cNvSpPr txBox="1"/>
      </xdr:nvSpPr>
      <xdr:spPr>
        <a:xfrm>
          <a:off x="13742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5" name="n_2aveValue【庁舎】&#10;有形固定資産減価償却率"/>
        <xdr:cNvSpPr txBox="1"/>
      </xdr:nvSpPr>
      <xdr:spPr>
        <a:xfrm>
          <a:off x="1296099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6" name="n_3aveValue【庁舎】&#10;有形固定資産減価償却率"/>
        <xdr:cNvSpPr txBox="1"/>
      </xdr:nvSpPr>
      <xdr:spPr>
        <a:xfrm>
          <a:off x="121672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7" name="n_4aveValue【庁舎】&#10;有形固定資産減価償却率"/>
        <xdr:cNvSpPr txBox="1"/>
      </xdr:nvSpPr>
      <xdr:spPr>
        <a:xfrm>
          <a:off x="113544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898" name="n_1mainValue【庁舎】&#10;有形固定資産減価償却率"/>
        <xdr:cNvSpPr txBox="1"/>
      </xdr:nvSpPr>
      <xdr:spPr>
        <a:xfrm>
          <a:off x="137420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145885</xdr:rowOff>
    </xdr:from>
    <xdr:ext cx="405111" cy="259045"/>
    <xdr:sp macro="" textlink="">
      <xdr:nvSpPr>
        <xdr:cNvPr id="899" name="n_2mainValue【庁舎】&#10;有形固定資産減価償却率"/>
        <xdr:cNvSpPr txBox="1"/>
      </xdr:nvSpPr>
      <xdr:spPr>
        <a:xfrm>
          <a:off x="1296099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900" name="n_3mainValue【庁舎】&#10;有形固定資産減価償却率"/>
        <xdr:cNvSpPr txBox="1"/>
      </xdr:nvSpPr>
      <xdr:spPr>
        <a:xfrm>
          <a:off x="1216724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901" name="n_4mainValue【庁舎】&#10;有形固定資産減価償却率"/>
        <xdr:cNvSpPr txBox="1"/>
      </xdr:nvSpPr>
      <xdr:spPr>
        <a:xfrm>
          <a:off x="1135444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5" name="直線コネクタ 924"/>
        <xdr:cNvCxnSpPr/>
      </xdr:nvCxnSpPr>
      <xdr:spPr>
        <a:xfrm flipV="1">
          <a:off x="19951064" y="167582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6" name="【庁舎】&#10;一人当たり面積最小値テキスト"/>
        <xdr:cNvSpPr txBox="1"/>
      </xdr:nvSpPr>
      <xdr:spPr>
        <a:xfrm>
          <a:off x="199898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7" name="直線コネクタ 926"/>
        <xdr:cNvCxnSpPr/>
      </xdr:nvCxnSpPr>
      <xdr:spPr>
        <a:xfrm>
          <a:off x="19881850" y="1805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28" name="【庁舎】&#10;一人当たり面積最大値テキスト"/>
        <xdr:cNvSpPr txBox="1"/>
      </xdr:nvSpPr>
      <xdr:spPr>
        <a:xfrm>
          <a:off x="19989800" y="1653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29" name="直線コネクタ 928"/>
        <xdr:cNvCxnSpPr/>
      </xdr:nvCxnSpPr>
      <xdr:spPr>
        <a:xfrm>
          <a:off x="19881850" y="16758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0" name="【庁舎】&#10;一人当たり面積平均値テキスト"/>
        <xdr:cNvSpPr txBox="1"/>
      </xdr:nvSpPr>
      <xdr:spPr>
        <a:xfrm>
          <a:off x="19989800" y="17446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1" name="フローチャート: 判断 930"/>
        <xdr:cNvSpPr/>
      </xdr:nvSpPr>
      <xdr:spPr>
        <a:xfrm>
          <a:off x="199009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76836</xdr:rowOff>
    </xdr:from>
    <xdr:to>
      <xdr:col>112</xdr:col>
      <xdr:colOff>38100</xdr:colOff>
      <xdr:row>105</xdr:row>
      <xdr:rowOff>6986</xdr:rowOff>
    </xdr:to>
    <xdr:sp macro="" textlink="">
      <xdr:nvSpPr>
        <xdr:cNvPr id="932" name="フローチャート: 判断 931"/>
        <xdr:cNvSpPr/>
      </xdr:nvSpPr>
      <xdr:spPr>
        <a:xfrm>
          <a:off x="19157950" y="173361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67311</xdr:rowOff>
    </xdr:from>
    <xdr:to>
      <xdr:col>107</xdr:col>
      <xdr:colOff>101600</xdr:colOff>
      <xdr:row>104</xdr:row>
      <xdr:rowOff>168911</xdr:rowOff>
    </xdr:to>
    <xdr:sp macro="" textlink="">
      <xdr:nvSpPr>
        <xdr:cNvPr id="933" name="フローチャート: 判断 932"/>
        <xdr:cNvSpPr/>
      </xdr:nvSpPr>
      <xdr:spPr>
        <a:xfrm>
          <a:off x="18345150" y="1732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934" name="フローチャート: 判断 933"/>
        <xdr:cNvSpPr/>
      </xdr:nvSpPr>
      <xdr:spPr>
        <a:xfrm>
          <a:off x="17551400" y="1735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111125</xdr:rowOff>
    </xdr:from>
    <xdr:to>
      <xdr:col>98</xdr:col>
      <xdr:colOff>38100</xdr:colOff>
      <xdr:row>105</xdr:row>
      <xdr:rowOff>41275</xdr:rowOff>
    </xdr:to>
    <xdr:sp macro="" textlink="">
      <xdr:nvSpPr>
        <xdr:cNvPr id="935" name="フローチャート: 判断 934"/>
        <xdr:cNvSpPr/>
      </xdr:nvSpPr>
      <xdr:spPr>
        <a:xfrm>
          <a:off x="16757650" y="17370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116839</xdr:rowOff>
    </xdr:from>
    <xdr:to>
      <xdr:col>116</xdr:col>
      <xdr:colOff>114300</xdr:colOff>
      <xdr:row>104</xdr:row>
      <xdr:rowOff>46989</xdr:rowOff>
    </xdr:to>
    <xdr:sp macro="" textlink="">
      <xdr:nvSpPr>
        <xdr:cNvPr id="941" name="楕円 940"/>
        <xdr:cNvSpPr/>
      </xdr:nvSpPr>
      <xdr:spPr>
        <a:xfrm>
          <a:off x="199009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139716</xdr:rowOff>
    </xdr:from>
    <xdr:ext cx="469744" cy="259045"/>
    <xdr:sp macro="" textlink="">
      <xdr:nvSpPr>
        <xdr:cNvPr id="942" name="【庁舎】&#10;一人当たり面積該当値テキスト"/>
        <xdr:cNvSpPr txBox="1"/>
      </xdr:nvSpPr>
      <xdr:spPr>
        <a:xfrm>
          <a:off x="19989800"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130175</xdr:rowOff>
    </xdr:from>
    <xdr:to>
      <xdr:col>112</xdr:col>
      <xdr:colOff>38100</xdr:colOff>
      <xdr:row>104</xdr:row>
      <xdr:rowOff>60325</xdr:rowOff>
    </xdr:to>
    <xdr:sp macro="" textlink="">
      <xdr:nvSpPr>
        <xdr:cNvPr id="943" name="楕円 942"/>
        <xdr:cNvSpPr/>
      </xdr:nvSpPr>
      <xdr:spPr>
        <a:xfrm>
          <a:off x="19157950" y="172180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167639</xdr:rowOff>
    </xdr:from>
    <xdr:to>
      <xdr:col>116</xdr:col>
      <xdr:colOff>63500</xdr:colOff>
      <xdr:row>104</xdr:row>
      <xdr:rowOff>9525</xdr:rowOff>
    </xdr:to>
    <xdr:cxnSp macro="">
      <xdr:nvCxnSpPr>
        <xdr:cNvPr id="944" name="直線コネクタ 943"/>
        <xdr:cNvCxnSpPr/>
      </xdr:nvCxnSpPr>
      <xdr:spPr>
        <a:xfrm flipV="1">
          <a:off x="19202400" y="17255489"/>
          <a:ext cx="7493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143511</xdr:rowOff>
    </xdr:from>
    <xdr:to>
      <xdr:col>107</xdr:col>
      <xdr:colOff>101600</xdr:colOff>
      <xdr:row>104</xdr:row>
      <xdr:rowOff>73661</xdr:rowOff>
    </xdr:to>
    <xdr:sp macro="" textlink="">
      <xdr:nvSpPr>
        <xdr:cNvPr id="945" name="楕円 944"/>
        <xdr:cNvSpPr/>
      </xdr:nvSpPr>
      <xdr:spPr>
        <a:xfrm>
          <a:off x="1834515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9525</xdr:rowOff>
    </xdr:from>
    <xdr:to>
      <xdr:col>111</xdr:col>
      <xdr:colOff>177800</xdr:colOff>
      <xdr:row>104</xdr:row>
      <xdr:rowOff>22861</xdr:rowOff>
    </xdr:to>
    <xdr:cxnSp macro="">
      <xdr:nvCxnSpPr>
        <xdr:cNvPr id="946" name="直線コネクタ 945"/>
        <xdr:cNvCxnSpPr/>
      </xdr:nvCxnSpPr>
      <xdr:spPr>
        <a:xfrm flipV="1">
          <a:off x="18395950" y="17268825"/>
          <a:ext cx="8064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156845</xdr:rowOff>
    </xdr:from>
    <xdr:to>
      <xdr:col>102</xdr:col>
      <xdr:colOff>165100</xdr:colOff>
      <xdr:row>104</xdr:row>
      <xdr:rowOff>86995</xdr:rowOff>
    </xdr:to>
    <xdr:sp macro="" textlink="">
      <xdr:nvSpPr>
        <xdr:cNvPr id="947" name="楕円 946"/>
        <xdr:cNvSpPr/>
      </xdr:nvSpPr>
      <xdr:spPr>
        <a:xfrm>
          <a:off x="175514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22861</xdr:rowOff>
    </xdr:from>
    <xdr:to>
      <xdr:col>107</xdr:col>
      <xdr:colOff>50800</xdr:colOff>
      <xdr:row>104</xdr:row>
      <xdr:rowOff>36195</xdr:rowOff>
    </xdr:to>
    <xdr:cxnSp macro="">
      <xdr:nvCxnSpPr>
        <xdr:cNvPr id="948" name="直線コネクタ 947"/>
        <xdr:cNvCxnSpPr/>
      </xdr:nvCxnSpPr>
      <xdr:spPr>
        <a:xfrm flipV="1">
          <a:off x="17602200" y="17282161"/>
          <a:ext cx="79375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170180</xdr:rowOff>
    </xdr:from>
    <xdr:to>
      <xdr:col>98</xdr:col>
      <xdr:colOff>38100</xdr:colOff>
      <xdr:row>104</xdr:row>
      <xdr:rowOff>100330</xdr:rowOff>
    </xdr:to>
    <xdr:sp macro="" textlink="">
      <xdr:nvSpPr>
        <xdr:cNvPr id="949" name="楕円 948"/>
        <xdr:cNvSpPr/>
      </xdr:nvSpPr>
      <xdr:spPr>
        <a:xfrm>
          <a:off x="16757650" y="17258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36195</xdr:rowOff>
    </xdr:from>
    <xdr:to>
      <xdr:col>102</xdr:col>
      <xdr:colOff>114300</xdr:colOff>
      <xdr:row>104</xdr:row>
      <xdr:rowOff>49530</xdr:rowOff>
    </xdr:to>
    <xdr:cxnSp macro="">
      <xdr:nvCxnSpPr>
        <xdr:cNvPr id="950" name="直線コネクタ 949"/>
        <xdr:cNvCxnSpPr/>
      </xdr:nvCxnSpPr>
      <xdr:spPr>
        <a:xfrm flipV="1">
          <a:off x="16802100" y="17295495"/>
          <a:ext cx="8001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169563</xdr:rowOff>
    </xdr:from>
    <xdr:ext cx="469744" cy="259045"/>
    <xdr:sp macro="" textlink="">
      <xdr:nvSpPr>
        <xdr:cNvPr id="951" name="n_1aveValue【庁舎】&#10;一人当たり面積"/>
        <xdr:cNvSpPr txBox="1"/>
      </xdr:nvSpPr>
      <xdr:spPr>
        <a:xfrm>
          <a:off x="18980227" y="1742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160038</xdr:rowOff>
    </xdr:from>
    <xdr:ext cx="469744" cy="259045"/>
    <xdr:sp macro="" textlink="">
      <xdr:nvSpPr>
        <xdr:cNvPr id="952" name="n_2aveValue【庁舎】&#10;一人当たり面積"/>
        <xdr:cNvSpPr txBox="1"/>
      </xdr:nvSpPr>
      <xdr:spPr>
        <a:xfrm>
          <a:off x="18180127" y="174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20972</xdr:rowOff>
    </xdr:from>
    <xdr:ext cx="469744" cy="259045"/>
    <xdr:sp macro="" textlink="">
      <xdr:nvSpPr>
        <xdr:cNvPr id="953" name="n_3aveValue【庁舎】&#10;一人当たり面積"/>
        <xdr:cNvSpPr txBox="1"/>
      </xdr:nvSpPr>
      <xdr:spPr>
        <a:xfrm>
          <a:off x="17386377" y="1745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32402</xdr:rowOff>
    </xdr:from>
    <xdr:ext cx="469744" cy="259045"/>
    <xdr:sp macro="" textlink="">
      <xdr:nvSpPr>
        <xdr:cNvPr id="954" name="n_4aveValue【庁舎】&#10;一人当たり面積"/>
        <xdr:cNvSpPr txBox="1"/>
      </xdr:nvSpPr>
      <xdr:spPr>
        <a:xfrm>
          <a:off x="16592627" y="1746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76852</xdr:rowOff>
    </xdr:from>
    <xdr:ext cx="469744" cy="259045"/>
    <xdr:sp macro="" textlink="">
      <xdr:nvSpPr>
        <xdr:cNvPr id="955" name="n_1mainValue【庁舎】&#10;一人当たり面積"/>
        <xdr:cNvSpPr txBox="1"/>
      </xdr:nvSpPr>
      <xdr:spPr>
        <a:xfrm>
          <a:off x="18980227" y="1699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90188</xdr:rowOff>
    </xdr:from>
    <xdr:ext cx="469744" cy="259045"/>
    <xdr:sp macro="" textlink="">
      <xdr:nvSpPr>
        <xdr:cNvPr id="956" name="n_2mainValue【庁舎】&#10;一人当たり面積"/>
        <xdr:cNvSpPr txBox="1"/>
      </xdr:nvSpPr>
      <xdr:spPr>
        <a:xfrm>
          <a:off x="181801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103522</xdr:rowOff>
    </xdr:from>
    <xdr:ext cx="469744" cy="259045"/>
    <xdr:sp macro="" textlink="">
      <xdr:nvSpPr>
        <xdr:cNvPr id="957" name="n_3mainValue【庁舎】&#10;一人当たり面積"/>
        <xdr:cNvSpPr txBox="1"/>
      </xdr:nvSpPr>
      <xdr:spPr>
        <a:xfrm>
          <a:off x="17386377" y="1701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116857</xdr:rowOff>
    </xdr:from>
    <xdr:ext cx="469744" cy="259045"/>
    <xdr:sp macro="" textlink="">
      <xdr:nvSpPr>
        <xdr:cNvPr id="958" name="n_4mainValue【庁舎】&#10;一人当たり面積"/>
        <xdr:cNvSpPr txBox="1"/>
      </xdr:nvSpPr>
      <xdr:spPr>
        <a:xfrm>
          <a:off x="16592627" y="1703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図書館、一般廃棄物処理施設、体育館、保健センター、消防施設については、類似団体平均と同程度、あるいは下回る数値となっている一方で、その他の施設については、類似団体平均よりも高い数値となっており、類似団体と比較して施設の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施設老朽化の状況から、維持に係るコストの増加が懸念されるため、「大田市公共施設総合管理計画」に基づき、必要な施設面積の検討の後、更新も含めた公共施設の適正化推進が必要となっている（一部施設については更新の予定あり）。</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33,243
32,871
435.34
28,932,284
27,947,404
827,463
13,687,307
32,052,771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例年、類似団体よりも低い水準で推移しており、留保財源が小さい状況が続いている。</a:t>
          </a:r>
        </a:p>
        <a:p>
          <a:r>
            <a:rPr kumimoji="1" lang="ja-JP" altLang="en-US" sz="1300">
              <a:latin typeface="ＭＳ Ｐゴシック" panose="020B0600070205080204" pitchFamily="50" charset="-128"/>
              <a:ea typeface="ＭＳ Ｐゴシック" panose="020B0600070205080204" pitchFamily="50" charset="-128"/>
            </a:rPr>
            <a:t>　主な要因としては、施設整備などの普通建設事業の財源として、交付税措置率の高い地方債（過疎対策事業債、合併特例債等）の活用を積極的に行っており、基準財政需要額が大きくなることが挙げられる。</a:t>
          </a:r>
        </a:p>
        <a:p>
          <a:r>
            <a:rPr kumimoji="1" lang="ja-JP" altLang="en-US" sz="1300">
              <a:latin typeface="ＭＳ Ｐゴシック" panose="020B0600070205080204" pitchFamily="50" charset="-128"/>
              <a:ea typeface="ＭＳ Ｐゴシック" panose="020B0600070205080204" pitchFamily="50" charset="-128"/>
            </a:rPr>
            <a:t>　一方で、基準財政収入額については、市税等の増加が見られない中で、小さい状況が続いているため、財政力指数は低くなっている。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分子部分については、扶助費、公債費、物件費が大幅に減少しており、人件費と補助費等で増加しているものの、全体としては</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百万円の減少となっている。他方で、分母については、地方税、普通交付税、臨時財政対策債等が大きく増加したことにより全体として、</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百万円増加している。</a:t>
          </a:r>
        </a:p>
        <a:p>
          <a:r>
            <a:rPr kumimoji="1" lang="ja-JP" altLang="en-US" sz="1300">
              <a:latin typeface="ＭＳ Ｐゴシック" panose="020B0600070205080204" pitchFamily="50" charset="-128"/>
              <a:ea typeface="ＭＳ Ｐゴシック" panose="020B0600070205080204" pitchFamily="50" charset="-128"/>
            </a:rPr>
            <a:t>　これにより、比率としては対前年度比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ただし、</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年度の数値は、新型コロナウイルス感染症の影響に伴う地方財政計画と税収実績の乖離による一過性の現象であるため、次年度以降は再び上昇する見込みである。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65</xdr:row>
      <xdr:rowOff>54928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31195"/>
          <a:ext cx="8382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54928</xdr:rowOff>
    </xdr:from>
    <xdr:to>
      <xdr:col>19</xdr:col>
      <xdr:colOff>133350</xdr:colOff>
      <xdr:row>65</xdr:row>
      <xdr:rowOff>139382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9917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93663</xdr:rowOff>
    </xdr:from>
    <xdr:to>
      <xdr:col>19</xdr:col>
      <xdr:colOff>184150</xdr:colOff>
      <xdr:row>64</xdr:row>
      <xdr:rowOff>23813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33990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139382</xdr:rowOff>
    </xdr:from>
    <xdr:to>
      <xdr:col>15</xdr:col>
      <xdr:colOff>82550</xdr:colOff>
      <xdr:row>65</xdr:row>
      <xdr:rowOff>163513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836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166053</xdr:rowOff>
    </xdr:from>
    <xdr:to>
      <xdr:col>15</xdr:col>
      <xdr:colOff>133350</xdr:colOff>
      <xdr:row>64</xdr:row>
      <xdr:rowOff>96203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106380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151447</xdr:rowOff>
    </xdr:from>
    <xdr:to>
      <xdr:col>11</xdr:col>
      <xdr:colOff>31750</xdr:colOff>
      <xdr:row>65</xdr:row>
      <xdr:rowOff>163513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956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123825</xdr:rowOff>
    </xdr:from>
    <xdr:to>
      <xdr:col>11</xdr:col>
      <xdr:colOff>82550</xdr:colOff>
      <xdr:row>64</xdr:row>
      <xdr:rowOff>53975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64152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122572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88582</xdr:rowOff>
    </xdr:from>
    <xdr:to>
      <xdr:col>15</xdr:col>
      <xdr:colOff>133350</xdr:colOff>
      <xdr:row>66</xdr:row>
      <xdr:rowOff>18732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3509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112713</xdr:rowOff>
    </xdr:from>
    <xdr:to>
      <xdr:col>11</xdr:col>
      <xdr:colOff>82550</xdr:colOff>
      <xdr:row>66</xdr:row>
      <xdr:rowOff>42863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27640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100647</xdr:rowOff>
    </xdr:from>
    <xdr:to>
      <xdr:col>7</xdr:col>
      <xdr:colOff>31750</xdr:colOff>
      <xdr:row>66</xdr:row>
      <xdr:rowOff>30797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15574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前年度と比較し人件費・物件費等の決算額は増加しており、これは令和２年度より制度化された会計年度任用職員制度の平年度化により、人件費が増加したことが大きく影響している。</a:t>
          </a:r>
        </a:p>
        <a:p>
          <a:r>
            <a:rPr kumimoji="1" lang="ja-JP" altLang="en-US" sz="1300">
              <a:latin typeface="ＭＳ Ｐゴシック" panose="020B0600070205080204" pitchFamily="50" charset="-128"/>
              <a:ea typeface="ＭＳ Ｐゴシック" panose="020B0600070205080204" pitchFamily="50" charset="-128"/>
            </a:rPr>
            <a:t>　また、物件費については、新型コロナウイルスワクチン接種事業の実施により増加している。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49769</xdr:rowOff>
    </xdr:from>
    <xdr:to>
      <xdr:col>23</xdr:col>
      <xdr:colOff>133350</xdr:colOff>
      <xdr:row>86</xdr:row>
      <xdr:rowOff>90863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94469"/>
          <a:ext cx="8382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116680</xdr:rowOff>
    </xdr:from>
    <xdr:to>
      <xdr:col>19</xdr:col>
      <xdr:colOff>133350</xdr:colOff>
      <xdr:row>86</xdr:row>
      <xdr:rowOff>49769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689930"/>
          <a:ext cx="889000" cy="10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52824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58784</xdr:rowOff>
    </xdr:from>
    <xdr:to>
      <xdr:col>15</xdr:col>
      <xdr:colOff>82550</xdr:colOff>
      <xdr:row>85</xdr:row>
      <xdr:rowOff>116680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632034"/>
          <a:ext cx="889000" cy="5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93079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166402</xdr:rowOff>
    </xdr:from>
    <xdr:to>
      <xdr:col>11</xdr:col>
      <xdr:colOff>31750</xdr:colOff>
      <xdr:row>85</xdr:row>
      <xdr:rowOff>58784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68202"/>
          <a:ext cx="889000" cy="6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42237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0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40063</xdr:rowOff>
    </xdr:from>
    <xdr:to>
      <xdr:col>23</xdr:col>
      <xdr:colOff>184150</xdr:colOff>
      <xdr:row>86</xdr:row>
      <xdr:rowOff>141663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12140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5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170419</xdr:rowOff>
    </xdr:from>
    <xdr:to>
      <xdr:col>19</xdr:col>
      <xdr:colOff>184150</xdr:colOff>
      <xdr:row>86</xdr:row>
      <xdr:rowOff>100569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7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85346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830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65880</xdr:rowOff>
    </xdr:from>
    <xdr:to>
      <xdr:col>15</xdr:col>
      <xdr:colOff>133350</xdr:colOff>
      <xdr:row>85</xdr:row>
      <xdr:rowOff>167480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6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152257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7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7984</xdr:rowOff>
    </xdr:from>
    <xdr:to>
      <xdr:col>11</xdr:col>
      <xdr:colOff>82550</xdr:colOff>
      <xdr:row>85</xdr:row>
      <xdr:rowOff>109584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94361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6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115602</xdr:rowOff>
    </xdr:from>
    <xdr:to>
      <xdr:col>7</xdr:col>
      <xdr:colOff>31750</xdr:colOff>
      <xdr:row>85</xdr:row>
      <xdr:rowOff>45752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30529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60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職員構成の変動等により、０．３ポイントの減となった。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95955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9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136172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9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136172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109361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4441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17232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131532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来、４次にわたり定員適正化計画を策定し、事業の見直し、適正な人員配置、民間委託や指定管理者制度等の推進により、定員適正化に努めているが、人口の減少が進んでおり、人口千人当たりの職員数は増加している。</a:t>
          </a:r>
        </a:p>
        <a:p>
          <a:r>
            <a:rPr kumimoji="1" lang="ja-JP" altLang="en-US" sz="1300">
              <a:latin typeface="ＭＳ Ｐゴシック" panose="020B0600070205080204" pitchFamily="50" charset="-128"/>
              <a:ea typeface="ＭＳ Ｐゴシック" panose="020B0600070205080204" pitchFamily="50" charset="-128"/>
            </a:rPr>
            <a:t>　類似団体との差異について、当市の特殊事業を考慮しつつ、業務の適正化等による人員配置の見直しを図る必要がある。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79057</xdr:rowOff>
    </xdr:from>
    <xdr:to>
      <xdr:col>81</xdr:col>
      <xdr:colOff>44450</xdr:colOff>
      <xdr:row>65</xdr:row>
      <xdr:rowOff>112237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23307"/>
          <a:ext cx="8382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48895</xdr:rowOff>
    </xdr:from>
    <xdr:to>
      <xdr:col>77</xdr:col>
      <xdr:colOff>44450</xdr:colOff>
      <xdr:row>65</xdr:row>
      <xdr:rowOff>79057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9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93839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8175</xdr:rowOff>
    </xdr:from>
    <xdr:to>
      <xdr:col>72</xdr:col>
      <xdr:colOff>203200</xdr:colOff>
      <xdr:row>65</xdr:row>
      <xdr:rowOff>48895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52425"/>
          <a:ext cx="8890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81773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150971</xdr:rowOff>
    </xdr:from>
    <xdr:to>
      <xdr:col>68</xdr:col>
      <xdr:colOff>152400</xdr:colOff>
      <xdr:row>65</xdr:row>
      <xdr:rowOff>8175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123771"/>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65184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63676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61437</xdr:rowOff>
    </xdr:from>
    <xdr:to>
      <xdr:col>81</xdr:col>
      <xdr:colOff>95250</xdr:colOff>
      <xdr:row>65</xdr:row>
      <xdr:rowOff>163037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2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33514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7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28257</xdr:rowOff>
    </xdr:from>
    <xdr:to>
      <xdr:col>77</xdr:col>
      <xdr:colOff>95250</xdr:colOff>
      <xdr:row>65</xdr:row>
      <xdr:rowOff>129857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114634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169545</xdr:rowOff>
    </xdr:from>
    <xdr:to>
      <xdr:col>73</xdr:col>
      <xdr:colOff>44450</xdr:colOff>
      <xdr:row>65</xdr:row>
      <xdr:rowOff>99695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84472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128825</xdr:rowOff>
    </xdr:from>
    <xdr:to>
      <xdr:col>68</xdr:col>
      <xdr:colOff>203200</xdr:colOff>
      <xdr:row>65</xdr:row>
      <xdr:rowOff>58975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43752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100171</xdr:rowOff>
    </xdr:from>
    <xdr:to>
      <xdr:col>64</xdr:col>
      <xdr:colOff>152400</xdr:colOff>
      <xdr:row>65</xdr:row>
      <xdr:rowOff>30321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15098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5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ると、分母（標準財政規模）が増加したものの、分子が増加（元利償還金は減少したものの充当する特定財源等も減少）幅が大きかったため、比率は増加している。３年平均としては、高数値であ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年度の比率が計算から外れたため、比率は減少している。</a:t>
          </a:r>
        </a:p>
        <a:p>
          <a:r>
            <a:rPr kumimoji="1" lang="ja-JP" altLang="en-US" sz="1300">
              <a:latin typeface="ＭＳ Ｐゴシック" panose="020B0600070205080204" pitchFamily="50" charset="-128"/>
              <a:ea typeface="ＭＳ Ｐゴシック" panose="020B0600070205080204" pitchFamily="50" charset="-128"/>
            </a:rPr>
            <a:t>　今後の元利償還金及び準元利償還金は、令和５年度にかけて一旦は減少する見込みだが、その後、事業完了した新病院建設、仁摩地区道の駅整備事業、新可燃ごみ処理施設整備事業、第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期ケーブルテレビエリア光化促進事業等による増が見込まれる。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141212</xdr:rowOff>
    </xdr:from>
    <xdr:to>
      <xdr:col>81</xdr:col>
      <xdr:colOff>44450</xdr:colOff>
      <xdr:row>44</xdr:row>
      <xdr:rowOff>38705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5135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38705</xdr:rowOff>
    </xdr:from>
    <xdr:to>
      <xdr:col>77</xdr:col>
      <xdr:colOff>44450</xdr:colOff>
      <xdr:row>44</xdr:row>
      <xdr:rowOff>165100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5825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40415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44</xdr:row>
      <xdr:rowOff>165100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74886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142119</xdr:rowOff>
    </xdr:from>
    <xdr:to>
      <xdr:col>68</xdr:col>
      <xdr:colOff>152400</xdr:colOff>
      <xdr:row>44</xdr:row>
      <xdr:rowOff>165100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6859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90412</xdr:rowOff>
    </xdr:from>
    <xdr:to>
      <xdr:col>81</xdr:col>
      <xdr:colOff>95250</xdr:colOff>
      <xdr:row>44</xdr:row>
      <xdr:rowOff>20562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62489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159355</xdr:rowOff>
    </xdr:from>
    <xdr:to>
      <xdr:col>77</xdr:col>
      <xdr:colOff>95250</xdr:colOff>
      <xdr:row>44</xdr:row>
      <xdr:rowOff>89505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74282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300700" y="2216888"/>
          <a:ext cx="5803309" cy="19682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令和３年度においては、仁摩地区道の駅整備事業、新可燃ごみ処理施設整備事業、第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期ケーブルテレビエリア光化促進事業等、大型事業が完了し多額の地方債を発行したことに伴い、将来負担額が増加している。標準財政規模も増加しているものの、比率としては増加している。</a:t>
          </a:r>
        </a:p>
        <a:p>
          <a:r>
            <a:rPr kumimoji="1" lang="ja-JP" altLang="en-US" sz="1300">
              <a:latin typeface="ＭＳ Ｐゴシック" panose="020B0600070205080204" pitchFamily="50" charset="-128"/>
              <a:ea typeface="ＭＳ Ｐゴシック" panose="020B0600070205080204" pitchFamily="50" charset="-128"/>
            </a:rPr>
            <a:t>　今後も、大田市駅周辺土地区画整理事業や庁舎整備に係る地方債残高の増加、人口減少や合併特例債発行終了年度到来の影響に伴う普通交付税の減少が見込まれることから、将来負担比率の推移について注視していく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12287</xdr:rowOff>
    </xdr:from>
    <xdr:to>
      <xdr:col>81</xdr:col>
      <xdr:colOff>44450</xdr:colOff>
      <xdr:row>18</xdr:row>
      <xdr:rowOff>18320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309838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12287</xdr:rowOff>
    </xdr:from>
    <xdr:to>
      <xdr:col>77</xdr:col>
      <xdr:colOff>44450</xdr:colOff>
      <xdr:row>18</xdr:row>
      <xdr:rowOff>121476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098387"/>
          <a:ext cx="889000" cy="10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139876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4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98552</xdr:rowOff>
    </xdr:from>
    <xdr:to>
      <xdr:col>72</xdr:col>
      <xdr:colOff>203200</xdr:colOff>
      <xdr:row>18</xdr:row>
      <xdr:rowOff>121476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184652"/>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73946</xdr:rowOff>
    </xdr:from>
    <xdr:to>
      <xdr:col>73</xdr:col>
      <xdr:colOff>44450</xdr:colOff>
      <xdr:row>17</xdr:row>
      <xdr:rowOff>4096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52705</xdr:rowOff>
    </xdr:from>
    <xdr:to>
      <xdr:col>68</xdr:col>
      <xdr:colOff>152400</xdr:colOff>
      <xdr:row>18</xdr:row>
      <xdr:rowOff>98552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13880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40213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138970</xdr:rowOff>
    </xdr:from>
    <xdr:to>
      <xdr:col>81</xdr:col>
      <xdr:colOff>95250</xdr:colOff>
      <xdr:row>18</xdr:row>
      <xdr:rowOff>69120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0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111047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0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132937</xdr:rowOff>
    </xdr:from>
    <xdr:to>
      <xdr:col>77</xdr:col>
      <xdr:colOff>95250</xdr:colOff>
      <xdr:row>18</xdr:row>
      <xdr:rowOff>63087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47864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13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70676</xdr:rowOff>
    </xdr:from>
    <xdr:to>
      <xdr:col>73</xdr:col>
      <xdr:colOff>44450</xdr:colOff>
      <xdr:row>19</xdr:row>
      <xdr:rowOff>826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157053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4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47752</xdr:rowOff>
    </xdr:from>
    <xdr:to>
      <xdr:col>68</xdr:col>
      <xdr:colOff>203200</xdr:colOff>
      <xdr:row>18</xdr:row>
      <xdr:rowOff>149352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134129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1905</xdr:rowOff>
    </xdr:from>
    <xdr:to>
      <xdr:col>64</xdr:col>
      <xdr:colOff>152400</xdr:colOff>
      <xdr:row>18</xdr:row>
      <xdr:rowOff>103505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88282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121832</xdr:colOff>
      <xdr:row>26</xdr:row>
      <xdr:rowOff>66452</xdr:rowOff>
    </xdr:from>
    <xdr:ext cx="9099176" cy="553779"/>
    <xdr:sp macro="" textlink="">
      <xdr:nvSpPr>
        <xdr:cNvPr id="473" name="テキスト ボックス 472">
          <a:extLst>
            <a:ext uri="{FF2B5EF4-FFF2-40B4-BE49-F238E27FC236}">
              <a16:creationId xmlns:a16="http://schemas.microsoft.com/office/drawing/2014/main" id="{2A8E40F3-38BC-43FB-9FB0-E0B31C83CC30}"/>
            </a:ext>
          </a:extLst>
        </xdr:cNvPr>
        <xdr:cNvSpPr txBox="1"/>
      </xdr:nvSpPr>
      <xdr:spPr>
        <a:xfrm>
          <a:off x="753140" y="4385929"/>
          <a:ext cx="9099176" cy="5537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33,243
32,871
435.34
28,932,284
27,947,404
827,463
13,687,307
32,052,771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を含めて市町村合併を行ったことにより、消防や衛生関係の人件費が類似団体と比較して多くなっているため、類似団体平均より数値が高くなっている。また会計年度任用職員制度導入により、人件費は著しく上昇している。</a:t>
          </a:r>
        </a:p>
        <a:p>
          <a:r>
            <a:rPr kumimoji="1" lang="ja-JP" altLang="en-US" sz="1300">
              <a:latin typeface="ＭＳ Ｐゴシック" panose="020B0600070205080204" pitchFamily="50" charset="-128"/>
              <a:ea typeface="ＭＳ Ｐゴシック" panose="020B0600070205080204" pitchFamily="50" charset="-128"/>
            </a:rPr>
            <a:t>　令和３年度においては、人件費の支出額としては微増であるが、歳出経常一般財源に占める割合は減少している。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48078</xdr:rowOff>
    </xdr:from>
    <xdr:to>
      <xdr:col>24</xdr:col>
      <xdr:colOff>25400</xdr:colOff>
      <xdr:row>42</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70775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23585</xdr:rowOff>
    </xdr:from>
    <xdr:to>
      <xdr:col>19</xdr:col>
      <xdr:colOff>187325</xdr:colOff>
      <xdr:row>42</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81585"/>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24493</xdr:rowOff>
    </xdr:from>
    <xdr:to>
      <xdr:col>20</xdr:col>
      <xdr:colOff>38100</xdr:colOff>
      <xdr:row>39</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136270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7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23585</xdr:rowOff>
    </xdr:from>
    <xdr:to>
      <xdr:col>15</xdr:col>
      <xdr:colOff>98425</xdr:colOff>
      <xdr:row>40</xdr:row>
      <xdr:rowOff>56243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81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155320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1815</xdr:rowOff>
    </xdr:from>
    <xdr:to>
      <xdr:col>11</xdr:col>
      <xdr:colOff>9525</xdr:colOff>
      <xdr:row>40</xdr:row>
      <xdr:rowOff>56243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59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54428</xdr:rowOff>
    </xdr:from>
    <xdr:to>
      <xdr:col>11</xdr:col>
      <xdr:colOff>60325</xdr:colOff>
      <xdr:row>38</xdr:row>
      <xdr:rowOff>156028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166205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32657</xdr:rowOff>
    </xdr:from>
    <xdr:to>
      <xdr:col>6</xdr:col>
      <xdr:colOff>171450</xdr:colOff>
      <xdr:row>38</xdr:row>
      <xdr:rowOff>134257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144434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168728</xdr:rowOff>
    </xdr:from>
    <xdr:to>
      <xdr:col>24</xdr:col>
      <xdr:colOff>76200</xdr:colOff>
      <xdr:row>41</xdr:row>
      <xdr:rowOff>98878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140805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138793</xdr:rowOff>
    </xdr:from>
    <xdr:to>
      <xdr:col>20</xdr:col>
      <xdr:colOff>38100</xdr:colOff>
      <xdr:row>42</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53720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144235</xdr:rowOff>
    </xdr:from>
    <xdr:to>
      <xdr:col>15</xdr:col>
      <xdr:colOff>149225</xdr:colOff>
      <xdr:row>40</xdr:row>
      <xdr:rowOff>74385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59162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5443</xdr:rowOff>
    </xdr:from>
    <xdr:to>
      <xdr:col>11</xdr:col>
      <xdr:colOff>60325</xdr:colOff>
      <xdr:row>40</xdr:row>
      <xdr:rowOff>107043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91820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122465</xdr:rowOff>
    </xdr:from>
    <xdr:to>
      <xdr:col>6</xdr:col>
      <xdr:colOff>171450</xdr:colOff>
      <xdr:row>40</xdr:row>
      <xdr:rowOff>52615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37392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機器更新費が増加しているが、会計年度任用職員制度導入に伴う賃金の廃節により、物件費自体としては、歳出経常一般財源等は大きく変動していない。</a:t>
          </a:r>
        </a:p>
        <a:p>
          <a:r>
            <a:rPr kumimoji="1" lang="ja-JP" altLang="en-US" sz="1300">
              <a:latin typeface="ＭＳ Ｐゴシック" panose="020B0600070205080204" pitchFamily="50" charset="-128"/>
              <a:ea typeface="ＭＳ Ｐゴシック" panose="020B0600070205080204" pitchFamily="50" charset="-128"/>
            </a:rPr>
            <a:t>　令和３年度においては、経常的な支出に充当する特定財源（基金繰入金）が増加したことにより、比率は微減となっている。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71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104140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福祉費については、令和２年度から保育所への給付費に係る事業の経理方法の見直し行ったことで、事業費が大幅に減少しており、経常収支比率の分子である歳出経常一般財源等が減少したことで、比率が減少している。これにより、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令和３年度においては、公立保育園の民営化を行ったことにより事業費が減少し、比率が減少している。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26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59</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663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19050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2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上述のとおり下水道事業会計の法適化により繰出金が減少しており、比率としては大幅に減少している。また、令和３年度においては、除雪に係る支出が減少したため、比率も減少している。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13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77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153670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一部事務組合を含めて市町村合併を行ったことにより、消防や衛生関係の人件費などに係る負担金支出が生じないため、類似団体平均より数値が低くなっている。</a:t>
          </a:r>
        </a:p>
        <a:p>
          <a:r>
            <a:rPr kumimoji="1" lang="ja-JP" altLang="en-US" sz="1300">
              <a:latin typeface="ＭＳ Ｐゴシック" panose="020B0600070205080204" pitchFamily="50" charset="-128"/>
              <a:ea typeface="ＭＳ Ｐゴシック" panose="020B0600070205080204" pitchFamily="50" charset="-128"/>
            </a:rPr>
            <a:t>　一方で、令和２年度の下水道事業会計の法適化により従来の繰出金が補助費等へ振り替えられたこと、ごみ処理に係る負担金を他自治体へ支出していることにより比率としては増加している。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11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385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42418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43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自主財源に乏しい中で、インフラ整備等については地方債に依存しているため、単年度の公債費は同規模団体と比較して大きくなっている。</a:t>
          </a:r>
        </a:p>
        <a:p>
          <a:r>
            <a:rPr kumimoji="1" lang="ja-JP" altLang="en-US" sz="1300">
              <a:latin typeface="ＭＳ Ｐゴシック" panose="020B0600070205080204" pitchFamily="50" charset="-128"/>
              <a:ea typeface="ＭＳ Ｐゴシック" panose="020B0600070205080204" pitchFamily="50" charset="-128"/>
            </a:rPr>
            <a:t>　令和３年度においては、償還開始による増加よりも、償還終了による減少が大きかったため、公債費に充当した一般財源は減少しており、比率については微減となっている。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110998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4572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961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120142</xdr:rowOff>
    </xdr:from>
    <xdr:to>
      <xdr:col>19</xdr:col>
      <xdr:colOff>187325</xdr:colOff>
      <xdr:row>79</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6646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35052</xdr:rowOff>
    </xdr:from>
    <xdr:to>
      <xdr:col>20</xdr:col>
      <xdr:colOff>38100</xdr:colOff>
      <xdr:row>78</xdr:row>
      <xdr:rowOff>136652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146829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143002</xdr:rowOff>
    </xdr:from>
    <xdr:to>
      <xdr:col>15</xdr:col>
      <xdr:colOff>98425</xdr:colOff>
      <xdr:row>79</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687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39624</xdr:rowOff>
    </xdr:from>
    <xdr:to>
      <xdr:col>15</xdr:col>
      <xdr:colOff>149225</xdr:colOff>
      <xdr:row>78</xdr:row>
      <xdr:rowOff>141224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151401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152146</xdr:rowOff>
    </xdr:from>
    <xdr:to>
      <xdr:col>11</xdr:col>
      <xdr:colOff>9525</xdr:colOff>
      <xdr:row>79</xdr:row>
      <xdr:rowOff>165863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6966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39624</xdr:rowOff>
    </xdr:from>
    <xdr:to>
      <xdr:col>11</xdr:col>
      <xdr:colOff>60325</xdr:colOff>
      <xdr:row>78</xdr:row>
      <xdr:rowOff>141224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151401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160545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80790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69342</xdr:rowOff>
    </xdr:from>
    <xdr:to>
      <xdr:col>20</xdr:col>
      <xdr:colOff>38100</xdr:colOff>
      <xdr:row>79</xdr:row>
      <xdr:rowOff>170942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155719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92202</xdr:rowOff>
    </xdr:from>
    <xdr:to>
      <xdr:col>15</xdr:col>
      <xdr:colOff>149225</xdr:colOff>
      <xdr:row>80</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101346</xdr:rowOff>
    </xdr:from>
    <xdr:to>
      <xdr:col>11</xdr:col>
      <xdr:colOff>60325</xdr:colOff>
      <xdr:row>80</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ける公債費を除く経費にかかる比率については、対前年度比で４．６ポイント減少した。これは、扶助費及び維持補修費が減少したことにより、分子となる歳出経常一般財源等が大きく減少したためである。また、新型コロナ感染症からの経済回復及び国の経済対策に伴い市税や地方交付税等歳入経常一般財源が大幅に増加していることもあり、全ての項目において、例年と比較して数値は改善している。</a:t>
          </a:r>
        </a:p>
        <a:p>
          <a:r>
            <a:rPr kumimoji="1" lang="ja-JP" altLang="en-US" sz="1300">
              <a:latin typeface="ＭＳ Ｐゴシック" panose="020B0600070205080204" pitchFamily="50" charset="-128"/>
              <a:ea typeface="ＭＳ Ｐゴシック" panose="020B0600070205080204" pitchFamily="50" charset="-128"/>
            </a:rPr>
            <a:t>　今後は、公債費の増加が見込まれるため、行財政改革の推進により、公債費以外の経費の抑制に努める必要がある。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7432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33274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33274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127476</xdr:rowOff>
    </xdr:from>
    <xdr:to>
      <xdr:col>29</xdr:col>
      <xdr:colOff>127000</xdr:colOff>
      <xdr:row>11</xdr:row>
      <xdr:rowOff>154894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061051"/>
          <a:ext cx="647700" cy="2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154894</xdr:rowOff>
    </xdr:from>
    <xdr:to>
      <xdr:col>26</xdr:col>
      <xdr:colOff>50800</xdr:colOff>
      <xdr:row>12</xdr:row>
      <xdr:rowOff>114146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088469"/>
          <a:ext cx="698500" cy="13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63212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8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114146</xdr:rowOff>
    </xdr:from>
    <xdr:to>
      <xdr:col>22</xdr:col>
      <xdr:colOff>114300</xdr:colOff>
      <xdr:row>12</xdr:row>
      <xdr:rowOff>138249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219171"/>
          <a:ext cx="698500" cy="2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105589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2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138249</xdr:rowOff>
    </xdr:from>
    <xdr:to>
      <xdr:col>18</xdr:col>
      <xdr:colOff>177800</xdr:colOff>
      <xdr:row>13</xdr:row>
      <xdr:rowOff>23578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243274"/>
          <a:ext cx="698500" cy="5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128563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144394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76676</xdr:rowOff>
    </xdr:from>
    <xdr:to>
      <xdr:col>29</xdr:col>
      <xdr:colOff>177800</xdr:colOff>
      <xdr:row>12</xdr:row>
      <xdr:rowOff>6826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1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23353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195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104094</xdr:rowOff>
    </xdr:from>
    <xdr:to>
      <xdr:col>26</xdr:col>
      <xdr:colOff>101600</xdr:colOff>
      <xdr:row>12</xdr:row>
      <xdr:rowOff>34244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03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44421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80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63346</xdr:rowOff>
    </xdr:from>
    <xdr:to>
      <xdr:col>22</xdr:col>
      <xdr:colOff>165100</xdr:colOff>
      <xdr:row>12</xdr:row>
      <xdr:rowOff>164946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16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3673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93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87449</xdr:rowOff>
    </xdr:from>
    <xdr:to>
      <xdr:col>19</xdr:col>
      <xdr:colOff>38100</xdr:colOff>
      <xdr:row>13</xdr:row>
      <xdr:rowOff>17599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192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27776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196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144228</xdr:rowOff>
    </xdr:from>
    <xdr:to>
      <xdr:col>15</xdr:col>
      <xdr:colOff>101600</xdr:colOff>
      <xdr:row>13</xdr:row>
      <xdr:rowOff>74378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24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84555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01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66258</xdr:rowOff>
    </xdr:from>
    <xdr:to>
      <xdr:col>29</xdr:col>
      <xdr:colOff>127000</xdr:colOff>
      <xdr:row>34</xdr:row>
      <xdr:rowOff>215599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333708"/>
          <a:ext cx="647700" cy="149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6659</xdr:rowOff>
    </xdr:from>
    <xdr:to>
      <xdr:col>26</xdr:col>
      <xdr:colOff>50800</xdr:colOff>
      <xdr:row>34</xdr:row>
      <xdr:rowOff>215599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274109"/>
          <a:ext cx="698500" cy="20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217866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82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6659</xdr:rowOff>
    </xdr:from>
    <xdr:to>
      <xdr:col>22</xdr:col>
      <xdr:colOff>114300</xdr:colOff>
      <xdr:row>34</xdr:row>
      <xdr:rowOff>23901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274109"/>
          <a:ext cx="698500" cy="1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195528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80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269287</xdr:rowOff>
    </xdr:from>
    <xdr:to>
      <xdr:col>18</xdr:col>
      <xdr:colOff>177800</xdr:colOff>
      <xdr:row>34</xdr:row>
      <xdr:rowOff>23901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193837"/>
          <a:ext cx="698500" cy="97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194646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80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162969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7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15458</xdr:rowOff>
    </xdr:from>
    <xdr:to>
      <xdr:col>29</xdr:col>
      <xdr:colOff>177800</xdr:colOff>
      <xdr:row>34</xdr:row>
      <xdr:rowOff>117058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28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203435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12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164799</xdr:rowOff>
    </xdr:from>
    <xdr:to>
      <xdr:col>26</xdr:col>
      <xdr:colOff>101600</xdr:colOff>
      <xdr:row>34</xdr:row>
      <xdr:rowOff>266399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43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276576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20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298759</xdr:rowOff>
    </xdr:from>
    <xdr:to>
      <xdr:col>22</xdr:col>
      <xdr:colOff>165100</xdr:colOff>
      <xdr:row>34</xdr:row>
      <xdr:rowOff>57459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22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67636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599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316001</xdr:rowOff>
    </xdr:from>
    <xdr:to>
      <xdr:col>19</xdr:col>
      <xdr:colOff>38100</xdr:colOff>
      <xdr:row>34</xdr:row>
      <xdr:rowOff>74701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24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84878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0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218487</xdr:rowOff>
    </xdr:from>
    <xdr:to>
      <xdr:col>15</xdr:col>
      <xdr:colOff>101600</xdr:colOff>
      <xdr:row>33</xdr:row>
      <xdr:rowOff>320087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143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158814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591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33,243
32,871
435.34
28,932,284
27,947,404
827,463
13,687,307
32,052,771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22265</xdr:rowOff>
    </xdr:from>
    <xdr:to>
      <xdr:col>24</xdr:col>
      <xdr:colOff>63500</xdr:colOff>
      <xdr:row>30</xdr:row>
      <xdr:rowOff>93343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165765"/>
          <a:ext cx="8382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93343</xdr:rowOff>
    </xdr:from>
    <xdr:to>
      <xdr:col>19</xdr:col>
      <xdr:colOff>177800</xdr:colOff>
      <xdr:row>31</xdr:row>
      <xdr:rowOff>91122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36843"/>
          <a:ext cx="889000" cy="16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15451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91122</xdr:rowOff>
    </xdr:from>
    <xdr:to>
      <xdr:col>15</xdr:col>
      <xdr:colOff>50800</xdr:colOff>
      <xdr:row>31</xdr:row>
      <xdr:rowOff>123780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06072"/>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123780</xdr:rowOff>
    </xdr:from>
    <xdr:to>
      <xdr:col>10</xdr:col>
      <xdr:colOff>114300</xdr:colOff>
      <xdr:row>31</xdr:row>
      <xdr:rowOff>154657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38730"/>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3417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17590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142915</xdr:rowOff>
    </xdr:from>
    <xdr:to>
      <xdr:col>24</xdr:col>
      <xdr:colOff>114300</xdr:colOff>
      <xdr:row>30</xdr:row>
      <xdr:rowOff>73065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95942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42543</xdr:rowOff>
    </xdr:from>
    <xdr:to>
      <xdr:col>20</xdr:col>
      <xdr:colOff>38100</xdr:colOff>
      <xdr:row>30</xdr:row>
      <xdr:rowOff>144143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160670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6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40322</xdr:rowOff>
    </xdr:from>
    <xdr:to>
      <xdr:col>15</xdr:col>
      <xdr:colOff>101600</xdr:colOff>
      <xdr:row>31</xdr:row>
      <xdr:rowOff>141922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158449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1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72980</xdr:rowOff>
    </xdr:from>
    <xdr:to>
      <xdr:col>10</xdr:col>
      <xdr:colOff>165100</xdr:colOff>
      <xdr:row>32</xdr:row>
      <xdr:rowOff>3130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19657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1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103857</xdr:rowOff>
    </xdr:from>
    <xdr:to>
      <xdr:col>6</xdr:col>
      <xdr:colOff>38100</xdr:colOff>
      <xdr:row>32</xdr:row>
      <xdr:rowOff>34007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50534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19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93947</xdr:rowOff>
    </xdr:from>
    <xdr:to>
      <xdr:col>24</xdr:col>
      <xdr:colOff>63500</xdr:colOff>
      <xdr:row>55</xdr:row>
      <xdr:rowOff>124308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23697"/>
          <a:ext cx="838200" cy="3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118157</xdr:rowOff>
    </xdr:from>
    <xdr:to>
      <xdr:col>19</xdr:col>
      <xdr:colOff>177800</xdr:colOff>
      <xdr:row>55</xdr:row>
      <xdr:rowOff>124308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47907"/>
          <a:ext cx="889000" cy="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19335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118157</xdr:rowOff>
    </xdr:from>
    <xdr:to>
      <xdr:col>15</xdr:col>
      <xdr:colOff>50800</xdr:colOff>
      <xdr:row>56</xdr:row>
      <xdr:rowOff>16071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47907"/>
          <a:ext cx="8890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30729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16071</xdr:rowOff>
    </xdr:from>
    <xdr:to>
      <xdr:col>10</xdr:col>
      <xdr:colOff>114300</xdr:colOff>
      <xdr:row>56</xdr:row>
      <xdr:rowOff>78141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17271"/>
          <a:ext cx="889000" cy="6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99614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140577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43147</xdr:rowOff>
    </xdr:from>
    <xdr:to>
      <xdr:col>24</xdr:col>
      <xdr:colOff>114300</xdr:colOff>
      <xdr:row>55</xdr:row>
      <xdr:rowOff>144747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66024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73508</xdr:rowOff>
    </xdr:from>
    <xdr:to>
      <xdr:col>20</xdr:col>
      <xdr:colOff>38100</xdr:colOff>
      <xdr:row>56</xdr:row>
      <xdr:rowOff>3658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67357</xdr:rowOff>
    </xdr:from>
    <xdr:to>
      <xdr:col>15</xdr:col>
      <xdr:colOff>101600</xdr:colOff>
      <xdr:row>55</xdr:row>
      <xdr:rowOff>168957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14034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7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136721</xdr:rowOff>
    </xdr:from>
    <xdr:to>
      <xdr:col>10</xdr:col>
      <xdr:colOff>165100</xdr:colOff>
      <xdr:row>56</xdr:row>
      <xdr:rowOff>66871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83398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27341</xdr:rowOff>
    </xdr:from>
    <xdr:to>
      <xdr:col>6</xdr:col>
      <xdr:colOff>38100</xdr:colOff>
      <xdr:row>56</xdr:row>
      <xdr:rowOff>128941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145468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139167</xdr:rowOff>
    </xdr:from>
    <xdr:to>
      <xdr:col>24</xdr:col>
      <xdr:colOff>63500</xdr:colOff>
      <xdr:row>78</xdr:row>
      <xdr:rowOff>166370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12267"/>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139167</xdr:rowOff>
    </xdr:from>
    <xdr:to>
      <xdr:col>19</xdr:col>
      <xdr:colOff>177800</xdr:colOff>
      <xdr:row>78</xdr:row>
      <xdr:rowOff>169971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12267"/>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165188</xdr:rowOff>
    </xdr:from>
    <xdr:to>
      <xdr:col>15</xdr:col>
      <xdr:colOff>50800</xdr:colOff>
      <xdr:row>78</xdr:row>
      <xdr:rowOff>169971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38288"/>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148673</xdr:rowOff>
    </xdr:from>
    <xdr:to>
      <xdr:col>10</xdr:col>
      <xdr:colOff>114300</xdr:colOff>
      <xdr:row>78</xdr:row>
      <xdr:rowOff>165188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1773"/>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130655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115570</xdr:rowOff>
    </xdr:from>
    <xdr:to>
      <xdr:col>24</xdr:col>
      <xdr:colOff>114300</xdr:colOff>
      <xdr:row>79</xdr:row>
      <xdr:rowOff>45720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30497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88367</xdr:rowOff>
    </xdr:from>
    <xdr:to>
      <xdr:col>20</xdr:col>
      <xdr:colOff>38100</xdr:colOff>
      <xdr:row>79</xdr:row>
      <xdr:rowOff>18517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9644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119171</xdr:rowOff>
    </xdr:from>
    <xdr:to>
      <xdr:col>15</xdr:col>
      <xdr:colOff>101600</xdr:colOff>
      <xdr:row>79</xdr:row>
      <xdr:rowOff>49321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40448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8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114388</xdr:rowOff>
    </xdr:from>
    <xdr:to>
      <xdr:col>10</xdr:col>
      <xdr:colOff>165100</xdr:colOff>
      <xdr:row>79</xdr:row>
      <xdr:rowOff>44538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35665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97873</xdr:rowOff>
    </xdr:from>
    <xdr:to>
      <xdr:col>6</xdr:col>
      <xdr:colOff>38100</xdr:colOff>
      <xdr:row>79</xdr:row>
      <xdr:rowOff>28023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19150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33680</xdr:rowOff>
    </xdr:from>
    <xdr:to>
      <xdr:col>24</xdr:col>
      <xdr:colOff>63500</xdr:colOff>
      <xdr:row>94</xdr:row>
      <xdr:rowOff>160262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78530"/>
          <a:ext cx="838200" cy="2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24676</xdr:rowOff>
    </xdr:from>
    <xdr:to>
      <xdr:col>19</xdr:col>
      <xdr:colOff>177800</xdr:colOff>
      <xdr:row>94</xdr:row>
      <xdr:rowOff>160262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140976"/>
          <a:ext cx="889000" cy="1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61320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166675</xdr:rowOff>
    </xdr:from>
    <xdr:to>
      <xdr:col>15</xdr:col>
      <xdr:colOff>50800</xdr:colOff>
      <xdr:row>94</xdr:row>
      <xdr:rowOff>24676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111525"/>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60507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166675</xdr:rowOff>
    </xdr:from>
    <xdr:to>
      <xdr:col>10</xdr:col>
      <xdr:colOff>114300</xdr:colOff>
      <xdr:row>94</xdr:row>
      <xdr:rowOff>78612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11525"/>
          <a:ext cx="889000" cy="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113670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123944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154330</xdr:rowOff>
    </xdr:from>
    <xdr:to>
      <xdr:col>24</xdr:col>
      <xdr:colOff>114300</xdr:colOff>
      <xdr:row>93</xdr:row>
      <xdr:rowOff>84480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5757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7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109462</xdr:rowOff>
    </xdr:from>
    <xdr:to>
      <xdr:col>20</xdr:col>
      <xdr:colOff>38100</xdr:colOff>
      <xdr:row>95</xdr:row>
      <xdr:rowOff>39612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56139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145326</xdr:rowOff>
    </xdr:from>
    <xdr:to>
      <xdr:col>15</xdr:col>
      <xdr:colOff>101600</xdr:colOff>
      <xdr:row>94</xdr:row>
      <xdr:rowOff>75476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92003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8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115875</xdr:rowOff>
    </xdr:from>
    <xdr:to>
      <xdr:col>10</xdr:col>
      <xdr:colOff>165100</xdr:colOff>
      <xdr:row>94</xdr:row>
      <xdr:rowOff>46025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62552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27812</xdr:rowOff>
    </xdr:from>
    <xdr:to>
      <xdr:col>6</xdr:col>
      <xdr:colOff>38100</xdr:colOff>
      <xdr:row>94</xdr:row>
      <xdr:rowOff>129412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1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145939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91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25956</xdr:rowOff>
    </xdr:from>
    <xdr:to>
      <xdr:col>55</xdr:col>
      <xdr:colOff>0</xdr:colOff>
      <xdr:row>35</xdr:row>
      <xdr:rowOff>84135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40906"/>
          <a:ext cx="838200" cy="7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25956</xdr:rowOff>
    </xdr:from>
    <xdr:to>
      <xdr:col>50</xdr:col>
      <xdr:colOff>114300</xdr:colOff>
      <xdr:row>36</xdr:row>
      <xdr:rowOff>7478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40906"/>
          <a:ext cx="889000" cy="8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11816</xdr:rowOff>
    </xdr:from>
    <xdr:to>
      <xdr:col>50</xdr:col>
      <xdr:colOff>165100</xdr:colOff>
      <xdr:row>30</xdr:row>
      <xdr:rowOff>113416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129943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7478</xdr:rowOff>
    </xdr:from>
    <xdr:to>
      <xdr:col>45</xdr:col>
      <xdr:colOff>177800</xdr:colOff>
      <xdr:row>36</xdr:row>
      <xdr:rowOff>83381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79678"/>
          <a:ext cx="889000" cy="7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100414</xdr:rowOff>
    </xdr:from>
    <xdr:to>
      <xdr:col>46</xdr:col>
      <xdr:colOff>38100</xdr:colOff>
      <xdr:row>36</xdr:row>
      <xdr:rowOff>30564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64353</xdr:rowOff>
    </xdr:from>
    <xdr:to>
      <xdr:col>41</xdr:col>
      <xdr:colOff>50800</xdr:colOff>
      <xdr:row>36</xdr:row>
      <xdr:rowOff>83381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36553"/>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146553</xdr:rowOff>
    </xdr:from>
    <xdr:to>
      <xdr:col>41</xdr:col>
      <xdr:colOff>101600</xdr:colOff>
      <xdr:row>36</xdr:row>
      <xdr:rowOff>76703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93230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155849</xdr:rowOff>
    </xdr:from>
    <xdr:to>
      <xdr:col>36</xdr:col>
      <xdr:colOff>165100</xdr:colOff>
      <xdr:row>36</xdr:row>
      <xdr:rowOff>85999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102526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33335</xdr:rowOff>
    </xdr:from>
    <xdr:to>
      <xdr:col>55</xdr:col>
      <xdr:colOff>50800</xdr:colOff>
      <xdr:row>35</xdr:row>
      <xdr:rowOff>134935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56212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8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146606</xdr:rowOff>
    </xdr:from>
    <xdr:to>
      <xdr:col>50</xdr:col>
      <xdr:colOff>165100</xdr:colOff>
      <xdr:row>31</xdr:row>
      <xdr:rowOff>76756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67883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128128</xdr:rowOff>
    </xdr:from>
    <xdr:to>
      <xdr:col>46</xdr:col>
      <xdr:colOff>38100</xdr:colOff>
      <xdr:row>36</xdr:row>
      <xdr:rowOff>58278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2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32581</xdr:rowOff>
    </xdr:from>
    <xdr:to>
      <xdr:col>41</xdr:col>
      <xdr:colOff>101600</xdr:colOff>
      <xdr:row>36</xdr:row>
      <xdr:rowOff>134181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125308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13553</xdr:rowOff>
    </xdr:from>
    <xdr:to>
      <xdr:col>36</xdr:col>
      <xdr:colOff>165100</xdr:colOff>
      <xdr:row>36</xdr:row>
      <xdr:rowOff>115153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106280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30811</xdr:rowOff>
    </xdr:from>
    <xdr:to>
      <xdr:col>55</xdr:col>
      <xdr:colOff>0</xdr:colOff>
      <xdr:row>53</xdr:row>
      <xdr:rowOff>35321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946211"/>
          <a:ext cx="838200" cy="1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35321</xdr:rowOff>
    </xdr:from>
    <xdr:to>
      <xdr:col>50</xdr:col>
      <xdr:colOff>114300</xdr:colOff>
      <xdr:row>54</xdr:row>
      <xdr:rowOff>4102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122171"/>
          <a:ext cx="889000" cy="14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4102</xdr:rowOff>
    </xdr:from>
    <xdr:to>
      <xdr:col>45</xdr:col>
      <xdr:colOff>177800</xdr:colOff>
      <xdr:row>56</xdr:row>
      <xdr:rowOff>45593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262402"/>
          <a:ext cx="889000" cy="3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55280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45593</xdr:rowOff>
    </xdr:from>
    <xdr:to>
      <xdr:col>41</xdr:col>
      <xdr:colOff>50800</xdr:colOff>
      <xdr:row>56</xdr:row>
      <xdr:rowOff>54188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46793"/>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148558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151461</xdr:rowOff>
    </xdr:from>
    <xdr:to>
      <xdr:col>55</xdr:col>
      <xdr:colOff>50800</xdr:colOff>
      <xdr:row>52</xdr:row>
      <xdr:rowOff>81611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8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2888</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74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155971</xdr:rowOff>
    </xdr:from>
    <xdr:to>
      <xdr:col>50</xdr:col>
      <xdr:colOff>165100</xdr:colOff>
      <xdr:row>53</xdr:row>
      <xdr:rowOff>86121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0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102648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88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124752</xdr:rowOff>
    </xdr:from>
    <xdr:to>
      <xdr:col>46</xdr:col>
      <xdr:colOff>38100</xdr:colOff>
      <xdr:row>54</xdr:row>
      <xdr:rowOff>54902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71429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98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166243</xdr:rowOff>
    </xdr:from>
    <xdr:to>
      <xdr:col>41</xdr:col>
      <xdr:colOff>101600</xdr:colOff>
      <xdr:row>56</xdr:row>
      <xdr:rowOff>96393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87520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3388</xdr:rowOff>
    </xdr:from>
    <xdr:to>
      <xdr:col>36</xdr:col>
      <xdr:colOff>165100</xdr:colOff>
      <xdr:row>56</xdr:row>
      <xdr:rowOff>104988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0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96115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9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10846</xdr:rowOff>
    </xdr:from>
    <xdr:to>
      <xdr:col>55</xdr:col>
      <xdr:colOff>0</xdr:colOff>
      <xdr:row>75</xdr:row>
      <xdr:rowOff>34074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869596"/>
          <a:ext cx="8382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10846</xdr:rowOff>
    </xdr:from>
    <xdr:to>
      <xdr:col>50</xdr:col>
      <xdr:colOff>114300</xdr:colOff>
      <xdr:row>76</xdr:row>
      <xdr:rowOff>139091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869596"/>
          <a:ext cx="889000" cy="2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89400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139091</xdr:rowOff>
    </xdr:from>
    <xdr:to>
      <xdr:col>45</xdr:col>
      <xdr:colOff>177800</xdr:colOff>
      <xdr:row>77</xdr:row>
      <xdr:rowOff>138151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169291"/>
          <a:ext cx="889000" cy="1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98925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138151</xdr:rowOff>
    </xdr:from>
    <xdr:to>
      <xdr:col>41</xdr:col>
      <xdr:colOff>50800</xdr:colOff>
      <xdr:row>78</xdr:row>
      <xdr:rowOff>76708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39801"/>
          <a:ext cx="889000" cy="1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143133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111624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154724</xdr:rowOff>
    </xdr:from>
    <xdr:to>
      <xdr:col>55</xdr:col>
      <xdr:colOff>50800</xdr:colOff>
      <xdr:row>75</xdr:row>
      <xdr:rowOff>84874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8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6151</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69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131496</xdr:rowOff>
    </xdr:from>
    <xdr:to>
      <xdr:col>50</xdr:col>
      <xdr:colOff>165100</xdr:colOff>
      <xdr:row>75</xdr:row>
      <xdr:rowOff>61646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8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78173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5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88291</xdr:rowOff>
    </xdr:from>
    <xdr:to>
      <xdr:col>46</xdr:col>
      <xdr:colOff>38100</xdr:colOff>
      <xdr:row>77</xdr:row>
      <xdr:rowOff>18441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34968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8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87351</xdr:rowOff>
    </xdr:from>
    <xdr:to>
      <xdr:col>41</xdr:col>
      <xdr:colOff>101600</xdr:colOff>
      <xdr:row>78</xdr:row>
      <xdr:rowOff>17501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25908</xdr:rowOff>
    </xdr:from>
    <xdr:to>
      <xdr:col>36</xdr:col>
      <xdr:colOff>165100</xdr:colOff>
      <xdr:row>78</xdr:row>
      <xdr:rowOff>127508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118635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83776</xdr:rowOff>
    </xdr:from>
    <xdr:to>
      <xdr:col>55</xdr:col>
      <xdr:colOff>0</xdr:colOff>
      <xdr:row>97</xdr:row>
      <xdr:rowOff>115773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14426"/>
          <a:ext cx="838200" cy="3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54197</xdr:rowOff>
    </xdr:from>
    <xdr:to>
      <xdr:col>50</xdr:col>
      <xdr:colOff>114300</xdr:colOff>
      <xdr:row>97</xdr:row>
      <xdr:rowOff>83776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13397"/>
          <a:ext cx="889000" cy="20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67367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54197</xdr:rowOff>
    </xdr:from>
    <xdr:to>
      <xdr:col>45</xdr:col>
      <xdr:colOff>177800</xdr:colOff>
      <xdr:row>97</xdr:row>
      <xdr:rowOff>117991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13397"/>
          <a:ext cx="889000" cy="23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29661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6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117991</xdr:rowOff>
    </xdr:from>
    <xdr:to>
      <xdr:col>41</xdr:col>
      <xdr:colOff>50800</xdr:colOff>
      <xdr:row>98</xdr:row>
      <xdr:rowOff>16249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48641"/>
          <a:ext cx="8890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107769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64973</xdr:rowOff>
    </xdr:from>
    <xdr:to>
      <xdr:col>55</xdr:col>
      <xdr:colOff>50800</xdr:colOff>
      <xdr:row>97</xdr:row>
      <xdr:rowOff>166573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43400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32976</xdr:rowOff>
    </xdr:from>
    <xdr:to>
      <xdr:col>50</xdr:col>
      <xdr:colOff>165100</xdr:colOff>
      <xdr:row>97</xdr:row>
      <xdr:rowOff>134576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125703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3397</xdr:rowOff>
    </xdr:from>
    <xdr:to>
      <xdr:col>46</xdr:col>
      <xdr:colOff>38100</xdr:colOff>
      <xdr:row>96</xdr:row>
      <xdr:rowOff>104997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121524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67191</xdr:rowOff>
    </xdr:from>
    <xdr:to>
      <xdr:col>41</xdr:col>
      <xdr:colOff>101600</xdr:colOff>
      <xdr:row>97</xdr:row>
      <xdr:rowOff>168791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159918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136899</xdr:rowOff>
    </xdr:from>
    <xdr:to>
      <xdr:col>36</xdr:col>
      <xdr:colOff>165100</xdr:colOff>
      <xdr:row>98</xdr:row>
      <xdr:rowOff>67049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58176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80590</xdr:rowOff>
    </xdr:from>
    <xdr:to>
      <xdr:col>85</xdr:col>
      <xdr:colOff>127000</xdr:colOff>
      <xdr:row>37</xdr:row>
      <xdr:rowOff>133495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252790"/>
          <a:ext cx="838200" cy="2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133495</xdr:rowOff>
    </xdr:from>
    <xdr:to>
      <xdr:col>81</xdr:col>
      <xdr:colOff>50800</xdr:colOff>
      <xdr:row>38</xdr:row>
      <xdr:rowOff>75660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477145"/>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11483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5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109394</xdr:rowOff>
    </xdr:from>
    <xdr:to>
      <xdr:col>76</xdr:col>
      <xdr:colOff>114300</xdr:colOff>
      <xdr:row>38</xdr:row>
      <xdr:rowOff>75660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110144"/>
          <a:ext cx="889000" cy="48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109394</xdr:rowOff>
    </xdr:from>
    <xdr:to>
      <xdr:col>71</xdr:col>
      <xdr:colOff>177800</xdr:colOff>
      <xdr:row>36</xdr:row>
      <xdr:rowOff>149726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110144"/>
          <a:ext cx="889000" cy="2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138030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5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29790</xdr:rowOff>
    </xdr:from>
    <xdr:to>
      <xdr:col>85</xdr:col>
      <xdr:colOff>177800</xdr:colOff>
      <xdr:row>36</xdr:row>
      <xdr:rowOff>131390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2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52667</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05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82695</xdr:rowOff>
    </xdr:from>
    <xdr:to>
      <xdr:col>81</xdr:col>
      <xdr:colOff>101600</xdr:colOff>
      <xdr:row>38</xdr:row>
      <xdr:rowOff>12845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29372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20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24860</xdr:rowOff>
    </xdr:from>
    <xdr:to>
      <xdr:col>76</xdr:col>
      <xdr:colOff>165100</xdr:colOff>
      <xdr:row>38</xdr:row>
      <xdr:rowOff>126460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117587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58594</xdr:rowOff>
    </xdr:from>
    <xdr:to>
      <xdr:col>72</xdr:col>
      <xdr:colOff>38100</xdr:colOff>
      <xdr:row>35</xdr:row>
      <xdr:rowOff>160194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0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5271</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583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98926</xdr:rowOff>
    </xdr:from>
    <xdr:to>
      <xdr:col>67</xdr:col>
      <xdr:colOff>101600</xdr:colOff>
      <xdr:row>37</xdr:row>
      <xdr:rowOff>29076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2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45603</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0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1575</xdr:rowOff>
    </xdr:from>
    <xdr:to>
      <xdr:col>85</xdr:col>
      <xdr:colOff>127000</xdr:colOff>
      <xdr:row>72</xdr:row>
      <xdr:rowOff>5944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345975"/>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169976</xdr:rowOff>
    </xdr:from>
    <xdr:to>
      <xdr:col>81</xdr:col>
      <xdr:colOff>50800</xdr:colOff>
      <xdr:row>72</xdr:row>
      <xdr:rowOff>1575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342926"/>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48099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169976</xdr:rowOff>
    </xdr:from>
    <xdr:to>
      <xdr:col>76</xdr:col>
      <xdr:colOff>114300</xdr:colOff>
      <xdr:row>72</xdr:row>
      <xdr:rowOff>14377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342926"/>
          <a:ext cx="8890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65079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168389</xdr:rowOff>
    </xdr:from>
    <xdr:to>
      <xdr:col>71</xdr:col>
      <xdr:colOff>177800</xdr:colOff>
      <xdr:row>72</xdr:row>
      <xdr:rowOff>14377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341339"/>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56735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7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53877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126594</xdr:rowOff>
    </xdr:from>
    <xdr:to>
      <xdr:col>85</xdr:col>
      <xdr:colOff>177800</xdr:colOff>
      <xdr:row>72</xdr:row>
      <xdr:rowOff>56744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2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149471</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1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122225</xdr:rowOff>
    </xdr:from>
    <xdr:to>
      <xdr:col>81</xdr:col>
      <xdr:colOff>101600</xdr:colOff>
      <xdr:row>72</xdr:row>
      <xdr:rowOff>52375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2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68902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0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119176</xdr:rowOff>
    </xdr:from>
    <xdr:to>
      <xdr:col>76</xdr:col>
      <xdr:colOff>165100</xdr:colOff>
      <xdr:row>72</xdr:row>
      <xdr:rowOff>49326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29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65853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06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135027</xdr:rowOff>
    </xdr:from>
    <xdr:to>
      <xdr:col>72</xdr:col>
      <xdr:colOff>38100</xdr:colOff>
      <xdr:row>72</xdr:row>
      <xdr:rowOff>65177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3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81704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0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117589</xdr:rowOff>
    </xdr:from>
    <xdr:to>
      <xdr:col>67</xdr:col>
      <xdr:colOff>101600</xdr:colOff>
      <xdr:row>72</xdr:row>
      <xdr:rowOff>47739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64266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0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169075</xdr:rowOff>
    </xdr:from>
    <xdr:to>
      <xdr:col>85</xdr:col>
      <xdr:colOff>127000</xdr:colOff>
      <xdr:row>98</xdr:row>
      <xdr:rowOff>5118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799725"/>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88609</xdr:rowOff>
    </xdr:from>
    <xdr:to>
      <xdr:col>81</xdr:col>
      <xdr:colOff>50800</xdr:colOff>
      <xdr:row>98</xdr:row>
      <xdr:rowOff>5118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719259"/>
          <a:ext cx="889000" cy="8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51706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88609</xdr:rowOff>
    </xdr:from>
    <xdr:to>
      <xdr:col>76</xdr:col>
      <xdr:colOff>114300</xdr:colOff>
      <xdr:row>98</xdr:row>
      <xdr:rowOff>126161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719259"/>
          <a:ext cx="889000" cy="20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130663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38303</xdr:rowOff>
    </xdr:from>
    <xdr:to>
      <xdr:col>71</xdr:col>
      <xdr:colOff>177800</xdr:colOff>
      <xdr:row>98</xdr:row>
      <xdr:rowOff>126161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668953"/>
          <a:ext cx="889000" cy="2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118275</xdr:rowOff>
    </xdr:from>
    <xdr:to>
      <xdr:col>85</xdr:col>
      <xdr:colOff>177800</xdr:colOff>
      <xdr:row>98</xdr:row>
      <xdr:rowOff>48425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96702</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125768</xdr:rowOff>
    </xdr:from>
    <xdr:to>
      <xdr:col>81</xdr:col>
      <xdr:colOff>101600</xdr:colOff>
      <xdr:row>98</xdr:row>
      <xdr:rowOff>55918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47045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4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37809</xdr:rowOff>
    </xdr:from>
    <xdr:to>
      <xdr:col>76</xdr:col>
      <xdr:colOff>165100</xdr:colOff>
      <xdr:row>97</xdr:row>
      <xdr:rowOff>139409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130536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7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75361</xdr:rowOff>
    </xdr:from>
    <xdr:to>
      <xdr:col>72</xdr:col>
      <xdr:colOff>38100</xdr:colOff>
      <xdr:row>99</xdr:row>
      <xdr:rowOff>5511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168088</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158953</xdr:rowOff>
    </xdr:from>
    <xdr:to>
      <xdr:col>67</xdr:col>
      <xdr:colOff>101600</xdr:colOff>
      <xdr:row>97</xdr:row>
      <xdr:rowOff>89103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6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105630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3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72339</xdr:rowOff>
    </xdr:from>
    <xdr:to>
      <xdr:col>116</xdr:col>
      <xdr:colOff>63500</xdr:colOff>
      <xdr:row>34</xdr:row>
      <xdr:rowOff>101638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5901639"/>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72339</xdr:rowOff>
    </xdr:from>
    <xdr:to>
      <xdr:col>111</xdr:col>
      <xdr:colOff>177800</xdr:colOff>
      <xdr:row>34</xdr:row>
      <xdr:rowOff>136309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5901639"/>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136309</xdr:rowOff>
    </xdr:from>
    <xdr:to>
      <xdr:col>107</xdr:col>
      <xdr:colOff>50800</xdr:colOff>
      <xdr:row>36</xdr:row>
      <xdr:rowOff>63919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5965609"/>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63919</xdr:rowOff>
    </xdr:from>
    <xdr:to>
      <xdr:col>102</xdr:col>
      <xdr:colOff>114300</xdr:colOff>
      <xdr:row>36</xdr:row>
      <xdr:rowOff>148311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236119"/>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50838</xdr:rowOff>
    </xdr:from>
    <xdr:to>
      <xdr:col>116</xdr:col>
      <xdr:colOff>114300</xdr:colOff>
      <xdr:row>34</xdr:row>
      <xdr:rowOff>152438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73715</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73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21539</xdr:rowOff>
    </xdr:from>
    <xdr:to>
      <xdr:col>112</xdr:col>
      <xdr:colOff>38100</xdr:colOff>
      <xdr:row>34</xdr:row>
      <xdr:rowOff>123139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8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139666</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56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85509</xdr:rowOff>
    </xdr:from>
    <xdr:to>
      <xdr:col>107</xdr:col>
      <xdr:colOff>101600</xdr:colOff>
      <xdr:row>35</xdr:row>
      <xdr:rowOff>15659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59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32186</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67111" y="56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13119</xdr:rowOff>
    </xdr:from>
    <xdr:to>
      <xdr:col>102</xdr:col>
      <xdr:colOff>165100</xdr:colOff>
      <xdr:row>36</xdr:row>
      <xdr:rowOff>114719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1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131246</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278111" y="59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97511</xdr:rowOff>
    </xdr:from>
    <xdr:to>
      <xdr:col>98</xdr:col>
      <xdr:colOff>38100</xdr:colOff>
      <xdr:row>37</xdr:row>
      <xdr:rowOff>27661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2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44188</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389111" y="60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145224</xdr:rowOff>
    </xdr:from>
    <xdr:to>
      <xdr:col>116</xdr:col>
      <xdr:colOff>63500</xdr:colOff>
      <xdr:row>58</xdr:row>
      <xdr:rowOff>150101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89324"/>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145224</xdr:rowOff>
    </xdr:from>
    <xdr:to>
      <xdr:col>111</xdr:col>
      <xdr:colOff>177800</xdr:colOff>
      <xdr:row>58</xdr:row>
      <xdr:rowOff>152768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8932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152502</xdr:rowOff>
    </xdr:from>
    <xdr:to>
      <xdr:col>107</xdr:col>
      <xdr:colOff>50800</xdr:colOff>
      <xdr:row>58</xdr:row>
      <xdr:rowOff>152768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096602"/>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74630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139509</xdr:rowOff>
    </xdr:from>
    <xdr:to>
      <xdr:col>102</xdr:col>
      <xdr:colOff>114300</xdr:colOff>
      <xdr:row>58</xdr:row>
      <xdr:rowOff>152502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083609"/>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78211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99301</xdr:rowOff>
    </xdr:from>
    <xdr:to>
      <xdr:col>116</xdr:col>
      <xdr:colOff>114300</xdr:colOff>
      <xdr:row>59</xdr:row>
      <xdr:rowOff>29451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14228</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94424</xdr:rowOff>
    </xdr:from>
    <xdr:to>
      <xdr:col>112</xdr:col>
      <xdr:colOff>38100</xdr:colOff>
      <xdr:row>59</xdr:row>
      <xdr:rowOff>24574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15701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3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101968</xdr:rowOff>
    </xdr:from>
    <xdr:to>
      <xdr:col>107</xdr:col>
      <xdr:colOff>101600</xdr:colOff>
      <xdr:row>59</xdr:row>
      <xdr:rowOff>32118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23245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101702</xdr:rowOff>
    </xdr:from>
    <xdr:to>
      <xdr:col>102</xdr:col>
      <xdr:colOff>165100</xdr:colOff>
      <xdr:row>59</xdr:row>
      <xdr:rowOff>31852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22979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88709</xdr:rowOff>
    </xdr:from>
    <xdr:to>
      <xdr:col>98</xdr:col>
      <xdr:colOff>38100</xdr:colOff>
      <xdr:row>59</xdr:row>
      <xdr:rowOff>18859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9986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2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16199</xdr:rowOff>
    </xdr:from>
    <xdr:to>
      <xdr:col>116</xdr:col>
      <xdr:colOff>63500</xdr:colOff>
      <xdr:row>74</xdr:row>
      <xdr:rowOff>29781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703499"/>
          <a:ext cx="8382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117373</xdr:rowOff>
    </xdr:from>
    <xdr:to>
      <xdr:col>111</xdr:col>
      <xdr:colOff>177800</xdr:colOff>
      <xdr:row>74</xdr:row>
      <xdr:rowOff>16199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461773"/>
          <a:ext cx="889000" cy="2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117373</xdr:rowOff>
    </xdr:from>
    <xdr:to>
      <xdr:col>107</xdr:col>
      <xdr:colOff>50800</xdr:colOff>
      <xdr:row>73</xdr:row>
      <xdr:rowOff>44507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461773"/>
          <a:ext cx="889000" cy="9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164520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44507</xdr:rowOff>
    </xdr:from>
    <xdr:to>
      <xdr:col>102</xdr:col>
      <xdr:colOff>114300</xdr:colOff>
      <xdr:row>73</xdr:row>
      <xdr:rowOff>95085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560357"/>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121829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150431</xdr:rowOff>
    </xdr:from>
    <xdr:to>
      <xdr:col>116</xdr:col>
      <xdr:colOff>114300</xdr:colOff>
      <xdr:row>74</xdr:row>
      <xdr:rowOff>80581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6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1858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5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136849</xdr:rowOff>
    </xdr:from>
    <xdr:to>
      <xdr:col>112</xdr:col>
      <xdr:colOff>38100</xdr:colOff>
      <xdr:row>74</xdr:row>
      <xdr:rowOff>66999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6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83526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4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66573</xdr:rowOff>
    </xdr:from>
    <xdr:to>
      <xdr:col>107</xdr:col>
      <xdr:colOff>101600</xdr:colOff>
      <xdr:row>72</xdr:row>
      <xdr:rowOff>168173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4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13250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1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165157</xdr:rowOff>
    </xdr:from>
    <xdr:to>
      <xdr:col>102</xdr:col>
      <xdr:colOff>165100</xdr:colOff>
      <xdr:row>73</xdr:row>
      <xdr:rowOff>95307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5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111834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2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44285</xdr:rowOff>
    </xdr:from>
    <xdr:to>
      <xdr:col>98</xdr:col>
      <xdr:colOff>38100</xdr:colOff>
      <xdr:row>73</xdr:row>
      <xdr:rowOff>145885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5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162412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3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・人件費については、会計年度任用職員制度の平年度化等により数値が上昇している。</a:t>
          </a: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・補助費等については、特別定額給付金事業の終了により数値が減少している。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・投資及び出資金については、下水道事業会計の法適化に伴う繰出金からの振替等により数値が上昇し、令和３年度においては横ばいである。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・普通建設事業費については、新可燃ごみ処理施設整備に係る負担金、仁摩地区道の駅整備事業、民間認定こども園施設整備支援事業等の実施により数値が上昇している。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・維持補修費については、除雪事業の実施実績の減少により数値が減少している。</a:t>
          </a:r>
        </a:p>
        <a:p>
          <a:r>
            <a:rPr kumimoji="1" lang="ja-JP" altLang="en-US" sz="1300">
              <a:latin typeface="ＭＳ Ｐゴシック" panose="020B0600070205080204" pitchFamily="50" charset="-128"/>
              <a:ea typeface="ＭＳ Ｐゴシック" panose="020B0600070205080204" pitchFamily="50" charset="-128"/>
            </a:rPr>
            <a:t>・扶助費については、経済対策に係る住民税非課税世帯、子育て世帯等への臨時特別給付金事業等の実施により数値が上昇している。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33,243
32,871
435.34
28,932,284
27,947,404
827,463
13,687,307
32,052,771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150150</xdr:rowOff>
    </xdr:from>
    <xdr:to>
      <xdr:col>24</xdr:col>
      <xdr:colOff>63500</xdr:colOff>
      <xdr:row>36</xdr:row>
      <xdr:rowOff>39116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79450"/>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150150</xdr:rowOff>
    </xdr:from>
    <xdr:to>
      <xdr:col>19</xdr:col>
      <xdr:colOff>177800</xdr:colOff>
      <xdr:row>36</xdr:row>
      <xdr:rowOff>43035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79450"/>
          <a:ext cx="889000" cy="2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32384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0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74386</xdr:rowOff>
    </xdr:from>
    <xdr:to>
      <xdr:col>15</xdr:col>
      <xdr:colOff>50800</xdr:colOff>
      <xdr:row>36</xdr:row>
      <xdr:rowOff>43035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75136"/>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161634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54138</xdr:rowOff>
    </xdr:from>
    <xdr:to>
      <xdr:col>10</xdr:col>
      <xdr:colOff>114300</xdr:colOff>
      <xdr:row>35</xdr:row>
      <xdr:rowOff>74386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5488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159766</xdr:rowOff>
    </xdr:from>
    <xdr:to>
      <xdr:col>24</xdr:col>
      <xdr:colOff>114300</xdr:colOff>
      <xdr:row>36</xdr:row>
      <xdr:rowOff>89916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1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99350</xdr:rowOff>
    </xdr:from>
    <xdr:to>
      <xdr:col>20</xdr:col>
      <xdr:colOff>38100</xdr:colOff>
      <xdr:row>35</xdr:row>
      <xdr:rowOff>29500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46027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163685</xdr:rowOff>
    </xdr:from>
    <xdr:to>
      <xdr:col>15</xdr:col>
      <xdr:colOff>101600</xdr:colOff>
      <xdr:row>36</xdr:row>
      <xdr:rowOff>93835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6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84962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5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23586</xdr:rowOff>
    </xdr:from>
    <xdr:to>
      <xdr:col>10</xdr:col>
      <xdr:colOff>165100</xdr:colOff>
      <xdr:row>35</xdr:row>
      <xdr:rowOff>125186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141713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9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3338</xdr:rowOff>
    </xdr:from>
    <xdr:to>
      <xdr:col>6</xdr:col>
      <xdr:colOff>38100</xdr:colOff>
      <xdr:row>35</xdr:row>
      <xdr:rowOff>104938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121465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107460</xdr:rowOff>
    </xdr:from>
    <xdr:to>
      <xdr:col>24</xdr:col>
      <xdr:colOff>63500</xdr:colOff>
      <xdr:row>55</xdr:row>
      <xdr:rowOff>77917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51410"/>
          <a:ext cx="838200" cy="65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107460</xdr:rowOff>
    </xdr:from>
    <xdr:to>
      <xdr:col>19</xdr:col>
      <xdr:colOff>177800</xdr:colOff>
      <xdr:row>57</xdr:row>
      <xdr:rowOff>1450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51410"/>
          <a:ext cx="889000" cy="9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140601</xdr:rowOff>
    </xdr:from>
    <xdr:to>
      <xdr:col>20</xdr:col>
      <xdr:colOff>38100</xdr:colOff>
      <xdr:row>52</xdr:row>
      <xdr:rowOff>70751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61878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7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1450</xdr:rowOff>
    </xdr:from>
    <xdr:to>
      <xdr:col>15</xdr:col>
      <xdr:colOff>50800</xdr:colOff>
      <xdr:row>57</xdr:row>
      <xdr:rowOff>125519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74100"/>
          <a:ext cx="889000" cy="1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114831</xdr:rowOff>
    </xdr:from>
    <xdr:to>
      <xdr:col>15</xdr:col>
      <xdr:colOff>101600</xdr:colOff>
      <xdr:row>57</xdr:row>
      <xdr:rowOff>44981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61508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4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129703</xdr:rowOff>
    </xdr:from>
    <xdr:to>
      <xdr:col>10</xdr:col>
      <xdr:colOff>114300</xdr:colOff>
      <xdr:row>57</xdr:row>
      <xdr:rowOff>125519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730903"/>
          <a:ext cx="889000" cy="1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36809</xdr:rowOff>
    </xdr:from>
    <xdr:to>
      <xdr:col>10</xdr:col>
      <xdr:colOff>165100</xdr:colOff>
      <xdr:row>57</xdr:row>
      <xdr:rowOff>138409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154936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42159</xdr:rowOff>
    </xdr:from>
    <xdr:to>
      <xdr:col>6</xdr:col>
      <xdr:colOff>38100</xdr:colOff>
      <xdr:row>57</xdr:row>
      <xdr:rowOff>143759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134886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9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27117</xdr:rowOff>
    </xdr:from>
    <xdr:to>
      <xdr:col>24</xdr:col>
      <xdr:colOff>114300</xdr:colOff>
      <xdr:row>55</xdr:row>
      <xdr:rowOff>128717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4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49994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0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56660</xdr:rowOff>
    </xdr:from>
    <xdr:to>
      <xdr:col>20</xdr:col>
      <xdr:colOff>38100</xdr:colOff>
      <xdr:row>51</xdr:row>
      <xdr:rowOff>158260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3337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7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122100</xdr:rowOff>
    </xdr:from>
    <xdr:to>
      <xdr:col>15</xdr:col>
      <xdr:colOff>101600</xdr:colOff>
      <xdr:row>57</xdr:row>
      <xdr:rowOff>52250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81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74719</xdr:rowOff>
    </xdr:from>
    <xdr:to>
      <xdr:col>10</xdr:col>
      <xdr:colOff>165100</xdr:colOff>
      <xdr:row>58</xdr:row>
      <xdr:rowOff>4869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167446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4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78903</xdr:rowOff>
    </xdr:from>
    <xdr:to>
      <xdr:col>6</xdr:col>
      <xdr:colOff>38100</xdr:colOff>
      <xdr:row>57</xdr:row>
      <xdr:rowOff>9053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25580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45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167230</xdr:rowOff>
    </xdr:from>
    <xdr:to>
      <xdr:col>24</xdr:col>
      <xdr:colOff>63500</xdr:colOff>
      <xdr:row>75</xdr:row>
      <xdr:rowOff>56228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511630"/>
          <a:ext cx="838200" cy="4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141094</xdr:rowOff>
    </xdr:from>
    <xdr:to>
      <xdr:col>19</xdr:col>
      <xdr:colOff>177800</xdr:colOff>
      <xdr:row>75</xdr:row>
      <xdr:rowOff>56228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828394"/>
          <a:ext cx="889000" cy="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140826</xdr:rowOff>
    </xdr:from>
    <xdr:to>
      <xdr:col>20</xdr:col>
      <xdr:colOff>38100</xdr:colOff>
      <xdr:row>77</xdr:row>
      <xdr:rowOff>70976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7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62103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6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141094</xdr:rowOff>
    </xdr:from>
    <xdr:to>
      <xdr:col>15</xdr:col>
      <xdr:colOff>50800</xdr:colOff>
      <xdr:row>75</xdr:row>
      <xdr:rowOff>34109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28394"/>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4307</xdr:rowOff>
    </xdr:from>
    <xdr:to>
      <xdr:col>15</xdr:col>
      <xdr:colOff>101600</xdr:colOff>
      <xdr:row>77</xdr:row>
      <xdr:rowOff>105907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2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97034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34109</xdr:rowOff>
    </xdr:from>
    <xdr:to>
      <xdr:col>10</xdr:col>
      <xdr:colOff>114300</xdr:colOff>
      <xdr:row>75</xdr:row>
      <xdr:rowOff>81646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92859"/>
          <a:ext cx="889000" cy="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59421</xdr:rowOff>
    </xdr:from>
    <xdr:to>
      <xdr:col>10</xdr:col>
      <xdr:colOff>165100</xdr:colOff>
      <xdr:row>77</xdr:row>
      <xdr:rowOff>161021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6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152148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5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82739</xdr:rowOff>
    </xdr:from>
    <xdr:to>
      <xdr:col>6</xdr:col>
      <xdr:colOff>38100</xdr:colOff>
      <xdr:row>78</xdr:row>
      <xdr:rowOff>12889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8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7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116430</xdr:rowOff>
    </xdr:from>
    <xdr:to>
      <xdr:col>24</xdr:col>
      <xdr:colOff>114300</xdr:colOff>
      <xdr:row>73</xdr:row>
      <xdr:rowOff>46580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4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139307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31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5428</xdr:rowOff>
    </xdr:from>
    <xdr:to>
      <xdr:col>20</xdr:col>
      <xdr:colOff>38100</xdr:colOff>
      <xdr:row>75</xdr:row>
      <xdr:rowOff>107028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123555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63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90294</xdr:rowOff>
    </xdr:from>
    <xdr:to>
      <xdr:col>15</xdr:col>
      <xdr:colOff>101600</xdr:colOff>
      <xdr:row>75</xdr:row>
      <xdr:rowOff>20444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7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36971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5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154759</xdr:rowOff>
    </xdr:from>
    <xdr:to>
      <xdr:col>10</xdr:col>
      <xdr:colOff>165100</xdr:colOff>
      <xdr:row>75</xdr:row>
      <xdr:rowOff>84909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8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101436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61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30846</xdr:rowOff>
    </xdr:from>
    <xdr:to>
      <xdr:col>6</xdr:col>
      <xdr:colOff>38100</xdr:colOff>
      <xdr:row>75</xdr:row>
      <xdr:rowOff>132446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148973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6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37058</xdr:rowOff>
    </xdr:from>
    <xdr:to>
      <xdr:col>24</xdr:col>
      <xdr:colOff>63500</xdr:colOff>
      <xdr:row>93</xdr:row>
      <xdr:rowOff>63055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467558"/>
          <a:ext cx="838200" cy="54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63055</xdr:rowOff>
    </xdr:from>
    <xdr:to>
      <xdr:col>19</xdr:col>
      <xdr:colOff>177800</xdr:colOff>
      <xdr:row>94</xdr:row>
      <xdr:rowOff>157683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007905"/>
          <a:ext cx="889000" cy="26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86289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157683</xdr:rowOff>
    </xdr:from>
    <xdr:to>
      <xdr:col>15</xdr:col>
      <xdr:colOff>50800</xdr:colOff>
      <xdr:row>95</xdr:row>
      <xdr:rowOff>107314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273983"/>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103649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3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106668</xdr:rowOff>
    </xdr:from>
    <xdr:to>
      <xdr:col>10</xdr:col>
      <xdr:colOff>114300</xdr:colOff>
      <xdr:row>95</xdr:row>
      <xdr:rowOff>107314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394418"/>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134014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132402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157708</xdr:rowOff>
    </xdr:from>
    <xdr:to>
      <xdr:col>24</xdr:col>
      <xdr:colOff>114300</xdr:colOff>
      <xdr:row>90</xdr:row>
      <xdr:rowOff>87858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4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110735</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36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12255</xdr:rowOff>
    </xdr:from>
    <xdr:to>
      <xdr:col>20</xdr:col>
      <xdr:colOff>38100</xdr:colOff>
      <xdr:row>93</xdr:row>
      <xdr:rowOff>113855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9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130382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73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106883</xdr:rowOff>
    </xdr:from>
    <xdr:to>
      <xdr:col>15</xdr:col>
      <xdr:colOff>101600</xdr:colOff>
      <xdr:row>95</xdr:row>
      <xdr:rowOff>37033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2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53560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9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56514</xdr:rowOff>
    </xdr:from>
    <xdr:to>
      <xdr:col>10</xdr:col>
      <xdr:colOff>165100</xdr:colOff>
      <xdr:row>95</xdr:row>
      <xdr:rowOff>158114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3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3191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55868</xdr:rowOff>
    </xdr:from>
    <xdr:to>
      <xdr:col>6</xdr:col>
      <xdr:colOff>38100</xdr:colOff>
      <xdr:row>95</xdr:row>
      <xdr:rowOff>157468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3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2545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1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17399</xdr:rowOff>
    </xdr:from>
    <xdr:to>
      <xdr:col>55</xdr:col>
      <xdr:colOff>0</xdr:colOff>
      <xdr:row>36</xdr:row>
      <xdr:rowOff>106553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018149"/>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146558</xdr:rowOff>
    </xdr:from>
    <xdr:to>
      <xdr:col>50</xdr:col>
      <xdr:colOff>114300</xdr:colOff>
      <xdr:row>35</xdr:row>
      <xdr:rowOff>17399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97585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146558</xdr:rowOff>
    </xdr:from>
    <xdr:to>
      <xdr:col>45</xdr:col>
      <xdr:colOff>177800</xdr:colOff>
      <xdr:row>36</xdr:row>
      <xdr:rowOff>104724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975858"/>
          <a:ext cx="889000" cy="3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97866</xdr:rowOff>
    </xdr:from>
    <xdr:to>
      <xdr:col>41</xdr:col>
      <xdr:colOff>50800</xdr:colOff>
      <xdr:row>36</xdr:row>
      <xdr:rowOff>104724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700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55753</xdr:rowOff>
    </xdr:from>
    <xdr:to>
      <xdr:col>55</xdr:col>
      <xdr:colOff>50800</xdr:colOff>
      <xdr:row>36</xdr:row>
      <xdr:rowOff>157353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78630</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138049</xdr:rowOff>
    </xdr:from>
    <xdr:to>
      <xdr:col>50</xdr:col>
      <xdr:colOff>165100</xdr:colOff>
      <xdr:row>35</xdr:row>
      <xdr:rowOff>68199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84726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95758</xdr:rowOff>
    </xdr:from>
    <xdr:to>
      <xdr:col>46</xdr:col>
      <xdr:colOff>38100</xdr:colOff>
      <xdr:row>35</xdr:row>
      <xdr:rowOff>25908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42435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53924</xdr:rowOff>
    </xdr:from>
    <xdr:to>
      <xdr:col>41</xdr:col>
      <xdr:colOff>101600</xdr:colOff>
      <xdr:row>36</xdr:row>
      <xdr:rowOff>155524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0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47066</xdr:rowOff>
    </xdr:from>
    <xdr:to>
      <xdr:col>36</xdr:col>
      <xdr:colOff>165100</xdr:colOff>
      <xdr:row>36</xdr:row>
      <xdr:rowOff>148666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165193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55827</xdr:rowOff>
    </xdr:from>
    <xdr:to>
      <xdr:col>55</xdr:col>
      <xdr:colOff>0</xdr:colOff>
      <xdr:row>54</xdr:row>
      <xdr:rowOff>125275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14127"/>
          <a:ext cx="838200" cy="6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41745</xdr:rowOff>
    </xdr:from>
    <xdr:to>
      <xdr:col>50</xdr:col>
      <xdr:colOff>114300</xdr:colOff>
      <xdr:row>54</xdr:row>
      <xdr:rowOff>55827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300045"/>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41745</xdr:rowOff>
    </xdr:from>
    <xdr:to>
      <xdr:col>45</xdr:col>
      <xdr:colOff>177800</xdr:colOff>
      <xdr:row>55</xdr:row>
      <xdr:rowOff>87533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300045"/>
          <a:ext cx="889000" cy="2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70755</xdr:rowOff>
    </xdr:from>
    <xdr:to>
      <xdr:col>41</xdr:col>
      <xdr:colOff>50800</xdr:colOff>
      <xdr:row>55</xdr:row>
      <xdr:rowOff>87533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329055"/>
          <a:ext cx="889000" cy="1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74475</xdr:rowOff>
    </xdr:from>
    <xdr:to>
      <xdr:col>55</xdr:col>
      <xdr:colOff>50800</xdr:colOff>
      <xdr:row>55</xdr:row>
      <xdr:rowOff>4625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97352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5027</xdr:rowOff>
    </xdr:from>
    <xdr:to>
      <xdr:col>50</xdr:col>
      <xdr:colOff>165100</xdr:colOff>
      <xdr:row>54</xdr:row>
      <xdr:rowOff>106627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97754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162395</xdr:rowOff>
    </xdr:from>
    <xdr:to>
      <xdr:col>46</xdr:col>
      <xdr:colOff>38100</xdr:colOff>
      <xdr:row>54</xdr:row>
      <xdr:rowOff>92545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4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83672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36733</xdr:rowOff>
    </xdr:from>
    <xdr:to>
      <xdr:col>41</xdr:col>
      <xdr:colOff>101600</xdr:colOff>
      <xdr:row>55</xdr:row>
      <xdr:rowOff>138333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129460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5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19955</xdr:rowOff>
    </xdr:from>
    <xdr:to>
      <xdr:col>36</xdr:col>
      <xdr:colOff>165100</xdr:colOff>
      <xdr:row>54</xdr:row>
      <xdr:rowOff>121555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112682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31480</xdr:rowOff>
    </xdr:from>
    <xdr:to>
      <xdr:col>55</xdr:col>
      <xdr:colOff>0</xdr:colOff>
      <xdr:row>76</xdr:row>
      <xdr:rowOff>70366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61680"/>
          <a:ext cx="838200" cy="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51986</xdr:rowOff>
    </xdr:from>
    <xdr:to>
      <xdr:col>50</xdr:col>
      <xdr:colOff>114300</xdr:colOff>
      <xdr:row>76</xdr:row>
      <xdr:rowOff>31480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567836"/>
          <a:ext cx="889000" cy="49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151158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51986</xdr:rowOff>
    </xdr:from>
    <xdr:to>
      <xdr:col>45</xdr:col>
      <xdr:colOff>177800</xdr:colOff>
      <xdr:row>76</xdr:row>
      <xdr:rowOff>131631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567836"/>
          <a:ext cx="889000" cy="59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29517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131631</xdr:rowOff>
    </xdr:from>
    <xdr:to>
      <xdr:col>41</xdr:col>
      <xdr:colOff>50800</xdr:colOff>
      <xdr:row>77</xdr:row>
      <xdr:rowOff>25468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61831"/>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119130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19566</xdr:rowOff>
    </xdr:from>
    <xdr:to>
      <xdr:col>55</xdr:col>
      <xdr:colOff>50800</xdr:colOff>
      <xdr:row>76</xdr:row>
      <xdr:rowOff>121166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4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169443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152130</xdr:rowOff>
    </xdr:from>
    <xdr:to>
      <xdr:col>50</xdr:col>
      <xdr:colOff>165100</xdr:colOff>
      <xdr:row>76</xdr:row>
      <xdr:rowOff>82280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73407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0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1186</xdr:rowOff>
    </xdr:from>
    <xdr:to>
      <xdr:col>46</xdr:col>
      <xdr:colOff>38100</xdr:colOff>
      <xdr:row>73</xdr:row>
      <xdr:rowOff>102786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5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119313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2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80831</xdr:rowOff>
    </xdr:from>
    <xdr:to>
      <xdr:col>41</xdr:col>
      <xdr:colOff>101600</xdr:colOff>
      <xdr:row>77</xdr:row>
      <xdr:rowOff>10981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146118</xdr:rowOff>
    </xdr:from>
    <xdr:to>
      <xdr:col>36</xdr:col>
      <xdr:colOff>165100</xdr:colOff>
      <xdr:row>77</xdr:row>
      <xdr:rowOff>76268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67395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85587</xdr:rowOff>
    </xdr:from>
    <xdr:to>
      <xdr:col>55</xdr:col>
      <xdr:colOff>0</xdr:colOff>
      <xdr:row>96</xdr:row>
      <xdr:rowOff>72687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73337"/>
          <a:ext cx="838200" cy="1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25498</xdr:rowOff>
    </xdr:from>
    <xdr:to>
      <xdr:col>50</xdr:col>
      <xdr:colOff>114300</xdr:colOff>
      <xdr:row>95</xdr:row>
      <xdr:rowOff>85587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13248"/>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25498</xdr:rowOff>
    </xdr:from>
    <xdr:to>
      <xdr:col>45</xdr:col>
      <xdr:colOff>177800</xdr:colOff>
      <xdr:row>96</xdr:row>
      <xdr:rowOff>52865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13248"/>
          <a:ext cx="889000" cy="1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93665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5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52865</xdr:rowOff>
    </xdr:from>
    <xdr:to>
      <xdr:col>41</xdr:col>
      <xdr:colOff>50800</xdr:colOff>
      <xdr:row>97</xdr:row>
      <xdr:rowOff>369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12065"/>
          <a:ext cx="889000" cy="1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102623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21887</xdr:rowOff>
    </xdr:from>
    <xdr:to>
      <xdr:col>55</xdr:col>
      <xdr:colOff>50800</xdr:colOff>
      <xdr:row>96</xdr:row>
      <xdr:rowOff>123487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5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34787</xdr:rowOff>
    </xdr:from>
    <xdr:to>
      <xdr:col>50</xdr:col>
      <xdr:colOff>165100</xdr:colOff>
      <xdr:row>95</xdr:row>
      <xdr:rowOff>136387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152914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0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146148</xdr:rowOff>
    </xdr:from>
    <xdr:to>
      <xdr:col>46</xdr:col>
      <xdr:colOff>38100</xdr:colOff>
      <xdr:row>95</xdr:row>
      <xdr:rowOff>76298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92825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0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2065</xdr:rowOff>
    </xdr:from>
    <xdr:to>
      <xdr:col>41</xdr:col>
      <xdr:colOff>101600</xdr:colOff>
      <xdr:row>96</xdr:row>
      <xdr:rowOff>103665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94792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5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121019</xdr:rowOff>
    </xdr:from>
    <xdr:to>
      <xdr:col>36</xdr:col>
      <xdr:colOff>165100</xdr:colOff>
      <xdr:row>97</xdr:row>
      <xdr:rowOff>51169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42296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136499</xdr:rowOff>
    </xdr:from>
    <xdr:to>
      <xdr:col>85</xdr:col>
      <xdr:colOff>127000</xdr:colOff>
      <xdr:row>34</xdr:row>
      <xdr:rowOff>166720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451449"/>
          <a:ext cx="838200" cy="54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93020</xdr:rowOff>
    </xdr:from>
    <xdr:to>
      <xdr:col>81</xdr:col>
      <xdr:colOff>50800</xdr:colOff>
      <xdr:row>31</xdr:row>
      <xdr:rowOff>136499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407970"/>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70116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9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93020</xdr:rowOff>
    </xdr:from>
    <xdr:to>
      <xdr:col>76</xdr:col>
      <xdr:colOff>114300</xdr:colOff>
      <xdr:row>33</xdr:row>
      <xdr:rowOff>70708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407970"/>
          <a:ext cx="889000" cy="3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14109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1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70708</xdr:rowOff>
    </xdr:from>
    <xdr:to>
      <xdr:col>71</xdr:col>
      <xdr:colOff>177800</xdr:colOff>
      <xdr:row>35</xdr:row>
      <xdr:rowOff>35870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728558"/>
          <a:ext cx="889000" cy="30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23436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86784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115920</xdr:rowOff>
    </xdr:from>
    <xdr:to>
      <xdr:col>85</xdr:col>
      <xdr:colOff>177800</xdr:colOff>
      <xdr:row>35</xdr:row>
      <xdr:rowOff>46070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138797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85699</xdr:rowOff>
    </xdr:from>
    <xdr:to>
      <xdr:col>81</xdr:col>
      <xdr:colOff>101600</xdr:colOff>
      <xdr:row>32</xdr:row>
      <xdr:rowOff>15849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32376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1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42220</xdr:rowOff>
    </xdr:from>
    <xdr:to>
      <xdr:col>76</xdr:col>
      <xdr:colOff>165100</xdr:colOff>
      <xdr:row>31</xdr:row>
      <xdr:rowOff>143820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3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160347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1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19908</xdr:rowOff>
    </xdr:from>
    <xdr:to>
      <xdr:col>72</xdr:col>
      <xdr:colOff>38100</xdr:colOff>
      <xdr:row>33</xdr:row>
      <xdr:rowOff>121508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6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138035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45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156520</xdr:rowOff>
    </xdr:from>
    <xdr:to>
      <xdr:col>67</xdr:col>
      <xdr:colOff>101600</xdr:colOff>
      <xdr:row>35</xdr:row>
      <xdr:rowOff>86670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77797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68780</xdr:rowOff>
    </xdr:from>
    <xdr:to>
      <xdr:col>85</xdr:col>
      <xdr:colOff>127000</xdr:colOff>
      <xdr:row>58</xdr:row>
      <xdr:rowOff>24530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41430"/>
          <a:ext cx="8382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68780</xdr:rowOff>
    </xdr:from>
    <xdr:to>
      <xdr:col>81</xdr:col>
      <xdr:colOff>50800</xdr:colOff>
      <xdr:row>57</xdr:row>
      <xdr:rowOff>109089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41430"/>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64784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109089</xdr:rowOff>
    </xdr:from>
    <xdr:to>
      <xdr:col>76</xdr:col>
      <xdr:colOff>114300</xdr:colOff>
      <xdr:row>58</xdr:row>
      <xdr:rowOff>20785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81739"/>
          <a:ext cx="889000" cy="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20785</xdr:rowOff>
    </xdr:from>
    <xdr:to>
      <xdr:col>71</xdr:col>
      <xdr:colOff>177800</xdr:colOff>
      <xdr:row>58</xdr:row>
      <xdr:rowOff>76454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964885"/>
          <a:ext cx="889000" cy="5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6229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145180</xdr:rowOff>
    </xdr:from>
    <xdr:to>
      <xdr:col>85</xdr:col>
      <xdr:colOff>177800</xdr:colOff>
      <xdr:row>58</xdr:row>
      <xdr:rowOff>75330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123607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17980</xdr:rowOff>
    </xdr:from>
    <xdr:to>
      <xdr:col>81</xdr:col>
      <xdr:colOff>101600</xdr:colOff>
      <xdr:row>57</xdr:row>
      <xdr:rowOff>119580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110707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8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58289</xdr:rowOff>
    </xdr:from>
    <xdr:to>
      <xdr:col>76</xdr:col>
      <xdr:colOff>165100</xdr:colOff>
      <xdr:row>57</xdr:row>
      <xdr:rowOff>159889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151016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141435</xdr:rowOff>
    </xdr:from>
    <xdr:to>
      <xdr:col>72</xdr:col>
      <xdr:colOff>38100</xdr:colOff>
      <xdr:row>58</xdr:row>
      <xdr:rowOff>71585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62712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00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25654</xdr:rowOff>
    </xdr:from>
    <xdr:to>
      <xdr:col>67</xdr:col>
      <xdr:colOff>101600</xdr:colOff>
      <xdr:row>58</xdr:row>
      <xdr:rowOff>127254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118381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6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80590</xdr:rowOff>
    </xdr:from>
    <xdr:to>
      <xdr:col>85</xdr:col>
      <xdr:colOff>127000</xdr:colOff>
      <xdr:row>77</xdr:row>
      <xdr:rowOff>133496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110790"/>
          <a:ext cx="838200" cy="2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133496</xdr:rowOff>
    </xdr:from>
    <xdr:to>
      <xdr:col>81</xdr:col>
      <xdr:colOff>50800</xdr:colOff>
      <xdr:row>78</xdr:row>
      <xdr:rowOff>75659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335146"/>
          <a:ext cx="889000" cy="1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38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109394</xdr:rowOff>
    </xdr:from>
    <xdr:to>
      <xdr:col>76</xdr:col>
      <xdr:colOff>114300</xdr:colOff>
      <xdr:row>78</xdr:row>
      <xdr:rowOff>75659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2968144"/>
          <a:ext cx="889000" cy="48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0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109394</xdr:rowOff>
    </xdr:from>
    <xdr:to>
      <xdr:col>71</xdr:col>
      <xdr:colOff>177800</xdr:colOff>
      <xdr:row>76</xdr:row>
      <xdr:rowOff>149726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968144"/>
          <a:ext cx="889000" cy="2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14749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138030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29790</xdr:rowOff>
    </xdr:from>
    <xdr:to>
      <xdr:col>85</xdr:col>
      <xdr:colOff>177800</xdr:colOff>
      <xdr:row>76</xdr:row>
      <xdr:rowOff>131390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0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52667</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29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82696</xdr:rowOff>
    </xdr:from>
    <xdr:to>
      <xdr:col>81</xdr:col>
      <xdr:colOff>101600</xdr:colOff>
      <xdr:row>78</xdr:row>
      <xdr:rowOff>12846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2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29373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05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24859</xdr:rowOff>
    </xdr:from>
    <xdr:to>
      <xdr:col>76</xdr:col>
      <xdr:colOff>165100</xdr:colOff>
      <xdr:row>78</xdr:row>
      <xdr:rowOff>126459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117586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4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58594</xdr:rowOff>
    </xdr:from>
    <xdr:to>
      <xdr:col>72</xdr:col>
      <xdr:colOff>38100</xdr:colOff>
      <xdr:row>75</xdr:row>
      <xdr:rowOff>160195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917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5271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69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98926</xdr:rowOff>
    </xdr:from>
    <xdr:to>
      <xdr:col>67</xdr:col>
      <xdr:colOff>101600</xdr:colOff>
      <xdr:row>77</xdr:row>
      <xdr:rowOff>29076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1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45603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29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1575</xdr:rowOff>
    </xdr:from>
    <xdr:to>
      <xdr:col>85</xdr:col>
      <xdr:colOff>127000</xdr:colOff>
      <xdr:row>92</xdr:row>
      <xdr:rowOff>5944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5774975"/>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169977</xdr:rowOff>
    </xdr:from>
    <xdr:to>
      <xdr:col>81</xdr:col>
      <xdr:colOff>50800</xdr:colOff>
      <xdr:row>92</xdr:row>
      <xdr:rowOff>1575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57719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48049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16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169977</xdr:rowOff>
    </xdr:from>
    <xdr:to>
      <xdr:col>76</xdr:col>
      <xdr:colOff>114300</xdr:colOff>
      <xdr:row>92</xdr:row>
      <xdr:rowOff>14376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771927"/>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65054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168390</xdr:rowOff>
    </xdr:from>
    <xdr:to>
      <xdr:col>71</xdr:col>
      <xdr:colOff>177800</xdr:colOff>
      <xdr:row>92</xdr:row>
      <xdr:rowOff>14376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770340"/>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53700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126594</xdr:rowOff>
    </xdr:from>
    <xdr:to>
      <xdr:col>85</xdr:col>
      <xdr:colOff>177800</xdr:colOff>
      <xdr:row>92</xdr:row>
      <xdr:rowOff>56744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7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149471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5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122225</xdr:rowOff>
    </xdr:from>
    <xdr:to>
      <xdr:col>81</xdr:col>
      <xdr:colOff>101600</xdr:colOff>
      <xdr:row>92</xdr:row>
      <xdr:rowOff>52375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7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68902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4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119177</xdr:rowOff>
    </xdr:from>
    <xdr:to>
      <xdr:col>76</xdr:col>
      <xdr:colOff>165100</xdr:colOff>
      <xdr:row>92</xdr:row>
      <xdr:rowOff>49327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7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65854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4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135026</xdr:rowOff>
    </xdr:from>
    <xdr:to>
      <xdr:col>72</xdr:col>
      <xdr:colOff>38100</xdr:colOff>
      <xdr:row>92</xdr:row>
      <xdr:rowOff>65176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7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81703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5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117590</xdr:rowOff>
    </xdr:from>
    <xdr:to>
      <xdr:col>67</xdr:col>
      <xdr:colOff>101600</xdr:colOff>
      <xdr:row>92</xdr:row>
      <xdr:rowOff>47740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7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64267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4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29972</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1323300" y="6716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103759</xdr:rowOff>
    </xdr:from>
    <xdr:to>
      <xdr:col>102</xdr:col>
      <xdr:colOff>165100</xdr:colOff>
      <xdr:row>39</xdr:row>
      <xdr:rowOff>33909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50436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xdr:rowOff>
    </xdr:from>
    <xdr:to>
      <xdr:col>98</xdr:col>
      <xdr:colOff>38100</xdr:colOff>
      <xdr:row>38</xdr:row>
      <xdr:rowOff>114681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131208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150622</xdr:rowOff>
    </xdr:from>
    <xdr:to>
      <xdr:col>116</xdr:col>
      <xdr:colOff>114300</xdr:colOff>
      <xdr:row>39</xdr:row>
      <xdr:rowOff>80772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313932"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・議会費については、本会議場等感染症防止対策事業の終了により数値が減少している。</a:t>
          </a:r>
        </a:p>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・総務費については、特別定額給付金事業、第２期ケーブルテレビエリア光化推進事業等の終了により数値が減少している。</a:t>
          </a:r>
        </a:p>
        <a:p>
          <a:r>
            <a:rPr kumimoji="1" lang="ja-JP" altLang="en-US" sz="1300">
              <a:latin typeface="ＭＳ Ｐゴシック" panose="020B0600070205080204" pitchFamily="50" charset="-128"/>
              <a:ea typeface="ＭＳ Ｐゴシック" panose="020B0600070205080204" pitchFamily="50" charset="-128"/>
            </a:rPr>
            <a:t>・衛生費については、新可燃ごみ処理施設整備に係る負担金の支出、可燃物中継施設改修事業、新型コロナウイルスワクチン接種事業等の実施により数値が上昇している。</a:t>
          </a:r>
        </a:p>
        <a:p>
          <a:r>
            <a:rPr kumimoji="1" lang="ja-JP" altLang="en-US" sz="1300">
              <a:latin typeface="ＭＳ Ｐゴシック" panose="020B0600070205080204" pitchFamily="50" charset="-128"/>
              <a:ea typeface="ＭＳ Ｐゴシック" panose="020B0600070205080204" pitchFamily="50" charset="-128"/>
            </a:rPr>
            <a:t>・消防費については、西部消防署庁舎新築整備事業の終了により数値が減少している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・災害復旧費については、令和３年災害に係る災害復旧事業（耕地、土木）の実施等により数値が上昇している。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　令和３年度の実質収支額は、新型コロナ感染症からの経済回復及び国の経済対策に伴い市税や地方交付税等の収入が大幅に増加したため、８２７百万円の黒字となり、実質収支比率は増加している。これに伴い単年度収支も５３４百万円の黒字であるが、財政調整基金へ新規積立や任意繰上償還は行わなかったため、実質単年度収支比率の改善は限定的である。取崩しを行わなかったため財政調整基金残高は横ばいだが、普通交付税再算定により標準財政規模が増加したため、標準財政規模比では前年度から減少した。</a:t>
          </a:r>
        </a:p>
        <a:p>
          <a:r>
            <a:rPr kumimoji="1" lang="ja-JP" altLang="en-US" sz="1200">
              <a:latin typeface="ＭＳ ゴシック" panose="020B0609070205080204" pitchFamily="49" charset="-128"/>
              <a:ea typeface="ＭＳ ゴシック" panose="020B0609070205080204" pitchFamily="49" charset="-128"/>
            </a:rPr>
            <a:t>　引き続き、財政調整基金を確保するとともに、実質単年度収支の均衡を図り、持続的な財政運営に努めていく必要がある。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令和３年度おいては全会計で黒字決算となっているが、特に一般会計及び病院事業会計においては黒字額が大幅に増加しており、標準財政規模比も増加している。</a:t>
          </a:r>
        </a:p>
        <a:p>
          <a:r>
            <a:rPr kumimoji="1" lang="ja-JP" altLang="en-US" sz="1400">
              <a:latin typeface="ＭＳ ゴシック" pitchFamily="49" charset="-128"/>
              <a:ea typeface="ＭＳ ゴシック" pitchFamily="49" charset="-128"/>
            </a:rPr>
            <a:t>　病院事業会計においては、新型コロナウイルス感染症患者等入院病床の確保に伴い国庫支出金が増加となったこと等により令和３年度は純損益で黒字となったが、新型コロナ対策に係る財政措置が終了する場合には昨年度までと同様に減価償却費の増等により純損益が赤字に転じる可能性が高い。今後も新病院建設に係る元利償還金が発生することから、厳しい経営状況にある。引き続き、診療分析の強化、病床稼働率の向上、医療従事者確保等といった診療機能の充実を進めるなど、経営基盤の強化を図っていく。</a:t>
          </a:r>
        </a:p>
        <a:p>
          <a:r>
            <a:rPr kumimoji="1" lang="ja-JP" altLang="en-US" sz="1400">
              <a:latin typeface="ＭＳ ゴシック" pitchFamily="49" charset="-128"/>
              <a:ea typeface="ＭＳ ゴシック" pitchFamily="49" charset="-128"/>
            </a:rPr>
            <a:t>　また、平成２９年度からの推移が示すように、水道事業会計における黒字額は年々減少してきている。今後についても、給水人口の減少などにより収入確保が困難な状況であり、また、老朽管の更新や地理的要因に係る維持管理的経費の高止まりが見込まれており、費用削減対策に努めながら一層経営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16_&#22320;&#26041;&#20844;&#20250;&#35336;&#21046;&#24230;/R5/230906&#20196;&#21644;&#65299;&#24180;&#24230;&#36001;&#25919;&#29366;&#27841;&#36039;&#26009;&#38598;&#12398;&#20316;&#25104;&#12395;&#12388;&#12356;&#12390;&#65288;2&#22238;&#30446;&#12539;&#22320;&#26041;&#20844;&#20250;&#35336;&#38306;&#20418;&#65289;/HP&#12450;&#12483;&#12503;&#12525;&#12540;&#12489;&#29992;/&#36001;&#25919;&#29366;&#27841;&#36039;&#26009;&#38598;/&#12304;&#36001;&#25919;&#29366;&#27841;&#36039;&#26009;&#38598;&#12305;_322059_&#22823;&#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94</v>
          </cell>
          <cell r="BX51">
            <v>101.6</v>
          </cell>
          <cell r="CF51">
            <v>105.4</v>
          </cell>
          <cell r="CN51">
            <v>87.3</v>
          </cell>
          <cell r="CV51">
            <v>88.3</v>
          </cell>
        </row>
        <row r="53">
          <cell r="BP53">
            <v>85.9</v>
          </cell>
          <cell r="BX53">
            <v>86.1</v>
          </cell>
          <cell r="CF53">
            <v>86.1</v>
          </cell>
          <cell r="CN53">
            <v>86.4</v>
          </cell>
          <cell r="CV53">
            <v>86.4</v>
          </cell>
        </row>
        <row r="55">
          <cell r="AN55" t="str">
            <v>類似団体内平均値</v>
          </cell>
          <cell r="BP55">
            <v>53.4</v>
          </cell>
          <cell r="BX55">
            <v>48</v>
          </cell>
          <cell r="CF55">
            <v>49.1</v>
          </cell>
          <cell r="CN55">
            <v>41.5</v>
          </cell>
          <cell r="CV55">
            <v>25.1</v>
          </cell>
        </row>
        <row r="57">
          <cell r="BP57">
            <v>59.6</v>
          </cell>
          <cell r="BX57">
            <v>60.8</v>
          </cell>
          <cell r="CF57">
            <v>61</v>
          </cell>
          <cell r="CN57">
            <v>61.7</v>
          </cell>
          <cell r="CV57">
            <v>63.1</v>
          </cell>
        </row>
        <row r="72">
          <cell r="BP72" t="str">
            <v>H29</v>
          </cell>
          <cell r="BX72" t="str">
            <v>H30</v>
          </cell>
          <cell r="CF72" t="str">
            <v>R01</v>
          </cell>
          <cell r="CN72" t="str">
            <v>R02</v>
          </cell>
          <cell r="CV72" t="str">
            <v>R03</v>
          </cell>
        </row>
        <row r="73">
          <cell r="AN73" t="str">
            <v>当該団体値</v>
          </cell>
          <cell r="BP73">
            <v>94</v>
          </cell>
          <cell r="BX73">
            <v>101.6</v>
          </cell>
          <cell r="CF73">
            <v>105.4</v>
          </cell>
          <cell r="CN73">
            <v>87.3</v>
          </cell>
          <cell r="CV73">
            <v>88.3</v>
          </cell>
        </row>
        <row r="75">
          <cell r="BP75">
            <v>13.6</v>
          </cell>
          <cell r="BX75">
            <v>13.8</v>
          </cell>
          <cell r="CF75">
            <v>13.8</v>
          </cell>
          <cell r="CN75">
            <v>12.7</v>
          </cell>
          <cell r="CV75">
            <v>12.1</v>
          </cell>
        </row>
        <row r="77">
          <cell r="AN77" t="str">
            <v>類似団体内平均値</v>
          </cell>
          <cell r="BP77">
            <v>53.4</v>
          </cell>
          <cell r="BX77">
            <v>48</v>
          </cell>
          <cell r="CF77">
            <v>49.1</v>
          </cell>
          <cell r="CN77">
            <v>41.5</v>
          </cell>
          <cell r="CV77">
            <v>25.1</v>
          </cell>
        </row>
        <row r="79">
          <cell r="BP79">
            <v>9.8000000000000007</v>
          </cell>
          <cell r="BX79">
            <v>9.6</v>
          </cell>
          <cell r="CF79">
            <v>9.5</v>
          </cell>
          <cell r="CN79">
            <v>9.1999999999999993</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Y54" sqref="Y54"/>
    </sheetView>
  </sheetViews>
  <sheetFormatPr defaultColWidth="0" defaultRowHeight="11" zeroHeight="1" x14ac:dyDescent="0.2"/>
  <cols>
    <col min="1" max="11" width="2.08984375" style="173" customWidth="1"/>
    <col min="12" max="12" width="2.26953125" style="173" customWidth="1"/>
    <col min="13" max="17" width="2.36328125" style="173" customWidth="1"/>
    <col min="18" max="119" width="2.08984375" style="173" customWidth="1"/>
    <col min="120" max="16384" width="0" style="173"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4"/>
      <c r="DK1" s="174"/>
      <c r="DL1" s="174"/>
      <c r="DM1" s="174"/>
      <c r="DN1" s="174"/>
      <c r="DO1" s="174"/>
    </row>
    <row r="2" spans="1:119" ht="24" thickBot="1" x14ac:dyDescent="0.25">
      <c r="B2" s="175" t="s">
        <v>81</v>
      </c>
      <c r="C2" s="175"/>
      <c r="D2" s="176"/>
    </row>
    <row r="3" spans="1:119" ht="18.75" customHeight="1" thickBot="1" x14ac:dyDescent="0.25">
      <c r="A3" s="174"/>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4"/>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28932284</v>
      </c>
      <c r="BO4" s="453"/>
      <c r="BP4" s="453"/>
      <c r="BQ4" s="453"/>
      <c r="BR4" s="453"/>
      <c r="BS4" s="453"/>
      <c r="BT4" s="453"/>
      <c r="BU4" s="454"/>
      <c r="BV4" s="452">
        <v>30351363</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v>
      </c>
      <c r="CU4" s="593"/>
      <c r="CV4" s="593"/>
      <c r="CW4" s="593"/>
      <c r="CX4" s="593"/>
      <c r="CY4" s="593"/>
      <c r="CZ4" s="593"/>
      <c r="DA4" s="594"/>
      <c r="DB4" s="592">
        <v>2.2000000000000002</v>
      </c>
      <c r="DC4" s="593"/>
      <c r="DD4" s="593"/>
      <c r="DE4" s="593"/>
      <c r="DF4" s="593"/>
      <c r="DG4" s="593"/>
      <c r="DH4" s="593"/>
      <c r="DI4" s="594"/>
    </row>
    <row r="5" spans="1:119" ht="18.75" customHeight="1" x14ac:dyDescent="0.2">
      <c r="A5" s="174"/>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27947404</v>
      </c>
      <c r="BO5" s="424"/>
      <c r="BP5" s="424"/>
      <c r="BQ5" s="424"/>
      <c r="BR5" s="424"/>
      <c r="BS5" s="424"/>
      <c r="BT5" s="424"/>
      <c r="BU5" s="425"/>
      <c r="BV5" s="423">
        <v>29762803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90.6</v>
      </c>
      <c r="CU5" s="421"/>
      <c r="CV5" s="421"/>
      <c r="CW5" s="421"/>
      <c r="CX5" s="421"/>
      <c r="CY5" s="421"/>
      <c r="CZ5" s="421"/>
      <c r="DA5" s="422"/>
      <c r="DB5" s="420">
        <v>96.7</v>
      </c>
      <c r="DC5" s="421"/>
      <c r="DD5" s="421"/>
      <c r="DE5" s="421"/>
      <c r="DF5" s="421"/>
      <c r="DG5" s="421"/>
      <c r="DH5" s="421"/>
      <c r="DI5" s="422"/>
    </row>
    <row r="6" spans="1:119" ht="18.75" customHeight="1" x14ac:dyDescent="0.2">
      <c r="A6" s="174"/>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984880</v>
      </c>
      <c r="BO6" s="424"/>
      <c r="BP6" s="424"/>
      <c r="BQ6" s="424"/>
      <c r="BR6" s="424"/>
      <c r="BS6" s="424"/>
      <c r="BT6" s="424"/>
      <c r="BU6" s="425"/>
      <c r="BV6" s="423">
        <v>588560</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93.8</v>
      </c>
      <c r="CU6" s="567"/>
      <c r="CV6" s="567"/>
      <c r="CW6" s="567"/>
      <c r="CX6" s="567"/>
      <c r="CY6" s="567"/>
      <c r="CZ6" s="567"/>
      <c r="DA6" s="568"/>
      <c r="DB6" s="566">
        <v>99.6</v>
      </c>
      <c r="DC6" s="567"/>
      <c r="DD6" s="567"/>
      <c r="DE6" s="567"/>
      <c r="DF6" s="567"/>
      <c r="DG6" s="567"/>
      <c r="DH6" s="567"/>
      <c r="DI6" s="568"/>
    </row>
    <row r="7" spans="1:119" ht="18.75" customHeight="1" x14ac:dyDescent="0.2">
      <c r="A7" s="174"/>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157417</v>
      </c>
      <c r="BO7" s="424"/>
      <c r="BP7" s="424"/>
      <c r="BQ7" s="424"/>
      <c r="BR7" s="424"/>
      <c r="BS7" s="424"/>
      <c r="BT7" s="424"/>
      <c r="BU7" s="425"/>
      <c r="BV7" s="423">
        <v>294819</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13687307</v>
      </c>
      <c r="CU7" s="424"/>
      <c r="CV7" s="424"/>
      <c r="CW7" s="424"/>
      <c r="CX7" s="424"/>
      <c r="CY7" s="424"/>
      <c r="CZ7" s="424"/>
      <c r="DA7" s="425"/>
      <c r="DB7" s="423">
        <v>13413207</v>
      </c>
      <c r="DC7" s="424"/>
      <c r="DD7" s="424"/>
      <c r="DE7" s="424"/>
      <c r="DF7" s="424"/>
      <c r="DG7" s="424"/>
      <c r="DH7" s="424"/>
      <c r="DI7" s="425"/>
    </row>
    <row r="8" spans="1:119" ht="18.75" customHeight="1" thickBot="1" x14ac:dyDescent="0.25">
      <c r="A8" s="174"/>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94</v>
      </c>
      <c r="AV8" s="482"/>
      <c r="AW8" s="482"/>
      <c r="AX8" s="482"/>
      <c r="AY8" s="437" t="s">
        <v>109</v>
      </c>
      <c r="AZ8" s="438"/>
      <c r="BA8" s="438"/>
      <c r="BB8" s="438"/>
      <c r="BC8" s="438"/>
      <c r="BD8" s="438"/>
      <c r="BE8" s="438"/>
      <c r="BF8" s="438"/>
      <c r="BG8" s="438"/>
      <c r="BH8" s="438"/>
      <c r="BI8" s="438"/>
      <c r="BJ8" s="438"/>
      <c r="BK8" s="438"/>
      <c r="BL8" s="438"/>
      <c r="BM8" s="439"/>
      <c r="BN8" s="423">
        <v>827463</v>
      </c>
      <c r="BO8" s="424"/>
      <c r="BP8" s="424"/>
      <c r="BQ8" s="424"/>
      <c r="BR8" s="424"/>
      <c r="BS8" s="424"/>
      <c r="BT8" s="424"/>
      <c r="BU8" s="425"/>
      <c r="BV8" s="423">
        <v>293741</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0.28000000000000003</v>
      </c>
      <c r="CU8" s="527"/>
      <c r="CV8" s="527"/>
      <c r="CW8" s="527"/>
      <c r="CX8" s="527"/>
      <c r="CY8" s="527"/>
      <c r="CZ8" s="527"/>
      <c r="DA8" s="528"/>
      <c r="DB8" s="526">
        <v>0.28999999999999998</v>
      </c>
      <c r="DC8" s="527"/>
      <c r="DD8" s="527"/>
      <c r="DE8" s="527"/>
      <c r="DF8" s="527"/>
      <c r="DG8" s="527"/>
      <c r="DH8" s="527"/>
      <c r="DI8" s="528"/>
    </row>
    <row r="9" spans="1:119" ht="18.75" customHeight="1" thickBot="1" x14ac:dyDescent="0.25">
      <c r="A9" s="174"/>
      <c r="B9" s="555" t="s">
        <v>111</v>
      </c>
      <c r="C9" s="556"/>
      <c r="D9" s="556"/>
      <c r="E9" s="556"/>
      <c r="F9" s="556"/>
      <c r="G9" s="556"/>
      <c r="H9" s="556"/>
      <c r="I9" s="556"/>
      <c r="J9" s="556"/>
      <c r="K9" s="474"/>
      <c r="L9" s="557" t="s">
        <v>112</v>
      </c>
      <c r="M9" s="558"/>
      <c r="N9" s="558"/>
      <c r="O9" s="558"/>
      <c r="P9" s="558"/>
      <c r="Q9" s="559"/>
      <c r="R9" s="560">
        <v>32846</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94</v>
      </c>
      <c r="AV9" s="482"/>
      <c r="AW9" s="482"/>
      <c r="AX9" s="482"/>
      <c r="AY9" s="437" t="s">
        <v>115</v>
      </c>
      <c r="AZ9" s="438"/>
      <c r="BA9" s="438"/>
      <c r="BB9" s="438"/>
      <c r="BC9" s="438"/>
      <c r="BD9" s="438"/>
      <c r="BE9" s="438"/>
      <c r="BF9" s="438"/>
      <c r="BG9" s="438"/>
      <c r="BH9" s="438"/>
      <c r="BI9" s="438"/>
      <c r="BJ9" s="438"/>
      <c r="BK9" s="438"/>
      <c r="BL9" s="438"/>
      <c r="BM9" s="439"/>
      <c r="BN9" s="423">
        <v>533722</v>
      </c>
      <c r="BO9" s="424"/>
      <c r="BP9" s="424"/>
      <c r="BQ9" s="424"/>
      <c r="BR9" s="424"/>
      <c r="BS9" s="424"/>
      <c r="BT9" s="424"/>
      <c r="BU9" s="425"/>
      <c r="BV9" s="423">
        <v>-92716</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18.5</v>
      </c>
      <c r="CU9" s="421"/>
      <c r="CV9" s="421"/>
      <c r="CW9" s="421"/>
      <c r="CX9" s="421"/>
      <c r="CY9" s="421"/>
      <c r="CZ9" s="421"/>
      <c r="DA9" s="422"/>
      <c r="DB9" s="420">
        <v>19.3</v>
      </c>
      <c r="DC9" s="421"/>
      <c r="DD9" s="421"/>
      <c r="DE9" s="421"/>
      <c r="DF9" s="421"/>
      <c r="DG9" s="421"/>
      <c r="DH9" s="421"/>
      <c r="DI9" s="422"/>
    </row>
    <row r="10" spans="1:119" ht="18.75" customHeight="1" thickBot="1" x14ac:dyDescent="0.25">
      <c r="A10" s="174"/>
      <c r="B10" s="555"/>
      <c r="C10" s="556"/>
      <c r="D10" s="556"/>
      <c r="E10" s="556"/>
      <c r="F10" s="556"/>
      <c r="G10" s="556"/>
      <c r="H10" s="556"/>
      <c r="I10" s="556"/>
      <c r="J10" s="556"/>
      <c r="K10" s="474"/>
      <c r="L10" s="379" t="s">
        <v>117</v>
      </c>
      <c r="M10" s="380"/>
      <c r="N10" s="380"/>
      <c r="O10" s="380"/>
      <c r="P10" s="380"/>
      <c r="Q10" s="381"/>
      <c r="R10" s="376">
        <v>35166</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56</v>
      </c>
      <c r="BO10" s="424"/>
      <c r="BP10" s="424"/>
      <c r="BQ10" s="424"/>
      <c r="BR10" s="424"/>
      <c r="BS10" s="424"/>
      <c r="BT10" s="424"/>
      <c r="BU10" s="425"/>
      <c r="BV10" s="423">
        <v>401</v>
      </c>
      <c r="BW10" s="424"/>
      <c r="BX10" s="424"/>
      <c r="BY10" s="424"/>
      <c r="BZ10" s="424"/>
      <c r="CA10" s="424"/>
      <c r="CB10" s="424"/>
      <c r="CC10" s="425"/>
      <c r="CD10" s="177" t="s">
        <v>121</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4"/>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2">
      <c r="A12" s="174"/>
      <c r="B12" s="529" t="s">
        <v>129</v>
      </c>
      <c r="C12" s="530"/>
      <c r="D12" s="530"/>
      <c r="E12" s="530"/>
      <c r="F12" s="530"/>
      <c r="G12" s="530"/>
      <c r="H12" s="530"/>
      <c r="I12" s="530"/>
      <c r="J12" s="530"/>
      <c r="K12" s="531"/>
      <c r="L12" s="538" t="s">
        <v>130</v>
      </c>
      <c r="M12" s="539"/>
      <c r="N12" s="539"/>
      <c r="O12" s="539"/>
      <c r="P12" s="539"/>
      <c r="Q12" s="540"/>
      <c r="R12" s="541">
        <v>33243</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125</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128</v>
      </c>
      <c r="DC12" s="527"/>
      <c r="DD12" s="527"/>
      <c r="DE12" s="527"/>
      <c r="DF12" s="527"/>
      <c r="DG12" s="527"/>
      <c r="DH12" s="527"/>
      <c r="DI12" s="528"/>
    </row>
    <row r="13" spans="1:119" ht="18.75" customHeight="1" x14ac:dyDescent="0.2">
      <c r="A13" s="174"/>
      <c r="B13" s="532"/>
      <c r="C13" s="533"/>
      <c r="D13" s="533"/>
      <c r="E13" s="533"/>
      <c r="F13" s="533"/>
      <c r="G13" s="533"/>
      <c r="H13" s="533"/>
      <c r="I13" s="533"/>
      <c r="J13" s="533"/>
      <c r="K13" s="534"/>
      <c r="L13" s="183"/>
      <c r="M13" s="507" t="s">
        <v>136</v>
      </c>
      <c r="N13" s="508"/>
      <c r="O13" s="508"/>
      <c r="P13" s="508"/>
      <c r="Q13" s="509"/>
      <c r="R13" s="510">
        <v>32871</v>
      </c>
      <c r="S13" s="511"/>
      <c r="T13" s="511"/>
      <c r="U13" s="511"/>
      <c r="V13" s="512"/>
      <c r="W13" s="513" t="s">
        <v>137</v>
      </c>
      <c r="X13" s="409"/>
      <c r="Y13" s="409"/>
      <c r="Z13" s="409"/>
      <c r="AA13" s="409"/>
      <c r="AB13" s="410"/>
      <c r="AC13" s="376">
        <v>1404</v>
      </c>
      <c r="AD13" s="377"/>
      <c r="AE13" s="377"/>
      <c r="AF13" s="377"/>
      <c r="AG13" s="378"/>
      <c r="AH13" s="376">
        <v>1678</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533778</v>
      </c>
      <c r="BO13" s="424"/>
      <c r="BP13" s="424"/>
      <c r="BQ13" s="424"/>
      <c r="BR13" s="424"/>
      <c r="BS13" s="424"/>
      <c r="BT13" s="424"/>
      <c r="BU13" s="425"/>
      <c r="BV13" s="423">
        <v>-92315</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12.1</v>
      </c>
      <c r="CU13" s="421"/>
      <c r="CV13" s="421"/>
      <c r="CW13" s="421"/>
      <c r="CX13" s="421"/>
      <c r="CY13" s="421"/>
      <c r="CZ13" s="421"/>
      <c r="DA13" s="422"/>
      <c r="DB13" s="420">
        <v>12.7</v>
      </c>
      <c r="DC13" s="421"/>
      <c r="DD13" s="421"/>
      <c r="DE13" s="421"/>
      <c r="DF13" s="421"/>
      <c r="DG13" s="421"/>
      <c r="DH13" s="421"/>
      <c r="DI13" s="422"/>
    </row>
    <row r="14" spans="1:119" ht="18.75" customHeight="1" thickBot="1" x14ac:dyDescent="0.25">
      <c r="A14" s="174"/>
      <c r="B14" s="532"/>
      <c r="C14" s="533"/>
      <c r="D14" s="533"/>
      <c r="E14" s="533"/>
      <c r="F14" s="533"/>
      <c r="G14" s="533"/>
      <c r="H14" s="533"/>
      <c r="I14" s="533"/>
      <c r="J14" s="533"/>
      <c r="K14" s="534"/>
      <c r="L14" s="497" t="s">
        <v>142</v>
      </c>
      <c r="M14" s="550"/>
      <c r="N14" s="550"/>
      <c r="O14" s="550"/>
      <c r="P14" s="550"/>
      <c r="Q14" s="551"/>
      <c r="R14" s="510">
        <v>33800</v>
      </c>
      <c r="S14" s="511"/>
      <c r="T14" s="511"/>
      <c r="U14" s="511"/>
      <c r="V14" s="512"/>
      <c r="W14" s="514"/>
      <c r="X14" s="412"/>
      <c r="Y14" s="412"/>
      <c r="Z14" s="412"/>
      <c r="AA14" s="412"/>
      <c r="AB14" s="413"/>
      <c r="AC14" s="503">
        <v>8.9</v>
      </c>
      <c r="AD14" s="504"/>
      <c r="AE14" s="504"/>
      <c r="AF14" s="504"/>
      <c r="AG14" s="505"/>
      <c r="AH14" s="503">
        <v>10.1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88.3</v>
      </c>
      <c r="CU14" s="521"/>
      <c r="CV14" s="521"/>
      <c r="CW14" s="521"/>
      <c r="CX14" s="521"/>
      <c r="CY14" s="521"/>
      <c r="CZ14" s="521"/>
      <c r="DA14" s="522"/>
      <c r="DB14" s="520">
        <v>87.3</v>
      </c>
      <c r="DC14" s="521"/>
      <c r="DD14" s="521"/>
      <c r="DE14" s="521"/>
      <c r="DF14" s="521"/>
      <c r="DG14" s="521"/>
      <c r="DH14" s="521"/>
      <c r="DI14" s="522"/>
    </row>
    <row r="15" spans="1:119" ht="18.75" customHeight="1" x14ac:dyDescent="0.2">
      <c r="A15" s="174"/>
      <c r="B15" s="532"/>
      <c r="C15" s="533"/>
      <c r="D15" s="533"/>
      <c r="E15" s="533"/>
      <c r="F15" s="533"/>
      <c r="G15" s="533"/>
      <c r="H15" s="533"/>
      <c r="I15" s="533"/>
      <c r="J15" s="533"/>
      <c r="K15" s="534"/>
      <c r="L15" s="183"/>
      <c r="M15" s="507" t="s">
        <v>136</v>
      </c>
      <c r="N15" s="508"/>
      <c r="O15" s="508"/>
      <c r="P15" s="508"/>
      <c r="Q15" s="509"/>
      <c r="R15" s="510">
        <v>33436</v>
      </c>
      <c r="S15" s="511"/>
      <c r="T15" s="511"/>
      <c r="U15" s="511"/>
      <c r="V15" s="512"/>
      <c r="W15" s="513" t="s">
        <v>144</v>
      </c>
      <c r="X15" s="409"/>
      <c r="Y15" s="409"/>
      <c r="Z15" s="409"/>
      <c r="AA15" s="409"/>
      <c r="AB15" s="410"/>
      <c r="AC15" s="376">
        <v>4191</v>
      </c>
      <c r="AD15" s="377"/>
      <c r="AE15" s="377"/>
      <c r="AF15" s="377"/>
      <c r="AG15" s="378"/>
      <c r="AH15" s="376">
        <v>4276</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3432751</v>
      </c>
      <c r="BO15" s="453"/>
      <c r="BP15" s="453"/>
      <c r="BQ15" s="453"/>
      <c r="BR15" s="453"/>
      <c r="BS15" s="453"/>
      <c r="BT15" s="453"/>
      <c r="BU15" s="454"/>
      <c r="BV15" s="452">
        <v>3527990</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4"/>
      <c r="CU15" s="185"/>
      <c r="CV15" s="185"/>
      <c r="CW15" s="185"/>
      <c r="CX15" s="185"/>
      <c r="CY15" s="185"/>
      <c r="CZ15" s="185"/>
      <c r="DA15" s="186"/>
      <c r="DB15" s="184"/>
      <c r="DC15" s="185"/>
      <c r="DD15" s="185"/>
      <c r="DE15" s="185"/>
      <c r="DF15" s="185"/>
      <c r="DG15" s="185"/>
      <c r="DH15" s="185"/>
      <c r="DI15" s="186"/>
    </row>
    <row r="16" spans="1:119" ht="18.75" customHeight="1" x14ac:dyDescent="0.2">
      <c r="A16" s="174"/>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26.6</v>
      </c>
      <c r="AD16" s="504"/>
      <c r="AE16" s="504"/>
      <c r="AF16" s="504"/>
      <c r="AG16" s="505"/>
      <c r="AH16" s="503">
        <v>25.7</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12364080</v>
      </c>
      <c r="BO16" s="424"/>
      <c r="BP16" s="424"/>
      <c r="BQ16" s="424"/>
      <c r="BR16" s="424"/>
      <c r="BS16" s="424"/>
      <c r="BT16" s="424"/>
      <c r="BU16" s="425"/>
      <c r="BV16" s="423">
        <v>12101032</v>
      </c>
      <c r="BW16" s="424"/>
      <c r="BX16" s="424"/>
      <c r="BY16" s="424"/>
      <c r="BZ16" s="424"/>
      <c r="CA16" s="424"/>
      <c r="CB16" s="424"/>
      <c r="CC16" s="425"/>
      <c r="CD16" s="187"/>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4"/>
      <c r="B17" s="535"/>
      <c r="C17" s="536"/>
      <c r="D17" s="536"/>
      <c r="E17" s="536"/>
      <c r="F17" s="536"/>
      <c r="G17" s="536"/>
      <c r="H17" s="536"/>
      <c r="I17" s="536"/>
      <c r="J17" s="536"/>
      <c r="K17" s="537"/>
      <c r="L17" s="188"/>
      <c r="M17" s="516" t="s">
        <v>150</v>
      </c>
      <c r="N17" s="517"/>
      <c r="O17" s="517"/>
      <c r="P17" s="517"/>
      <c r="Q17" s="518"/>
      <c r="R17" s="500" t="s">
        <v>151</v>
      </c>
      <c r="S17" s="501"/>
      <c r="T17" s="501"/>
      <c r="U17" s="501"/>
      <c r="V17" s="502"/>
      <c r="W17" s="513" t="s">
        <v>152</v>
      </c>
      <c r="X17" s="409"/>
      <c r="Y17" s="409"/>
      <c r="Z17" s="409"/>
      <c r="AA17" s="409"/>
      <c r="AB17" s="410"/>
      <c r="AC17" s="376">
        <v>10156</v>
      </c>
      <c r="AD17" s="377"/>
      <c r="AE17" s="377"/>
      <c r="AF17" s="377"/>
      <c r="AG17" s="378"/>
      <c r="AH17" s="376">
        <v>10657</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4255823</v>
      </c>
      <c r="BO17" s="424"/>
      <c r="BP17" s="424"/>
      <c r="BQ17" s="424"/>
      <c r="BR17" s="424"/>
      <c r="BS17" s="424"/>
      <c r="BT17" s="424"/>
      <c r="BU17" s="425"/>
      <c r="BV17" s="423">
        <v>4383391</v>
      </c>
      <c r="BW17" s="424"/>
      <c r="BX17" s="424"/>
      <c r="BY17" s="424"/>
      <c r="BZ17" s="424"/>
      <c r="CA17" s="424"/>
      <c r="CB17" s="424"/>
      <c r="CC17" s="425"/>
      <c r="CD17" s="187"/>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4"/>
      <c r="B18" s="473" t="s">
        <v>154</v>
      </c>
      <c r="C18" s="474"/>
      <c r="D18" s="474"/>
      <c r="E18" s="475"/>
      <c r="F18" s="475"/>
      <c r="G18" s="475"/>
      <c r="H18" s="475"/>
      <c r="I18" s="475"/>
      <c r="J18" s="475"/>
      <c r="K18" s="475"/>
      <c r="L18" s="476">
        <v>435.34</v>
      </c>
      <c r="M18" s="476"/>
      <c r="N18" s="476"/>
      <c r="O18" s="476"/>
      <c r="P18" s="476"/>
      <c r="Q18" s="476"/>
      <c r="R18" s="477"/>
      <c r="S18" s="477"/>
      <c r="T18" s="477"/>
      <c r="U18" s="477"/>
      <c r="V18" s="478"/>
      <c r="W18" s="494"/>
      <c r="X18" s="495"/>
      <c r="Y18" s="495"/>
      <c r="Z18" s="495"/>
      <c r="AA18" s="495"/>
      <c r="AB18" s="519"/>
      <c r="AC18" s="393">
        <v>64.5</v>
      </c>
      <c r="AD18" s="394"/>
      <c r="AE18" s="394"/>
      <c r="AF18" s="394"/>
      <c r="AG18" s="479"/>
      <c r="AH18" s="393">
        <v>64.2</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13005661</v>
      </c>
      <c r="BO18" s="424"/>
      <c r="BP18" s="424"/>
      <c r="BQ18" s="424"/>
      <c r="BR18" s="424"/>
      <c r="BS18" s="424"/>
      <c r="BT18" s="424"/>
      <c r="BU18" s="425"/>
      <c r="BV18" s="423">
        <v>13215242</v>
      </c>
      <c r="BW18" s="424"/>
      <c r="BX18" s="424"/>
      <c r="BY18" s="424"/>
      <c r="BZ18" s="424"/>
      <c r="CA18" s="424"/>
      <c r="CB18" s="424"/>
      <c r="CC18" s="425"/>
      <c r="CD18" s="187"/>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4"/>
      <c r="B19" s="473" t="s">
        <v>156</v>
      </c>
      <c r="C19" s="474"/>
      <c r="D19" s="474"/>
      <c r="E19" s="475"/>
      <c r="F19" s="475"/>
      <c r="G19" s="475"/>
      <c r="H19" s="475"/>
      <c r="I19" s="475"/>
      <c r="J19" s="475"/>
      <c r="K19" s="475"/>
      <c r="L19" s="483">
        <v>75</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17160760</v>
      </c>
      <c r="BO19" s="424"/>
      <c r="BP19" s="424"/>
      <c r="BQ19" s="424"/>
      <c r="BR19" s="424"/>
      <c r="BS19" s="424"/>
      <c r="BT19" s="424"/>
      <c r="BU19" s="425"/>
      <c r="BV19" s="423">
        <v>16699522</v>
      </c>
      <c r="BW19" s="424"/>
      <c r="BX19" s="424"/>
      <c r="BY19" s="424"/>
      <c r="BZ19" s="424"/>
      <c r="CA19" s="424"/>
      <c r="CB19" s="424"/>
      <c r="CC19" s="425"/>
      <c r="CD19" s="187"/>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4"/>
      <c r="B20" s="473" t="s">
        <v>158</v>
      </c>
      <c r="C20" s="474"/>
      <c r="D20" s="474"/>
      <c r="E20" s="475"/>
      <c r="F20" s="475"/>
      <c r="G20" s="475"/>
      <c r="H20" s="475"/>
      <c r="I20" s="475"/>
      <c r="J20" s="475"/>
      <c r="K20" s="475"/>
      <c r="L20" s="483">
        <v>13343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87"/>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4"/>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87"/>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4"/>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32052771</v>
      </c>
      <c r="BO22" s="453"/>
      <c r="BP22" s="453"/>
      <c r="BQ22" s="453"/>
      <c r="BR22" s="453"/>
      <c r="BS22" s="453"/>
      <c r="BT22" s="453"/>
      <c r="BU22" s="454"/>
      <c r="BV22" s="452">
        <v>31148557</v>
      </c>
      <c r="BW22" s="453"/>
      <c r="BX22" s="453"/>
      <c r="BY22" s="453"/>
      <c r="BZ22" s="453"/>
      <c r="CA22" s="453"/>
      <c r="CB22" s="453"/>
      <c r="CC22" s="454"/>
      <c r="CD22" s="187"/>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4"/>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25075306</v>
      </c>
      <c r="BO23" s="424"/>
      <c r="BP23" s="424"/>
      <c r="BQ23" s="424"/>
      <c r="BR23" s="424"/>
      <c r="BS23" s="424"/>
      <c r="BT23" s="424"/>
      <c r="BU23" s="425"/>
      <c r="BV23" s="423">
        <v>23708473</v>
      </c>
      <c r="BW23" s="424"/>
      <c r="BX23" s="424"/>
      <c r="BY23" s="424"/>
      <c r="BZ23" s="424"/>
      <c r="CA23" s="424"/>
      <c r="CB23" s="424"/>
      <c r="CC23" s="425"/>
      <c r="CD23" s="187"/>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4"/>
      <c r="B24" s="402"/>
      <c r="C24" s="403"/>
      <c r="D24" s="404"/>
      <c r="E24" s="379" t="s">
        <v>168</v>
      </c>
      <c r="F24" s="380"/>
      <c r="G24" s="380"/>
      <c r="H24" s="380"/>
      <c r="I24" s="380"/>
      <c r="J24" s="380"/>
      <c r="K24" s="381"/>
      <c r="L24" s="376">
        <v>1</v>
      </c>
      <c r="M24" s="377"/>
      <c r="N24" s="377"/>
      <c r="O24" s="377"/>
      <c r="P24" s="378"/>
      <c r="Q24" s="376">
        <v>7800</v>
      </c>
      <c r="R24" s="377"/>
      <c r="S24" s="377"/>
      <c r="T24" s="377"/>
      <c r="U24" s="377"/>
      <c r="V24" s="378"/>
      <c r="W24" s="466"/>
      <c r="X24" s="403"/>
      <c r="Y24" s="404"/>
      <c r="Z24" s="379" t="s">
        <v>169</v>
      </c>
      <c r="AA24" s="380"/>
      <c r="AB24" s="380"/>
      <c r="AC24" s="380"/>
      <c r="AD24" s="380"/>
      <c r="AE24" s="380"/>
      <c r="AF24" s="380"/>
      <c r="AG24" s="381"/>
      <c r="AH24" s="376">
        <v>426</v>
      </c>
      <c r="AI24" s="377"/>
      <c r="AJ24" s="377"/>
      <c r="AK24" s="377"/>
      <c r="AL24" s="378"/>
      <c r="AM24" s="376">
        <v>1332102</v>
      </c>
      <c r="AN24" s="377"/>
      <c r="AO24" s="377"/>
      <c r="AP24" s="377"/>
      <c r="AQ24" s="377"/>
      <c r="AR24" s="378"/>
      <c r="AS24" s="376">
        <v>3127</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24446193</v>
      </c>
      <c r="BO24" s="424"/>
      <c r="BP24" s="424"/>
      <c r="BQ24" s="424"/>
      <c r="BR24" s="424"/>
      <c r="BS24" s="424"/>
      <c r="BT24" s="424"/>
      <c r="BU24" s="425"/>
      <c r="BV24" s="423">
        <v>23359830</v>
      </c>
      <c r="BW24" s="424"/>
      <c r="BX24" s="424"/>
      <c r="BY24" s="424"/>
      <c r="BZ24" s="424"/>
      <c r="CA24" s="424"/>
      <c r="CB24" s="424"/>
      <c r="CC24" s="425"/>
      <c r="CD24" s="187"/>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4"/>
      <c r="B25" s="402"/>
      <c r="C25" s="403"/>
      <c r="D25" s="404"/>
      <c r="E25" s="379" t="s">
        <v>171</v>
      </c>
      <c r="F25" s="380"/>
      <c r="G25" s="380"/>
      <c r="H25" s="380"/>
      <c r="I25" s="380"/>
      <c r="J25" s="380"/>
      <c r="K25" s="381"/>
      <c r="L25" s="376">
        <v>1</v>
      </c>
      <c r="M25" s="377"/>
      <c r="N25" s="377"/>
      <c r="O25" s="377"/>
      <c r="P25" s="378"/>
      <c r="Q25" s="376">
        <v>6600</v>
      </c>
      <c r="R25" s="377"/>
      <c r="S25" s="377"/>
      <c r="T25" s="377"/>
      <c r="U25" s="377"/>
      <c r="V25" s="378"/>
      <c r="W25" s="466"/>
      <c r="X25" s="403"/>
      <c r="Y25" s="404"/>
      <c r="Z25" s="379" t="s">
        <v>172</v>
      </c>
      <c r="AA25" s="380"/>
      <c r="AB25" s="380"/>
      <c r="AC25" s="380"/>
      <c r="AD25" s="380"/>
      <c r="AE25" s="380"/>
      <c r="AF25" s="380"/>
      <c r="AG25" s="381"/>
      <c r="AH25" s="376">
        <v>83</v>
      </c>
      <c r="AI25" s="377"/>
      <c r="AJ25" s="377"/>
      <c r="AK25" s="377"/>
      <c r="AL25" s="378"/>
      <c r="AM25" s="376">
        <v>245929</v>
      </c>
      <c r="AN25" s="377"/>
      <c r="AO25" s="377"/>
      <c r="AP25" s="377"/>
      <c r="AQ25" s="377"/>
      <c r="AR25" s="378"/>
      <c r="AS25" s="376">
        <v>2963</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1712618</v>
      </c>
      <c r="BO25" s="453"/>
      <c r="BP25" s="453"/>
      <c r="BQ25" s="453"/>
      <c r="BR25" s="453"/>
      <c r="BS25" s="453"/>
      <c r="BT25" s="453"/>
      <c r="BU25" s="454"/>
      <c r="BV25" s="452">
        <v>1432625</v>
      </c>
      <c r="BW25" s="453"/>
      <c r="BX25" s="453"/>
      <c r="BY25" s="453"/>
      <c r="BZ25" s="453"/>
      <c r="CA25" s="453"/>
      <c r="CB25" s="453"/>
      <c r="CC25" s="454"/>
      <c r="CD25" s="187"/>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4"/>
      <c r="B26" s="402"/>
      <c r="C26" s="403"/>
      <c r="D26" s="404"/>
      <c r="E26" s="379" t="s">
        <v>174</v>
      </c>
      <c r="F26" s="380"/>
      <c r="G26" s="380"/>
      <c r="H26" s="380"/>
      <c r="I26" s="380"/>
      <c r="J26" s="380"/>
      <c r="K26" s="381"/>
      <c r="L26" s="376">
        <v>1</v>
      </c>
      <c r="M26" s="377"/>
      <c r="N26" s="377"/>
      <c r="O26" s="377"/>
      <c r="P26" s="378"/>
      <c r="Q26" s="376">
        <v>5500</v>
      </c>
      <c r="R26" s="377"/>
      <c r="S26" s="377"/>
      <c r="T26" s="377"/>
      <c r="U26" s="377"/>
      <c r="V26" s="378"/>
      <c r="W26" s="466"/>
      <c r="X26" s="403"/>
      <c r="Y26" s="404"/>
      <c r="Z26" s="379" t="s">
        <v>175</v>
      </c>
      <c r="AA26" s="434"/>
      <c r="AB26" s="434"/>
      <c r="AC26" s="434"/>
      <c r="AD26" s="434"/>
      <c r="AE26" s="434"/>
      <c r="AF26" s="434"/>
      <c r="AG26" s="435"/>
      <c r="AH26" s="376">
        <v>6</v>
      </c>
      <c r="AI26" s="377"/>
      <c r="AJ26" s="377"/>
      <c r="AK26" s="377"/>
      <c r="AL26" s="378"/>
      <c r="AM26" s="376">
        <v>18348</v>
      </c>
      <c r="AN26" s="377"/>
      <c r="AO26" s="377"/>
      <c r="AP26" s="377"/>
      <c r="AQ26" s="377"/>
      <c r="AR26" s="378"/>
      <c r="AS26" s="376">
        <v>3058</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128</v>
      </c>
      <c r="BW26" s="424"/>
      <c r="BX26" s="424"/>
      <c r="BY26" s="424"/>
      <c r="BZ26" s="424"/>
      <c r="CA26" s="424"/>
      <c r="CB26" s="424"/>
      <c r="CC26" s="425"/>
      <c r="CD26" s="187"/>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4"/>
      <c r="B27" s="402"/>
      <c r="C27" s="403"/>
      <c r="D27" s="404"/>
      <c r="E27" s="379" t="s">
        <v>177</v>
      </c>
      <c r="F27" s="380"/>
      <c r="G27" s="380"/>
      <c r="H27" s="380"/>
      <c r="I27" s="380"/>
      <c r="J27" s="380"/>
      <c r="K27" s="381"/>
      <c r="L27" s="376">
        <v>1</v>
      </c>
      <c r="M27" s="377"/>
      <c r="N27" s="377"/>
      <c r="O27" s="377"/>
      <c r="P27" s="378"/>
      <c r="Q27" s="376">
        <v>3900</v>
      </c>
      <c r="R27" s="377"/>
      <c r="S27" s="377"/>
      <c r="T27" s="377"/>
      <c r="U27" s="377"/>
      <c r="V27" s="378"/>
      <c r="W27" s="466"/>
      <c r="X27" s="403"/>
      <c r="Y27" s="404"/>
      <c r="Z27" s="379" t="s">
        <v>178</v>
      </c>
      <c r="AA27" s="380"/>
      <c r="AB27" s="380"/>
      <c r="AC27" s="380"/>
      <c r="AD27" s="380"/>
      <c r="AE27" s="380"/>
      <c r="AF27" s="380"/>
      <c r="AG27" s="381"/>
      <c r="AH27" s="376">
        <v>8</v>
      </c>
      <c r="AI27" s="377"/>
      <c r="AJ27" s="377"/>
      <c r="AK27" s="377"/>
      <c r="AL27" s="378"/>
      <c r="AM27" s="376">
        <v>30352</v>
      </c>
      <c r="AN27" s="377"/>
      <c r="AO27" s="377"/>
      <c r="AP27" s="377"/>
      <c r="AQ27" s="377"/>
      <c r="AR27" s="378"/>
      <c r="AS27" s="376">
        <v>3794</v>
      </c>
      <c r="AT27" s="377"/>
      <c r="AU27" s="377"/>
      <c r="AV27" s="377"/>
      <c r="AW27" s="377"/>
      <c r="AX27" s="436"/>
      <c r="AY27" s="460" t="s">
        <v>179</v>
      </c>
      <c r="AZ27" s="461"/>
      <c r="BA27" s="461"/>
      <c r="BB27" s="461"/>
      <c r="BC27" s="461"/>
      <c r="BD27" s="461"/>
      <c r="BE27" s="461"/>
      <c r="BF27" s="461"/>
      <c r="BG27" s="461"/>
      <c r="BH27" s="461"/>
      <c r="BI27" s="461"/>
      <c r="BJ27" s="461"/>
      <c r="BK27" s="461"/>
      <c r="BL27" s="461"/>
      <c r="BM27" s="462"/>
      <c r="BN27" s="457">
        <v>1312101</v>
      </c>
      <c r="BO27" s="458"/>
      <c r="BP27" s="458"/>
      <c r="BQ27" s="458"/>
      <c r="BR27" s="458"/>
      <c r="BS27" s="458"/>
      <c r="BT27" s="458"/>
      <c r="BU27" s="459"/>
      <c r="BV27" s="457">
        <v>1306054</v>
      </c>
      <c r="BW27" s="458"/>
      <c r="BX27" s="458"/>
      <c r="BY27" s="458"/>
      <c r="BZ27" s="458"/>
      <c r="CA27" s="458"/>
      <c r="CB27" s="458"/>
      <c r="CC27" s="459"/>
      <c r="CD27" s="189"/>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4"/>
      <c r="B28" s="402"/>
      <c r="C28" s="403"/>
      <c r="D28" s="404"/>
      <c r="E28" s="379" t="s">
        <v>180</v>
      </c>
      <c r="F28" s="380"/>
      <c r="G28" s="380"/>
      <c r="H28" s="380"/>
      <c r="I28" s="380"/>
      <c r="J28" s="380"/>
      <c r="K28" s="381"/>
      <c r="L28" s="376">
        <v>1</v>
      </c>
      <c r="M28" s="377"/>
      <c r="N28" s="377"/>
      <c r="O28" s="377"/>
      <c r="P28" s="378"/>
      <c r="Q28" s="376">
        <v>3300</v>
      </c>
      <c r="R28" s="377"/>
      <c r="S28" s="377"/>
      <c r="T28" s="377"/>
      <c r="U28" s="377"/>
      <c r="V28" s="378"/>
      <c r="W28" s="466"/>
      <c r="X28" s="403"/>
      <c r="Y28" s="404"/>
      <c r="Z28" s="379" t="s">
        <v>181</v>
      </c>
      <c r="AA28" s="380"/>
      <c r="AB28" s="380"/>
      <c r="AC28" s="380"/>
      <c r="AD28" s="380"/>
      <c r="AE28" s="380"/>
      <c r="AF28" s="380"/>
      <c r="AG28" s="381"/>
      <c r="AH28" s="376" t="s">
        <v>128</v>
      </c>
      <c r="AI28" s="377"/>
      <c r="AJ28" s="377"/>
      <c r="AK28" s="377"/>
      <c r="AL28" s="378"/>
      <c r="AM28" s="376" t="s">
        <v>128</v>
      </c>
      <c r="AN28" s="377"/>
      <c r="AO28" s="377"/>
      <c r="AP28" s="377"/>
      <c r="AQ28" s="377"/>
      <c r="AR28" s="378"/>
      <c r="AS28" s="376" t="s">
        <v>128</v>
      </c>
      <c r="AT28" s="377"/>
      <c r="AU28" s="377"/>
      <c r="AV28" s="377"/>
      <c r="AW28" s="377"/>
      <c r="AX28" s="436"/>
      <c r="AY28" s="440" t="s">
        <v>182</v>
      </c>
      <c r="AZ28" s="441"/>
      <c r="BA28" s="441"/>
      <c r="BB28" s="442"/>
      <c r="BC28" s="449" t="s">
        <v>48</v>
      </c>
      <c r="BD28" s="450"/>
      <c r="BE28" s="450"/>
      <c r="BF28" s="450"/>
      <c r="BG28" s="450"/>
      <c r="BH28" s="450"/>
      <c r="BI28" s="450"/>
      <c r="BJ28" s="450"/>
      <c r="BK28" s="450"/>
      <c r="BL28" s="450"/>
      <c r="BM28" s="451"/>
      <c r="BN28" s="452">
        <v>1624518</v>
      </c>
      <c r="BO28" s="453"/>
      <c r="BP28" s="453"/>
      <c r="BQ28" s="453"/>
      <c r="BR28" s="453"/>
      <c r="BS28" s="453"/>
      <c r="BT28" s="453"/>
      <c r="BU28" s="454"/>
      <c r="BV28" s="452">
        <v>1624462</v>
      </c>
      <c r="BW28" s="453"/>
      <c r="BX28" s="453"/>
      <c r="BY28" s="453"/>
      <c r="BZ28" s="453"/>
      <c r="CA28" s="453"/>
      <c r="CB28" s="453"/>
      <c r="CC28" s="454"/>
      <c r="CD28" s="187"/>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4"/>
      <c r="B29" s="402"/>
      <c r="C29" s="403"/>
      <c r="D29" s="404"/>
      <c r="E29" s="379" t="s">
        <v>183</v>
      </c>
      <c r="F29" s="380"/>
      <c r="G29" s="380"/>
      <c r="H29" s="380"/>
      <c r="I29" s="380"/>
      <c r="J29" s="380"/>
      <c r="K29" s="381"/>
      <c r="L29" s="376">
        <v>18</v>
      </c>
      <c r="M29" s="377"/>
      <c r="N29" s="377"/>
      <c r="O29" s="377"/>
      <c r="P29" s="378"/>
      <c r="Q29" s="376">
        <v>3100</v>
      </c>
      <c r="R29" s="377"/>
      <c r="S29" s="377"/>
      <c r="T29" s="377"/>
      <c r="U29" s="377"/>
      <c r="V29" s="378"/>
      <c r="W29" s="467"/>
      <c r="X29" s="468"/>
      <c r="Y29" s="469"/>
      <c r="Z29" s="379" t="s">
        <v>184</v>
      </c>
      <c r="AA29" s="380"/>
      <c r="AB29" s="380"/>
      <c r="AC29" s="380"/>
      <c r="AD29" s="380"/>
      <c r="AE29" s="380"/>
      <c r="AF29" s="380"/>
      <c r="AG29" s="381"/>
      <c r="AH29" s="376">
        <v>434</v>
      </c>
      <c r="AI29" s="377"/>
      <c r="AJ29" s="377"/>
      <c r="AK29" s="377"/>
      <c r="AL29" s="378"/>
      <c r="AM29" s="376">
        <v>1362454</v>
      </c>
      <c r="AN29" s="377"/>
      <c r="AO29" s="377"/>
      <c r="AP29" s="377"/>
      <c r="AQ29" s="377"/>
      <c r="AR29" s="378"/>
      <c r="AS29" s="376">
        <v>3139</v>
      </c>
      <c r="AT29" s="377"/>
      <c r="AU29" s="377"/>
      <c r="AV29" s="377"/>
      <c r="AW29" s="377"/>
      <c r="AX29" s="436"/>
      <c r="AY29" s="443"/>
      <c r="AZ29" s="444"/>
      <c r="BA29" s="444"/>
      <c r="BB29" s="445"/>
      <c r="BC29" s="437" t="s">
        <v>185</v>
      </c>
      <c r="BD29" s="438"/>
      <c r="BE29" s="438"/>
      <c r="BF29" s="438"/>
      <c r="BG29" s="438"/>
      <c r="BH29" s="438"/>
      <c r="BI29" s="438"/>
      <c r="BJ29" s="438"/>
      <c r="BK29" s="438"/>
      <c r="BL29" s="438"/>
      <c r="BM29" s="439"/>
      <c r="BN29" s="423">
        <v>827054</v>
      </c>
      <c r="BO29" s="424"/>
      <c r="BP29" s="424"/>
      <c r="BQ29" s="424"/>
      <c r="BR29" s="424"/>
      <c r="BS29" s="424"/>
      <c r="BT29" s="424"/>
      <c r="BU29" s="425"/>
      <c r="BV29" s="423">
        <v>789458</v>
      </c>
      <c r="BW29" s="424"/>
      <c r="BX29" s="424"/>
      <c r="BY29" s="424"/>
      <c r="BZ29" s="424"/>
      <c r="CA29" s="424"/>
      <c r="CB29" s="424"/>
      <c r="CC29" s="425"/>
      <c r="CD29" s="189"/>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4"/>
      <c r="B30" s="405"/>
      <c r="C30" s="406"/>
      <c r="D30" s="407"/>
      <c r="E30" s="384"/>
      <c r="F30" s="385"/>
      <c r="G30" s="385"/>
      <c r="H30" s="385"/>
      <c r="I30" s="385"/>
      <c r="J30" s="385"/>
      <c r="K30" s="386"/>
      <c r="L30" s="387"/>
      <c r="M30" s="388"/>
      <c r="N30" s="388"/>
      <c r="O30" s="388"/>
      <c r="P30" s="389"/>
      <c r="Q30" s="387"/>
      <c r="R30" s="388"/>
      <c r="S30" s="388"/>
      <c r="T30" s="388"/>
      <c r="U30" s="388"/>
      <c r="V30" s="389"/>
      <c r="W30" s="390" t="s">
        <v>186</v>
      </c>
      <c r="X30" s="391"/>
      <c r="Y30" s="391"/>
      <c r="Z30" s="391"/>
      <c r="AA30" s="391"/>
      <c r="AB30" s="391"/>
      <c r="AC30" s="391"/>
      <c r="AD30" s="391"/>
      <c r="AE30" s="391"/>
      <c r="AF30" s="391"/>
      <c r="AG30" s="392"/>
      <c r="AH30" s="393">
        <v>98.2</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2823377</v>
      </c>
      <c r="BO30" s="458"/>
      <c r="BP30" s="458"/>
      <c r="BQ30" s="458"/>
      <c r="BR30" s="458"/>
      <c r="BS30" s="458"/>
      <c r="BT30" s="458"/>
      <c r="BU30" s="459"/>
      <c r="BV30" s="457">
        <v>2990229</v>
      </c>
      <c r="BW30" s="458"/>
      <c r="BX30" s="458"/>
      <c r="BY30" s="458"/>
      <c r="BZ30" s="458"/>
      <c r="CA30" s="458"/>
      <c r="CB30" s="458"/>
      <c r="CC30" s="459"/>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74"/>
      <c r="B31" s="196"/>
      <c r="DI31" s="197"/>
    </row>
    <row r="32" spans="1:113" ht="13.5" customHeight="1" x14ac:dyDescent="0.2">
      <c r="A32" s="174"/>
      <c r="B32" s="198"/>
      <c r="C32" s="382" t="s">
        <v>187</v>
      </c>
      <c r="D32" s="382"/>
      <c r="E32" s="382"/>
      <c r="F32" s="382"/>
      <c r="G32" s="382"/>
      <c r="H32" s="382"/>
      <c r="I32" s="382"/>
      <c r="J32" s="382"/>
      <c r="K32" s="382"/>
      <c r="L32" s="382"/>
      <c r="M32" s="382"/>
      <c r="N32" s="382"/>
      <c r="O32" s="382"/>
      <c r="P32" s="382"/>
      <c r="Q32" s="382"/>
      <c r="R32" s="382"/>
      <c r="S32" s="382"/>
      <c r="U32" s="383" t="s">
        <v>188</v>
      </c>
      <c r="V32" s="383"/>
      <c r="W32" s="383"/>
      <c r="X32" s="383"/>
      <c r="Y32" s="383"/>
      <c r="Z32" s="383"/>
      <c r="AA32" s="383"/>
      <c r="AB32" s="383"/>
      <c r="AC32" s="383"/>
      <c r="AD32" s="383"/>
      <c r="AE32" s="383"/>
      <c r="AF32" s="383"/>
      <c r="AG32" s="383"/>
      <c r="AH32" s="383"/>
      <c r="AI32" s="383"/>
      <c r="AJ32" s="383"/>
      <c r="AK32" s="383"/>
      <c r="AM32" s="383" t="s">
        <v>189</v>
      </c>
      <c r="AN32" s="383"/>
      <c r="AO32" s="383"/>
      <c r="AP32" s="383"/>
      <c r="AQ32" s="383"/>
      <c r="AR32" s="383"/>
      <c r="AS32" s="383"/>
      <c r="AT32" s="383"/>
      <c r="AU32" s="383"/>
      <c r="AV32" s="383"/>
      <c r="AW32" s="383"/>
      <c r="AX32" s="383"/>
      <c r="AY32" s="383"/>
      <c r="AZ32" s="383"/>
      <c r="BA32" s="383"/>
      <c r="BB32" s="383"/>
      <c r="BC32" s="383"/>
      <c r="BE32" s="383" t="s">
        <v>190</v>
      </c>
      <c r="BF32" s="383"/>
      <c r="BG32" s="383"/>
      <c r="BH32" s="383"/>
      <c r="BI32" s="383"/>
      <c r="BJ32" s="383"/>
      <c r="BK32" s="383"/>
      <c r="BL32" s="383"/>
      <c r="BM32" s="383"/>
      <c r="BN32" s="383"/>
      <c r="BO32" s="383"/>
      <c r="BP32" s="383"/>
      <c r="BQ32" s="383"/>
      <c r="BR32" s="383"/>
      <c r="BS32" s="383"/>
      <c r="BT32" s="383"/>
      <c r="BU32" s="383"/>
      <c r="BW32" s="383" t="s">
        <v>191</v>
      </c>
      <c r="BX32" s="383"/>
      <c r="BY32" s="383"/>
      <c r="BZ32" s="383"/>
      <c r="CA32" s="383"/>
      <c r="CB32" s="383"/>
      <c r="CC32" s="383"/>
      <c r="CD32" s="383"/>
      <c r="CE32" s="383"/>
      <c r="CF32" s="383"/>
      <c r="CG32" s="383"/>
      <c r="CH32" s="383"/>
      <c r="CI32" s="383"/>
      <c r="CJ32" s="383"/>
      <c r="CK32" s="383"/>
      <c r="CL32" s="383"/>
      <c r="CM32" s="383"/>
      <c r="CO32" s="383" t="s">
        <v>192</v>
      </c>
      <c r="CP32" s="383"/>
      <c r="CQ32" s="383"/>
      <c r="CR32" s="383"/>
      <c r="CS32" s="383"/>
      <c r="CT32" s="383"/>
      <c r="CU32" s="383"/>
      <c r="CV32" s="383"/>
      <c r="CW32" s="383"/>
      <c r="CX32" s="383"/>
      <c r="CY32" s="383"/>
      <c r="CZ32" s="383"/>
      <c r="DA32" s="383"/>
      <c r="DB32" s="383"/>
      <c r="DC32" s="383"/>
      <c r="DD32" s="383"/>
      <c r="DE32" s="383"/>
      <c r="DI32" s="197"/>
    </row>
    <row r="33" spans="1:113" ht="13.5" customHeight="1" x14ac:dyDescent="0.2">
      <c r="A33" s="174"/>
      <c r="B33" s="198"/>
      <c r="C33" s="375" t="s">
        <v>193</v>
      </c>
      <c r="D33" s="375"/>
      <c r="E33" s="374" t="s">
        <v>194</v>
      </c>
      <c r="F33" s="374"/>
      <c r="G33" s="374"/>
      <c r="H33" s="374"/>
      <c r="I33" s="374"/>
      <c r="J33" s="374"/>
      <c r="K33" s="374"/>
      <c r="L33" s="374"/>
      <c r="M33" s="374"/>
      <c r="N33" s="374"/>
      <c r="O33" s="374"/>
      <c r="P33" s="374"/>
      <c r="Q33" s="374"/>
      <c r="R33" s="374"/>
      <c r="S33" s="374"/>
      <c r="T33" s="199"/>
      <c r="U33" s="375" t="s">
        <v>193</v>
      </c>
      <c r="V33" s="375"/>
      <c r="W33" s="374" t="s">
        <v>195</v>
      </c>
      <c r="X33" s="374"/>
      <c r="Y33" s="374"/>
      <c r="Z33" s="374"/>
      <c r="AA33" s="374"/>
      <c r="AB33" s="374"/>
      <c r="AC33" s="374"/>
      <c r="AD33" s="374"/>
      <c r="AE33" s="374"/>
      <c r="AF33" s="374"/>
      <c r="AG33" s="374"/>
      <c r="AH33" s="374"/>
      <c r="AI33" s="374"/>
      <c r="AJ33" s="374"/>
      <c r="AK33" s="374"/>
      <c r="AL33" s="199"/>
      <c r="AM33" s="375" t="s">
        <v>196</v>
      </c>
      <c r="AN33" s="375"/>
      <c r="AO33" s="374" t="s">
        <v>194</v>
      </c>
      <c r="AP33" s="374"/>
      <c r="AQ33" s="374"/>
      <c r="AR33" s="374"/>
      <c r="AS33" s="374"/>
      <c r="AT33" s="374"/>
      <c r="AU33" s="374"/>
      <c r="AV33" s="374"/>
      <c r="AW33" s="374"/>
      <c r="AX33" s="374"/>
      <c r="AY33" s="374"/>
      <c r="AZ33" s="374"/>
      <c r="BA33" s="374"/>
      <c r="BB33" s="374"/>
      <c r="BC33" s="374"/>
      <c r="BD33" s="200"/>
      <c r="BE33" s="374" t="s">
        <v>197</v>
      </c>
      <c r="BF33" s="374"/>
      <c r="BG33" s="374" t="s">
        <v>198</v>
      </c>
      <c r="BH33" s="374"/>
      <c r="BI33" s="374"/>
      <c r="BJ33" s="374"/>
      <c r="BK33" s="374"/>
      <c r="BL33" s="374"/>
      <c r="BM33" s="374"/>
      <c r="BN33" s="374"/>
      <c r="BO33" s="374"/>
      <c r="BP33" s="374"/>
      <c r="BQ33" s="374"/>
      <c r="BR33" s="374"/>
      <c r="BS33" s="374"/>
      <c r="BT33" s="374"/>
      <c r="BU33" s="374"/>
      <c r="BV33" s="200"/>
      <c r="BW33" s="375" t="s">
        <v>197</v>
      </c>
      <c r="BX33" s="375"/>
      <c r="BY33" s="374" t="s">
        <v>199</v>
      </c>
      <c r="BZ33" s="374"/>
      <c r="CA33" s="374"/>
      <c r="CB33" s="374"/>
      <c r="CC33" s="374"/>
      <c r="CD33" s="374"/>
      <c r="CE33" s="374"/>
      <c r="CF33" s="374"/>
      <c r="CG33" s="374"/>
      <c r="CH33" s="374"/>
      <c r="CI33" s="374"/>
      <c r="CJ33" s="374"/>
      <c r="CK33" s="374"/>
      <c r="CL33" s="374"/>
      <c r="CM33" s="374"/>
      <c r="CN33" s="199"/>
      <c r="CO33" s="375" t="s">
        <v>196</v>
      </c>
      <c r="CP33" s="375"/>
      <c r="CQ33" s="374" t="s">
        <v>200</v>
      </c>
      <c r="CR33" s="374"/>
      <c r="CS33" s="374"/>
      <c r="CT33" s="374"/>
      <c r="CU33" s="374"/>
      <c r="CV33" s="374"/>
      <c r="CW33" s="374"/>
      <c r="CX33" s="374"/>
      <c r="CY33" s="374"/>
      <c r="CZ33" s="374"/>
      <c r="DA33" s="374"/>
      <c r="DB33" s="374"/>
      <c r="DC33" s="374"/>
      <c r="DD33" s="374"/>
      <c r="DE33" s="374"/>
      <c r="DF33" s="199"/>
      <c r="DG33" s="373" t="s">
        <v>201</v>
      </c>
      <c r="DH33" s="373"/>
      <c r="DI33" s="201"/>
    </row>
    <row r="34" spans="1:113" ht="32.25" customHeight="1" x14ac:dyDescent="0.2">
      <c r="A34" s="174"/>
      <c r="B34" s="198"/>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4"/>
      <c r="U34" s="371">
        <f>IF(W34="","",MAX(C34:D43)+1)</f>
        <v>4</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4"/>
      <c r="AM34" s="371">
        <f>IF(AO34="","",MAX(C34:D43,U34:V43)+1)</f>
        <v>8</v>
      </c>
      <c r="AN34" s="371"/>
      <c r="AO34" s="372" t="str">
        <f>IF('各会計、関係団体の財政状況及び健全化判断比率'!B32="","",'各会計、関係団体の財政状況及び健全化判断比率'!B32)</f>
        <v>大田市水道事業会計</v>
      </c>
      <c r="AP34" s="372"/>
      <c r="AQ34" s="372"/>
      <c r="AR34" s="372"/>
      <c r="AS34" s="372"/>
      <c r="AT34" s="372"/>
      <c r="AU34" s="372"/>
      <c r="AV34" s="372"/>
      <c r="AW34" s="372"/>
      <c r="AX34" s="372"/>
      <c r="AY34" s="372"/>
      <c r="AZ34" s="372"/>
      <c r="BA34" s="372"/>
      <c r="BB34" s="372"/>
      <c r="BC34" s="372"/>
      <c r="BD34" s="174"/>
      <c r="BE34" s="371">
        <f>IF(BG34="","",MAX(C34:D43,U34:V43,AM34:AN43)+1)</f>
        <v>11</v>
      </c>
      <c r="BF34" s="371"/>
      <c r="BG34" s="372" t="str">
        <f>IF('各会計、関係団体の財政状況及び健全化判断比率'!B35="","",'各会計、関係団体の財政状況及び健全化判断比率'!B35)</f>
        <v>生活排水処理事業特別会計</v>
      </c>
      <c r="BH34" s="372"/>
      <c r="BI34" s="372"/>
      <c r="BJ34" s="372"/>
      <c r="BK34" s="372"/>
      <c r="BL34" s="372"/>
      <c r="BM34" s="372"/>
      <c r="BN34" s="372"/>
      <c r="BO34" s="372"/>
      <c r="BP34" s="372"/>
      <c r="BQ34" s="372"/>
      <c r="BR34" s="372"/>
      <c r="BS34" s="372"/>
      <c r="BT34" s="372"/>
      <c r="BU34" s="372"/>
      <c r="BV34" s="174"/>
      <c r="BW34" s="371">
        <f>IF(BY34="","",MAX(C34:D43,U34:V43,AM34:AN43,BE34:BF43)+1)</f>
        <v>14</v>
      </c>
      <c r="BX34" s="371"/>
      <c r="BY34" s="372" t="str">
        <f>IF('各会計、関係団体の財政状況及び健全化判断比率'!B68="","",'各会計、関係団体の財政状況及び健全化判断比率'!B68)</f>
        <v>島根県市町村総合事務組合</v>
      </c>
      <c r="BZ34" s="372"/>
      <c r="CA34" s="372"/>
      <c r="CB34" s="372"/>
      <c r="CC34" s="372"/>
      <c r="CD34" s="372"/>
      <c r="CE34" s="372"/>
      <c r="CF34" s="372"/>
      <c r="CG34" s="372"/>
      <c r="CH34" s="372"/>
      <c r="CI34" s="372"/>
      <c r="CJ34" s="372"/>
      <c r="CK34" s="372"/>
      <c r="CL34" s="372"/>
      <c r="CM34" s="372"/>
      <c r="CN34" s="174"/>
      <c r="CO34" s="371">
        <f>IF(CQ34="","",MAX(C34:D43,U34:V43,AM34:AN43,BE34:BF43,BW34:BX43)+1)</f>
        <v>17</v>
      </c>
      <c r="CP34" s="371"/>
      <c r="CQ34" s="372" t="str">
        <f>IF('各会計、関係団体の財政状況及び健全化判断比率'!BS7="","",'各会計、関係団体の財政状況及び健全化判断比率'!BS7)</f>
        <v>（公財）大田市体育・公園・文化事業団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1"/>
    </row>
    <row r="35" spans="1:113" ht="32.25" customHeight="1" x14ac:dyDescent="0.2">
      <c r="A35" s="174"/>
      <c r="B35" s="198"/>
      <c r="C35" s="371">
        <f>IF(E35="","",C34+1)</f>
        <v>2</v>
      </c>
      <c r="D35" s="371"/>
      <c r="E35" s="372" t="str">
        <f>IF('各会計、関係団体の財政状況及び健全化判断比率'!B8="","",'各会計、関係団体の財政状況及び健全化判断比率'!B8)</f>
        <v>簡易給水施設事業特別会計</v>
      </c>
      <c r="F35" s="372"/>
      <c r="G35" s="372"/>
      <c r="H35" s="372"/>
      <c r="I35" s="372"/>
      <c r="J35" s="372"/>
      <c r="K35" s="372"/>
      <c r="L35" s="372"/>
      <c r="M35" s="372"/>
      <c r="N35" s="372"/>
      <c r="O35" s="372"/>
      <c r="P35" s="372"/>
      <c r="Q35" s="372"/>
      <c r="R35" s="372"/>
      <c r="S35" s="372"/>
      <c r="T35" s="174"/>
      <c r="U35" s="371">
        <f>IF(W35="","",U34+1)</f>
        <v>5</v>
      </c>
      <c r="V35" s="371"/>
      <c r="W35" s="372" t="str">
        <f>IF('各会計、関係団体の財政状況及び健全化判断比率'!B29="","",'各会計、関係団体の財政状況及び健全化判断比率'!B29)</f>
        <v>国民健康保険診療所事業特別会計</v>
      </c>
      <c r="X35" s="372"/>
      <c r="Y35" s="372"/>
      <c r="Z35" s="372"/>
      <c r="AA35" s="372"/>
      <c r="AB35" s="372"/>
      <c r="AC35" s="372"/>
      <c r="AD35" s="372"/>
      <c r="AE35" s="372"/>
      <c r="AF35" s="372"/>
      <c r="AG35" s="372"/>
      <c r="AH35" s="372"/>
      <c r="AI35" s="372"/>
      <c r="AJ35" s="372"/>
      <c r="AK35" s="372"/>
      <c r="AL35" s="174"/>
      <c r="AM35" s="371">
        <f t="shared" ref="AM35:AM43" si="0">IF(AO35="","",AM34+1)</f>
        <v>9</v>
      </c>
      <c r="AN35" s="371"/>
      <c r="AO35" s="372" t="str">
        <f>IF('各会計、関係団体の財政状況及び健全化判断比率'!B33="","",'各会計、関係団体の財政状況及び健全化判断比率'!B33)</f>
        <v>大田市病院事業会計</v>
      </c>
      <c r="AP35" s="372"/>
      <c r="AQ35" s="372"/>
      <c r="AR35" s="372"/>
      <c r="AS35" s="372"/>
      <c r="AT35" s="372"/>
      <c r="AU35" s="372"/>
      <c r="AV35" s="372"/>
      <c r="AW35" s="372"/>
      <c r="AX35" s="372"/>
      <c r="AY35" s="372"/>
      <c r="AZ35" s="372"/>
      <c r="BA35" s="372"/>
      <c r="BB35" s="372"/>
      <c r="BC35" s="372"/>
      <c r="BD35" s="174"/>
      <c r="BE35" s="371">
        <f t="shared" ref="BE35:BE43" si="1">IF(BG35="","",BE34+1)</f>
        <v>12</v>
      </c>
      <c r="BF35" s="371"/>
      <c r="BG35" s="372" t="str">
        <f>IF('各会計、関係団体の財政状況及び健全化判断比率'!B36="","",'各会計、関係団体の財政状況及び健全化判断比率'!B36)</f>
        <v>農業集落排水事業特別会計</v>
      </c>
      <c r="BH35" s="372"/>
      <c r="BI35" s="372"/>
      <c r="BJ35" s="372"/>
      <c r="BK35" s="372"/>
      <c r="BL35" s="372"/>
      <c r="BM35" s="372"/>
      <c r="BN35" s="372"/>
      <c r="BO35" s="372"/>
      <c r="BP35" s="372"/>
      <c r="BQ35" s="372"/>
      <c r="BR35" s="372"/>
      <c r="BS35" s="372"/>
      <c r="BT35" s="372"/>
      <c r="BU35" s="372"/>
      <c r="BV35" s="174"/>
      <c r="BW35" s="371">
        <f t="shared" ref="BW35:BW43" si="2">IF(BY35="","",BW34+1)</f>
        <v>15</v>
      </c>
      <c r="BX35" s="371"/>
      <c r="BY35" s="372" t="str">
        <f>IF('各会計、関係団体の財政状況及び健全化判断比率'!B69="","",'各会計、関係団体の財政状況及び健全化判断比率'!B69)</f>
        <v>島根県後期高齢者医療広域連合（普通会計）</v>
      </c>
      <c r="BZ35" s="372"/>
      <c r="CA35" s="372"/>
      <c r="CB35" s="372"/>
      <c r="CC35" s="372"/>
      <c r="CD35" s="372"/>
      <c r="CE35" s="372"/>
      <c r="CF35" s="372"/>
      <c r="CG35" s="372"/>
      <c r="CH35" s="372"/>
      <c r="CI35" s="372"/>
      <c r="CJ35" s="372"/>
      <c r="CK35" s="372"/>
      <c r="CL35" s="372"/>
      <c r="CM35" s="372"/>
      <c r="CN35" s="174"/>
      <c r="CO35" s="371">
        <f t="shared" ref="CO35:CO43" si="3">IF(CQ35="","",CO34+1)</f>
        <v>18</v>
      </c>
      <c r="CP35" s="371"/>
      <c r="CQ35" s="372" t="str">
        <f>IF('各会計、関係団体の財政状況及び健全化判断比率'!BS8="","",'各会計、関係団体の財政状況及び健全化判断比率'!BS8)</f>
        <v>（株）大田ふるさとセンター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1"/>
    </row>
    <row r="36" spans="1:113" ht="32.25" customHeight="1" x14ac:dyDescent="0.2">
      <c r="A36" s="174"/>
      <c r="B36" s="198"/>
      <c r="C36" s="371">
        <f>IF(E36="","",C35+1)</f>
        <v>3</v>
      </c>
      <c r="D36" s="371"/>
      <c r="E36" s="372" t="str">
        <f>IF('各会計、関係団体の財政状況及び健全化判断比率'!B9="","",'各会計、関係団体の財政状況及び健全化判断比率'!B9)</f>
        <v>大田市駅周辺土地区画整理事業特別会計（普通会計）</v>
      </c>
      <c r="F36" s="372"/>
      <c r="G36" s="372"/>
      <c r="H36" s="372"/>
      <c r="I36" s="372"/>
      <c r="J36" s="372"/>
      <c r="K36" s="372"/>
      <c r="L36" s="372"/>
      <c r="M36" s="372"/>
      <c r="N36" s="372"/>
      <c r="O36" s="372"/>
      <c r="P36" s="372"/>
      <c r="Q36" s="372"/>
      <c r="R36" s="372"/>
      <c r="S36" s="372"/>
      <c r="T36" s="174"/>
      <c r="U36" s="371">
        <f t="shared" ref="U36:U43" si="4">IF(W36="","",U35+1)</f>
        <v>6</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4"/>
      <c r="AM36" s="371">
        <f t="shared" si="0"/>
        <v>10</v>
      </c>
      <c r="AN36" s="371"/>
      <c r="AO36" s="372" t="str">
        <f>IF('各会計、関係団体の財政状況及び健全化判断比率'!B34="","",'各会計、関係団体の財政状況及び健全化判断比率'!B34)</f>
        <v>大田市下水道事業会計</v>
      </c>
      <c r="AP36" s="372"/>
      <c r="AQ36" s="372"/>
      <c r="AR36" s="372"/>
      <c r="AS36" s="372"/>
      <c r="AT36" s="372"/>
      <c r="AU36" s="372"/>
      <c r="AV36" s="372"/>
      <c r="AW36" s="372"/>
      <c r="AX36" s="372"/>
      <c r="AY36" s="372"/>
      <c r="AZ36" s="372"/>
      <c r="BA36" s="372"/>
      <c r="BB36" s="372"/>
      <c r="BC36" s="372"/>
      <c r="BD36" s="174"/>
      <c r="BE36" s="371">
        <f t="shared" si="1"/>
        <v>13</v>
      </c>
      <c r="BF36" s="371"/>
      <c r="BG36" s="372" t="str">
        <f>IF('各会計、関係団体の財政状況及び健全化判断比率'!B37="","",'各会計、関係団体の財政状況及び健全化判断比率'!B37)</f>
        <v>大田市駅周辺土地区画整理事業特別会計</v>
      </c>
      <c r="BH36" s="372"/>
      <c r="BI36" s="372"/>
      <c r="BJ36" s="372"/>
      <c r="BK36" s="372"/>
      <c r="BL36" s="372"/>
      <c r="BM36" s="372"/>
      <c r="BN36" s="372"/>
      <c r="BO36" s="372"/>
      <c r="BP36" s="372"/>
      <c r="BQ36" s="372"/>
      <c r="BR36" s="372"/>
      <c r="BS36" s="372"/>
      <c r="BT36" s="372"/>
      <c r="BU36" s="372"/>
      <c r="BV36" s="174"/>
      <c r="BW36" s="371">
        <f t="shared" si="2"/>
        <v>16</v>
      </c>
      <c r="BX36" s="371"/>
      <c r="BY36" s="372" t="str">
        <f>IF('各会計、関係団体の財政状況及び健全化判断比率'!B70="","",'各会計、関係団体の財政状況及び健全化判断比率'!B70)</f>
        <v>島根県後期高齢者医療広域連合（後期高齢者医療事業特別会計）</v>
      </c>
      <c r="BZ36" s="372"/>
      <c r="CA36" s="372"/>
      <c r="CB36" s="372"/>
      <c r="CC36" s="372"/>
      <c r="CD36" s="372"/>
      <c r="CE36" s="372"/>
      <c r="CF36" s="372"/>
      <c r="CG36" s="372"/>
      <c r="CH36" s="372"/>
      <c r="CI36" s="372"/>
      <c r="CJ36" s="372"/>
      <c r="CK36" s="372"/>
      <c r="CL36" s="372"/>
      <c r="CM36" s="372"/>
      <c r="CN36" s="174"/>
      <c r="CO36" s="371">
        <f t="shared" si="3"/>
        <v>19</v>
      </c>
      <c r="CP36" s="371"/>
      <c r="CQ36" s="372" t="str">
        <f>IF('各会計、関係団体の財政状況及び健全化判断比率'!BS9="","",'各会計、関係団体の財政状況及び健全化判断比率'!BS9)</f>
        <v>（公財）シルバーランド振興事業団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1"/>
    </row>
    <row r="37" spans="1:113" ht="32.25" customHeight="1" x14ac:dyDescent="0.2">
      <c r="A37" s="174"/>
      <c r="B37" s="198"/>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4"/>
      <c r="U37" s="371">
        <f t="shared" si="4"/>
        <v>7</v>
      </c>
      <c r="V37" s="371"/>
      <c r="W37" s="372" t="str">
        <f>IF('各会計、関係団体の財政状況及び健全化判断比率'!B31="","",'各会計、関係団体の財政状況及び健全化判断比率'!B31)</f>
        <v>介護保険事業特別会計</v>
      </c>
      <c r="X37" s="372"/>
      <c r="Y37" s="372"/>
      <c r="Z37" s="372"/>
      <c r="AA37" s="372"/>
      <c r="AB37" s="372"/>
      <c r="AC37" s="372"/>
      <c r="AD37" s="372"/>
      <c r="AE37" s="372"/>
      <c r="AF37" s="372"/>
      <c r="AG37" s="372"/>
      <c r="AH37" s="372"/>
      <c r="AI37" s="372"/>
      <c r="AJ37" s="372"/>
      <c r="AK37" s="372"/>
      <c r="AL37" s="174"/>
      <c r="AM37" s="371" t="str">
        <f t="shared" si="0"/>
        <v/>
      </c>
      <c r="AN37" s="371"/>
      <c r="AO37" s="372"/>
      <c r="AP37" s="372"/>
      <c r="AQ37" s="372"/>
      <c r="AR37" s="372"/>
      <c r="AS37" s="372"/>
      <c r="AT37" s="372"/>
      <c r="AU37" s="372"/>
      <c r="AV37" s="372"/>
      <c r="AW37" s="372"/>
      <c r="AX37" s="372"/>
      <c r="AY37" s="372"/>
      <c r="AZ37" s="372"/>
      <c r="BA37" s="372"/>
      <c r="BB37" s="372"/>
      <c r="BC37" s="372"/>
      <c r="BD37" s="174"/>
      <c r="BE37" s="371" t="str">
        <f t="shared" si="1"/>
        <v/>
      </c>
      <c r="BF37" s="371"/>
      <c r="BG37" s="372"/>
      <c r="BH37" s="372"/>
      <c r="BI37" s="372"/>
      <c r="BJ37" s="372"/>
      <c r="BK37" s="372"/>
      <c r="BL37" s="372"/>
      <c r="BM37" s="372"/>
      <c r="BN37" s="372"/>
      <c r="BO37" s="372"/>
      <c r="BP37" s="372"/>
      <c r="BQ37" s="372"/>
      <c r="BR37" s="372"/>
      <c r="BS37" s="372"/>
      <c r="BT37" s="372"/>
      <c r="BU37" s="372"/>
      <c r="BV37" s="174"/>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4"/>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1"/>
    </row>
    <row r="38" spans="1:113" ht="32.25" customHeight="1" x14ac:dyDescent="0.2">
      <c r="A38" s="174"/>
      <c r="B38" s="198"/>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4"/>
      <c r="U38" s="371" t="str">
        <f t="shared" si="4"/>
        <v/>
      </c>
      <c r="V38" s="371"/>
      <c r="W38" s="372"/>
      <c r="X38" s="372"/>
      <c r="Y38" s="372"/>
      <c r="Z38" s="372"/>
      <c r="AA38" s="372"/>
      <c r="AB38" s="372"/>
      <c r="AC38" s="372"/>
      <c r="AD38" s="372"/>
      <c r="AE38" s="372"/>
      <c r="AF38" s="372"/>
      <c r="AG38" s="372"/>
      <c r="AH38" s="372"/>
      <c r="AI38" s="372"/>
      <c r="AJ38" s="372"/>
      <c r="AK38" s="372"/>
      <c r="AL38" s="174"/>
      <c r="AM38" s="371" t="str">
        <f t="shared" si="0"/>
        <v/>
      </c>
      <c r="AN38" s="371"/>
      <c r="AO38" s="372"/>
      <c r="AP38" s="372"/>
      <c r="AQ38" s="372"/>
      <c r="AR38" s="372"/>
      <c r="AS38" s="372"/>
      <c r="AT38" s="372"/>
      <c r="AU38" s="372"/>
      <c r="AV38" s="372"/>
      <c r="AW38" s="372"/>
      <c r="AX38" s="372"/>
      <c r="AY38" s="372"/>
      <c r="AZ38" s="372"/>
      <c r="BA38" s="372"/>
      <c r="BB38" s="372"/>
      <c r="BC38" s="372"/>
      <c r="BD38" s="174"/>
      <c r="BE38" s="371" t="str">
        <f t="shared" si="1"/>
        <v/>
      </c>
      <c r="BF38" s="371"/>
      <c r="BG38" s="372"/>
      <c r="BH38" s="372"/>
      <c r="BI38" s="372"/>
      <c r="BJ38" s="372"/>
      <c r="BK38" s="372"/>
      <c r="BL38" s="372"/>
      <c r="BM38" s="372"/>
      <c r="BN38" s="372"/>
      <c r="BO38" s="372"/>
      <c r="BP38" s="372"/>
      <c r="BQ38" s="372"/>
      <c r="BR38" s="372"/>
      <c r="BS38" s="372"/>
      <c r="BT38" s="372"/>
      <c r="BU38" s="372"/>
      <c r="BV38" s="174"/>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4"/>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1"/>
    </row>
    <row r="39" spans="1:113" ht="32.25" customHeight="1" x14ac:dyDescent="0.2">
      <c r="A39" s="174"/>
      <c r="B39" s="198"/>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4"/>
      <c r="U39" s="371" t="str">
        <f t="shared" si="4"/>
        <v/>
      </c>
      <c r="V39" s="371"/>
      <c r="W39" s="372"/>
      <c r="X39" s="372"/>
      <c r="Y39" s="372"/>
      <c r="Z39" s="372"/>
      <c r="AA39" s="372"/>
      <c r="AB39" s="372"/>
      <c r="AC39" s="372"/>
      <c r="AD39" s="372"/>
      <c r="AE39" s="372"/>
      <c r="AF39" s="372"/>
      <c r="AG39" s="372"/>
      <c r="AH39" s="372"/>
      <c r="AI39" s="372"/>
      <c r="AJ39" s="372"/>
      <c r="AK39" s="372"/>
      <c r="AL39" s="174"/>
      <c r="AM39" s="371" t="str">
        <f t="shared" si="0"/>
        <v/>
      </c>
      <c r="AN39" s="371"/>
      <c r="AO39" s="372"/>
      <c r="AP39" s="372"/>
      <c r="AQ39" s="372"/>
      <c r="AR39" s="372"/>
      <c r="AS39" s="372"/>
      <c r="AT39" s="372"/>
      <c r="AU39" s="372"/>
      <c r="AV39" s="372"/>
      <c r="AW39" s="372"/>
      <c r="AX39" s="372"/>
      <c r="AY39" s="372"/>
      <c r="AZ39" s="372"/>
      <c r="BA39" s="372"/>
      <c r="BB39" s="372"/>
      <c r="BC39" s="372"/>
      <c r="BD39" s="174"/>
      <c r="BE39" s="371" t="str">
        <f t="shared" si="1"/>
        <v/>
      </c>
      <c r="BF39" s="371"/>
      <c r="BG39" s="372"/>
      <c r="BH39" s="372"/>
      <c r="BI39" s="372"/>
      <c r="BJ39" s="372"/>
      <c r="BK39" s="372"/>
      <c r="BL39" s="372"/>
      <c r="BM39" s="372"/>
      <c r="BN39" s="372"/>
      <c r="BO39" s="372"/>
      <c r="BP39" s="372"/>
      <c r="BQ39" s="372"/>
      <c r="BR39" s="372"/>
      <c r="BS39" s="372"/>
      <c r="BT39" s="372"/>
      <c r="BU39" s="372"/>
      <c r="BV39" s="174"/>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4"/>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1"/>
    </row>
    <row r="40" spans="1:113" ht="32.25" customHeight="1" x14ac:dyDescent="0.2">
      <c r="A40" s="174"/>
      <c r="B40" s="198"/>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4"/>
      <c r="U40" s="371" t="str">
        <f t="shared" si="4"/>
        <v/>
      </c>
      <c r="V40" s="371"/>
      <c r="W40" s="372"/>
      <c r="X40" s="372"/>
      <c r="Y40" s="372"/>
      <c r="Z40" s="372"/>
      <c r="AA40" s="372"/>
      <c r="AB40" s="372"/>
      <c r="AC40" s="372"/>
      <c r="AD40" s="372"/>
      <c r="AE40" s="372"/>
      <c r="AF40" s="372"/>
      <c r="AG40" s="372"/>
      <c r="AH40" s="372"/>
      <c r="AI40" s="372"/>
      <c r="AJ40" s="372"/>
      <c r="AK40" s="372"/>
      <c r="AL40" s="174"/>
      <c r="AM40" s="371" t="str">
        <f t="shared" si="0"/>
        <v/>
      </c>
      <c r="AN40" s="371"/>
      <c r="AO40" s="372"/>
      <c r="AP40" s="372"/>
      <c r="AQ40" s="372"/>
      <c r="AR40" s="372"/>
      <c r="AS40" s="372"/>
      <c r="AT40" s="372"/>
      <c r="AU40" s="372"/>
      <c r="AV40" s="372"/>
      <c r="AW40" s="372"/>
      <c r="AX40" s="372"/>
      <c r="AY40" s="372"/>
      <c r="AZ40" s="372"/>
      <c r="BA40" s="372"/>
      <c r="BB40" s="372"/>
      <c r="BC40" s="372"/>
      <c r="BD40" s="174"/>
      <c r="BE40" s="371" t="str">
        <f t="shared" si="1"/>
        <v/>
      </c>
      <c r="BF40" s="371"/>
      <c r="BG40" s="372"/>
      <c r="BH40" s="372"/>
      <c r="BI40" s="372"/>
      <c r="BJ40" s="372"/>
      <c r="BK40" s="372"/>
      <c r="BL40" s="372"/>
      <c r="BM40" s="372"/>
      <c r="BN40" s="372"/>
      <c r="BO40" s="372"/>
      <c r="BP40" s="372"/>
      <c r="BQ40" s="372"/>
      <c r="BR40" s="372"/>
      <c r="BS40" s="372"/>
      <c r="BT40" s="372"/>
      <c r="BU40" s="372"/>
      <c r="BV40" s="174"/>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4"/>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1"/>
    </row>
    <row r="41" spans="1:113" ht="32.25" customHeight="1" x14ac:dyDescent="0.2">
      <c r="A41" s="174"/>
      <c r="B41" s="198"/>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4"/>
      <c r="U41" s="371" t="str">
        <f t="shared" si="4"/>
        <v/>
      </c>
      <c r="V41" s="371"/>
      <c r="W41" s="372"/>
      <c r="X41" s="372"/>
      <c r="Y41" s="372"/>
      <c r="Z41" s="372"/>
      <c r="AA41" s="372"/>
      <c r="AB41" s="372"/>
      <c r="AC41" s="372"/>
      <c r="AD41" s="372"/>
      <c r="AE41" s="372"/>
      <c r="AF41" s="372"/>
      <c r="AG41" s="372"/>
      <c r="AH41" s="372"/>
      <c r="AI41" s="372"/>
      <c r="AJ41" s="372"/>
      <c r="AK41" s="372"/>
      <c r="AL41" s="174"/>
      <c r="AM41" s="371" t="str">
        <f t="shared" si="0"/>
        <v/>
      </c>
      <c r="AN41" s="371"/>
      <c r="AO41" s="372"/>
      <c r="AP41" s="372"/>
      <c r="AQ41" s="372"/>
      <c r="AR41" s="372"/>
      <c r="AS41" s="372"/>
      <c r="AT41" s="372"/>
      <c r="AU41" s="372"/>
      <c r="AV41" s="372"/>
      <c r="AW41" s="372"/>
      <c r="AX41" s="372"/>
      <c r="AY41" s="372"/>
      <c r="AZ41" s="372"/>
      <c r="BA41" s="372"/>
      <c r="BB41" s="372"/>
      <c r="BC41" s="372"/>
      <c r="BD41" s="174"/>
      <c r="BE41" s="371" t="str">
        <f t="shared" si="1"/>
        <v/>
      </c>
      <c r="BF41" s="371"/>
      <c r="BG41" s="372"/>
      <c r="BH41" s="372"/>
      <c r="BI41" s="372"/>
      <c r="BJ41" s="372"/>
      <c r="BK41" s="372"/>
      <c r="BL41" s="372"/>
      <c r="BM41" s="372"/>
      <c r="BN41" s="372"/>
      <c r="BO41" s="372"/>
      <c r="BP41" s="372"/>
      <c r="BQ41" s="372"/>
      <c r="BR41" s="372"/>
      <c r="BS41" s="372"/>
      <c r="BT41" s="372"/>
      <c r="BU41" s="372"/>
      <c r="BV41" s="174"/>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4"/>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1"/>
    </row>
    <row r="42" spans="1:113" ht="32.25" customHeight="1" x14ac:dyDescent="0.2">
      <c r="B42" s="198"/>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4"/>
      <c r="U42" s="371" t="str">
        <f t="shared" si="4"/>
        <v/>
      </c>
      <c r="V42" s="371"/>
      <c r="W42" s="372"/>
      <c r="X42" s="372"/>
      <c r="Y42" s="372"/>
      <c r="Z42" s="372"/>
      <c r="AA42" s="372"/>
      <c r="AB42" s="372"/>
      <c r="AC42" s="372"/>
      <c r="AD42" s="372"/>
      <c r="AE42" s="372"/>
      <c r="AF42" s="372"/>
      <c r="AG42" s="372"/>
      <c r="AH42" s="372"/>
      <c r="AI42" s="372"/>
      <c r="AJ42" s="372"/>
      <c r="AK42" s="372"/>
      <c r="AL42" s="174"/>
      <c r="AM42" s="371" t="str">
        <f t="shared" si="0"/>
        <v/>
      </c>
      <c r="AN42" s="371"/>
      <c r="AO42" s="372"/>
      <c r="AP42" s="372"/>
      <c r="AQ42" s="372"/>
      <c r="AR42" s="372"/>
      <c r="AS42" s="372"/>
      <c r="AT42" s="372"/>
      <c r="AU42" s="372"/>
      <c r="AV42" s="372"/>
      <c r="AW42" s="372"/>
      <c r="AX42" s="372"/>
      <c r="AY42" s="372"/>
      <c r="AZ42" s="372"/>
      <c r="BA42" s="372"/>
      <c r="BB42" s="372"/>
      <c r="BC42" s="372"/>
      <c r="BD42" s="174"/>
      <c r="BE42" s="371" t="str">
        <f t="shared" si="1"/>
        <v/>
      </c>
      <c r="BF42" s="371"/>
      <c r="BG42" s="372"/>
      <c r="BH42" s="372"/>
      <c r="BI42" s="372"/>
      <c r="BJ42" s="372"/>
      <c r="BK42" s="372"/>
      <c r="BL42" s="372"/>
      <c r="BM42" s="372"/>
      <c r="BN42" s="372"/>
      <c r="BO42" s="372"/>
      <c r="BP42" s="372"/>
      <c r="BQ42" s="372"/>
      <c r="BR42" s="372"/>
      <c r="BS42" s="372"/>
      <c r="BT42" s="372"/>
      <c r="BU42" s="372"/>
      <c r="BV42" s="174"/>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4"/>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1"/>
    </row>
    <row r="43" spans="1:113" ht="32.25" customHeight="1" x14ac:dyDescent="0.2">
      <c r="B43" s="198"/>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4"/>
      <c r="U43" s="371" t="str">
        <f t="shared" si="4"/>
        <v/>
      </c>
      <c r="V43" s="371"/>
      <c r="W43" s="372"/>
      <c r="X43" s="372"/>
      <c r="Y43" s="372"/>
      <c r="Z43" s="372"/>
      <c r="AA43" s="372"/>
      <c r="AB43" s="372"/>
      <c r="AC43" s="372"/>
      <c r="AD43" s="372"/>
      <c r="AE43" s="372"/>
      <c r="AF43" s="372"/>
      <c r="AG43" s="372"/>
      <c r="AH43" s="372"/>
      <c r="AI43" s="372"/>
      <c r="AJ43" s="372"/>
      <c r="AK43" s="372"/>
      <c r="AL43" s="174"/>
      <c r="AM43" s="371" t="str">
        <f t="shared" si="0"/>
        <v/>
      </c>
      <c r="AN43" s="371"/>
      <c r="AO43" s="372"/>
      <c r="AP43" s="372"/>
      <c r="AQ43" s="372"/>
      <c r="AR43" s="372"/>
      <c r="AS43" s="372"/>
      <c r="AT43" s="372"/>
      <c r="AU43" s="372"/>
      <c r="AV43" s="372"/>
      <c r="AW43" s="372"/>
      <c r="AX43" s="372"/>
      <c r="AY43" s="372"/>
      <c r="AZ43" s="372"/>
      <c r="BA43" s="372"/>
      <c r="BB43" s="372"/>
      <c r="BC43" s="372"/>
      <c r="BD43" s="174"/>
      <c r="BE43" s="371" t="str">
        <f t="shared" si="1"/>
        <v/>
      </c>
      <c r="BF43" s="371"/>
      <c r="BG43" s="372"/>
      <c r="BH43" s="372"/>
      <c r="BI43" s="372"/>
      <c r="BJ43" s="372"/>
      <c r="BK43" s="372"/>
      <c r="BL43" s="372"/>
      <c r="BM43" s="372"/>
      <c r="BN43" s="372"/>
      <c r="BO43" s="372"/>
      <c r="BP43" s="372"/>
      <c r="BQ43" s="372"/>
      <c r="BR43" s="372"/>
      <c r="BS43" s="372"/>
      <c r="BT43" s="372"/>
      <c r="BU43" s="372"/>
      <c r="BV43" s="174"/>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4"/>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1"/>
    </row>
    <row r="44" spans="1:113" ht="13.5" customHeight="1" thickBot="1" x14ac:dyDescent="0.25">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2"/>
    <row r="46" spans="1:113" x14ac:dyDescent="0.2">
      <c r="B46" s="173"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3" t="s">
        <v>596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9"/>
  <sheetViews>
    <sheetView showGridLines="0" zoomScale="70" zoomScaleNormal="70" zoomScaleSheetLayoutView="100" workbookViewId="0">
      <selection activeCell="K45" sqref="K45"/>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80" t="s">
        <v>574</v>
      </c>
      <c r="D34" s="1180"/>
      <c r="E34" s="1181"/>
      <c r="F34" s="32">
        <v>2.83</v>
      </c>
      <c r="G34" s="33">
        <v>2.97</v>
      </c>
      <c r="H34" s="33">
        <v>1.41</v>
      </c>
      <c r="I34" s="33">
        <v>2.36</v>
      </c>
      <c r="J34" s="34">
        <v>6.31</v>
      </c>
      <c r="K34" s="22"/>
      <c r="L34" s="22"/>
      <c r="M34" s="22"/>
      <c r="N34" s="22"/>
      <c r="O34" s="22"/>
      <c r="P34" s="22"/>
    </row>
    <row r="35" spans="1:16" ht="39" customHeight="1" x14ac:dyDescent="0.2">
      <c r="A35" s="22"/>
      <c r="B35" s="35"/>
      <c r="C35" s="1174" t="s">
        <v>575</v>
      </c>
      <c r="D35" s="1175"/>
      <c r="E35" s="1176"/>
      <c r="F35" s="36">
        <v>1.75</v>
      </c>
      <c r="G35" s="37">
        <v>2.36</v>
      </c>
      <c r="H35" s="37">
        <v>2.93</v>
      </c>
      <c r="I35" s="37">
        <v>2.1800000000000002</v>
      </c>
      <c r="J35" s="38">
        <v>6.04</v>
      </c>
      <c r="K35" s="22"/>
      <c r="L35" s="22"/>
      <c r="M35" s="22"/>
      <c r="N35" s="22"/>
      <c r="O35" s="22"/>
      <c r="P35" s="22"/>
    </row>
    <row r="36" spans="1:16" ht="39" customHeight="1" x14ac:dyDescent="0.2">
      <c r="A36" s="22"/>
      <c r="B36" s="35"/>
      <c r="C36" s="1174" t="s">
        <v>576</v>
      </c>
      <c r="D36" s="1175"/>
      <c r="E36" s="1176"/>
      <c r="F36" s="36">
        <v>4.92</v>
      </c>
      <c r="G36" s="37">
        <v>4.87</v>
      </c>
      <c r="H36" s="37">
        <v>4.74</v>
      </c>
      <c r="I36" s="37">
        <v>4.3600000000000003</v>
      </c>
      <c r="J36" s="38">
        <v>4.1399999999999997</v>
      </c>
      <c r="K36" s="22"/>
      <c r="L36" s="22"/>
      <c r="M36" s="22"/>
      <c r="N36" s="22"/>
      <c r="O36" s="22"/>
      <c r="P36" s="22"/>
    </row>
    <row r="37" spans="1:16" ht="39" customHeight="1" x14ac:dyDescent="0.2">
      <c r="A37" s="22"/>
      <c r="B37" s="35"/>
      <c r="C37" s="1174" t="s">
        <v>577</v>
      </c>
      <c r="D37" s="1175"/>
      <c r="E37" s="1176"/>
      <c r="F37" s="36">
        <v>0.75</v>
      </c>
      <c r="G37" s="37">
        <v>0.95</v>
      </c>
      <c r="H37" s="37">
        <v>0.08</v>
      </c>
      <c r="I37" s="37">
        <v>0.41</v>
      </c>
      <c r="J37" s="38">
        <v>0.87</v>
      </c>
      <c r="K37" s="22"/>
      <c r="L37" s="22"/>
      <c r="M37" s="22"/>
      <c r="N37" s="22"/>
      <c r="O37" s="22"/>
      <c r="P37" s="22"/>
    </row>
    <row r="38" spans="1:16" ht="39" customHeight="1" x14ac:dyDescent="0.2">
      <c r="A38" s="22"/>
      <c r="B38" s="35"/>
      <c r="C38" s="1174" t="s">
        <v>578</v>
      </c>
      <c r="D38" s="1175"/>
      <c r="E38" s="1176"/>
      <c r="F38" s="36" t="s">
        <v>539</v>
      </c>
      <c r="G38" s="37" t="s">
        <v>539</v>
      </c>
      <c r="H38" s="37" t="s">
        <v>539</v>
      </c>
      <c r="I38" s="37">
        <v>0.48</v>
      </c>
      <c r="J38" s="38">
        <v>0.52</v>
      </c>
      <c r="K38" s="22"/>
      <c r="L38" s="22"/>
      <c r="M38" s="22"/>
      <c r="N38" s="22"/>
      <c r="O38" s="22"/>
      <c r="P38" s="22"/>
    </row>
    <row r="39" spans="1:16" ht="39" customHeight="1" x14ac:dyDescent="0.2">
      <c r="A39" s="22"/>
      <c r="B39" s="35"/>
      <c r="C39" s="1174" t="s">
        <v>579</v>
      </c>
      <c r="D39" s="1175"/>
      <c r="E39" s="1176"/>
      <c r="F39" s="36">
        <v>0.63</v>
      </c>
      <c r="G39" s="37">
        <v>0.19</v>
      </c>
      <c r="H39" s="37">
        <v>0.51</v>
      </c>
      <c r="I39" s="37">
        <v>0.45</v>
      </c>
      <c r="J39" s="38">
        <v>0.42</v>
      </c>
      <c r="K39" s="22"/>
      <c r="L39" s="22"/>
      <c r="M39" s="22"/>
      <c r="N39" s="22"/>
      <c r="O39" s="22"/>
      <c r="P39" s="22"/>
    </row>
    <row r="40" spans="1:16" ht="39" customHeight="1" x14ac:dyDescent="0.2">
      <c r="A40" s="22"/>
      <c r="B40" s="35"/>
      <c r="C40" s="1174" t="s">
        <v>580</v>
      </c>
      <c r="D40" s="1175"/>
      <c r="E40" s="1176"/>
      <c r="F40" s="36">
        <v>0.05</v>
      </c>
      <c r="G40" s="37">
        <v>0.05</v>
      </c>
      <c r="H40" s="37">
        <v>0.05</v>
      </c>
      <c r="I40" s="37">
        <v>0.06</v>
      </c>
      <c r="J40" s="38">
        <v>0.06</v>
      </c>
      <c r="K40" s="22"/>
      <c r="L40" s="22"/>
      <c r="M40" s="22"/>
      <c r="N40" s="22"/>
      <c r="O40" s="22"/>
      <c r="P40" s="22"/>
    </row>
    <row r="41" spans="1:16" ht="39" customHeight="1" x14ac:dyDescent="0.2">
      <c r="A41" s="22"/>
      <c r="B41" s="35"/>
      <c r="C41" s="1174" t="s">
        <v>581</v>
      </c>
      <c r="D41" s="1175"/>
      <c r="E41" s="1176"/>
      <c r="F41" s="36">
        <v>0</v>
      </c>
      <c r="G41" s="37">
        <v>0</v>
      </c>
      <c r="H41" s="37">
        <v>0</v>
      </c>
      <c r="I41" s="37">
        <v>0</v>
      </c>
      <c r="J41" s="38">
        <v>0.01</v>
      </c>
      <c r="K41" s="22"/>
      <c r="L41" s="22"/>
      <c r="M41" s="22"/>
      <c r="N41" s="22"/>
      <c r="O41" s="22"/>
      <c r="P41" s="22"/>
    </row>
    <row r="42" spans="1:16" ht="39" customHeight="1" x14ac:dyDescent="0.2">
      <c r="A42" s="22"/>
      <c r="B42" s="39"/>
      <c r="C42" s="1174" t="s">
        <v>582</v>
      </c>
      <c r="D42" s="1175"/>
      <c r="E42" s="1176"/>
      <c r="F42" s="36" t="s">
        <v>539</v>
      </c>
      <c r="G42" s="37" t="s">
        <v>539</v>
      </c>
      <c r="H42" s="37" t="s">
        <v>539</v>
      </c>
      <c r="I42" s="37" t="s">
        <v>539</v>
      </c>
      <c r="J42" s="38" t="s">
        <v>539</v>
      </c>
      <c r="K42" s="22"/>
      <c r="L42" s="22"/>
      <c r="M42" s="22"/>
      <c r="N42" s="22"/>
      <c r="O42" s="22"/>
      <c r="P42" s="22"/>
    </row>
    <row r="43" spans="1:16" ht="39" customHeight="1" thickBot="1" x14ac:dyDescent="0.25">
      <c r="A43" s="22"/>
      <c r="B43" s="40"/>
      <c r="C43" s="1177" t="s">
        <v>583</v>
      </c>
      <c r="D43" s="1178"/>
      <c r="E43" s="1179"/>
      <c r="F43" s="41">
        <v>0</v>
      </c>
      <c r="G43" s="42">
        <v>0</v>
      </c>
      <c r="H43" s="42">
        <v>0.16</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row r="46" spans="1:16" ht="13.5" hidden="1" customHeight="1" x14ac:dyDescent="0.2"/>
    <row r="47" spans="1:16" ht="13.5" hidden="1" customHeight="1" x14ac:dyDescent="0.2"/>
    <row r="48" spans="1:16" ht="13.5" hidden="1" customHeight="1" x14ac:dyDescent="0.2"/>
    <row r="49" ht="13.5" hidden="1" customHeight="1" x14ac:dyDescent="0.2"/>
  </sheetData>
  <sheetProtection algorithmName="SHA-512" hashValue="4vP3BTkTdqYPfUFfpo5/Tzll7z0imuLTEeM0ST/Mw/f7w9RO/TGNii3S0GUxl/Gqal835GENh3QljyplPNnLpA==" saltValue="HGejHL56pG6kF2SaO29M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7" zoomScale="70" zoomScaleNormal="70" zoomScaleSheetLayoutView="55" workbookViewId="0">
      <selection activeCell="N52" sqref="N5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3492</v>
      </c>
      <c r="L45" s="60">
        <v>3381</v>
      </c>
      <c r="M45" s="60">
        <v>3369</v>
      </c>
      <c r="N45" s="60">
        <v>3307</v>
      </c>
      <c r="O45" s="61">
        <v>3236</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539</v>
      </c>
      <c r="L46" s="64" t="s">
        <v>539</v>
      </c>
      <c r="M46" s="64" t="s">
        <v>539</v>
      </c>
      <c r="N46" s="64" t="s">
        <v>539</v>
      </c>
      <c r="O46" s="65" t="s">
        <v>539</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539</v>
      </c>
      <c r="L47" s="64" t="s">
        <v>539</v>
      </c>
      <c r="M47" s="64" t="s">
        <v>539</v>
      </c>
      <c r="N47" s="64" t="s">
        <v>539</v>
      </c>
      <c r="O47" s="65" t="s">
        <v>539</v>
      </c>
      <c r="P47" s="48"/>
      <c r="Q47" s="48"/>
      <c r="R47" s="48"/>
      <c r="S47" s="48"/>
      <c r="T47" s="48"/>
      <c r="U47" s="48"/>
    </row>
    <row r="48" spans="1:21" ht="30.75" customHeight="1" x14ac:dyDescent="0.2">
      <c r="A48" s="48"/>
      <c r="B48" s="1202"/>
      <c r="C48" s="1203"/>
      <c r="D48" s="62"/>
      <c r="E48" s="1184" t="s">
        <v>15</v>
      </c>
      <c r="F48" s="1184"/>
      <c r="G48" s="1184"/>
      <c r="H48" s="1184"/>
      <c r="I48" s="1184"/>
      <c r="J48" s="1185"/>
      <c r="K48" s="63">
        <v>889</v>
      </c>
      <c r="L48" s="64">
        <v>911</v>
      </c>
      <c r="M48" s="64">
        <v>943</v>
      </c>
      <c r="N48" s="64">
        <v>661</v>
      </c>
      <c r="O48" s="65">
        <v>744</v>
      </c>
      <c r="P48" s="48"/>
      <c r="Q48" s="48"/>
      <c r="R48" s="48"/>
      <c r="S48" s="48"/>
      <c r="T48" s="48"/>
      <c r="U48" s="48"/>
    </row>
    <row r="49" spans="1:21" ht="30.75" customHeight="1" x14ac:dyDescent="0.2">
      <c r="A49" s="48"/>
      <c r="B49" s="1202"/>
      <c r="C49" s="1203"/>
      <c r="D49" s="62"/>
      <c r="E49" s="1184" t="s">
        <v>16</v>
      </c>
      <c r="F49" s="1184"/>
      <c r="G49" s="1184"/>
      <c r="H49" s="1184"/>
      <c r="I49" s="1184"/>
      <c r="J49" s="1185"/>
      <c r="K49" s="63" t="s">
        <v>539</v>
      </c>
      <c r="L49" s="64" t="s">
        <v>539</v>
      </c>
      <c r="M49" s="64" t="s">
        <v>539</v>
      </c>
      <c r="N49" s="64" t="s">
        <v>539</v>
      </c>
      <c r="O49" s="65" t="s">
        <v>539</v>
      </c>
      <c r="P49" s="48"/>
      <c r="Q49" s="48"/>
      <c r="R49" s="48"/>
      <c r="S49" s="48"/>
      <c r="T49" s="48"/>
      <c r="U49" s="48"/>
    </row>
    <row r="50" spans="1:21" ht="30.75" customHeight="1" x14ac:dyDescent="0.2">
      <c r="A50" s="48"/>
      <c r="B50" s="1202"/>
      <c r="C50" s="1203"/>
      <c r="D50" s="62"/>
      <c r="E50" s="1184" t="s">
        <v>17</v>
      </c>
      <c r="F50" s="1184"/>
      <c r="G50" s="1184"/>
      <c r="H50" s="1184"/>
      <c r="I50" s="1184"/>
      <c r="J50" s="1185"/>
      <c r="K50" s="63">
        <v>126</v>
      </c>
      <c r="L50" s="64">
        <v>119</v>
      </c>
      <c r="M50" s="64">
        <v>128</v>
      </c>
      <c r="N50" s="64">
        <v>130</v>
      </c>
      <c r="O50" s="65">
        <v>132</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539</v>
      </c>
      <c r="L51" s="64" t="s">
        <v>539</v>
      </c>
      <c r="M51" s="64" t="s">
        <v>539</v>
      </c>
      <c r="N51" s="64" t="s">
        <v>539</v>
      </c>
      <c r="O51" s="65">
        <v>0</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2966</v>
      </c>
      <c r="L52" s="64">
        <v>3000</v>
      </c>
      <c r="M52" s="64">
        <v>3034</v>
      </c>
      <c r="N52" s="64">
        <v>2930</v>
      </c>
      <c r="O52" s="65">
        <v>2811</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1541</v>
      </c>
      <c r="L53" s="69">
        <v>1411</v>
      </c>
      <c r="M53" s="69">
        <v>1406</v>
      </c>
      <c r="N53" s="69">
        <v>1168</v>
      </c>
      <c r="O53" s="70">
        <v>1301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190" t="s">
        <v>25</v>
      </c>
      <c r="C57" s="1191"/>
      <c r="D57" s="1194" t="s">
        <v>26</v>
      </c>
      <c r="E57" s="1195"/>
      <c r="F57" s="1195"/>
      <c r="G57" s="1195"/>
      <c r="H57" s="1195"/>
      <c r="I57" s="1195"/>
      <c r="J57" s="1196"/>
      <c r="K57" s="83"/>
      <c r="L57" s="84"/>
      <c r="M57" s="84"/>
      <c r="N57" s="84"/>
      <c r="O57" s="85"/>
    </row>
    <row r="58" spans="1:21" ht="31.5" customHeight="1" thickBot="1" x14ac:dyDescent="0.25">
      <c r="B58" s="1192"/>
      <c r="C58" s="1193"/>
      <c r="D58" s="1197" t="s">
        <v>27</v>
      </c>
      <c r="E58" s="1198"/>
      <c r="F58" s="1198"/>
      <c r="G58" s="1198"/>
      <c r="H58" s="1198"/>
      <c r="I58" s="1198"/>
      <c r="J58" s="119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R3jLn2GLd7/T6KwQmHLdKZf7xPTI/XmMH/tF8UC7STXaArxBn2xUrn1Z0SiYDPunZw04Xo1WOAbgnLmdVh3QQ==" saltValue="jGLe6jcAtxotFF8Ql2Ji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G16" zoomScaleSheetLayoutView="100" workbookViewId="0">
      <selection activeCell="S54" sqref="S54"/>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20" t="s">
        <v>30</v>
      </c>
      <c r="C41" s="1221"/>
      <c r="D41" s="102"/>
      <c r="E41" s="1222" t="s">
        <v>31</v>
      </c>
      <c r="F41" s="1222"/>
      <c r="G41" s="1222"/>
      <c r="H41" s="1223"/>
      <c r="I41" s="354">
        <v>30885</v>
      </c>
      <c r="J41" s="355">
        <v>30042</v>
      </c>
      <c r="K41" s="355">
        <v>30585</v>
      </c>
      <c r="L41" s="355">
        <v>31149</v>
      </c>
      <c r="M41" s="356">
        <v>32053</v>
      </c>
    </row>
    <row r="42" spans="2:13" ht="27.75" customHeight="1" x14ac:dyDescent="0.2">
      <c r="B42" s="1210"/>
      <c r="C42" s="1211"/>
      <c r="D42" s="103"/>
      <c r="E42" s="1214" t="s">
        <v>32</v>
      </c>
      <c r="F42" s="1214"/>
      <c r="G42" s="1214"/>
      <c r="H42" s="1215"/>
      <c r="I42" s="357">
        <v>774</v>
      </c>
      <c r="J42" s="358">
        <v>554</v>
      </c>
      <c r="K42" s="358">
        <v>443</v>
      </c>
      <c r="L42" s="358">
        <v>320</v>
      </c>
      <c r="M42" s="359">
        <v>44</v>
      </c>
    </row>
    <row r="43" spans="2:13" ht="27.75" customHeight="1" x14ac:dyDescent="0.2">
      <c r="B43" s="1210"/>
      <c r="C43" s="1211"/>
      <c r="D43" s="103"/>
      <c r="E43" s="1214" t="s">
        <v>33</v>
      </c>
      <c r="F43" s="1214"/>
      <c r="G43" s="1214"/>
      <c r="H43" s="1215"/>
      <c r="I43" s="357">
        <v>9935</v>
      </c>
      <c r="J43" s="358">
        <v>10846</v>
      </c>
      <c r="K43" s="358">
        <v>15416</v>
      </c>
      <c r="L43" s="358">
        <v>12627</v>
      </c>
      <c r="M43" s="359">
        <v>12867</v>
      </c>
    </row>
    <row r="44" spans="2:13" ht="27.75" customHeight="1" x14ac:dyDescent="0.2">
      <c r="B44" s="1210"/>
      <c r="C44" s="1211"/>
      <c r="D44" s="103"/>
      <c r="E44" s="1214" t="s">
        <v>34</v>
      </c>
      <c r="F44" s="1214"/>
      <c r="G44" s="1214"/>
      <c r="H44" s="1215"/>
      <c r="I44" s="357" t="s">
        <v>539</v>
      </c>
      <c r="J44" s="358" t="s">
        <v>539</v>
      </c>
      <c r="K44" s="358" t="s">
        <v>539</v>
      </c>
      <c r="L44" s="358" t="s">
        <v>539</v>
      </c>
      <c r="M44" s="359" t="s">
        <v>539</v>
      </c>
    </row>
    <row r="45" spans="2:13" ht="27.75" customHeight="1" x14ac:dyDescent="0.2">
      <c r="B45" s="1210"/>
      <c r="C45" s="1211"/>
      <c r="D45" s="103"/>
      <c r="E45" s="1214" t="s">
        <v>35</v>
      </c>
      <c r="F45" s="1214"/>
      <c r="G45" s="1214"/>
      <c r="H45" s="1215"/>
      <c r="I45" s="357">
        <v>4329</v>
      </c>
      <c r="J45" s="358">
        <v>4105</v>
      </c>
      <c r="K45" s="358">
        <v>4056</v>
      </c>
      <c r="L45" s="358">
        <v>3980</v>
      </c>
      <c r="M45" s="359">
        <v>3904</v>
      </c>
    </row>
    <row r="46" spans="2:13" ht="27.75" customHeight="1" x14ac:dyDescent="0.2">
      <c r="B46" s="1210"/>
      <c r="C46" s="1211"/>
      <c r="D46" s="104"/>
      <c r="E46" s="1214" t="s">
        <v>36</v>
      </c>
      <c r="F46" s="1214"/>
      <c r="G46" s="1214"/>
      <c r="H46" s="1215"/>
      <c r="I46" s="357" t="s">
        <v>539</v>
      </c>
      <c r="J46" s="358" t="s">
        <v>539</v>
      </c>
      <c r="K46" s="358" t="s">
        <v>539</v>
      </c>
      <c r="L46" s="358" t="s">
        <v>539</v>
      </c>
      <c r="M46" s="359" t="s">
        <v>539</v>
      </c>
    </row>
    <row r="47" spans="2:13" ht="27.75" customHeight="1" x14ac:dyDescent="0.2">
      <c r="B47" s="1210"/>
      <c r="C47" s="1211"/>
      <c r="D47" s="105"/>
      <c r="E47" s="1224" t="s">
        <v>37</v>
      </c>
      <c r="F47" s="1225"/>
      <c r="G47" s="1225"/>
      <c r="H47" s="1226"/>
      <c r="I47" s="357" t="s">
        <v>539</v>
      </c>
      <c r="J47" s="358" t="s">
        <v>539</v>
      </c>
      <c r="K47" s="358" t="s">
        <v>539</v>
      </c>
      <c r="L47" s="358" t="s">
        <v>539</v>
      </c>
      <c r="M47" s="359" t="s">
        <v>539</v>
      </c>
    </row>
    <row r="48" spans="2:13" ht="27.75" customHeight="1" x14ac:dyDescent="0.2">
      <c r="B48" s="1210"/>
      <c r="C48" s="1211"/>
      <c r="D48" s="103"/>
      <c r="E48" s="1214" t="s">
        <v>38</v>
      </c>
      <c r="F48" s="1214"/>
      <c r="G48" s="1214"/>
      <c r="H48" s="1215"/>
      <c r="I48" s="357" t="s">
        <v>539</v>
      </c>
      <c r="J48" s="358" t="s">
        <v>539</v>
      </c>
      <c r="K48" s="358" t="s">
        <v>539</v>
      </c>
      <c r="L48" s="358" t="s">
        <v>539</v>
      </c>
      <c r="M48" s="359" t="s">
        <v>539</v>
      </c>
    </row>
    <row r="49" spans="2:13" ht="27.75" customHeight="1" x14ac:dyDescent="0.2">
      <c r="B49" s="1212"/>
      <c r="C49" s="1213"/>
      <c r="D49" s="103"/>
      <c r="E49" s="1214" t="s">
        <v>39</v>
      </c>
      <c r="F49" s="1214"/>
      <c r="G49" s="1214"/>
      <c r="H49" s="1215"/>
      <c r="I49" s="357" t="s">
        <v>539</v>
      </c>
      <c r="J49" s="358" t="s">
        <v>539</v>
      </c>
      <c r="K49" s="358" t="s">
        <v>539</v>
      </c>
      <c r="L49" s="358" t="s">
        <v>539</v>
      </c>
      <c r="M49" s="359" t="s">
        <v>539</v>
      </c>
    </row>
    <row r="50" spans="2:13" ht="27.75" customHeight="1" x14ac:dyDescent="0.2">
      <c r="B50" s="1208" t="s">
        <v>40</v>
      </c>
      <c r="C50" s="1209"/>
      <c r="D50" s="106"/>
      <c r="E50" s="1214" t="s">
        <v>41</v>
      </c>
      <c r="F50" s="1214"/>
      <c r="G50" s="1214"/>
      <c r="H50" s="1215"/>
      <c r="I50" s="357">
        <v>6600</v>
      </c>
      <c r="J50" s="358">
        <v>5334</v>
      </c>
      <c r="K50" s="358">
        <v>4660</v>
      </c>
      <c r="L50" s="358">
        <v>4336</v>
      </c>
      <c r="M50" s="359">
        <v>4470</v>
      </c>
    </row>
    <row r="51" spans="2:13" ht="27.75" customHeight="1" x14ac:dyDescent="0.2">
      <c r="B51" s="1210"/>
      <c r="C51" s="1211"/>
      <c r="D51" s="103"/>
      <c r="E51" s="1214" t="s">
        <v>42</v>
      </c>
      <c r="F51" s="1214"/>
      <c r="G51" s="1214"/>
      <c r="H51" s="1215"/>
      <c r="I51" s="357">
        <v>1524</v>
      </c>
      <c r="J51" s="358">
        <v>1425</v>
      </c>
      <c r="K51" s="358">
        <v>1376</v>
      </c>
      <c r="L51" s="358">
        <v>1468</v>
      </c>
      <c r="M51" s="359">
        <v>1635</v>
      </c>
    </row>
    <row r="52" spans="2:13" ht="27.75" customHeight="1" x14ac:dyDescent="0.2">
      <c r="B52" s="1212"/>
      <c r="C52" s="1213"/>
      <c r="D52" s="103"/>
      <c r="E52" s="1214" t="s">
        <v>43</v>
      </c>
      <c r="F52" s="1214"/>
      <c r="G52" s="1214"/>
      <c r="H52" s="1215"/>
      <c r="I52" s="357">
        <v>27789</v>
      </c>
      <c r="J52" s="358">
        <v>28187</v>
      </c>
      <c r="K52" s="358">
        <v>33599</v>
      </c>
      <c r="L52" s="358">
        <v>32988</v>
      </c>
      <c r="M52" s="359">
        <v>33049</v>
      </c>
    </row>
    <row r="53" spans="2:13" ht="27.75" customHeight="1" thickBot="1" x14ac:dyDescent="0.25">
      <c r="B53" s="1216" t="s">
        <v>44</v>
      </c>
      <c r="C53" s="1217"/>
      <c r="D53" s="107"/>
      <c r="E53" s="1218" t="s">
        <v>45</v>
      </c>
      <c r="F53" s="1218"/>
      <c r="G53" s="1218"/>
      <c r="H53" s="1219"/>
      <c r="I53" s="360">
        <v>10010</v>
      </c>
      <c r="J53" s="361">
        <v>10601</v>
      </c>
      <c r="K53" s="361">
        <v>10865</v>
      </c>
      <c r="L53" s="361">
        <v>9283</v>
      </c>
      <c r="M53" s="362">
        <v>9714</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7lUcn83VJxcg1NcFhOyWGjH4XtfWk9iQ/++X4u6oZpTpBu2c+Wz/uep78sJ/3XN5malbtqjISzqCAZhrn9tMTA==" saltValue="2MScXiCeZ3Oj1RtupO9y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G61" sqref="G6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568</v>
      </c>
      <c r="G54" s="116" t="s">
        <v>569</v>
      </c>
      <c r="H54" s="117" t="s">
        <v>570</v>
      </c>
    </row>
    <row r="55" spans="2:8" ht="52.5" customHeight="1" x14ac:dyDescent="0.2">
      <c r="B55" s="118"/>
      <c r="C55" s="1235" t="s">
        <v>48</v>
      </c>
      <c r="D55" s="1235"/>
      <c r="E55" s="1236"/>
      <c r="F55" s="119">
        <v>1624</v>
      </c>
      <c r="G55" s="119">
        <v>1624</v>
      </c>
      <c r="H55" s="120">
        <v>1625</v>
      </c>
    </row>
    <row r="56" spans="2:8" ht="52.5" customHeight="1" x14ac:dyDescent="0.2">
      <c r="B56" s="121"/>
      <c r="C56" s="1237" t="s">
        <v>49</v>
      </c>
      <c r="D56" s="1237"/>
      <c r="E56" s="1238"/>
      <c r="F56" s="122">
        <v>989</v>
      </c>
      <c r="G56" s="122">
        <v>789</v>
      </c>
      <c r="H56" s="123">
        <v>827</v>
      </c>
    </row>
    <row r="57" spans="2:8" ht="53.25" customHeight="1" x14ac:dyDescent="0.2">
      <c r="B57" s="121"/>
      <c r="C57" s="1239" t="s">
        <v>50</v>
      </c>
      <c r="D57" s="1239"/>
      <c r="E57" s="1240"/>
      <c r="F57" s="124">
        <v>3325</v>
      </c>
      <c r="G57" s="124">
        <v>2990</v>
      </c>
      <c r="H57" s="125">
        <v>2823</v>
      </c>
    </row>
    <row r="58" spans="2:8" ht="45.75" customHeight="1" x14ac:dyDescent="0.2">
      <c r="B58" s="126"/>
      <c r="C58" s="1227" t="s">
        <v>597</v>
      </c>
      <c r="D58" s="1228"/>
      <c r="E58" s="1229"/>
      <c r="F58" s="364">
        <v>1720</v>
      </c>
      <c r="G58" s="364">
        <v>1602</v>
      </c>
      <c r="H58" s="365">
        <v>1477</v>
      </c>
    </row>
    <row r="59" spans="2:8" ht="45.75" customHeight="1" x14ac:dyDescent="0.2">
      <c r="B59" s="126"/>
      <c r="C59" s="1227" t="s">
        <v>598</v>
      </c>
      <c r="D59" s="1228"/>
      <c r="E59" s="1229"/>
      <c r="F59" s="364">
        <v>524</v>
      </c>
      <c r="G59" s="364">
        <v>524</v>
      </c>
      <c r="H59" s="365">
        <v>459</v>
      </c>
    </row>
    <row r="60" spans="2:8" ht="45.75" customHeight="1" x14ac:dyDescent="0.2">
      <c r="B60" s="126"/>
      <c r="C60" s="1227" t="s">
        <v>599</v>
      </c>
      <c r="D60" s="1228"/>
      <c r="E60" s="1229"/>
      <c r="F60" s="364">
        <v>282</v>
      </c>
      <c r="G60" s="364">
        <v>256</v>
      </c>
      <c r="H60" s="365">
        <v>234</v>
      </c>
    </row>
    <row r="61" spans="2:8" ht="45.75" customHeight="1" x14ac:dyDescent="0.2">
      <c r="B61" s="126"/>
      <c r="C61" s="1227" t="s">
        <v>600</v>
      </c>
      <c r="D61" s="1228"/>
      <c r="E61" s="1229"/>
      <c r="F61" s="364">
        <v>397</v>
      </c>
      <c r="G61" s="364">
        <v>249</v>
      </c>
      <c r="H61" s="365">
        <v>143</v>
      </c>
    </row>
    <row r="62" spans="2:8" ht="45.75" customHeight="1" thickBot="1" x14ac:dyDescent="0.25">
      <c r="B62" s="127"/>
      <c r="C62" s="1230" t="s">
        <v>601</v>
      </c>
      <c r="D62" s="1231"/>
      <c r="E62" s="1232"/>
      <c r="F62" s="366">
        <v>0</v>
      </c>
      <c r="G62" s="366">
        <v>0</v>
      </c>
      <c r="H62" s="367">
        <v>150</v>
      </c>
    </row>
    <row r="63" spans="2:8" ht="52.5" customHeight="1" thickBot="1" x14ac:dyDescent="0.25">
      <c r="B63" s="128"/>
      <c r="C63" s="1233" t="s">
        <v>51</v>
      </c>
      <c r="D63" s="1233"/>
      <c r="E63" s="1234"/>
      <c r="F63" s="129">
        <v>5938</v>
      </c>
      <c r="G63" s="129">
        <v>5404</v>
      </c>
      <c r="H63" s="130">
        <v>5275</v>
      </c>
    </row>
    <row r="64" spans="2:8" ht="13" x14ac:dyDescent="0.2"/>
  </sheetData>
  <sheetProtection algorithmName="SHA-512" hashValue="p2MrmR1RN2XT/n0GQyebvc7oZVd0uQxudd2TLTbmpcINiTiDWlLDkqia6l6tZRIVmF3mHC6WkIKCqD9mDcBnwg==" saltValue="BjbdrJzKqOO8ricFZNZL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BK47" zoomScaleNormal="100" zoomScaleSheetLayoutView="55" workbookViewId="0"/>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8"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8"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8"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8"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8"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8"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8"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8"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8"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8"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8"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8"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8"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8"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8"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602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603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604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605</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566</v>
      </c>
      <c r="BQ50" s="1274"/>
      <c r="BR50" s="1274"/>
      <c r="BS50" s="1274"/>
      <c r="BT50" s="1274"/>
      <c r="BU50" s="1274"/>
      <c r="BV50" s="1274"/>
      <c r="BW50" s="1274"/>
      <c r="BX50" s="1274" t="s">
        <v>567</v>
      </c>
      <c r="BY50" s="1274"/>
      <c r="BZ50" s="1274"/>
      <c r="CA50" s="1274"/>
      <c r="CB50" s="1274"/>
      <c r="CC50" s="1274"/>
      <c r="CD50" s="1274"/>
      <c r="CE50" s="1274"/>
      <c r="CF50" s="1274" t="s">
        <v>568</v>
      </c>
      <c r="CG50" s="1274"/>
      <c r="CH50" s="1274"/>
      <c r="CI50" s="1274"/>
      <c r="CJ50" s="1274"/>
      <c r="CK50" s="1274"/>
      <c r="CL50" s="1274"/>
      <c r="CM50" s="1274"/>
      <c r="CN50" s="1274" t="s">
        <v>569</v>
      </c>
      <c r="CO50" s="1274"/>
      <c r="CP50" s="1274"/>
      <c r="CQ50" s="1274"/>
      <c r="CR50" s="1274"/>
      <c r="CS50" s="1274"/>
      <c r="CT50" s="1274"/>
      <c r="CU50" s="1274"/>
      <c r="CV50" s="1274" t="s">
        <v>570</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606</v>
      </c>
      <c r="AO51" s="1278"/>
      <c r="AP51" s="1278"/>
      <c r="AQ51" s="1278"/>
      <c r="AR51" s="1278"/>
      <c r="AS51" s="1278"/>
      <c r="AT51" s="1278"/>
      <c r="AU51" s="1278"/>
      <c r="AV51" s="1278"/>
      <c r="AW51" s="1278"/>
      <c r="AX51" s="1278"/>
      <c r="AY51" s="1278"/>
      <c r="AZ51" s="1278"/>
      <c r="BA51" s="1278"/>
      <c r="BB51" s="1278" t="s">
        <v>607</v>
      </c>
      <c r="BC51" s="1278"/>
      <c r="BD51" s="1278"/>
      <c r="BE51" s="1278"/>
      <c r="BF51" s="1278"/>
      <c r="BG51" s="1278"/>
      <c r="BH51" s="1278"/>
      <c r="BI51" s="1278"/>
      <c r="BJ51" s="1278"/>
      <c r="BK51" s="1278"/>
      <c r="BL51" s="1278"/>
      <c r="BM51" s="1278"/>
      <c r="BN51" s="1278"/>
      <c r="BO51" s="1278"/>
      <c r="BP51" s="1279">
        <v>94</v>
      </c>
      <c r="BQ51" s="1279"/>
      <c r="BR51" s="1279"/>
      <c r="BS51" s="1279"/>
      <c r="BT51" s="1279"/>
      <c r="BU51" s="1279"/>
      <c r="BV51" s="1279"/>
      <c r="BW51" s="1279"/>
      <c r="BX51" s="1279">
        <v>101.6</v>
      </c>
      <c r="BY51" s="1279"/>
      <c r="BZ51" s="1279"/>
      <c r="CA51" s="1279"/>
      <c r="CB51" s="1279"/>
      <c r="CC51" s="1279"/>
      <c r="CD51" s="1279"/>
      <c r="CE51" s="1279"/>
      <c r="CF51" s="1279">
        <v>105.4</v>
      </c>
      <c r="CG51" s="1279"/>
      <c r="CH51" s="1279"/>
      <c r="CI51" s="1279"/>
      <c r="CJ51" s="1279"/>
      <c r="CK51" s="1279"/>
      <c r="CL51" s="1279"/>
      <c r="CM51" s="1279"/>
      <c r="CN51" s="1279">
        <v>87.3</v>
      </c>
      <c r="CO51" s="1279"/>
      <c r="CP51" s="1279"/>
      <c r="CQ51" s="1279"/>
      <c r="CR51" s="1279"/>
      <c r="CS51" s="1279"/>
      <c r="CT51" s="1279"/>
      <c r="CU51" s="1279"/>
      <c r="CV51" s="1279">
        <v>88.3</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608</v>
      </c>
      <c r="BC53" s="1278"/>
      <c r="BD53" s="1278"/>
      <c r="BE53" s="1278"/>
      <c r="BF53" s="1278"/>
      <c r="BG53" s="1278"/>
      <c r="BH53" s="1278"/>
      <c r="BI53" s="1278"/>
      <c r="BJ53" s="1278"/>
      <c r="BK53" s="1278"/>
      <c r="BL53" s="1278"/>
      <c r="BM53" s="1278"/>
      <c r="BN53" s="1278"/>
      <c r="BO53" s="1278"/>
      <c r="BP53" s="1279">
        <v>85.9</v>
      </c>
      <c r="BQ53" s="1279"/>
      <c r="BR53" s="1279"/>
      <c r="BS53" s="1279"/>
      <c r="BT53" s="1279"/>
      <c r="BU53" s="1279"/>
      <c r="BV53" s="1279"/>
      <c r="BW53" s="1279"/>
      <c r="BX53" s="1279">
        <v>86.1</v>
      </c>
      <c r="BY53" s="1279"/>
      <c r="BZ53" s="1279"/>
      <c r="CA53" s="1279"/>
      <c r="CB53" s="1279"/>
      <c r="CC53" s="1279"/>
      <c r="CD53" s="1279"/>
      <c r="CE53" s="1279"/>
      <c r="CF53" s="1279">
        <v>86.1</v>
      </c>
      <c r="CG53" s="1279"/>
      <c r="CH53" s="1279"/>
      <c r="CI53" s="1279"/>
      <c r="CJ53" s="1279"/>
      <c r="CK53" s="1279"/>
      <c r="CL53" s="1279"/>
      <c r="CM53" s="1279"/>
      <c r="CN53" s="1279">
        <v>86.4</v>
      </c>
      <c r="CO53" s="1279"/>
      <c r="CP53" s="1279"/>
      <c r="CQ53" s="1279"/>
      <c r="CR53" s="1279"/>
      <c r="CS53" s="1279"/>
      <c r="CT53" s="1279"/>
      <c r="CU53" s="1279"/>
      <c r="CV53" s="1279">
        <v>86.4</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609</v>
      </c>
      <c r="AO55" s="1274"/>
      <c r="AP55" s="1274"/>
      <c r="AQ55" s="1274"/>
      <c r="AR55" s="1274"/>
      <c r="AS55" s="1274"/>
      <c r="AT55" s="1274"/>
      <c r="AU55" s="1274"/>
      <c r="AV55" s="1274"/>
      <c r="AW55" s="1274"/>
      <c r="AX55" s="1274"/>
      <c r="AY55" s="1274"/>
      <c r="AZ55" s="1274"/>
      <c r="BA55" s="1274"/>
      <c r="BB55" s="1278" t="s">
        <v>607</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25.1</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608</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ht="13"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8" t="s">
        <v>610</v>
      </c>
    </row>
    <row r="64" spans="1:109" ht="13" x14ac:dyDescent="0.2">
      <c r="B64" s="1249"/>
      <c r="G64" s="1256"/>
      <c r="I64" s="1289"/>
      <c r="J64" s="1289"/>
      <c r="K64" s="1289"/>
      <c r="L64" s="1289"/>
      <c r="M64" s="1289"/>
      <c r="N64" s="1290"/>
      <c r="AM64" s="1256"/>
      <c r="AN64" s="1256" t="s">
        <v>603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customHeight="1" x14ac:dyDescent="0.2">
      <c r="B65" s="1249"/>
      <c r="AN65" s="1258" t="s">
        <v>611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4"/>
      <c r="I71" s="1295"/>
      <c r="J71" s="1292"/>
      <c r="K71" s="1292"/>
      <c r="L71" s="1293"/>
      <c r="M71" s="1292"/>
      <c r="N71" s="1293"/>
      <c r="AM71" s="1294"/>
      <c r="AN71" s="1243" t="s">
        <v>605</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566</v>
      </c>
      <c r="BQ72" s="1274"/>
      <c r="BR72" s="1274"/>
      <c r="BS72" s="1274"/>
      <c r="BT72" s="1274"/>
      <c r="BU72" s="1274"/>
      <c r="BV72" s="1274"/>
      <c r="BW72" s="1274"/>
      <c r="BX72" s="1274" t="s">
        <v>567</v>
      </c>
      <c r="BY72" s="1274"/>
      <c r="BZ72" s="1274"/>
      <c r="CA72" s="1274"/>
      <c r="CB72" s="1274"/>
      <c r="CC72" s="1274"/>
      <c r="CD72" s="1274"/>
      <c r="CE72" s="1274"/>
      <c r="CF72" s="1274" t="s">
        <v>568</v>
      </c>
      <c r="CG72" s="1274"/>
      <c r="CH72" s="1274"/>
      <c r="CI72" s="1274"/>
      <c r="CJ72" s="1274"/>
      <c r="CK72" s="1274"/>
      <c r="CL72" s="1274"/>
      <c r="CM72" s="1274"/>
      <c r="CN72" s="1274" t="s">
        <v>569</v>
      </c>
      <c r="CO72" s="1274"/>
      <c r="CP72" s="1274"/>
      <c r="CQ72" s="1274"/>
      <c r="CR72" s="1274"/>
      <c r="CS72" s="1274"/>
      <c r="CT72" s="1274"/>
      <c r="CU72" s="1274"/>
      <c r="CV72" s="1274" t="s">
        <v>570</v>
      </c>
      <c r="CW72" s="1274"/>
      <c r="CX72" s="1274"/>
      <c r="CY72" s="1274"/>
      <c r="CZ72" s="1274"/>
      <c r="DA72" s="1274"/>
      <c r="DB72" s="1274"/>
      <c r="DC72" s="1274"/>
    </row>
    <row r="73" spans="2:107" ht="13" x14ac:dyDescent="0.2">
      <c r="B73" s="1249"/>
      <c r="G73" s="1275"/>
      <c r="H73" s="1275"/>
      <c r="I73" s="1275"/>
      <c r="J73" s="1275"/>
      <c r="K73" s="1296"/>
      <c r="L73" s="1296"/>
      <c r="M73" s="1296"/>
      <c r="N73" s="1296"/>
      <c r="AM73" s="1267"/>
      <c r="AN73" s="1278" t="s">
        <v>606</v>
      </c>
      <c r="AO73" s="1278"/>
      <c r="AP73" s="1278"/>
      <c r="AQ73" s="1278"/>
      <c r="AR73" s="1278"/>
      <c r="AS73" s="1278"/>
      <c r="AT73" s="1278"/>
      <c r="AU73" s="1278"/>
      <c r="AV73" s="1278"/>
      <c r="AW73" s="1278"/>
      <c r="AX73" s="1278"/>
      <c r="AY73" s="1278"/>
      <c r="AZ73" s="1278"/>
      <c r="BA73" s="1278"/>
      <c r="BB73" s="1278" t="s">
        <v>607</v>
      </c>
      <c r="BC73" s="1278"/>
      <c r="BD73" s="1278"/>
      <c r="BE73" s="1278"/>
      <c r="BF73" s="1278"/>
      <c r="BG73" s="1278"/>
      <c r="BH73" s="1278"/>
      <c r="BI73" s="1278"/>
      <c r="BJ73" s="1278"/>
      <c r="BK73" s="1278"/>
      <c r="BL73" s="1278"/>
      <c r="BM73" s="1278"/>
      <c r="BN73" s="1278"/>
      <c r="BO73" s="1278"/>
      <c r="BP73" s="1279">
        <v>94</v>
      </c>
      <c r="BQ73" s="1279"/>
      <c r="BR73" s="1279"/>
      <c r="BS73" s="1279"/>
      <c r="BT73" s="1279"/>
      <c r="BU73" s="1279"/>
      <c r="BV73" s="1279"/>
      <c r="BW73" s="1279"/>
      <c r="BX73" s="1279">
        <v>101.6</v>
      </c>
      <c r="BY73" s="1279"/>
      <c r="BZ73" s="1279"/>
      <c r="CA73" s="1279"/>
      <c r="CB73" s="1279"/>
      <c r="CC73" s="1279"/>
      <c r="CD73" s="1279"/>
      <c r="CE73" s="1279"/>
      <c r="CF73" s="1279">
        <v>105.4</v>
      </c>
      <c r="CG73" s="1279"/>
      <c r="CH73" s="1279"/>
      <c r="CI73" s="1279"/>
      <c r="CJ73" s="1279"/>
      <c r="CK73" s="1279"/>
      <c r="CL73" s="1279"/>
      <c r="CM73" s="1279"/>
      <c r="CN73" s="1279">
        <v>87.3</v>
      </c>
      <c r="CO73" s="1279"/>
      <c r="CP73" s="1279"/>
      <c r="CQ73" s="1279"/>
      <c r="CR73" s="1279"/>
      <c r="CS73" s="1279"/>
      <c r="CT73" s="1279"/>
      <c r="CU73" s="1279"/>
      <c r="CV73" s="1279">
        <v>88.3</v>
      </c>
      <c r="CW73" s="1279"/>
      <c r="CX73" s="1279"/>
      <c r="CY73" s="1279"/>
      <c r="CZ73" s="1279"/>
      <c r="DA73" s="1279"/>
      <c r="DB73" s="1279"/>
      <c r="DC73" s="1279"/>
    </row>
    <row r="74" spans="2:107" ht="13"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612</v>
      </c>
      <c r="BC75" s="1278"/>
      <c r="BD75" s="1278"/>
      <c r="BE75" s="1278"/>
      <c r="BF75" s="1278"/>
      <c r="BG75" s="1278"/>
      <c r="BH75" s="1278"/>
      <c r="BI75" s="1278"/>
      <c r="BJ75" s="1278"/>
      <c r="BK75" s="1278"/>
      <c r="BL75" s="1278"/>
      <c r="BM75" s="1278"/>
      <c r="BN75" s="1278"/>
      <c r="BO75" s="1278"/>
      <c r="BP75" s="1279">
        <v>13.6</v>
      </c>
      <c r="BQ75" s="1279"/>
      <c r="BR75" s="1279"/>
      <c r="BS75" s="1279"/>
      <c r="BT75" s="1279"/>
      <c r="BU75" s="1279"/>
      <c r="BV75" s="1279"/>
      <c r="BW75" s="1279"/>
      <c r="BX75" s="1279">
        <v>13.8</v>
      </c>
      <c r="BY75" s="1279"/>
      <c r="BZ75" s="1279"/>
      <c r="CA75" s="1279"/>
      <c r="CB75" s="1279"/>
      <c r="CC75" s="1279"/>
      <c r="CD75" s="1279"/>
      <c r="CE75" s="1279"/>
      <c r="CF75" s="1279">
        <v>13.8</v>
      </c>
      <c r="CG75" s="1279"/>
      <c r="CH75" s="1279"/>
      <c r="CI75" s="1279"/>
      <c r="CJ75" s="1279"/>
      <c r="CK75" s="1279"/>
      <c r="CL75" s="1279"/>
      <c r="CM75" s="1279"/>
      <c r="CN75" s="1279">
        <v>12.7</v>
      </c>
      <c r="CO75" s="1279"/>
      <c r="CP75" s="1279"/>
      <c r="CQ75" s="1279"/>
      <c r="CR75" s="1279"/>
      <c r="CS75" s="1279"/>
      <c r="CT75" s="1279"/>
      <c r="CU75" s="1279"/>
      <c r="CV75" s="1279">
        <v>12.1</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6"/>
      <c r="L77" s="1296"/>
      <c r="M77" s="1296"/>
      <c r="N77" s="1296"/>
      <c r="AN77" s="1274" t="s">
        <v>609</v>
      </c>
      <c r="AO77" s="1274"/>
      <c r="AP77" s="1274"/>
      <c r="AQ77" s="1274"/>
      <c r="AR77" s="1274"/>
      <c r="AS77" s="1274"/>
      <c r="AT77" s="1274"/>
      <c r="AU77" s="1274"/>
      <c r="AV77" s="1274"/>
      <c r="AW77" s="1274"/>
      <c r="AX77" s="1274"/>
      <c r="AY77" s="1274"/>
      <c r="AZ77" s="1274"/>
      <c r="BA77" s="1274"/>
      <c r="BB77" s="1278" t="s">
        <v>607</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25.1</v>
      </c>
      <c r="CW77" s="1279"/>
      <c r="CX77" s="1279"/>
      <c r="CY77" s="1279"/>
      <c r="CZ77" s="1279"/>
      <c r="DA77" s="1279"/>
      <c r="DB77" s="1279"/>
      <c r="DC77" s="1279"/>
    </row>
    <row r="78" spans="2:107" ht="13"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612</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8.3000000000000007</v>
      </c>
      <c r="CW79" s="1279"/>
      <c r="CX79" s="1279"/>
      <c r="CY79" s="1279"/>
      <c r="CZ79" s="1279"/>
      <c r="DA79" s="1279"/>
      <c r="DB79" s="1279"/>
      <c r="DC79" s="1279"/>
    </row>
    <row r="80" spans="2:107" ht="13"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bOwvnHheDwi86kxrNiub/GgRFecR1nt89nBNYDlHUd6Bg9iz0bBXbEar5N4hIL6CirkIri7B8+HKOtlpZYfkww==" saltValue="dK/fUnl+pj7GeeYl0NEf4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heetViews>
  <sheetFormatPr defaultColWidth="0" defaultRowHeight="13.5" customHeight="1" zeroHeight="1" x14ac:dyDescent="0.2"/>
  <cols>
    <col min="1" max="34" width="2.453125" style="259" customWidth="1"/>
    <col min="35" max="122" width="2.453125" style="258" customWidth="1"/>
    <col min="123" max="16384" width="2.453125" style="258" hidden="1"/>
  </cols>
  <sheetData>
    <row r="1" spans="1:34"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ht="13" x14ac:dyDescent="0.2">
      <c r="S2" s="258"/>
      <c r="AH2" s="258"/>
    </row>
    <row r="3" spans="1:34"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ht="13" x14ac:dyDescent="0.2"/>
    <row r="5" spans="1:34" ht="13" x14ac:dyDescent="0.2"/>
    <row r="6" spans="1:34" ht="13" x14ac:dyDescent="0.2"/>
    <row r="7" spans="1:34" ht="13" x14ac:dyDescent="0.2"/>
    <row r="8" spans="1:34" ht="13" x14ac:dyDescent="0.2"/>
    <row r="9" spans="1:34" ht="13" x14ac:dyDescent="0.2">
      <c r="AH9" s="25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8"/>
    </row>
    <row r="18" spans="12:34" ht="13" x14ac:dyDescent="0.2"/>
    <row r="19" spans="12:34" ht="13" x14ac:dyDescent="0.2"/>
    <row r="20" spans="12:34" ht="13" x14ac:dyDescent="0.2">
      <c r="AH20" s="258"/>
    </row>
    <row r="21" spans="12:34" ht="13" x14ac:dyDescent="0.2">
      <c r="AH21" s="258"/>
    </row>
    <row r="22" spans="12:34" ht="13" x14ac:dyDescent="0.2"/>
    <row r="23" spans="12:34" ht="13" x14ac:dyDescent="0.2"/>
    <row r="24" spans="12:34" ht="13" x14ac:dyDescent="0.2">
      <c r="Q24" s="258"/>
    </row>
    <row r="25" spans="12:34" ht="13" x14ac:dyDescent="0.2"/>
    <row r="26" spans="12:34" ht="13" x14ac:dyDescent="0.2"/>
    <row r="27" spans="12:34" ht="13" x14ac:dyDescent="0.2"/>
    <row r="28" spans="12:34" ht="13" x14ac:dyDescent="0.2">
      <c r="O28" s="258"/>
      <c r="T28" s="258"/>
      <c r="AH28" s="258"/>
    </row>
    <row r="29" spans="12:34" ht="13" x14ac:dyDescent="0.2"/>
    <row r="30" spans="12:34" ht="13" x14ac:dyDescent="0.2"/>
    <row r="31" spans="12:34" ht="13" x14ac:dyDescent="0.2">
      <c r="Q31" s="258"/>
    </row>
    <row r="32" spans="12:34" ht="13" x14ac:dyDescent="0.2">
      <c r="L32" s="258"/>
    </row>
    <row r="33" spans="2:34" ht="13" x14ac:dyDescent="0.2">
      <c r="C33" s="258"/>
      <c r="E33" s="258"/>
      <c r="G33" s="258"/>
      <c r="I33" s="258"/>
      <c r="X33" s="258"/>
    </row>
    <row r="34" spans="2:34" ht="13" x14ac:dyDescent="0.2">
      <c r="B34" s="258"/>
      <c r="P34" s="258"/>
      <c r="R34" s="258"/>
      <c r="T34" s="258"/>
    </row>
    <row r="35" spans="2:34" ht="13" x14ac:dyDescent="0.2">
      <c r="D35" s="258"/>
      <c r="W35" s="258"/>
      <c r="AC35" s="258"/>
      <c r="AD35" s="258"/>
      <c r="AE35" s="258"/>
      <c r="AF35" s="258"/>
      <c r="AG35" s="258"/>
      <c r="AH35" s="258"/>
    </row>
    <row r="36" spans="2:34" ht="13" x14ac:dyDescent="0.2">
      <c r="H36" s="258"/>
      <c r="J36" s="258"/>
      <c r="K36" s="258"/>
      <c r="M36" s="258"/>
      <c r="Y36" s="258"/>
      <c r="Z36" s="258"/>
      <c r="AA36" s="258"/>
      <c r="AB36" s="258"/>
      <c r="AC36" s="258"/>
      <c r="AD36" s="258"/>
      <c r="AE36" s="258"/>
      <c r="AF36" s="258"/>
      <c r="AG36" s="258"/>
      <c r="AH36" s="258"/>
    </row>
    <row r="37" spans="2:34" ht="13" x14ac:dyDescent="0.2">
      <c r="AH37" s="258"/>
    </row>
    <row r="38" spans="2:34" ht="13" x14ac:dyDescent="0.2">
      <c r="AG38" s="258"/>
      <c r="AH38" s="258"/>
    </row>
    <row r="39" spans="2:34" ht="13" x14ac:dyDescent="0.2"/>
    <row r="40" spans="2:34" ht="13" x14ac:dyDescent="0.2">
      <c r="X40" s="258"/>
    </row>
    <row r="41" spans="2:34" ht="13" x14ac:dyDescent="0.2">
      <c r="R41" s="258"/>
    </row>
    <row r="42" spans="2:34" ht="13" x14ac:dyDescent="0.2">
      <c r="W42" s="258"/>
    </row>
    <row r="43" spans="2:34" ht="13" x14ac:dyDescent="0.2">
      <c r="Y43" s="258"/>
      <c r="Z43" s="258"/>
      <c r="AA43" s="258"/>
      <c r="AB43" s="258"/>
      <c r="AC43" s="258"/>
      <c r="AD43" s="258"/>
      <c r="AE43" s="258"/>
      <c r="AF43" s="258"/>
      <c r="AG43" s="258"/>
      <c r="AH43" s="258"/>
    </row>
    <row r="44" spans="2:34" ht="13" x14ac:dyDescent="0.2">
      <c r="AH44" s="258"/>
    </row>
    <row r="45" spans="2:34" ht="13" x14ac:dyDescent="0.2">
      <c r="X45" s="258"/>
    </row>
    <row r="46" spans="2:34" ht="13" x14ac:dyDescent="0.2"/>
    <row r="47" spans="2:34" ht="13" x14ac:dyDescent="0.2"/>
    <row r="48" spans="2:34" ht="13" x14ac:dyDescent="0.2">
      <c r="W48" s="258"/>
      <c r="Y48" s="258"/>
      <c r="Z48" s="258"/>
      <c r="AA48" s="258"/>
      <c r="AB48" s="258"/>
      <c r="AC48" s="258"/>
      <c r="AD48" s="258"/>
      <c r="AE48" s="258"/>
      <c r="AF48" s="258"/>
      <c r="AG48" s="258"/>
      <c r="AH48" s="258"/>
    </row>
    <row r="49" spans="28:34" ht="13" x14ac:dyDescent="0.2"/>
    <row r="50" spans="28:34" ht="13" x14ac:dyDescent="0.2">
      <c r="AE50" s="258"/>
      <c r="AF50" s="258"/>
      <c r="AG50" s="258"/>
      <c r="AH50" s="258"/>
    </row>
    <row r="51" spans="28:34" ht="13" x14ac:dyDescent="0.2">
      <c r="AC51" s="258"/>
      <c r="AD51" s="258"/>
      <c r="AE51" s="258"/>
      <c r="AF51" s="258"/>
      <c r="AG51" s="258"/>
      <c r="AH51" s="258"/>
    </row>
    <row r="52" spans="28:34" ht="13" x14ac:dyDescent="0.2"/>
    <row r="53" spans="28:34" ht="13" x14ac:dyDescent="0.2">
      <c r="AF53" s="258"/>
      <c r="AG53" s="258"/>
      <c r="AH53" s="258"/>
    </row>
    <row r="54" spans="28:34" ht="13" x14ac:dyDescent="0.2">
      <c r="AH54" s="258"/>
    </row>
    <row r="55" spans="28:34" ht="13" x14ac:dyDescent="0.2"/>
    <row r="56" spans="28:34" ht="13" x14ac:dyDescent="0.2">
      <c r="AB56" s="258"/>
      <c r="AC56" s="258"/>
      <c r="AD56" s="258"/>
      <c r="AE56" s="258"/>
      <c r="AF56" s="258"/>
      <c r="AG56" s="258"/>
      <c r="AH56" s="258"/>
    </row>
    <row r="57" spans="28:34" ht="13" x14ac:dyDescent="0.2">
      <c r="AH57" s="258"/>
    </row>
    <row r="58" spans="28:34" ht="13" x14ac:dyDescent="0.2">
      <c r="AH58" s="258"/>
    </row>
    <row r="59" spans="28:34" ht="13" x14ac:dyDescent="0.2"/>
    <row r="60" spans="28:34" ht="13" x14ac:dyDescent="0.2"/>
    <row r="61" spans="28:34" ht="13" x14ac:dyDescent="0.2"/>
    <row r="62" spans="28:34" ht="13" x14ac:dyDescent="0.2"/>
    <row r="63" spans="28:34" ht="13" x14ac:dyDescent="0.2">
      <c r="AH63" s="258"/>
    </row>
    <row r="64" spans="28:34" ht="13" x14ac:dyDescent="0.2">
      <c r="AG64" s="258"/>
      <c r="AH64" s="258"/>
    </row>
    <row r="65" spans="28:34" ht="13" x14ac:dyDescent="0.2"/>
    <row r="66" spans="28:34" ht="13" x14ac:dyDescent="0.2"/>
    <row r="67" spans="28:34" ht="13" x14ac:dyDescent="0.2"/>
    <row r="68" spans="28:34" ht="13" x14ac:dyDescent="0.2">
      <c r="AB68" s="258"/>
      <c r="AC68" s="258"/>
      <c r="AD68" s="258"/>
      <c r="AE68" s="258"/>
      <c r="AF68" s="258"/>
      <c r="AG68" s="258"/>
      <c r="AH68" s="258"/>
    </row>
    <row r="69" spans="28:34" ht="13" x14ac:dyDescent="0.2">
      <c r="AF69" s="258"/>
      <c r="AG69" s="258"/>
      <c r="AH69" s="258"/>
    </row>
    <row r="70" spans="28:34" ht="13" x14ac:dyDescent="0.2"/>
    <row r="71" spans="28:34" ht="13" x14ac:dyDescent="0.2"/>
    <row r="72" spans="28:34" ht="13" x14ac:dyDescent="0.2"/>
    <row r="73" spans="28:34" ht="13" x14ac:dyDescent="0.2"/>
    <row r="74" spans="28:34" ht="13" x14ac:dyDescent="0.2"/>
    <row r="75" spans="28:34" ht="13" x14ac:dyDescent="0.2">
      <c r="AH75" s="258"/>
    </row>
    <row r="76" spans="28:34" ht="13" x14ac:dyDescent="0.2">
      <c r="AF76" s="258"/>
      <c r="AG76" s="258"/>
      <c r="AH76" s="258"/>
    </row>
    <row r="77" spans="28:34" ht="13" x14ac:dyDescent="0.2">
      <c r="AG77" s="258"/>
      <c r="AH77" s="258"/>
    </row>
    <row r="78" spans="28:34" ht="13" x14ac:dyDescent="0.2"/>
    <row r="79" spans="28:34" ht="13" x14ac:dyDescent="0.2"/>
    <row r="80" spans="28:34" ht="13" x14ac:dyDescent="0.2"/>
    <row r="81" spans="25:34" ht="13" x14ac:dyDescent="0.2"/>
    <row r="82" spans="25:34" ht="13" x14ac:dyDescent="0.2">
      <c r="Y82" s="258"/>
    </row>
    <row r="83" spans="25:34" ht="13" x14ac:dyDescent="0.2">
      <c r="Y83" s="258"/>
      <c r="Z83" s="258"/>
      <c r="AA83" s="258"/>
      <c r="AB83" s="258"/>
      <c r="AC83" s="258"/>
      <c r="AD83" s="258"/>
      <c r="AE83" s="258"/>
      <c r="AF83" s="258"/>
      <c r="AG83" s="258"/>
      <c r="AH83" s="258"/>
    </row>
    <row r="84" spans="25:34" ht="13" x14ac:dyDescent="0.2"/>
    <row r="85" spans="25:34" ht="13" x14ac:dyDescent="0.2"/>
    <row r="86" spans="25:34" ht="13" x14ac:dyDescent="0.2"/>
    <row r="87" spans="25:34" ht="13" x14ac:dyDescent="0.2"/>
    <row r="88" spans="25:34" ht="13" x14ac:dyDescent="0.2">
      <c r="AH88" s="25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8"/>
      <c r="AG94" s="258"/>
      <c r="AH94" s="258"/>
    </row>
    <row r="95" spans="25:34" ht="13.5" customHeight="1" x14ac:dyDescent="0.2">
      <c r="AH95" s="2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8"/>
    </row>
    <row r="102" spans="33:34" ht="13.5" customHeight="1" x14ac:dyDescent="0.2"/>
    <row r="103" spans="33:34" ht="13.5" customHeight="1" x14ac:dyDescent="0.2"/>
    <row r="104" spans="33:34" ht="13.5" customHeight="1" x14ac:dyDescent="0.2">
      <c r="AG104" s="258"/>
      <c r="AH104" s="2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8"/>
    </row>
    <row r="117" spans="34:122" ht="13.5" customHeight="1" x14ac:dyDescent="0.2"/>
    <row r="118" spans="34:122" ht="13.5" customHeight="1" x14ac:dyDescent="0.2"/>
    <row r="119" spans="34:122" ht="13.5" customHeight="1" x14ac:dyDescent="0.2"/>
    <row r="120" spans="34:122" ht="13.5" customHeight="1" x14ac:dyDescent="0.2">
      <c r="AH120" s="258"/>
    </row>
    <row r="121" spans="34:122" ht="13.5" customHeight="1" x14ac:dyDescent="0.2">
      <c r="AH121" s="258"/>
    </row>
    <row r="122" spans="34:122" ht="13.5" customHeight="1" x14ac:dyDescent="0.2"/>
    <row r="123" spans="34:122" ht="13.5" customHeight="1" x14ac:dyDescent="0.2"/>
    <row r="124" spans="34:122" ht="13.5" customHeight="1" x14ac:dyDescent="0.2"/>
    <row r="125" spans="34:122" ht="13.5" customHeight="1" x14ac:dyDescent="0.2">
      <c r="DR125" s="258" t="s">
        <v>513</v>
      </c>
    </row>
  </sheetData>
  <sheetProtection algorithmName="SHA-512" hashValue="QXJ7rhe5YuZvwlJsmEpmVErvn7vuKGUiPk/3+TzcccnBffH5BsKf7mGJKA4vEbWxT0aRFMOQPN/fora+psDsCQ==" saltValue="k3izuJYm4epVApGoKFm0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5" zoomScaleNormal="100" zoomScaleSheetLayoutView="55" workbookViewId="0"/>
  </sheetViews>
  <sheetFormatPr defaultColWidth="0" defaultRowHeight="13.5" customHeight="1" zeroHeight="1" x14ac:dyDescent="0.2"/>
  <cols>
    <col min="1" max="34" width="2.453125" style="259" customWidth="1"/>
    <col min="35" max="122" width="2.453125" style="258" customWidth="1"/>
    <col min="123" max="16384" width="2.453125" style="258" hidden="1"/>
  </cols>
  <sheetData>
    <row r="1" spans="2:34"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ht="13" x14ac:dyDescent="0.2">
      <c r="S2" s="258"/>
      <c r="AH2" s="258"/>
    </row>
    <row r="3" spans="2:34"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ht="13" x14ac:dyDescent="0.2"/>
    <row r="5" spans="2:34" ht="13" x14ac:dyDescent="0.2"/>
    <row r="6" spans="2:34" ht="13" x14ac:dyDescent="0.2"/>
    <row r="7" spans="2:34" ht="13" x14ac:dyDescent="0.2"/>
    <row r="8" spans="2:34" ht="13" x14ac:dyDescent="0.2"/>
    <row r="9" spans="2:34" ht="13" x14ac:dyDescent="0.2">
      <c r="AH9" s="258"/>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8"/>
    </row>
    <row r="18" spans="12:34" ht="13" x14ac:dyDescent="0.2"/>
    <row r="19" spans="12:34" ht="13" x14ac:dyDescent="0.2"/>
    <row r="20" spans="12:34" ht="13" x14ac:dyDescent="0.2">
      <c r="AH20" s="258"/>
    </row>
    <row r="21" spans="12:34" ht="13" x14ac:dyDescent="0.2">
      <c r="AH21" s="258"/>
    </row>
    <row r="22" spans="12:34" ht="13" x14ac:dyDescent="0.2"/>
    <row r="23" spans="12:34" ht="13" x14ac:dyDescent="0.2"/>
    <row r="24" spans="12:34" ht="13" x14ac:dyDescent="0.2">
      <c r="Q24" s="258"/>
    </row>
    <row r="25" spans="12:34" ht="13" x14ac:dyDescent="0.2"/>
    <row r="26" spans="12:34" ht="13" x14ac:dyDescent="0.2"/>
    <row r="27" spans="12:34" ht="13" x14ac:dyDescent="0.2"/>
    <row r="28" spans="12:34" ht="13" x14ac:dyDescent="0.2">
      <c r="O28" s="258"/>
      <c r="T28" s="258"/>
      <c r="AH28" s="258"/>
    </row>
    <row r="29" spans="12:34" ht="13" x14ac:dyDescent="0.2"/>
    <row r="30" spans="12:34" ht="13" x14ac:dyDescent="0.2"/>
    <row r="31" spans="12:34" ht="13" x14ac:dyDescent="0.2">
      <c r="Q31" s="258"/>
    </row>
    <row r="32" spans="12:34" ht="13" x14ac:dyDescent="0.2">
      <c r="L32" s="258"/>
    </row>
    <row r="33" spans="2:34" ht="13" x14ac:dyDescent="0.2">
      <c r="C33" s="258"/>
      <c r="E33" s="258"/>
      <c r="G33" s="258"/>
      <c r="I33" s="258"/>
      <c r="X33" s="258"/>
    </row>
    <row r="34" spans="2:34" ht="13" x14ac:dyDescent="0.2">
      <c r="B34" s="258"/>
      <c r="P34" s="258"/>
      <c r="R34" s="258"/>
      <c r="T34" s="258"/>
    </row>
    <row r="35" spans="2:34" ht="13" x14ac:dyDescent="0.2">
      <c r="D35" s="258"/>
      <c r="W35" s="258"/>
      <c r="AC35" s="258"/>
      <c r="AD35" s="258"/>
      <c r="AE35" s="258"/>
      <c r="AF35" s="258"/>
      <c r="AG35" s="258"/>
      <c r="AH35" s="258"/>
    </row>
    <row r="36" spans="2:34" ht="13" x14ac:dyDescent="0.2">
      <c r="H36" s="258"/>
      <c r="J36" s="258"/>
      <c r="K36" s="258"/>
      <c r="M36" s="258"/>
      <c r="Y36" s="258"/>
      <c r="Z36" s="258"/>
      <c r="AA36" s="258"/>
      <c r="AB36" s="258"/>
      <c r="AC36" s="258"/>
      <c r="AD36" s="258"/>
      <c r="AE36" s="258"/>
      <c r="AF36" s="258"/>
      <c r="AG36" s="258"/>
      <c r="AH36" s="258"/>
    </row>
    <row r="37" spans="2:34" ht="13" x14ac:dyDescent="0.2">
      <c r="AH37" s="258"/>
    </row>
    <row r="38" spans="2:34" ht="13" x14ac:dyDescent="0.2">
      <c r="AG38" s="258"/>
      <c r="AH38" s="258"/>
    </row>
    <row r="39" spans="2:34" ht="13" x14ac:dyDescent="0.2"/>
    <row r="40" spans="2:34" ht="13" x14ac:dyDescent="0.2">
      <c r="X40" s="258"/>
    </row>
    <row r="41" spans="2:34" ht="13" x14ac:dyDescent="0.2">
      <c r="R41" s="258"/>
    </row>
    <row r="42" spans="2:34" ht="13" x14ac:dyDescent="0.2">
      <c r="W42" s="258"/>
    </row>
    <row r="43" spans="2:34" ht="13" x14ac:dyDescent="0.2">
      <c r="Y43" s="258"/>
      <c r="Z43" s="258"/>
      <c r="AA43" s="258"/>
      <c r="AB43" s="258"/>
      <c r="AC43" s="258"/>
      <c r="AD43" s="258"/>
      <c r="AE43" s="258"/>
      <c r="AF43" s="258"/>
      <c r="AG43" s="258"/>
      <c r="AH43" s="258"/>
    </row>
    <row r="44" spans="2:34" ht="13" x14ac:dyDescent="0.2">
      <c r="AH44" s="258"/>
    </row>
    <row r="45" spans="2:34" ht="13" x14ac:dyDescent="0.2">
      <c r="X45" s="258"/>
    </row>
    <row r="46" spans="2:34" ht="13" x14ac:dyDescent="0.2"/>
    <row r="47" spans="2:34" ht="13" x14ac:dyDescent="0.2"/>
    <row r="48" spans="2:34" ht="13" x14ac:dyDescent="0.2">
      <c r="W48" s="258"/>
      <c r="Y48" s="258"/>
      <c r="Z48" s="258"/>
      <c r="AA48" s="258"/>
      <c r="AB48" s="258"/>
      <c r="AC48" s="258"/>
      <c r="AD48" s="258"/>
      <c r="AE48" s="258"/>
      <c r="AF48" s="258"/>
      <c r="AG48" s="258"/>
      <c r="AH48" s="258"/>
    </row>
    <row r="49" spans="28:34" ht="13" x14ac:dyDescent="0.2"/>
    <row r="50" spans="28:34" ht="13" x14ac:dyDescent="0.2">
      <c r="AE50" s="258"/>
      <c r="AF50" s="258"/>
      <c r="AG50" s="258"/>
      <c r="AH50" s="258"/>
    </row>
    <row r="51" spans="28:34" ht="13" x14ac:dyDescent="0.2">
      <c r="AC51" s="258"/>
      <c r="AD51" s="258"/>
      <c r="AE51" s="258"/>
      <c r="AF51" s="258"/>
      <c r="AG51" s="258"/>
      <c r="AH51" s="258"/>
    </row>
    <row r="52" spans="28:34" ht="13" x14ac:dyDescent="0.2"/>
    <row r="53" spans="28:34" ht="13" x14ac:dyDescent="0.2">
      <c r="AF53" s="258"/>
      <c r="AG53" s="258"/>
      <c r="AH53" s="258"/>
    </row>
    <row r="54" spans="28:34" ht="13" x14ac:dyDescent="0.2">
      <c r="AH54" s="258"/>
    </row>
    <row r="55" spans="28:34" ht="13" x14ac:dyDescent="0.2"/>
    <row r="56" spans="28:34" ht="13" x14ac:dyDescent="0.2">
      <c r="AB56" s="258"/>
      <c r="AC56" s="258"/>
      <c r="AD56" s="258"/>
      <c r="AE56" s="258"/>
      <c r="AF56" s="258"/>
      <c r="AG56" s="258"/>
      <c r="AH56" s="258"/>
    </row>
    <row r="57" spans="28:34" ht="13" x14ac:dyDescent="0.2">
      <c r="AH57" s="258"/>
    </row>
    <row r="58" spans="28:34" ht="13" x14ac:dyDescent="0.2">
      <c r="AH58" s="258"/>
    </row>
    <row r="59" spans="28:34" ht="13" x14ac:dyDescent="0.2">
      <c r="AG59" s="258"/>
      <c r="AH59" s="258"/>
    </row>
    <row r="60" spans="28:34" ht="13" x14ac:dyDescent="0.2"/>
    <row r="61" spans="28:34" ht="13" x14ac:dyDescent="0.2"/>
    <row r="62" spans="28:34" ht="13" x14ac:dyDescent="0.2"/>
    <row r="63" spans="28:34" ht="13" x14ac:dyDescent="0.2">
      <c r="AH63" s="258"/>
    </row>
    <row r="64" spans="28:34" ht="13" x14ac:dyDescent="0.2">
      <c r="AG64" s="258"/>
      <c r="AH64" s="258"/>
    </row>
    <row r="65" spans="28:34" ht="13" x14ac:dyDescent="0.2"/>
    <row r="66" spans="28:34" ht="13" x14ac:dyDescent="0.2"/>
    <row r="67" spans="28:34" ht="13" x14ac:dyDescent="0.2"/>
    <row r="68" spans="28:34" ht="13" x14ac:dyDescent="0.2">
      <c r="AB68" s="258"/>
      <c r="AC68" s="258"/>
      <c r="AD68" s="258"/>
      <c r="AE68" s="258"/>
      <c r="AF68" s="258"/>
      <c r="AG68" s="258"/>
      <c r="AH68" s="258"/>
    </row>
    <row r="69" spans="28:34" ht="13" x14ac:dyDescent="0.2">
      <c r="AF69" s="258"/>
      <c r="AG69" s="258"/>
      <c r="AH69" s="258"/>
    </row>
    <row r="70" spans="28:34" ht="13" x14ac:dyDescent="0.2"/>
    <row r="71" spans="28:34" ht="13" x14ac:dyDescent="0.2"/>
    <row r="72" spans="28:34" ht="13" x14ac:dyDescent="0.2"/>
    <row r="73" spans="28:34" ht="13" x14ac:dyDescent="0.2"/>
    <row r="74" spans="28:34" ht="13" x14ac:dyDescent="0.2"/>
    <row r="75" spans="28:34" ht="13" x14ac:dyDescent="0.2">
      <c r="AH75" s="258"/>
    </row>
    <row r="76" spans="28:34" ht="13" x14ac:dyDescent="0.2">
      <c r="AF76" s="258"/>
      <c r="AG76" s="258"/>
      <c r="AH76" s="258"/>
    </row>
    <row r="77" spans="28:34" ht="13" x14ac:dyDescent="0.2">
      <c r="AG77" s="258"/>
      <c r="AH77" s="258"/>
    </row>
    <row r="78" spans="28:34" ht="13" x14ac:dyDescent="0.2"/>
    <row r="79" spans="28:34" ht="13" x14ac:dyDescent="0.2"/>
    <row r="80" spans="28:34" ht="13" x14ac:dyDescent="0.2"/>
    <row r="81" spans="25:34" ht="13" x14ac:dyDescent="0.2"/>
    <row r="82" spans="25:34" ht="13" x14ac:dyDescent="0.2">
      <c r="Y82" s="258"/>
    </row>
    <row r="83" spans="25:34" ht="13" x14ac:dyDescent="0.2">
      <c r="Y83" s="258"/>
      <c r="Z83" s="258"/>
      <c r="AA83" s="258"/>
      <c r="AB83" s="258"/>
      <c r="AC83" s="258"/>
      <c r="AD83" s="258"/>
      <c r="AE83" s="258"/>
      <c r="AF83" s="258"/>
      <c r="AG83" s="258"/>
      <c r="AH83" s="258"/>
    </row>
    <row r="84" spans="25:34" ht="13" x14ac:dyDescent="0.2"/>
    <row r="85" spans="25:34" ht="13" x14ac:dyDescent="0.2"/>
    <row r="86" spans="25:34" ht="13" x14ac:dyDescent="0.2"/>
    <row r="87" spans="25:34" ht="13" x14ac:dyDescent="0.2"/>
    <row r="88" spans="25:34" ht="13" x14ac:dyDescent="0.2">
      <c r="AH88" s="25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8"/>
      <c r="AG94" s="258"/>
      <c r="AH94" s="258"/>
    </row>
    <row r="95" spans="25:34" ht="13.5" customHeight="1" x14ac:dyDescent="0.2">
      <c r="AH95" s="2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8"/>
    </row>
    <row r="102" spans="33:34" ht="13.5" customHeight="1" x14ac:dyDescent="0.2"/>
    <row r="103" spans="33:34" ht="13.5" customHeight="1" x14ac:dyDescent="0.2"/>
    <row r="104" spans="33:34" ht="13.5" customHeight="1" x14ac:dyDescent="0.2">
      <c r="AG104" s="258"/>
      <c r="AH104" s="2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8"/>
    </row>
    <row r="117" spans="34:122" ht="13.5" customHeight="1" x14ac:dyDescent="0.2"/>
    <row r="118" spans="34:122" ht="13.5" customHeight="1" x14ac:dyDescent="0.2"/>
    <row r="119" spans="34:122" ht="13.5" customHeight="1" x14ac:dyDescent="0.2"/>
    <row r="120" spans="34:122" ht="13.5" customHeight="1" x14ac:dyDescent="0.2">
      <c r="AH120" s="258"/>
    </row>
    <row r="121" spans="34:122" ht="13.5" customHeight="1" x14ac:dyDescent="0.2">
      <c r="AH121" s="258"/>
    </row>
    <row r="122" spans="34:122" ht="13.5" customHeight="1" x14ac:dyDescent="0.2"/>
    <row r="123" spans="34:122" ht="13.5" customHeight="1" x14ac:dyDescent="0.2"/>
    <row r="124" spans="34:122" ht="13.5" customHeight="1" x14ac:dyDescent="0.2"/>
    <row r="125" spans="34:122" ht="13.5" customHeight="1" x14ac:dyDescent="0.2">
      <c r="DR125" s="258" t="s">
        <v>513</v>
      </c>
    </row>
  </sheetData>
  <sheetProtection algorithmName="SHA-512" hashValue="RAt49jJxBsYhZiZ91y+GYooGWnkl1xzkttG44Izn2ziJz1mpcTjuvP0eLVXWXFyI6hSV9XChnUaihomtXcjr5Q==" saltValue="n0YG6K6ve5PzH+pvOd+6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37" customWidth="1"/>
    <col min="2" max="8" width="13.36328125" style="137" customWidth="1"/>
    <col min="9" max="16384" width="11.08984375" style="137"/>
  </cols>
  <sheetData>
    <row r="1" spans="1:8" x14ac:dyDescent="0.2">
      <c r="A1" s="131"/>
      <c r="B1" s="132"/>
      <c r="C1" s="133"/>
      <c r="D1" s="134"/>
      <c r="E1" s="135"/>
      <c r="F1" s="135"/>
      <c r="G1" s="135"/>
      <c r="H1" s="136"/>
    </row>
    <row r="2" spans="1:8" x14ac:dyDescent="0.2">
      <c r="A2" s="138"/>
      <c r="B2" s="139"/>
      <c r="C2" s="140"/>
      <c r="D2" s="141" t="s">
        <v>52</v>
      </c>
      <c r="E2" s="142"/>
      <c r="F2" s="143" t="s">
        <v>563</v>
      </c>
      <c r="G2" s="144"/>
      <c r="H2" s="145"/>
    </row>
    <row r="3" spans="1:8" x14ac:dyDescent="0.2">
      <c r="A3" s="141" t="s">
        <v>556</v>
      </c>
      <c r="B3" s="146"/>
      <c r="C3" s="147"/>
      <c r="D3" s="148">
        <v>66222</v>
      </c>
      <c r="E3" s="149"/>
      <c r="F3" s="150">
        <v>88968</v>
      </c>
      <c r="G3" s="151"/>
      <c r="H3" s="152"/>
    </row>
    <row r="4" spans="1:8" x14ac:dyDescent="0.2">
      <c r="A4" s="153"/>
      <c r="B4" s="154"/>
      <c r="C4" s="155"/>
      <c r="D4" s="156">
        <v>33865</v>
      </c>
      <c r="E4" s="157"/>
      <c r="F4" s="158">
        <v>45482</v>
      </c>
      <c r="G4" s="159"/>
      <c r="H4" s="160"/>
    </row>
    <row r="5" spans="1:8" x14ac:dyDescent="0.2">
      <c r="A5" s="141" t="s">
        <v>558</v>
      </c>
      <c r="B5" s="146"/>
      <c r="C5" s="147"/>
      <c r="D5" s="148">
        <v>67350</v>
      </c>
      <c r="E5" s="149"/>
      <c r="F5" s="150">
        <v>85173</v>
      </c>
      <c r="G5" s="151"/>
      <c r="H5" s="152"/>
    </row>
    <row r="6" spans="1:8" x14ac:dyDescent="0.2">
      <c r="A6" s="153"/>
      <c r="B6" s="154"/>
      <c r="C6" s="155"/>
      <c r="D6" s="156">
        <v>39345</v>
      </c>
      <c r="E6" s="157"/>
      <c r="F6" s="158">
        <v>43913</v>
      </c>
      <c r="G6" s="159"/>
      <c r="H6" s="160"/>
    </row>
    <row r="7" spans="1:8" x14ac:dyDescent="0.2">
      <c r="A7" s="141" t="s">
        <v>559</v>
      </c>
      <c r="B7" s="146"/>
      <c r="C7" s="147"/>
      <c r="D7" s="148">
        <v>117795</v>
      </c>
      <c r="E7" s="149"/>
      <c r="F7" s="150">
        <v>94081</v>
      </c>
      <c r="G7" s="151"/>
      <c r="H7" s="152"/>
    </row>
    <row r="8" spans="1:8" x14ac:dyDescent="0.2">
      <c r="A8" s="153"/>
      <c r="B8" s="154"/>
      <c r="C8" s="155"/>
      <c r="D8" s="156">
        <v>69886</v>
      </c>
      <c r="E8" s="157"/>
      <c r="F8" s="158">
        <v>48949</v>
      </c>
      <c r="G8" s="159"/>
      <c r="H8" s="160"/>
    </row>
    <row r="9" spans="1:8" x14ac:dyDescent="0.2">
      <c r="A9" s="141" t="s">
        <v>560</v>
      </c>
      <c r="B9" s="146"/>
      <c r="C9" s="147"/>
      <c r="D9" s="148">
        <v>136198</v>
      </c>
      <c r="E9" s="149"/>
      <c r="F9" s="150">
        <v>92632</v>
      </c>
      <c r="G9" s="151"/>
      <c r="H9" s="152"/>
    </row>
    <row r="10" spans="1:8" x14ac:dyDescent="0.2">
      <c r="A10" s="153"/>
      <c r="B10" s="154"/>
      <c r="C10" s="155"/>
      <c r="D10" s="156">
        <v>74569</v>
      </c>
      <c r="E10" s="157"/>
      <c r="F10" s="158">
        <v>47978</v>
      </c>
      <c r="G10" s="159"/>
      <c r="H10" s="160"/>
    </row>
    <row r="11" spans="1:8" x14ac:dyDescent="0.2">
      <c r="A11" s="141" t="s">
        <v>561</v>
      </c>
      <c r="B11" s="146"/>
      <c r="C11" s="147"/>
      <c r="D11" s="148">
        <v>159290</v>
      </c>
      <c r="E11" s="149"/>
      <c r="F11" s="150">
        <v>69604</v>
      </c>
      <c r="G11" s="151"/>
      <c r="H11" s="152"/>
    </row>
    <row r="12" spans="1:8" x14ac:dyDescent="0.2">
      <c r="A12" s="153"/>
      <c r="B12" s="154"/>
      <c r="C12" s="161"/>
      <c r="D12" s="156">
        <v>91753</v>
      </c>
      <c r="E12" s="157"/>
      <c r="F12" s="158">
        <v>36247</v>
      </c>
      <c r="G12" s="159"/>
      <c r="H12" s="160"/>
    </row>
    <row r="13" spans="1:8" x14ac:dyDescent="0.2">
      <c r="A13" s="141"/>
      <c r="B13" s="146"/>
      <c r="C13" s="162"/>
      <c r="D13" s="163">
        <v>109371</v>
      </c>
      <c r="E13" s="164"/>
      <c r="F13" s="165">
        <v>86092</v>
      </c>
      <c r="G13" s="166"/>
      <c r="H13" s="152"/>
    </row>
    <row r="14" spans="1:8" x14ac:dyDescent="0.2">
      <c r="A14" s="153"/>
      <c r="B14" s="154"/>
      <c r="C14" s="155"/>
      <c r="D14" s="156">
        <v>61884</v>
      </c>
      <c r="E14" s="157"/>
      <c r="F14" s="158">
        <v>44514</v>
      </c>
      <c r="G14" s="159"/>
      <c r="H14" s="160"/>
    </row>
    <row r="17" spans="1:11" x14ac:dyDescent="0.2">
      <c r="A17" s="137" t="s">
        <v>53</v>
      </c>
    </row>
    <row r="18" spans="1:11" x14ac:dyDescent="0.2">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2">
      <c r="A19" s="167" t="s">
        <v>54</v>
      </c>
      <c r="B19" s="167">
        <f>ROUND(VALUE(SUBSTITUTE(実質収支比率等に係る経年分析!F$48,"▲","-")),2)</f>
        <v>2.1</v>
      </c>
      <c r="C19" s="167">
        <f>ROUND(VALUE(SUBSTITUTE(実質収支比率等に係る経年分析!G$48,"▲","-")),2)</f>
        <v>2.36</v>
      </c>
      <c r="D19" s="167">
        <f>ROUND(VALUE(SUBSTITUTE(実質収支比率等に係る経年分析!H$48,"▲","-")),2)</f>
        <v>2.93</v>
      </c>
      <c r="E19" s="167">
        <f>ROUND(VALUE(SUBSTITUTE(実質収支比率等に係る経年分析!I$48,"▲","-")),2)</f>
        <v>2.19</v>
      </c>
      <c r="F19" s="167">
        <f>ROUND(VALUE(SUBSTITUTE(実質収支比率等に係る経年分析!J$48,"▲","-")),2)</f>
        <v>6.05</v>
      </c>
    </row>
    <row r="20" spans="1:11" x14ac:dyDescent="0.2">
      <c r="A20" s="167" t="s">
        <v>55</v>
      </c>
      <c r="B20" s="167">
        <f>ROUND(VALUE(SUBSTITUTE(実質収支比率等に係る経年分析!F$47,"▲","-")),2)</f>
        <v>13.26</v>
      </c>
      <c r="C20" s="167">
        <f>ROUND(VALUE(SUBSTITUTE(実質収支比率等に係る経年分析!G$47,"▲","-")),2)</f>
        <v>10.81</v>
      </c>
      <c r="D20" s="167">
        <f>ROUND(VALUE(SUBSTITUTE(実質収支比率等に係る経年分析!H$47,"▲","-")),2)</f>
        <v>12.32</v>
      </c>
      <c r="E20" s="167">
        <f>ROUND(VALUE(SUBSTITUTE(実質収支比率等に係る経年分析!I$47,"▲","-")),2)</f>
        <v>12.11</v>
      </c>
      <c r="F20" s="167">
        <f>ROUND(VALUE(SUBSTITUTE(実質収支比率等に係る経年分析!J$47,"▲","-")),2)</f>
        <v>11.87</v>
      </c>
    </row>
    <row r="21" spans="1:11" x14ac:dyDescent="0.2">
      <c r="A21" s="167" t="s">
        <v>56</v>
      </c>
      <c r="B21" s="167">
        <f>IF(ISNUMBER(VALUE(SUBSTITUTE(実質収支比率等に係る経年分析!F$49,"▲","-"))),ROUND(VALUE(SUBSTITUTE(実質収支比率等に係る経年分析!F$49,"▲","-")),2),NA())</f>
        <v>-0.12</v>
      </c>
      <c r="C21" s="167">
        <f>IF(ISNUMBER(VALUE(SUBSTITUTE(実質収支比率等に係る経年分析!G$49,"▲","-"))),ROUND(VALUE(SUBSTITUTE(実質収支比率等に係る経年分析!G$49,"▲","-")),2),NA())</f>
        <v>-2.39</v>
      </c>
      <c r="D21" s="167">
        <f>IF(ISNUMBER(VALUE(SUBSTITUTE(実質収支比率等に係る経年分析!H$49,"▲","-"))),ROUND(VALUE(SUBSTITUTE(実質収支比率等に係る経年分析!H$49,"▲","-")),2),NA())</f>
        <v>1.97</v>
      </c>
      <c r="E21" s="167">
        <f>IF(ISNUMBER(VALUE(SUBSTITUTE(実質収支比率等に係る経年分析!I$49,"▲","-"))),ROUND(VALUE(SUBSTITUTE(実質収支比率等に係る経年分析!I$49,"▲","-")),2),NA())</f>
        <v>-0.69</v>
      </c>
      <c r="F21" s="167">
        <f>IF(ISNUMBER(VALUE(SUBSTITUTE(実質収支比率等に係る経年分析!J$49,"▲","-"))),ROUND(VALUE(SUBSTITUTE(実質収支比率等に係る経年分析!J$49,"▲","-")),2),NA())</f>
        <v>3.9</v>
      </c>
    </row>
    <row r="24" spans="1:11" x14ac:dyDescent="0.2">
      <c r="A24" s="137" t="s">
        <v>57</v>
      </c>
    </row>
    <row r="25" spans="1:11" x14ac:dyDescent="0.2">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2">
      <c r="A26" s="168"/>
      <c r="B26" s="168" t="s">
        <v>58</v>
      </c>
      <c r="C26" s="168" t="s">
        <v>59</v>
      </c>
      <c r="D26" s="168" t="s">
        <v>58</v>
      </c>
      <c r="E26" s="168" t="s">
        <v>59</v>
      </c>
      <c r="F26" s="168" t="s">
        <v>58</v>
      </c>
      <c r="G26" s="168" t="s">
        <v>59</v>
      </c>
      <c r="H26" s="168" t="s">
        <v>58</v>
      </c>
      <c r="I26" s="168" t="s">
        <v>59</v>
      </c>
      <c r="J26" s="168" t="s">
        <v>58</v>
      </c>
      <c r="K26" s="168" t="s">
        <v>59</v>
      </c>
    </row>
    <row r="27" spans="1:11" x14ac:dyDescent="0.2">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0.16</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2">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2">
      <c r="A29" s="168" t="str">
        <f>IF(連結実質赤字比率に係る赤字・黒字の構成分析!C$41="",NA(),連結実質赤字比率に係る赤字・黒字の構成分析!C$41)</f>
        <v>国民健康保険診療所事業特別会計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0.01</v>
      </c>
    </row>
    <row r="30" spans="1:11" x14ac:dyDescent="0.2">
      <c r="A30" s="168" t="str">
        <f>IF(連結実質赤字比率に係る赤字・黒字の構成分析!C$40="",NA(),連結実質赤字比率に係る赤字・黒字の構成分析!C$40)</f>
        <v>後期高齢者医療事業特別会計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0.05</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0.05</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0.05</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0.06</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0.06</v>
      </c>
    </row>
    <row r="31" spans="1:11" x14ac:dyDescent="0.2">
      <c r="A31" s="168" t="str">
        <f>IF(連結実質赤字比率に係る赤字・黒字の構成分析!C$39="",NA(),連結実質赤字比率に係る赤字・黒字の構成分析!C$39)</f>
        <v>国民健康保険事業特別会計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0.63</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0.19</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0.51</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0.45</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0.42</v>
      </c>
    </row>
    <row r="32" spans="1:11" x14ac:dyDescent="0.2">
      <c r="A32" s="168" t="str">
        <f>IF(連結実質赤字比率に係る赤字・黒字の構成分析!C$38="",NA(),連結実質赤字比率に係る赤字・黒字の構成分析!C$38)</f>
        <v>大田市下水道事業会計</v>
      </c>
      <c r="B32" s="168" t="e">
        <f>IF(ROUND(VALUE(SUBSTITUTE(連結実質赤字比率に係る赤字・黒字の構成分析!F$38,"▲", "-")), 2) &lt; 0, ABS(ROUND(VALUE(SUBSTITUTE(連結実質赤字比率に係る赤字・黒字の構成分析!F$38,"▲", "-")), 2)), NA())</f>
        <v>#VALUE!</v>
      </c>
      <c r="C32" s="168" t="e">
        <f>IF(ROUND(VALUE(SUBSTITUTE(連結実質赤字比率に係る赤字・黒字の構成分析!F$38,"▲", "-")), 2) &gt;= 0, ABS(ROUND(VALUE(SUBSTITUTE(連結実質赤字比率に係る赤字・黒字の構成分析!F$38,"▲", "-")), 2)), NA())</f>
        <v>#VALUE!</v>
      </c>
      <c r="D32" s="168" t="e">
        <f>IF(ROUND(VALUE(SUBSTITUTE(連結実質赤字比率に係る赤字・黒字の構成分析!G$38,"▲", "-")), 2) &lt; 0, ABS(ROUND(VALUE(SUBSTITUTE(連結実質赤字比率に係る赤字・黒字の構成分析!G$38,"▲", "-")), 2)), NA())</f>
        <v>#VALUE!</v>
      </c>
      <c r="E32" s="168" t="e">
        <f>IF(ROUND(VALUE(SUBSTITUTE(連結実質赤字比率に係る赤字・黒字の構成分析!G$38,"▲", "-")), 2) &gt;= 0, ABS(ROUND(VALUE(SUBSTITUTE(連結実質赤字比率に係る赤字・黒字の構成分析!G$38,"▲", "-")), 2)), NA())</f>
        <v>#VALUE!</v>
      </c>
      <c r="F32" s="168" t="e">
        <f>IF(ROUND(VALUE(SUBSTITUTE(連結実質赤字比率に係る赤字・黒字の構成分析!H$38,"▲", "-")), 2) &lt; 0, ABS(ROUND(VALUE(SUBSTITUTE(連結実質赤字比率に係る赤字・黒字の構成分析!H$38,"▲", "-")), 2)), NA())</f>
        <v>#VALUE!</v>
      </c>
      <c r="G32" s="168" t="e">
        <f>IF(ROUND(VALUE(SUBSTITUTE(連結実質赤字比率に係る赤字・黒字の構成分析!H$38,"▲", "-")), 2) &gt;= 0, ABS(ROUND(VALUE(SUBSTITUTE(連結実質赤字比率に係る赤字・黒字の構成分析!H$38,"▲", "-")), 2)), NA())</f>
        <v>#VALUE!</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0.48</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0.52</v>
      </c>
    </row>
    <row r="33" spans="1:16" x14ac:dyDescent="0.2">
      <c r="A33" s="168" t="str">
        <f>IF(連結実質赤字比率に係る赤字・黒字の構成分析!C$37="",NA(),連結実質赤字比率に係る赤字・黒字の構成分析!C$37)</f>
        <v>介護保険事業特別会計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0.75</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0.95</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0.08</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0.41</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0.87</v>
      </c>
    </row>
    <row r="34" spans="1:16" x14ac:dyDescent="0.2">
      <c r="A34" s="168" t="str">
        <f>IF(連結実質赤字比率に係る赤字・黒字の構成分析!C$36="",NA(),連結実質赤字比率に係る赤字・黒字の構成分析!C$36)</f>
        <v>大田市水道事業会計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4.92</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4.87</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4.74</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4.3600000000000003</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4.1399999999999997</v>
      </c>
    </row>
    <row r="35" spans="1:16" x14ac:dyDescent="0.2">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1.75</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2.36</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2.93</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2.1800000000000002</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6.04</v>
      </c>
    </row>
    <row r="36" spans="1:16" x14ac:dyDescent="0.2">
      <c r="A36" s="168" t="str">
        <f>IF(連結実質赤字比率に係る赤字・黒字の構成分析!C$34="",NA(),連結実質赤字比率に係る赤字・黒字の構成分析!C$34)</f>
        <v>大田市病院事業会計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2.83</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2.97</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1.41</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2.36</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6.31</v>
      </c>
    </row>
    <row r="39" spans="1:16" x14ac:dyDescent="0.2">
      <c r="A39" s="137" t="s">
        <v>60</v>
      </c>
    </row>
    <row r="40" spans="1:16" x14ac:dyDescent="0.2">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2">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2">
      <c r="A42" s="169" t="s">
        <v>63</v>
      </c>
      <c r="B42" s="169"/>
      <c r="C42" s="169"/>
      <c r="D42" s="169">
        <f>'実質公債費比率（分子）の構造'!K$52</f>
        <v>2966</v>
      </c>
      <c r="E42" s="169"/>
      <c r="F42" s="169"/>
      <c r="G42" s="169">
        <f>'実質公債費比率（分子）の構造'!L$52</f>
        <v>3000</v>
      </c>
      <c r="H42" s="169"/>
      <c r="I42" s="169"/>
      <c r="J42" s="169">
        <f>'実質公債費比率（分子）の構造'!M$52</f>
        <v>3034</v>
      </c>
      <c r="K42" s="169"/>
      <c r="L42" s="169"/>
      <c r="M42" s="169">
        <f>'実質公債費比率（分子）の構造'!N$52</f>
        <v>2930</v>
      </c>
      <c r="N42" s="169"/>
      <c r="O42" s="169"/>
      <c r="P42" s="169">
        <f>'実質公債費比率（分子）の構造'!O$52</f>
        <v>2811</v>
      </c>
    </row>
    <row r="43" spans="1:16" x14ac:dyDescent="0.2">
      <c r="A43" s="169" t="s">
        <v>64</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f>'実質公債費比率（分子）の構造'!O$51</f>
        <v>0</v>
      </c>
      <c r="O43" s="169"/>
      <c r="P43" s="169"/>
    </row>
    <row r="44" spans="1:16" x14ac:dyDescent="0.2">
      <c r="A44" s="169" t="s">
        <v>65</v>
      </c>
      <c r="B44" s="169">
        <f>'実質公債費比率（分子）の構造'!K$50</f>
        <v>126</v>
      </c>
      <c r="C44" s="169"/>
      <c r="D44" s="169"/>
      <c r="E44" s="169">
        <f>'実質公債費比率（分子）の構造'!L$50</f>
        <v>119</v>
      </c>
      <c r="F44" s="169"/>
      <c r="G44" s="169"/>
      <c r="H44" s="169">
        <f>'実質公債費比率（分子）の構造'!M$50</f>
        <v>128</v>
      </c>
      <c r="I44" s="169"/>
      <c r="J44" s="169"/>
      <c r="K44" s="169">
        <f>'実質公債費比率（分子）の構造'!N$50</f>
        <v>130</v>
      </c>
      <c r="L44" s="169"/>
      <c r="M44" s="169"/>
      <c r="N44" s="169">
        <f>'実質公債費比率（分子）の構造'!O$50</f>
        <v>132</v>
      </c>
      <c r="O44" s="169"/>
      <c r="P44" s="169"/>
    </row>
    <row r="45" spans="1:16" x14ac:dyDescent="0.2">
      <c r="A45" s="169" t="s">
        <v>66</v>
      </c>
      <c r="B45" s="169" t="str">
        <f>'実質公債費比率（分子）の構造'!K$49</f>
        <v>-</v>
      </c>
      <c r="C45" s="169"/>
      <c r="D45" s="169"/>
      <c r="E45" s="169" t="str">
        <f>'実質公債費比率（分子）の構造'!L$49</f>
        <v>-</v>
      </c>
      <c r="F45" s="169"/>
      <c r="G45" s="169"/>
      <c r="H45" s="169" t="str">
        <f>'実質公債費比率（分子）の構造'!M$49</f>
        <v>-</v>
      </c>
      <c r="I45" s="169"/>
      <c r="J45" s="169"/>
      <c r="K45" s="169" t="str">
        <f>'実質公債費比率（分子）の構造'!N$49</f>
        <v>-</v>
      </c>
      <c r="L45" s="169"/>
      <c r="M45" s="169"/>
      <c r="N45" s="169" t="str">
        <f>'実質公債費比率（分子）の構造'!O$49</f>
        <v>-</v>
      </c>
      <c r="O45" s="169"/>
      <c r="P45" s="169"/>
    </row>
    <row r="46" spans="1:16" x14ac:dyDescent="0.2">
      <c r="A46" s="169" t="s">
        <v>67</v>
      </c>
      <c r="B46" s="169">
        <f>'実質公債費比率（分子）の構造'!K$48</f>
        <v>889</v>
      </c>
      <c r="C46" s="169"/>
      <c r="D46" s="169"/>
      <c r="E46" s="169">
        <f>'実質公債費比率（分子）の構造'!L$48</f>
        <v>911</v>
      </c>
      <c r="F46" s="169"/>
      <c r="G46" s="169"/>
      <c r="H46" s="169">
        <f>'実質公債費比率（分子）の構造'!M$48</f>
        <v>943</v>
      </c>
      <c r="I46" s="169"/>
      <c r="J46" s="169"/>
      <c r="K46" s="169">
        <f>'実質公債費比率（分子）の構造'!N$48</f>
        <v>661</v>
      </c>
      <c r="L46" s="169"/>
      <c r="M46" s="169"/>
      <c r="N46" s="169">
        <f>'実質公債費比率（分子）の構造'!O$48</f>
        <v>744</v>
      </c>
      <c r="O46" s="169"/>
      <c r="P46" s="169"/>
    </row>
    <row r="47" spans="1:16" x14ac:dyDescent="0.2">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2">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2">
      <c r="A49" s="169" t="s">
        <v>70</v>
      </c>
      <c r="B49" s="169">
        <f>'実質公債費比率（分子）の構造'!K$45</f>
        <v>3492</v>
      </c>
      <c r="C49" s="169"/>
      <c r="D49" s="169"/>
      <c r="E49" s="169">
        <f>'実質公債費比率（分子）の構造'!L$45</f>
        <v>3381</v>
      </c>
      <c r="F49" s="169"/>
      <c r="G49" s="169"/>
      <c r="H49" s="169">
        <f>'実質公債費比率（分子）の構造'!M$45</f>
        <v>3369</v>
      </c>
      <c r="I49" s="169"/>
      <c r="J49" s="169"/>
      <c r="K49" s="169">
        <f>'実質公債費比率（分子）の構造'!N$45</f>
        <v>3307</v>
      </c>
      <c r="L49" s="169"/>
      <c r="M49" s="169"/>
      <c r="N49" s="169">
        <f>'実質公債費比率（分子）の構造'!O$45</f>
        <v>3236</v>
      </c>
      <c r="O49" s="169"/>
      <c r="P49" s="169"/>
    </row>
    <row r="50" spans="1:16" x14ac:dyDescent="0.2">
      <c r="A50" s="169" t="s">
        <v>71</v>
      </c>
      <c r="B50" s="169" t="e">
        <f>NA()</f>
        <v>#N/A</v>
      </c>
      <c r="C50" s="169">
        <f>IF(ISNUMBER('実質公債費比率（分子）の構造'!K$53),'実質公債費比率（分子）の構造'!K$53,NA())</f>
        <v>1541</v>
      </c>
      <c r="D50" s="169" t="e">
        <f>NA()</f>
        <v>#N/A</v>
      </c>
      <c r="E50" s="169" t="e">
        <f>NA()</f>
        <v>#N/A</v>
      </c>
      <c r="F50" s="169">
        <f>IF(ISNUMBER('実質公債費比率（分子）の構造'!L$53),'実質公債費比率（分子）の構造'!L$53,NA())</f>
        <v>1411</v>
      </c>
      <c r="G50" s="169" t="e">
        <f>NA()</f>
        <v>#N/A</v>
      </c>
      <c r="H50" s="169" t="e">
        <f>NA()</f>
        <v>#N/A</v>
      </c>
      <c r="I50" s="169">
        <f>IF(ISNUMBER('実質公債費比率（分子）の構造'!M$53),'実質公債費比率（分子）の構造'!M$53,NA())</f>
        <v>1406</v>
      </c>
      <c r="J50" s="169" t="e">
        <f>NA()</f>
        <v>#N/A</v>
      </c>
      <c r="K50" s="169" t="e">
        <f>NA()</f>
        <v>#N/A</v>
      </c>
      <c r="L50" s="169">
        <f>IF(ISNUMBER('実質公債費比率（分子）の構造'!N$53),'実質公債費比率（分子）の構造'!N$53,NA())</f>
        <v>1168</v>
      </c>
      <c r="M50" s="169" t="e">
        <f>NA()</f>
        <v>#N/A</v>
      </c>
      <c r="N50" s="169" t="e">
        <f>NA()</f>
        <v>#N/A</v>
      </c>
      <c r="O50" s="169">
        <f>IF(ISNUMBER('実質公債費比率（分子）の構造'!O$53),'実質公債費比率（分子）の構造'!O$53,NA())</f>
        <v>1301</v>
      </c>
      <c r="P50" s="169" t="e">
        <f>NA()</f>
        <v>#N/A</v>
      </c>
    </row>
    <row r="53" spans="1:16" x14ac:dyDescent="0.2">
      <c r="A53" s="137" t="s">
        <v>72</v>
      </c>
    </row>
    <row r="54" spans="1:16" x14ac:dyDescent="0.2">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2">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2">
      <c r="A56" s="168" t="s">
        <v>43</v>
      </c>
      <c r="B56" s="168"/>
      <c r="C56" s="168"/>
      <c r="D56" s="168">
        <f>'将来負担比率（分子）の構造'!I$52</f>
        <v>27789</v>
      </c>
      <c r="E56" s="168"/>
      <c r="F56" s="168"/>
      <c r="G56" s="168">
        <f>'将来負担比率（分子）の構造'!J$52</f>
        <v>28187</v>
      </c>
      <c r="H56" s="168"/>
      <c r="I56" s="168"/>
      <c r="J56" s="168">
        <f>'将来負担比率（分子）の構造'!K$52</f>
        <v>33599</v>
      </c>
      <c r="K56" s="168"/>
      <c r="L56" s="168"/>
      <c r="M56" s="168">
        <f>'将来負担比率（分子）の構造'!L$52</f>
        <v>32988</v>
      </c>
      <c r="N56" s="168"/>
      <c r="O56" s="168"/>
      <c r="P56" s="168">
        <f>'将来負担比率（分子）の構造'!M$52</f>
        <v>33049</v>
      </c>
    </row>
    <row r="57" spans="1:16" x14ac:dyDescent="0.2">
      <c r="A57" s="168" t="s">
        <v>42</v>
      </c>
      <c r="B57" s="168"/>
      <c r="C57" s="168"/>
      <c r="D57" s="168">
        <f>'将来負担比率（分子）の構造'!I$51</f>
        <v>1524</v>
      </c>
      <c r="E57" s="168"/>
      <c r="F57" s="168"/>
      <c r="G57" s="168">
        <f>'将来負担比率（分子）の構造'!J$51</f>
        <v>1425</v>
      </c>
      <c r="H57" s="168"/>
      <c r="I57" s="168"/>
      <c r="J57" s="168">
        <f>'将来負担比率（分子）の構造'!K$51</f>
        <v>1376</v>
      </c>
      <c r="K57" s="168"/>
      <c r="L57" s="168"/>
      <c r="M57" s="168">
        <f>'将来負担比率（分子）の構造'!L$51</f>
        <v>1468</v>
      </c>
      <c r="N57" s="168"/>
      <c r="O57" s="168"/>
      <c r="P57" s="168">
        <f>'将来負担比率（分子）の構造'!M$51</f>
        <v>1635</v>
      </c>
    </row>
    <row r="58" spans="1:16" x14ac:dyDescent="0.2">
      <c r="A58" s="168" t="s">
        <v>41</v>
      </c>
      <c r="B58" s="168"/>
      <c r="C58" s="168"/>
      <c r="D58" s="168">
        <f>'将来負担比率（分子）の構造'!I$50</f>
        <v>6600</v>
      </c>
      <c r="E58" s="168"/>
      <c r="F58" s="168"/>
      <c r="G58" s="168">
        <f>'将来負担比率（分子）の構造'!J$50</f>
        <v>5334</v>
      </c>
      <c r="H58" s="168"/>
      <c r="I58" s="168"/>
      <c r="J58" s="168">
        <f>'将来負担比率（分子）の構造'!K$50</f>
        <v>4660</v>
      </c>
      <c r="K58" s="168"/>
      <c r="L58" s="168"/>
      <c r="M58" s="168">
        <f>'将来負担比率（分子）の構造'!L$50</f>
        <v>4336</v>
      </c>
      <c r="N58" s="168"/>
      <c r="O58" s="168"/>
      <c r="P58" s="168">
        <f>'将来負担比率（分子）の構造'!M$50</f>
        <v>4470</v>
      </c>
    </row>
    <row r="59" spans="1:16" x14ac:dyDescent="0.2">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2">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2">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2">
      <c r="A62" s="168" t="s">
        <v>35</v>
      </c>
      <c r="B62" s="168">
        <f>'将来負担比率（分子）の構造'!I$45</f>
        <v>4329</v>
      </c>
      <c r="C62" s="168"/>
      <c r="D62" s="168"/>
      <c r="E62" s="168">
        <f>'将来負担比率（分子）の構造'!J$45</f>
        <v>4105</v>
      </c>
      <c r="F62" s="168"/>
      <c r="G62" s="168"/>
      <c r="H62" s="168">
        <f>'将来負担比率（分子）の構造'!K$45</f>
        <v>4056</v>
      </c>
      <c r="I62" s="168"/>
      <c r="J62" s="168"/>
      <c r="K62" s="168">
        <f>'将来負担比率（分子）の構造'!L$45</f>
        <v>3980</v>
      </c>
      <c r="L62" s="168"/>
      <c r="M62" s="168"/>
      <c r="N62" s="168">
        <f>'将来負担比率（分子）の構造'!M$45</f>
        <v>3904</v>
      </c>
      <c r="O62" s="168"/>
      <c r="P62" s="168"/>
    </row>
    <row r="63" spans="1:16" x14ac:dyDescent="0.2">
      <c r="A63" s="168" t="s">
        <v>34</v>
      </c>
      <c r="B63" s="168" t="str">
        <f>'将来負担比率（分子）の構造'!I$44</f>
        <v>-</v>
      </c>
      <c r="C63" s="168"/>
      <c r="D63" s="168"/>
      <c r="E63" s="168" t="str">
        <f>'将来負担比率（分子）の構造'!J$44</f>
        <v>-</v>
      </c>
      <c r="F63" s="168"/>
      <c r="G63" s="168"/>
      <c r="H63" s="168" t="str">
        <f>'将来負担比率（分子）の構造'!K$44</f>
        <v>-</v>
      </c>
      <c r="I63" s="168"/>
      <c r="J63" s="168"/>
      <c r="K63" s="168" t="str">
        <f>'将来負担比率（分子）の構造'!L$44</f>
        <v>-</v>
      </c>
      <c r="L63" s="168"/>
      <c r="M63" s="168"/>
      <c r="N63" s="168" t="str">
        <f>'将来負担比率（分子）の構造'!M$44</f>
        <v>-</v>
      </c>
      <c r="O63" s="168"/>
      <c r="P63" s="168"/>
    </row>
    <row r="64" spans="1:16" x14ac:dyDescent="0.2">
      <c r="A64" s="168" t="s">
        <v>33</v>
      </c>
      <c r="B64" s="168">
        <f>'将来負担比率（分子）の構造'!I$43</f>
        <v>9935</v>
      </c>
      <c r="C64" s="168"/>
      <c r="D64" s="168"/>
      <c r="E64" s="168">
        <f>'将来負担比率（分子）の構造'!J$43</f>
        <v>10846</v>
      </c>
      <c r="F64" s="168"/>
      <c r="G64" s="168"/>
      <c r="H64" s="168">
        <f>'将来負担比率（分子）の構造'!K$43</f>
        <v>15416</v>
      </c>
      <c r="I64" s="168"/>
      <c r="J64" s="168"/>
      <c r="K64" s="168">
        <f>'将来負担比率（分子）の構造'!L$43</f>
        <v>12627</v>
      </c>
      <c r="L64" s="168"/>
      <c r="M64" s="168"/>
      <c r="N64" s="168">
        <f>'将来負担比率（分子）の構造'!M$43</f>
        <v>12867</v>
      </c>
      <c r="O64" s="168"/>
      <c r="P64" s="168"/>
    </row>
    <row r="65" spans="1:16" x14ac:dyDescent="0.2">
      <c r="A65" s="168" t="s">
        <v>32</v>
      </c>
      <c r="B65" s="168">
        <f>'将来負担比率（分子）の構造'!I$42</f>
        <v>774</v>
      </c>
      <c r="C65" s="168"/>
      <c r="D65" s="168"/>
      <c r="E65" s="168">
        <f>'将来負担比率（分子）の構造'!J$42</f>
        <v>554</v>
      </c>
      <c r="F65" s="168"/>
      <c r="G65" s="168"/>
      <c r="H65" s="168">
        <f>'将来負担比率（分子）の構造'!K$42</f>
        <v>443</v>
      </c>
      <c r="I65" s="168"/>
      <c r="J65" s="168"/>
      <c r="K65" s="168">
        <f>'将来負担比率（分子）の構造'!L$42</f>
        <v>320</v>
      </c>
      <c r="L65" s="168"/>
      <c r="M65" s="168"/>
      <c r="N65" s="168">
        <f>'将来負担比率（分子）の構造'!M$42</f>
        <v>44</v>
      </c>
      <c r="O65" s="168"/>
      <c r="P65" s="168"/>
    </row>
    <row r="66" spans="1:16" x14ac:dyDescent="0.2">
      <c r="A66" s="168" t="s">
        <v>31</v>
      </c>
      <c r="B66" s="168">
        <f>'将来負担比率（分子）の構造'!I$41</f>
        <v>30885</v>
      </c>
      <c r="C66" s="168"/>
      <c r="D66" s="168"/>
      <c r="E66" s="168">
        <f>'将来負担比率（分子）の構造'!J$41</f>
        <v>30042</v>
      </c>
      <c r="F66" s="168"/>
      <c r="G66" s="168"/>
      <c r="H66" s="168">
        <f>'将来負担比率（分子）の構造'!K$41</f>
        <v>30585</v>
      </c>
      <c r="I66" s="168"/>
      <c r="J66" s="168"/>
      <c r="K66" s="168">
        <f>'将来負担比率（分子）の構造'!L$41</f>
        <v>31149</v>
      </c>
      <c r="L66" s="168"/>
      <c r="M66" s="168"/>
      <c r="N66" s="168">
        <f>'将来負担比率（分子）の構造'!M$41</f>
        <v>32053</v>
      </c>
      <c r="O66" s="168"/>
      <c r="P66" s="168"/>
    </row>
    <row r="67" spans="1:16" x14ac:dyDescent="0.2">
      <c r="A67" s="168" t="s">
        <v>75</v>
      </c>
      <c r="B67" s="168" t="e">
        <f>NA()</f>
        <v>#N/A</v>
      </c>
      <c r="C67" s="168">
        <f>IF(ISNUMBER('将来負担比率（分子）の構造'!I$53), IF('将来負担比率（分子）の構造'!I$53 &lt; 0, 0, '将来負担比率（分子）の構造'!I$53), NA())</f>
        <v>10010</v>
      </c>
      <c r="D67" s="168" t="e">
        <f>NA()</f>
        <v>#N/A</v>
      </c>
      <c r="E67" s="168" t="e">
        <f>NA()</f>
        <v>#N/A</v>
      </c>
      <c r="F67" s="168">
        <f>IF(ISNUMBER('将来負担比率（分子）の構造'!J$53), IF('将来負担比率（分子）の構造'!J$53 &lt; 0, 0, '将来負担比率（分子）の構造'!J$53), NA())</f>
        <v>10601</v>
      </c>
      <c r="G67" s="168" t="e">
        <f>NA()</f>
        <v>#N/A</v>
      </c>
      <c r="H67" s="168" t="e">
        <f>NA()</f>
        <v>#N/A</v>
      </c>
      <c r="I67" s="168">
        <f>IF(ISNUMBER('将来負担比率（分子）の構造'!K$53), IF('将来負担比率（分子）の構造'!K$53 &lt; 0, 0, '将来負担比率（分子）の構造'!K$53), NA())</f>
        <v>10865</v>
      </c>
      <c r="J67" s="168" t="e">
        <f>NA()</f>
        <v>#N/A</v>
      </c>
      <c r="K67" s="168" t="e">
        <f>NA()</f>
        <v>#N/A</v>
      </c>
      <c r="L67" s="168">
        <f>IF(ISNUMBER('将来負担比率（分子）の構造'!L$53), IF('将来負担比率（分子）の構造'!L$53 &lt; 0, 0, '将来負担比率（分子）の構造'!L$53), NA())</f>
        <v>9283</v>
      </c>
      <c r="M67" s="168" t="e">
        <f>NA()</f>
        <v>#N/A</v>
      </c>
      <c r="N67" s="168" t="e">
        <f>NA()</f>
        <v>#N/A</v>
      </c>
      <c r="O67" s="168">
        <f>IF(ISNUMBER('将来負担比率（分子）の構造'!M$53), IF('将来負担比率（分子）の構造'!M$53 &lt; 0, 0, '将来負担比率（分子）の構造'!M$53), NA())</f>
        <v>9714</v>
      </c>
      <c r="P67" s="168" t="e">
        <f>NA()</f>
        <v>#N/A</v>
      </c>
    </row>
    <row r="70" spans="1:16" x14ac:dyDescent="0.2">
      <c r="A70" s="170" t="s">
        <v>76</v>
      </c>
      <c r="B70" s="170"/>
      <c r="C70" s="170"/>
      <c r="D70" s="170"/>
      <c r="E70" s="170"/>
      <c r="F70" s="170"/>
    </row>
    <row r="71" spans="1:16" x14ac:dyDescent="0.2">
      <c r="A71" s="171"/>
      <c r="B71" s="171" t="str">
        <f>基金残高に係る経年分析!F54</f>
        <v>R01</v>
      </c>
      <c r="C71" s="171" t="str">
        <f>基金残高に係る経年分析!G54</f>
        <v>R02</v>
      </c>
      <c r="D71" s="171" t="str">
        <f>基金残高に係る経年分析!H54</f>
        <v>R03</v>
      </c>
    </row>
    <row r="72" spans="1:16" x14ac:dyDescent="0.2">
      <c r="A72" s="171" t="s">
        <v>77</v>
      </c>
      <c r="B72" s="172">
        <f>基金残高に係る経年分析!F55</f>
        <v>1624</v>
      </c>
      <c r="C72" s="172">
        <f>基金残高に係る経年分析!G55</f>
        <v>1624</v>
      </c>
      <c r="D72" s="172">
        <f>基金残高に係る経年分析!H55</f>
        <v>1625</v>
      </c>
    </row>
    <row r="73" spans="1:16" x14ac:dyDescent="0.2">
      <c r="A73" s="171" t="s">
        <v>78</v>
      </c>
      <c r="B73" s="172">
        <f>基金残高に係る経年分析!F56</f>
        <v>989</v>
      </c>
      <c r="C73" s="172">
        <f>基金残高に係る経年分析!G56</f>
        <v>789</v>
      </c>
      <c r="D73" s="172">
        <f>基金残高に係る経年分析!H56</f>
        <v>827</v>
      </c>
    </row>
    <row r="74" spans="1:16" x14ac:dyDescent="0.2">
      <c r="A74" s="171" t="s">
        <v>79</v>
      </c>
      <c r="B74" s="172">
        <f>基金残高に係る経年分析!F57</f>
        <v>3325</v>
      </c>
      <c r="C74" s="172">
        <f>基金残高に係る経年分析!G57</f>
        <v>2990</v>
      </c>
      <c r="D74" s="172">
        <f>基金残高に係る経年分析!H57</f>
        <v>2823</v>
      </c>
    </row>
  </sheetData>
  <sheetProtection algorithmName="SHA-512" hashValue="sii4brNxLJcJDhze727MSINU9c7uvg0aWztXMWDgs+yoChwS3vmTFrYx27V3dzlDDhHBywFWEuqu1Jf0tXhU1g==" saltValue="Hpx2C3J57CT7UYmRcA8zd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2" sqref="AD22:AK22"/>
    </sheetView>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5" customWidth="1"/>
    <col min="134" max="143" width="1.6328125" style="208" customWidth="1"/>
    <col min="144" max="16384" width="0" style="208" hidden="1"/>
  </cols>
  <sheetData>
    <row r="1" spans="2:143"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46" t="s">
        <v>210</v>
      </c>
      <c r="DI1" s="747"/>
      <c r="DJ1" s="747"/>
      <c r="DK1" s="747"/>
      <c r="DL1" s="747"/>
      <c r="DM1" s="747"/>
      <c r="DN1" s="748"/>
      <c r="DO1" s="208"/>
      <c r="DP1" s="746" t="s">
        <v>211</v>
      </c>
      <c r="DQ1" s="747"/>
      <c r="DR1" s="747"/>
      <c r="DS1" s="747"/>
      <c r="DT1" s="747"/>
      <c r="DU1" s="747"/>
      <c r="DV1" s="747"/>
      <c r="DW1" s="747"/>
      <c r="DX1" s="747"/>
      <c r="DY1" s="747"/>
      <c r="DZ1" s="747"/>
      <c r="EA1" s="747"/>
      <c r="EB1" s="747"/>
      <c r="EC1" s="748"/>
      <c r="ED1" s="206"/>
      <c r="EE1" s="206"/>
      <c r="EF1" s="206"/>
      <c r="EG1" s="206"/>
      <c r="EH1" s="206"/>
      <c r="EI1" s="206"/>
      <c r="EJ1" s="206"/>
      <c r="EK1" s="206"/>
      <c r="EL1" s="206"/>
      <c r="EM1" s="206"/>
    </row>
    <row r="2" spans="2:143" ht="22.5" customHeight="1" x14ac:dyDescent="0.2">
      <c r="B2" s="209" t="s">
        <v>212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9" t="s">
        <v>219</v>
      </c>
      <c r="AQ4" s="749"/>
      <c r="AR4" s="749"/>
      <c r="AS4" s="749"/>
      <c r="AT4" s="749"/>
      <c r="AU4" s="749"/>
      <c r="AV4" s="749"/>
      <c r="AW4" s="749"/>
      <c r="AX4" s="749"/>
      <c r="AY4" s="749"/>
      <c r="AZ4" s="749"/>
      <c r="BA4" s="749"/>
      <c r="BB4" s="749"/>
      <c r="BC4" s="749"/>
      <c r="BD4" s="749"/>
      <c r="BE4" s="749"/>
      <c r="BF4" s="749"/>
      <c r="BG4" s="749" t="s">
        <v>220</v>
      </c>
      <c r="BH4" s="749"/>
      <c r="BI4" s="749"/>
      <c r="BJ4" s="749"/>
      <c r="BK4" s="749"/>
      <c r="BL4" s="749"/>
      <c r="BM4" s="749"/>
      <c r="BN4" s="749"/>
      <c r="BO4" s="749" t="s">
        <v>217</v>
      </c>
      <c r="BP4" s="749"/>
      <c r="BQ4" s="749"/>
      <c r="BR4" s="749"/>
      <c r="BS4" s="749" t="s">
        <v>221</v>
      </c>
      <c r="BT4" s="749"/>
      <c r="BU4" s="749"/>
      <c r="BV4" s="749"/>
      <c r="BW4" s="749"/>
      <c r="BX4" s="749"/>
      <c r="BY4" s="749"/>
      <c r="BZ4" s="749"/>
      <c r="CA4" s="749"/>
      <c r="CB4" s="749"/>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2" customFormat="1" ht="11.25" customHeight="1" x14ac:dyDescent="0.2">
      <c r="B5" s="695" t="s">
        <v>223</v>
      </c>
      <c r="C5" s="696"/>
      <c r="D5" s="696"/>
      <c r="E5" s="696"/>
      <c r="F5" s="696"/>
      <c r="G5" s="696"/>
      <c r="H5" s="696"/>
      <c r="I5" s="696"/>
      <c r="J5" s="696"/>
      <c r="K5" s="696"/>
      <c r="L5" s="696"/>
      <c r="M5" s="696"/>
      <c r="N5" s="696"/>
      <c r="O5" s="696"/>
      <c r="P5" s="696"/>
      <c r="Q5" s="697"/>
      <c r="R5" s="682">
        <v>3756828</v>
      </c>
      <c r="S5" s="683"/>
      <c r="T5" s="683"/>
      <c r="U5" s="683"/>
      <c r="V5" s="683"/>
      <c r="W5" s="683"/>
      <c r="X5" s="683"/>
      <c r="Y5" s="726"/>
      <c r="Z5" s="744">
        <v>13</v>
      </c>
      <c r="AA5" s="744"/>
      <c r="AB5" s="744"/>
      <c r="AC5" s="744"/>
      <c r="AD5" s="745">
        <v>3695851</v>
      </c>
      <c r="AE5" s="745"/>
      <c r="AF5" s="745"/>
      <c r="AG5" s="745"/>
      <c r="AH5" s="745"/>
      <c r="AI5" s="745"/>
      <c r="AJ5" s="745"/>
      <c r="AK5" s="745"/>
      <c r="AL5" s="727">
        <v>26.7</v>
      </c>
      <c r="AM5" s="700"/>
      <c r="AN5" s="700"/>
      <c r="AO5" s="728"/>
      <c r="AP5" s="695" t="s">
        <v>224</v>
      </c>
      <c r="AQ5" s="696"/>
      <c r="AR5" s="696"/>
      <c r="AS5" s="696"/>
      <c r="AT5" s="696"/>
      <c r="AU5" s="696"/>
      <c r="AV5" s="696"/>
      <c r="AW5" s="696"/>
      <c r="AX5" s="696"/>
      <c r="AY5" s="696"/>
      <c r="AZ5" s="696"/>
      <c r="BA5" s="696"/>
      <c r="BB5" s="696"/>
      <c r="BC5" s="696"/>
      <c r="BD5" s="696"/>
      <c r="BE5" s="696"/>
      <c r="BF5" s="697"/>
      <c r="BG5" s="629">
        <v>3692176</v>
      </c>
      <c r="BH5" s="630"/>
      <c r="BI5" s="630"/>
      <c r="BJ5" s="630"/>
      <c r="BK5" s="630"/>
      <c r="BL5" s="630"/>
      <c r="BM5" s="630"/>
      <c r="BN5" s="631"/>
      <c r="BO5" s="656">
        <v>98.3</v>
      </c>
      <c r="BP5" s="656"/>
      <c r="BQ5" s="656"/>
      <c r="BR5" s="656"/>
      <c r="BS5" s="657">
        <v>301015</v>
      </c>
      <c r="BT5" s="657"/>
      <c r="BU5" s="657"/>
      <c r="BV5" s="657"/>
      <c r="BW5" s="657"/>
      <c r="BX5" s="657"/>
      <c r="BY5" s="657"/>
      <c r="BZ5" s="657"/>
      <c r="CA5" s="657"/>
      <c r="CB5" s="715"/>
      <c r="CD5" s="731" t="s">
        <v>219</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217</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x14ac:dyDescent="0.2">
      <c r="B6" s="626" t="s">
        <v>228</v>
      </c>
      <c r="C6" s="627"/>
      <c r="D6" s="627"/>
      <c r="E6" s="627"/>
      <c r="F6" s="627"/>
      <c r="G6" s="627"/>
      <c r="H6" s="627"/>
      <c r="I6" s="627"/>
      <c r="J6" s="627"/>
      <c r="K6" s="627"/>
      <c r="L6" s="627"/>
      <c r="M6" s="627"/>
      <c r="N6" s="627"/>
      <c r="O6" s="627"/>
      <c r="P6" s="627"/>
      <c r="Q6" s="628"/>
      <c r="R6" s="629">
        <v>246651</v>
      </c>
      <c r="S6" s="630"/>
      <c r="T6" s="630"/>
      <c r="U6" s="630"/>
      <c r="V6" s="630"/>
      <c r="W6" s="630"/>
      <c r="X6" s="630"/>
      <c r="Y6" s="631"/>
      <c r="Z6" s="656">
        <v>0.9</v>
      </c>
      <c r="AA6" s="656"/>
      <c r="AB6" s="656"/>
      <c r="AC6" s="656"/>
      <c r="AD6" s="657">
        <v>246651</v>
      </c>
      <c r="AE6" s="657"/>
      <c r="AF6" s="657"/>
      <c r="AG6" s="657"/>
      <c r="AH6" s="657"/>
      <c r="AI6" s="657"/>
      <c r="AJ6" s="657"/>
      <c r="AK6" s="657"/>
      <c r="AL6" s="632">
        <v>1.8</v>
      </c>
      <c r="AM6" s="633"/>
      <c r="AN6" s="633"/>
      <c r="AO6" s="658"/>
      <c r="AP6" s="626" t="s">
        <v>229</v>
      </c>
      <c r="AQ6" s="627"/>
      <c r="AR6" s="627"/>
      <c r="AS6" s="627"/>
      <c r="AT6" s="627"/>
      <c r="AU6" s="627"/>
      <c r="AV6" s="627"/>
      <c r="AW6" s="627"/>
      <c r="AX6" s="627"/>
      <c r="AY6" s="627"/>
      <c r="AZ6" s="627"/>
      <c r="BA6" s="627"/>
      <c r="BB6" s="627"/>
      <c r="BC6" s="627"/>
      <c r="BD6" s="627"/>
      <c r="BE6" s="627"/>
      <c r="BF6" s="628"/>
      <c r="BG6" s="629">
        <v>3692176</v>
      </c>
      <c r="BH6" s="630"/>
      <c r="BI6" s="630"/>
      <c r="BJ6" s="630"/>
      <c r="BK6" s="630"/>
      <c r="BL6" s="630"/>
      <c r="BM6" s="630"/>
      <c r="BN6" s="631"/>
      <c r="BO6" s="656">
        <v>98.3</v>
      </c>
      <c r="BP6" s="656"/>
      <c r="BQ6" s="656"/>
      <c r="BR6" s="656"/>
      <c r="BS6" s="657">
        <v>301015</v>
      </c>
      <c r="BT6" s="657"/>
      <c r="BU6" s="657"/>
      <c r="BV6" s="657"/>
      <c r="BW6" s="657"/>
      <c r="BX6" s="657"/>
      <c r="BY6" s="657"/>
      <c r="BZ6" s="657"/>
      <c r="CA6" s="657"/>
      <c r="CB6" s="715"/>
      <c r="CD6" s="685" t="s">
        <v>230</v>
      </c>
      <c r="CE6" s="686"/>
      <c r="CF6" s="686"/>
      <c r="CG6" s="686"/>
      <c r="CH6" s="686"/>
      <c r="CI6" s="686"/>
      <c r="CJ6" s="686"/>
      <c r="CK6" s="686"/>
      <c r="CL6" s="686"/>
      <c r="CM6" s="686"/>
      <c r="CN6" s="686"/>
      <c r="CO6" s="686"/>
      <c r="CP6" s="686"/>
      <c r="CQ6" s="687"/>
      <c r="CR6" s="629">
        <v>158178</v>
      </c>
      <c r="CS6" s="630"/>
      <c r="CT6" s="630"/>
      <c r="CU6" s="630"/>
      <c r="CV6" s="630"/>
      <c r="CW6" s="630"/>
      <c r="CX6" s="630"/>
      <c r="CY6" s="631"/>
      <c r="CZ6" s="727">
        <v>0.6</v>
      </c>
      <c r="DA6" s="700"/>
      <c r="DB6" s="700"/>
      <c r="DC6" s="730"/>
      <c r="DD6" s="635" t="s">
        <v>128</v>
      </c>
      <c r="DE6" s="630"/>
      <c r="DF6" s="630"/>
      <c r="DG6" s="630"/>
      <c r="DH6" s="630"/>
      <c r="DI6" s="630"/>
      <c r="DJ6" s="630"/>
      <c r="DK6" s="630"/>
      <c r="DL6" s="630"/>
      <c r="DM6" s="630"/>
      <c r="DN6" s="630"/>
      <c r="DO6" s="630"/>
      <c r="DP6" s="631"/>
      <c r="DQ6" s="635">
        <v>158178</v>
      </c>
      <c r="DR6" s="630"/>
      <c r="DS6" s="630"/>
      <c r="DT6" s="630"/>
      <c r="DU6" s="630"/>
      <c r="DV6" s="630"/>
      <c r="DW6" s="630"/>
      <c r="DX6" s="630"/>
      <c r="DY6" s="630"/>
      <c r="DZ6" s="630"/>
      <c r="EA6" s="630"/>
      <c r="EB6" s="630"/>
      <c r="EC6" s="670"/>
    </row>
    <row r="7" spans="2:143" ht="11.25" customHeight="1" x14ac:dyDescent="0.2">
      <c r="B7" s="626" t="s">
        <v>231</v>
      </c>
      <c r="C7" s="627"/>
      <c r="D7" s="627"/>
      <c r="E7" s="627"/>
      <c r="F7" s="627"/>
      <c r="G7" s="627"/>
      <c r="H7" s="627"/>
      <c r="I7" s="627"/>
      <c r="J7" s="627"/>
      <c r="K7" s="627"/>
      <c r="L7" s="627"/>
      <c r="M7" s="627"/>
      <c r="N7" s="627"/>
      <c r="O7" s="627"/>
      <c r="P7" s="627"/>
      <c r="Q7" s="628"/>
      <c r="R7" s="629">
        <v>4099</v>
      </c>
      <c r="S7" s="630"/>
      <c r="T7" s="630"/>
      <c r="U7" s="630"/>
      <c r="V7" s="630"/>
      <c r="W7" s="630"/>
      <c r="X7" s="630"/>
      <c r="Y7" s="631"/>
      <c r="Z7" s="656">
        <v>0</v>
      </c>
      <c r="AA7" s="656"/>
      <c r="AB7" s="656"/>
      <c r="AC7" s="656"/>
      <c r="AD7" s="657">
        <v>4099</v>
      </c>
      <c r="AE7" s="657"/>
      <c r="AF7" s="657"/>
      <c r="AG7" s="657"/>
      <c r="AH7" s="657"/>
      <c r="AI7" s="657"/>
      <c r="AJ7" s="657"/>
      <c r="AK7" s="657"/>
      <c r="AL7" s="632">
        <v>0</v>
      </c>
      <c r="AM7" s="633"/>
      <c r="AN7" s="633"/>
      <c r="AO7" s="658"/>
      <c r="AP7" s="626" t="s">
        <v>232</v>
      </c>
      <c r="AQ7" s="627"/>
      <c r="AR7" s="627"/>
      <c r="AS7" s="627"/>
      <c r="AT7" s="627"/>
      <c r="AU7" s="627"/>
      <c r="AV7" s="627"/>
      <c r="AW7" s="627"/>
      <c r="AX7" s="627"/>
      <c r="AY7" s="627"/>
      <c r="AZ7" s="627"/>
      <c r="BA7" s="627"/>
      <c r="BB7" s="627"/>
      <c r="BC7" s="627"/>
      <c r="BD7" s="627"/>
      <c r="BE7" s="627"/>
      <c r="BF7" s="628"/>
      <c r="BG7" s="629">
        <v>1591212</v>
      </c>
      <c r="BH7" s="630"/>
      <c r="BI7" s="630"/>
      <c r="BJ7" s="630"/>
      <c r="BK7" s="630"/>
      <c r="BL7" s="630"/>
      <c r="BM7" s="630"/>
      <c r="BN7" s="631"/>
      <c r="BO7" s="656">
        <v>42.4</v>
      </c>
      <c r="BP7" s="656"/>
      <c r="BQ7" s="656"/>
      <c r="BR7" s="656"/>
      <c r="BS7" s="657">
        <v>82904</v>
      </c>
      <c r="BT7" s="657"/>
      <c r="BU7" s="657"/>
      <c r="BV7" s="657"/>
      <c r="BW7" s="657"/>
      <c r="BX7" s="657"/>
      <c r="BY7" s="657"/>
      <c r="BZ7" s="657"/>
      <c r="CA7" s="657"/>
      <c r="CB7" s="715"/>
      <c r="CD7" s="671" t="s">
        <v>233</v>
      </c>
      <c r="CE7" s="668"/>
      <c r="CF7" s="668"/>
      <c r="CG7" s="668"/>
      <c r="CH7" s="668"/>
      <c r="CI7" s="668"/>
      <c r="CJ7" s="668"/>
      <c r="CK7" s="668"/>
      <c r="CL7" s="668"/>
      <c r="CM7" s="668"/>
      <c r="CN7" s="668"/>
      <c r="CO7" s="668"/>
      <c r="CP7" s="668"/>
      <c r="CQ7" s="669"/>
      <c r="CR7" s="629">
        <v>4508005</v>
      </c>
      <c r="CS7" s="630"/>
      <c r="CT7" s="630"/>
      <c r="CU7" s="630"/>
      <c r="CV7" s="630"/>
      <c r="CW7" s="630"/>
      <c r="CX7" s="630"/>
      <c r="CY7" s="631"/>
      <c r="CZ7" s="656">
        <v>16.100000000000001</v>
      </c>
      <c r="DA7" s="656"/>
      <c r="DB7" s="656"/>
      <c r="DC7" s="656"/>
      <c r="DD7" s="635">
        <v>1457539</v>
      </c>
      <c r="DE7" s="630"/>
      <c r="DF7" s="630"/>
      <c r="DG7" s="630"/>
      <c r="DH7" s="630"/>
      <c r="DI7" s="630"/>
      <c r="DJ7" s="630"/>
      <c r="DK7" s="630"/>
      <c r="DL7" s="630"/>
      <c r="DM7" s="630"/>
      <c r="DN7" s="630"/>
      <c r="DO7" s="630"/>
      <c r="DP7" s="631"/>
      <c r="DQ7" s="635">
        <v>2599307</v>
      </c>
      <c r="DR7" s="630"/>
      <c r="DS7" s="630"/>
      <c r="DT7" s="630"/>
      <c r="DU7" s="630"/>
      <c r="DV7" s="630"/>
      <c r="DW7" s="630"/>
      <c r="DX7" s="630"/>
      <c r="DY7" s="630"/>
      <c r="DZ7" s="630"/>
      <c r="EA7" s="630"/>
      <c r="EB7" s="630"/>
      <c r="EC7" s="670"/>
    </row>
    <row r="8" spans="2:143" ht="11.25" customHeight="1" x14ac:dyDescent="0.2">
      <c r="B8" s="626" t="s">
        <v>234</v>
      </c>
      <c r="C8" s="627"/>
      <c r="D8" s="627"/>
      <c r="E8" s="627"/>
      <c r="F8" s="627"/>
      <c r="G8" s="627"/>
      <c r="H8" s="627"/>
      <c r="I8" s="627"/>
      <c r="J8" s="627"/>
      <c r="K8" s="627"/>
      <c r="L8" s="627"/>
      <c r="M8" s="627"/>
      <c r="N8" s="627"/>
      <c r="O8" s="627"/>
      <c r="P8" s="627"/>
      <c r="Q8" s="628"/>
      <c r="R8" s="629">
        <v>15489</v>
      </c>
      <c r="S8" s="630"/>
      <c r="T8" s="630"/>
      <c r="U8" s="630"/>
      <c r="V8" s="630"/>
      <c r="W8" s="630"/>
      <c r="X8" s="630"/>
      <c r="Y8" s="631"/>
      <c r="Z8" s="656">
        <v>0.1</v>
      </c>
      <c r="AA8" s="656"/>
      <c r="AB8" s="656"/>
      <c r="AC8" s="656"/>
      <c r="AD8" s="657">
        <v>15489</v>
      </c>
      <c r="AE8" s="657"/>
      <c r="AF8" s="657"/>
      <c r="AG8" s="657"/>
      <c r="AH8" s="657"/>
      <c r="AI8" s="657"/>
      <c r="AJ8" s="657"/>
      <c r="AK8" s="657"/>
      <c r="AL8" s="632">
        <v>0.1</v>
      </c>
      <c r="AM8" s="633"/>
      <c r="AN8" s="633"/>
      <c r="AO8" s="658"/>
      <c r="AP8" s="626" t="s">
        <v>235</v>
      </c>
      <c r="AQ8" s="627"/>
      <c r="AR8" s="627"/>
      <c r="AS8" s="627"/>
      <c r="AT8" s="627"/>
      <c r="AU8" s="627"/>
      <c r="AV8" s="627"/>
      <c r="AW8" s="627"/>
      <c r="AX8" s="627"/>
      <c r="AY8" s="627"/>
      <c r="AZ8" s="627"/>
      <c r="BA8" s="627"/>
      <c r="BB8" s="627"/>
      <c r="BC8" s="627"/>
      <c r="BD8" s="627"/>
      <c r="BE8" s="627"/>
      <c r="BF8" s="628"/>
      <c r="BG8" s="629">
        <v>56206</v>
      </c>
      <c r="BH8" s="630"/>
      <c r="BI8" s="630"/>
      <c r="BJ8" s="630"/>
      <c r="BK8" s="630"/>
      <c r="BL8" s="630"/>
      <c r="BM8" s="630"/>
      <c r="BN8" s="631"/>
      <c r="BO8" s="656">
        <v>1.5</v>
      </c>
      <c r="BP8" s="656"/>
      <c r="BQ8" s="656"/>
      <c r="BR8" s="656"/>
      <c r="BS8" s="657" t="s">
        <v>128</v>
      </c>
      <c r="BT8" s="657"/>
      <c r="BU8" s="657"/>
      <c r="BV8" s="657"/>
      <c r="BW8" s="657"/>
      <c r="BX8" s="657"/>
      <c r="BY8" s="657"/>
      <c r="BZ8" s="657"/>
      <c r="CA8" s="657"/>
      <c r="CB8" s="715"/>
      <c r="CD8" s="671" t="s">
        <v>236</v>
      </c>
      <c r="CE8" s="668"/>
      <c r="CF8" s="668"/>
      <c r="CG8" s="668"/>
      <c r="CH8" s="668"/>
      <c r="CI8" s="668"/>
      <c r="CJ8" s="668"/>
      <c r="CK8" s="668"/>
      <c r="CL8" s="668"/>
      <c r="CM8" s="668"/>
      <c r="CN8" s="668"/>
      <c r="CO8" s="668"/>
      <c r="CP8" s="668"/>
      <c r="CQ8" s="669"/>
      <c r="CR8" s="629">
        <v>8442771</v>
      </c>
      <c r="CS8" s="630"/>
      <c r="CT8" s="630"/>
      <c r="CU8" s="630"/>
      <c r="CV8" s="630"/>
      <c r="CW8" s="630"/>
      <c r="CX8" s="630"/>
      <c r="CY8" s="631"/>
      <c r="CZ8" s="656">
        <v>30.2</v>
      </c>
      <c r="DA8" s="656"/>
      <c r="DB8" s="656"/>
      <c r="DC8" s="656"/>
      <c r="DD8" s="635">
        <v>264581</v>
      </c>
      <c r="DE8" s="630"/>
      <c r="DF8" s="630"/>
      <c r="DG8" s="630"/>
      <c r="DH8" s="630"/>
      <c r="DI8" s="630"/>
      <c r="DJ8" s="630"/>
      <c r="DK8" s="630"/>
      <c r="DL8" s="630"/>
      <c r="DM8" s="630"/>
      <c r="DN8" s="630"/>
      <c r="DO8" s="630"/>
      <c r="DP8" s="631"/>
      <c r="DQ8" s="635">
        <v>3663114</v>
      </c>
      <c r="DR8" s="630"/>
      <c r="DS8" s="630"/>
      <c r="DT8" s="630"/>
      <c r="DU8" s="630"/>
      <c r="DV8" s="630"/>
      <c r="DW8" s="630"/>
      <c r="DX8" s="630"/>
      <c r="DY8" s="630"/>
      <c r="DZ8" s="630"/>
      <c r="EA8" s="630"/>
      <c r="EB8" s="630"/>
      <c r="EC8" s="670"/>
    </row>
    <row r="9" spans="2:143" ht="11.25" customHeight="1" x14ac:dyDescent="0.2">
      <c r="B9" s="626" t="s">
        <v>237</v>
      </c>
      <c r="C9" s="627"/>
      <c r="D9" s="627"/>
      <c r="E9" s="627"/>
      <c r="F9" s="627"/>
      <c r="G9" s="627"/>
      <c r="H9" s="627"/>
      <c r="I9" s="627"/>
      <c r="J9" s="627"/>
      <c r="K9" s="627"/>
      <c r="L9" s="627"/>
      <c r="M9" s="627"/>
      <c r="N9" s="627"/>
      <c r="O9" s="627"/>
      <c r="P9" s="627"/>
      <c r="Q9" s="628"/>
      <c r="R9" s="629">
        <v>14329</v>
      </c>
      <c r="S9" s="630"/>
      <c r="T9" s="630"/>
      <c r="U9" s="630"/>
      <c r="V9" s="630"/>
      <c r="W9" s="630"/>
      <c r="X9" s="630"/>
      <c r="Y9" s="631"/>
      <c r="Z9" s="656">
        <v>0</v>
      </c>
      <c r="AA9" s="656"/>
      <c r="AB9" s="656"/>
      <c r="AC9" s="656"/>
      <c r="AD9" s="657">
        <v>14329</v>
      </c>
      <c r="AE9" s="657"/>
      <c r="AF9" s="657"/>
      <c r="AG9" s="657"/>
      <c r="AH9" s="657"/>
      <c r="AI9" s="657"/>
      <c r="AJ9" s="657"/>
      <c r="AK9" s="657"/>
      <c r="AL9" s="632">
        <v>0.1</v>
      </c>
      <c r="AM9" s="633"/>
      <c r="AN9" s="633"/>
      <c r="AO9" s="658"/>
      <c r="AP9" s="626" t="s">
        <v>238</v>
      </c>
      <c r="AQ9" s="627"/>
      <c r="AR9" s="627"/>
      <c r="AS9" s="627"/>
      <c r="AT9" s="627"/>
      <c r="AU9" s="627"/>
      <c r="AV9" s="627"/>
      <c r="AW9" s="627"/>
      <c r="AX9" s="627"/>
      <c r="AY9" s="627"/>
      <c r="AZ9" s="627"/>
      <c r="BA9" s="627"/>
      <c r="BB9" s="627"/>
      <c r="BC9" s="627"/>
      <c r="BD9" s="627"/>
      <c r="BE9" s="627"/>
      <c r="BF9" s="628"/>
      <c r="BG9" s="629">
        <v>1200522</v>
      </c>
      <c r="BH9" s="630"/>
      <c r="BI9" s="630"/>
      <c r="BJ9" s="630"/>
      <c r="BK9" s="630"/>
      <c r="BL9" s="630"/>
      <c r="BM9" s="630"/>
      <c r="BN9" s="631"/>
      <c r="BO9" s="656">
        <v>32</v>
      </c>
      <c r="BP9" s="656"/>
      <c r="BQ9" s="656"/>
      <c r="BR9" s="656"/>
      <c r="BS9" s="657" t="s">
        <v>128</v>
      </c>
      <c r="BT9" s="657"/>
      <c r="BU9" s="657"/>
      <c r="BV9" s="657"/>
      <c r="BW9" s="657"/>
      <c r="BX9" s="657"/>
      <c r="BY9" s="657"/>
      <c r="BZ9" s="657"/>
      <c r="CA9" s="657"/>
      <c r="CB9" s="715"/>
      <c r="CD9" s="671" t="s">
        <v>239</v>
      </c>
      <c r="CE9" s="668"/>
      <c r="CF9" s="668"/>
      <c r="CG9" s="668"/>
      <c r="CH9" s="668"/>
      <c r="CI9" s="668"/>
      <c r="CJ9" s="668"/>
      <c r="CK9" s="668"/>
      <c r="CL9" s="668"/>
      <c r="CM9" s="668"/>
      <c r="CN9" s="668"/>
      <c r="CO9" s="668"/>
      <c r="CP9" s="668"/>
      <c r="CQ9" s="669"/>
      <c r="CR9" s="629">
        <v>5055648</v>
      </c>
      <c r="CS9" s="630"/>
      <c r="CT9" s="630"/>
      <c r="CU9" s="630"/>
      <c r="CV9" s="630"/>
      <c r="CW9" s="630"/>
      <c r="CX9" s="630"/>
      <c r="CY9" s="631"/>
      <c r="CZ9" s="656">
        <v>18.100000000000001</v>
      </c>
      <c r="DA9" s="656"/>
      <c r="DB9" s="656"/>
      <c r="DC9" s="656"/>
      <c r="DD9" s="635">
        <v>2199457</v>
      </c>
      <c r="DE9" s="630"/>
      <c r="DF9" s="630"/>
      <c r="DG9" s="630"/>
      <c r="DH9" s="630"/>
      <c r="DI9" s="630"/>
      <c r="DJ9" s="630"/>
      <c r="DK9" s="630"/>
      <c r="DL9" s="630"/>
      <c r="DM9" s="630"/>
      <c r="DN9" s="630"/>
      <c r="DO9" s="630"/>
      <c r="DP9" s="631"/>
      <c r="DQ9" s="635">
        <v>2399687</v>
      </c>
      <c r="DR9" s="630"/>
      <c r="DS9" s="630"/>
      <c r="DT9" s="630"/>
      <c r="DU9" s="630"/>
      <c r="DV9" s="630"/>
      <c r="DW9" s="630"/>
      <c r="DX9" s="630"/>
      <c r="DY9" s="630"/>
      <c r="DZ9" s="630"/>
      <c r="EA9" s="630"/>
      <c r="EB9" s="630"/>
      <c r="EC9" s="670"/>
    </row>
    <row r="10" spans="2:143" ht="11.25" customHeight="1" x14ac:dyDescent="0.2">
      <c r="B10" s="626" t="s">
        <v>240</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241</v>
      </c>
      <c r="AQ10" s="627"/>
      <c r="AR10" s="627"/>
      <c r="AS10" s="627"/>
      <c r="AT10" s="627"/>
      <c r="AU10" s="627"/>
      <c r="AV10" s="627"/>
      <c r="AW10" s="627"/>
      <c r="AX10" s="627"/>
      <c r="AY10" s="627"/>
      <c r="AZ10" s="627"/>
      <c r="BA10" s="627"/>
      <c r="BB10" s="627"/>
      <c r="BC10" s="627"/>
      <c r="BD10" s="627"/>
      <c r="BE10" s="627"/>
      <c r="BF10" s="628"/>
      <c r="BG10" s="629">
        <v>103894</v>
      </c>
      <c r="BH10" s="630"/>
      <c r="BI10" s="630"/>
      <c r="BJ10" s="630"/>
      <c r="BK10" s="630"/>
      <c r="BL10" s="630"/>
      <c r="BM10" s="630"/>
      <c r="BN10" s="631"/>
      <c r="BO10" s="656">
        <v>2.8</v>
      </c>
      <c r="BP10" s="656"/>
      <c r="BQ10" s="656"/>
      <c r="BR10" s="656"/>
      <c r="BS10" s="657">
        <v>17050</v>
      </c>
      <c r="BT10" s="657"/>
      <c r="BU10" s="657"/>
      <c r="BV10" s="657"/>
      <c r="BW10" s="657"/>
      <c r="BX10" s="657"/>
      <c r="BY10" s="657"/>
      <c r="BZ10" s="657"/>
      <c r="CA10" s="657"/>
      <c r="CB10" s="715"/>
      <c r="CD10" s="671" t="s">
        <v>242</v>
      </c>
      <c r="CE10" s="668"/>
      <c r="CF10" s="668"/>
      <c r="CG10" s="668"/>
      <c r="CH10" s="668"/>
      <c r="CI10" s="668"/>
      <c r="CJ10" s="668"/>
      <c r="CK10" s="668"/>
      <c r="CL10" s="668"/>
      <c r="CM10" s="668"/>
      <c r="CN10" s="668"/>
      <c r="CO10" s="668"/>
      <c r="CP10" s="668"/>
      <c r="CQ10" s="669"/>
      <c r="CR10" s="629">
        <v>54678</v>
      </c>
      <c r="CS10" s="630"/>
      <c r="CT10" s="630"/>
      <c r="CU10" s="630"/>
      <c r="CV10" s="630"/>
      <c r="CW10" s="630"/>
      <c r="CX10" s="630"/>
      <c r="CY10" s="631"/>
      <c r="CZ10" s="656">
        <v>0.2</v>
      </c>
      <c r="DA10" s="656"/>
      <c r="DB10" s="656"/>
      <c r="DC10" s="656"/>
      <c r="DD10" s="635" t="s">
        <v>128</v>
      </c>
      <c r="DE10" s="630"/>
      <c r="DF10" s="630"/>
      <c r="DG10" s="630"/>
      <c r="DH10" s="630"/>
      <c r="DI10" s="630"/>
      <c r="DJ10" s="630"/>
      <c r="DK10" s="630"/>
      <c r="DL10" s="630"/>
      <c r="DM10" s="630"/>
      <c r="DN10" s="630"/>
      <c r="DO10" s="630"/>
      <c r="DP10" s="631"/>
      <c r="DQ10" s="635">
        <v>34674</v>
      </c>
      <c r="DR10" s="630"/>
      <c r="DS10" s="630"/>
      <c r="DT10" s="630"/>
      <c r="DU10" s="630"/>
      <c r="DV10" s="630"/>
      <c r="DW10" s="630"/>
      <c r="DX10" s="630"/>
      <c r="DY10" s="630"/>
      <c r="DZ10" s="630"/>
      <c r="EA10" s="630"/>
      <c r="EB10" s="630"/>
      <c r="EC10" s="670"/>
    </row>
    <row r="11" spans="2:143" ht="11.25" customHeight="1" x14ac:dyDescent="0.2">
      <c r="B11" s="626" t="s">
        <v>243</v>
      </c>
      <c r="C11" s="627"/>
      <c r="D11" s="627"/>
      <c r="E11" s="627"/>
      <c r="F11" s="627"/>
      <c r="G11" s="627"/>
      <c r="H11" s="627"/>
      <c r="I11" s="627"/>
      <c r="J11" s="627"/>
      <c r="K11" s="627"/>
      <c r="L11" s="627"/>
      <c r="M11" s="627"/>
      <c r="N11" s="627"/>
      <c r="O11" s="627"/>
      <c r="P11" s="627"/>
      <c r="Q11" s="628"/>
      <c r="R11" s="629">
        <v>789880</v>
      </c>
      <c r="S11" s="630"/>
      <c r="T11" s="630"/>
      <c r="U11" s="630"/>
      <c r="V11" s="630"/>
      <c r="W11" s="630"/>
      <c r="X11" s="630"/>
      <c r="Y11" s="631"/>
      <c r="Z11" s="632">
        <v>2.7</v>
      </c>
      <c r="AA11" s="633"/>
      <c r="AB11" s="633"/>
      <c r="AC11" s="634"/>
      <c r="AD11" s="635">
        <v>789880</v>
      </c>
      <c r="AE11" s="630"/>
      <c r="AF11" s="630"/>
      <c r="AG11" s="630"/>
      <c r="AH11" s="630"/>
      <c r="AI11" s="630"/>
      <c r="AJ11" s="630"/>
      <c r="AK11" s="631"/>
      <c r="AL11" s="632">
        <v>5.7</v>
      </c>
      <c r="AM11" s="633"/>
      <c r="AN11" s="633"/>
      <c r="AO11" s="658"/>
      <c r="AP11" s="626" t="s">
        <v>244</v>
      </c>
      <c r="AQ11" s="627"/>
      <c r="AR11" s="627"/>
      <c r="AS11" s="627"/>
      <c r="AT11" s="627"/>
      <c r="AU11" s="627"/>
      <c r="AV11" s="627"/>
      <c r="AW11" s="627"/>
      <c r="AX11" s="627"/>
      <c r="AY11" s="627"/>
      <c r="AZ11" s="627"/>
      <c r="BA11" s="627"/>
      <c r="BB11" s="627"/>
      <c r="BC11" s="627"/>
      <c r="BD11" s="627"/>
      <c r="BE11" s="627"/>
      <c r="BF11" s="628"/>
      <c r="BG11" s="629">
        <v>230590</v>
      </c>
      <c r="BH11" s="630"/>
      <c r="BI11" s="630"/>
      <c r="BJ11" s="630"/>
      <c r="BK11" s="630"/>
      <c r="BL11" s="630"/>
      <c r="BM11" s="630"/>
      <c r="BN11" s="631"/>
      <c r="BO11" s="656">
        <v>6.1</v>
      </c>
      <c r="BP11" s="656"/>
      <c r="BQ11" s="656"/>
      <c r="BR11" s="656"/>
      <c r="BS11" s="657">
        <v>65854</v>
      </c>
      <c r="BT11" s="657"/>
      <c r="BU11" s="657"/>
      <c r="BV11" s="657"/>
      <c r="BW11" s="657"/>
      <c r="BX11" s="657"/>
      <c r="BY11" s="657"/>
      <c r="BZ11" s="657"/>
      <c r="CA11" s="657"/>
      <c r="CB11" s="715"/>
      <c r="CD11" s="671" t="s">
        <v>245</v>
      </c>
      <c r="CE11" s="668"/>
      <c r="CF11" s="668"/>
      <c r="CG11" s="668"/>
      <c r="CH11" s="668"/>
      <c r="CI11" s="668"/>
      <c r="CJ11" s="668"/>
      <c r="CK11" s="668"/>
      <c r="CL11" s="668"/>
      <c r="CM11" s="668"/>
      <c r="CN11" s="668"/>
      <c r="CO11" s="668"/>
      <c r="CP11" s="668"/>
      <c r="CQ11" s="669"/>
      <c r="CR11" s="629">
        <v>1018256</v>
      </c>
      <c r="CS11" s="630"/>
      <c r="CT11" s="630"/>
      <c r="CU11" s="630"/>
      <c r="CV11" s="630"/>
      <c r="CW11" s="630"/>
      <c r="CX11" s="630"/>
      <c r="CY11" s="631"/>
      <c r="CZ11" s="656">
        <v>3.6</v>
      </c>
      <c r="DA11" s="656"/>
      <c r="DB11" s="656"/>
      <c r="DC11" s="656"/>
      <c r="DD11" s="635">
        <v>272278</v>
      </c>
      <c r="DE11" s="630"/>
      <c r="DF11" s="630"/>
      <c r="DG11" s="630"/>
      <c r="DH11" s="630"/>
      <c r="DI11" s="630"/>
      <c r="DJ11" s="630"/>
      <c r="DK11" s="630"/>
      <c r="DL11" s="630"/>
      <c r="DM11" s="630"/>
      <c r="DN11" s="630"/>
      <c r="DO11" s="630"/>
      <c r="DP11" s="631"/>
      <c r="DQ11" s="635">
        <v>396177</v>
      </c>
      <c r="DR11" s="630"/>
      <c r="DS11" s="630"/>
      <c r="DT11" s="630"/>
      <c r="DU11" s="630"/>
      <c r="DV11" s="630"/>
      <c r="DW11" s="630"/>
      <c r="DX11" s="630"/>
      <c r="DY11" s="630"/>
      <c r="DZ11" s="630"/>
      <c r="EA11" s="630"/>
      <c r="EB11" s="630"/>
      <c r="EC11" s="670"/>
    </row>
    <row r="12" spans="2:143" ht="11.25" customHeight="1" x14ac:dyDescent="0.2">
      <c r="B12" s="626" t="s">
        <v>246</v>
      </c>
      <c r="C12" s="627"/>
      <c r="D12" s="627"/>
      <c r="E12" s="627"/>
      <c r="F12" s="627"/>
      <c r="G12" s="627"/>
      <c r="H12" s="627"/>
      <c r="I12" s="627"/>
      <c r="J12" s="627"/>
      <c r="K12" s="627"/>
      <c r="L12" s="627"/>
      <c r="M12" s="627"/>
      <c r="N12" s="627"/>
      <c r="O12" s="627"/>
      <c r="P12" s="627"/>
      <c r="Q12" s="628"/>
      <c r="R12" s="629" t="s">
        <v>247</v>
      </c>
      <c r="S12" s="630"/>
      <c r="T12" s="630"/>
      <c r="U12" s="630"/>
      <c r="V12" s="630"/>
      <c r="W12" s="630"/>
      <c r="X12" s="630"/>
      <c r="Y12" s="631"/>
      <c r="Z12" s="656" t="s">
        <v>247</v>
      </c>
      <c r="AA12" s="656"/>
      <c r="AB12" s="656"/>
      <c r="AC12" s="656"/>
      <c r="AD12" s="657" t="s">
        <v>128</v>
      </c>
      <c r="AE12" s="657"/>
      <c r="AF12" s="657"/>
      <c r="AG12" s="657"/>
      <c r="AH12" s="657"/>
      <c r="AI12" s="657"/>
      <c r="AJ12" s="657"/>
      <c r="AK12" s="657"/>
      <c r="AL12" s="632" t="s">
        <v>128</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1761135</v>
      </c>
      <c r="BH12" s="630"/>
      <c r="BI12" s="630"/>
      <c r="BJ12" s="630"/>
      <c r="BK12" s="630"/>
      <c r="BL12" s="630"/>
      <c r="BM12" s="630"/>
      <c r="BN12" s="631"/>
      <c r="BO12" s="656">
        <v>46.9</v>
      </c>
      <c r="BP12" s="656"/>
      <c r="BQ12" s="656"/>
      <c r="BR12" s="656"/>
      <c r="BS12" s="657">
        <v>210975</v>
      </c>
      <c r="BT12" s="657"/>
      <c r="BU12" s="657"/>
      <c r="BV12" s="657"/>
      <c r="BW12" s="657"/>
      <c r="BX12" s="657"/>
      <c r="BY12" s="657"/>
      <c r="BZ12" s="657"/>
      <c r="CA12" s="657"/>
      <c r="CB12" s="715"/>
      <c r="CD12" s="671" t="s">
        <v>249</v>
      </c>
      <c r="CE12" s="668"/>
      <c r="CF12" s="668"/>
      <c r="CG12" s="668"/>
      <c r="CH12" s="668"/>
      <c r="CI12" s="668"/>
      <c r="CJ12" s="668"/>
      <c r="CK12" s="668"/>
      <c r="CL12" s="668"/>
      <c r="CM12" s="668"/>
      <c r="CN12" s="668"/>
      <c r="CO12" s="668"/>
      <c r="CP12" s="668"/>
      <c r="CQ12" s="669"/>
      <c r="CR12" s="629">
        <v>599475</v>
      </c>
      <c r="CS12" s="630"/>
      <c r="CT12" s="630"/>
      <c r="CU12" s="630"/>
      <c r="CV12" s="630"/>
      <c r="CW12" s="630"/>
      <c r="CX12" s="630"/>
      <c r="CY12" s="631"/>
      <c r="CZ12" s="656">
        <v>2.1</v>
      </c>
      <c r="DA12" s="656"/>
      <c r="DB12" s="656"/>
      <c r="DC12" s="656"/>
      <c r="DD12" s="635">
        <v>103257</v>
      </c>
      <c r="DE12" s="630"/>
      <c r="DF12" s="630"/>
      <c r="DG12" s="630"/>
      <c r="DH12" s="630"/>
      <c r="DI12" s="630"/>
      <c r="DJ12" s="630"/>
      <c r="DK12" s="630"/>
      <c r="DL12" s="630"/>
      <c r="DM12" s="630"/>
      <c r="DN12" s="630"/>
      <c r="DO12" s="630"/>
      <c r="DP12" s="631"/>
      <c r="DQ12" s="635">
        <v>424239</v>
      </c>
      <c r="DR12" s="630"/>
      <c r="DS12" s="630"/>
      <c r="DT12" s="630"/>
      <c r="DU12" s="630"/>
      <c r="DV12" s="630"/>
      <c r="DW12" s="630"/>
      <c r="DX12" s="630"/>
      <c r="DY12" s="630"/>
      <c r="DZ12" s="630"/>
      <c r="EA12" s="630"/>
      <c r="EB12" s="630"/>
      <c r="EC12" s="670"/>
    </row>
    <row r="13" spans="2:143" ht="11.25" customHeight="1" x14ac:dyDescent="0.2">
      <c r="B13" s="626" t="s">
        <v>250</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1752668</v>
      </c>
      <c r="BH13" s="630"/>
      <c r="BI13" s="630"/>
      <c r="BJ13" s="630"/>
      <c r="BK13" s="630"/>
      <c r="BL13" s="630"/>
      <c r="BM13" s="630"/>
      <c r="BN13" s="631"/>
      <c r="BO13" s="656">
        <v>46.7</v>
      </c>
      <c r="BP13" s="656"/>
      <c r="BQ13" s="656"/>
      <c r="BR13" s="656"/>
      <c r="BS13" s="657">
        <v>210975</v>
      </c>
      <c r="BT13" s="657"/>
      <c r="BU13" s="657"/>
      <c r="BV13" s="657"/>
      <c r="BW13" s="657"/>
      <c r="BX13" s="657"/>
      <c r="BY13" s="657"/>
      <c r="BZ13" s="657"/>
      <c r="CA13" s="657"/>
      <c r="CB13" s="715"/>
      <c r="CD13" s="671" t="s">
        <v>252</v>
      </c>
      <c r="CE13" s="668"/>
      <c r="CF13" s="668"/>
      <c r="CG13" s="668"/>
      <c r="CH13" s="668"/>
      <c r="CI13" s="668"/>
      <c r="CJ13" s="668"/>
      <c r="CK13" s="668"/>
      <c r="CL13" s="668"/>
      <c r="CM13" s="668"/>
      <c r="CN13" s="668"/>
      <c r="CO13" s="668"/>
      <c r="CP13" s="668"/>
      <c r="CQ13" s="669"/>
      <c r="CR13" s="629">
        <v>1765327</v>
      </c>
      <c r="CS13" s="630"/>
      <c r="CT13" s="630"/>
      <c r="CU13" s="630"/>
      <c r="CV13" s="630"/>
      <c r="CW13" s="630"/>
      <c r="CX13" s="630"/>
      <c r="CY13" s="631"/>
      <c r="CZ13" s="656">
        <v>6.3</v>
      </c>
      <c r="DA13" s="656"/>
      <c r="DB13" s="656"/>
      <c r="DC13" s="656"/>
      <c r="DD13" s="635">
        <v>748773</v>
      </c>
      <c r="DE13" s="630"/>
      <c r="DF13" s="630"/>
      <c r="DG13" s="630"/>
      <c r="DH13" s="630"/>
      <c r="DI13" s="630"/>
      <c r="DJ13" s="630"/>
      <c r="DK13" s="630"/>
      <c r="DL13" s="630"/>
      <c r="DM13" s="630"/>
      <c r="DN13" s="630"/>
      <c r="DO13" s="630"/>
      <c r="DP13" s="631"/>
      <c r="DQ13" s="635">
        <v>1090033</v>
      </c>
      <c r="DR13" s="630"/>
      <c r="DS13" s="630"/>
      <c r="DT13" s="630"/>
      <c r="DU13" s="630"/>
      <c r="DV13" s="630"/>
      <c r="DW13" s="630"/>
      <c r="DX13" s="630"/>
      <c r="DY13" s="630"/>
      <c r="DZ13" s="630"/>
      <c r="EA13" s="630"/>
      <c r="EB13" s="630"/>
      <c r="EC13" s="670"/>
    </row>
    <row r="14" spans="2:143" ht="11.25" customHeight="1" x14ac:dyDescent="0.2">
      <c r="B14" s="626" t="s">
        <v>253</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247</v>
      </c>
      <c r="AA14" s="656"/>
      <c r="AB14" s="656"/>
      <c r="AC14" s="656"/>
      <c r="AD14" s="657" t="s">
        <v>128</v>
      </c>
      <c r="AE14" s="657"/>
      <c r="AF14" s="657"/>
      <c r="AG14" s="657"/>
      <c r="AH14" s="657"/>
      <c r="AI14" s="657"/>
      <c r="AJ14" s="657"/>
      <c r="AK14" s="657"/>
      <c r="AL14" s="632" t="s">
        <v>128</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137958</v>
      </c>
      <c r="BH14" s="630"/>
      <c r="BI14" s="630"/>
      <c r="BJ14" s="630"/>
      <c r="BK14" s="630"/>
      <c r="BL14" s="630"/>
      <c r="BM14" s="630"/>
      <c r="BN14" s="631"/>
      <c r="BO14" s="656">
        <v>3.7</v>
      </c>
      <c r="BP14" s="656"/>
      <c r="BQ14" s="656"/>
      <c r="BR14" s="656"/>
      <c r="BS14" s="657">
        <v>7136</v>
      </c>
      <c r="BT14" s="657"/>
      <c r="BU14" s="657"/>
      <c r="BV14" s="657"/>
      <c r="BW14" s="657"/>
      <c r="BX14" s="657"/>
      <c r="BY14" s="657"/>
      <c r="BZ14" s="657"/>
      <c r="CA14" s="657"/>
      <c r="CB14" s="715"/>
      <c r="CD14" s="671" t="s">
        <v>255</v>
      </c>
      <c r="CE14" s="668"/>
      <c r="CF14" s="668"/>
      <c r="CG14" s="668"/>
      <c r="CH14" s="668"/>
      <c r="CI14" s="668"/>
      <c r="CJ14" s="668"/>
      <c r="CK14" s="668"/>
      <c r="CL14" s="668"/>
      <c r="CM14" s="668"/>
      <c r="CN14" s="668"/>
      <c r="CO14" s="668"/>
      <c r="CP14" s="668"/>
      <c r="CQ14" s="669"/>
      <c r="CR14" s="629">
        <v>811439</v>
      </c>
      <c r="CS14" s="630"/>
      <c r="CT14" s="630"/>
      <c r="CU14" s="630"/>
      <c r="CV14" s="630"/>
      <c r="CW14" s="630"/>
      <c r="CX14" s="630"/>
      <c r="CY14" s="631"/>
      <c r="CZ14" s="656">
        <v>2.9</v>
      </c>
      <c r="DA14" s="656"/>
      <c r="DB14" s="656"/>
      <c r="DC14" s="656"/>
      <c r="DD14" s="635">
        <v>10087</v>
      </c>
      <c r="DE14" s="630"/>
      <c r="DF14" s="630"/>
      <c r="DG14" s="630"/>
      <c r="DH14" s="630"/>
      <c r="DI14" s="630"/>
      <c r="DJ14" s="630"/>
      <c r="DK14" s="630"/>
      <c r="DL14" s="630"/>
      <c r="DM14" s="630"/>
      <c r="DN14" s="630"/>
      <c r="DO14" s="630"/>
      <c r="DP14" s="631"/>
      <c r="DQ14" s="635">
        <v>775713</v>
      </c>
      <c r="DR14" s="630"/>
      <c r="DS14" s="630"/>
      <c r="DT14" s="630"/>
      <c r="DU14" s="630"/>
      <c r="DV14" s="630"/>
      <c r="DW14" s="630"/>
      <c r="DX14" s="630"/>
      <c r="DY14" s="630"/>
      <c r="DZ14" s="630"/>
      <c r="EA14" s="630"/>
      <c r="EB14" s="630"/>
      <c r="EC14" s="670"/>
    </row>
    <row r="15" spans="2:143" ht="11.25" customHeight="1" x14ac:dyDescent="0.2">
      <c r="B15" s="626" t="s">
        <v>256</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201487</v>
      </c>
      <c r="BH15" s="630"/>
      <c r="BI15" s="630"/>
      <c r="BJ15" s="630"/>
      <c r="BK15" s="630"/>
      <c r="BL15" s="630"/>
      <c r="BM15" s="630"/>
      <c r="BN15" s="631"/>
      <c r="BO15" s="656">
        <v>5.4</v>
      </c>
      <c r="BP15" s="656"/>
      <c r="BQ15" s="656"/>
      <c r="BR15" s="656"/>
      <c r="BS15" s="657" t="s">
        <v>128</v>
      </c>
      <c r="BT15" s="657"/>
      <c r="BU15" s="657"/>
      <c r="BV15" s="657"/>
      <c r="BW15" s="657"/>
      <c r="BX15" s="657"/>
      <c r="BY15" s="657"/>
      <c r="BZ15" s="657"/>
      <c r="CA15" s="657"/>
      <c r="CB15" s="715"/>
      <c r="CD15" s="671" t="s">
        <v>258</v>
      </c>
      <c r="CE15" s="668"/>
      <c r="CF15" s="668"/>
      <c r="CG15" s="668"/>
      <c r="CH15" s="668"/>
      <c r="CI15" s="668"/>
      <c r="CJ15" s="668"/>
      <c r="CK15" s="668"/>
      <c r="CL15" s="668"/>
      <c r="CM15" s="668"/>
      <c r="CN15" s="668"/>
      <c r="CO15" s="668"/>
      <c r="CP15" s="668"/>
      <c r="CQ15" s="669"/>
      <c r="CR15" s="629">
        <v>1747914</v>
      </c>
      <c r="CS15" s="630"/>
      <c r="CT15" s="630"/>
      <c r="CU15" s="630"/>
      <c r="CV15" s="630"/>
      <c r="CW15" s="630"/>
      <c r="CX15" s="630"/>
      <c r="CY15" s="631"/>
      <c r="CZ15" s="656">
        <v>6.3</v>
      </c>
      <c r="DA15" s="656"/>
      <c r="DB15" s="656"/>
      <c r="DC15" s="656"/>
      <c r="DD15" s="635">
        <v>238047</v>
      </c>
      <c r="DE15" s="630"/>
      <c r="DF15" s="630"/>
      <c r="DG15" s="630"/>
      <c r="DH15" s="630"/>
      <c r="DI15" s="630"/>
      <c r="DJ15" s="630"/>
      <c r="DK15" s="630"/>
      <c r="DL15" s="630"/>
      <c r="DM15" s="630"/>
      <c r="DN15" s="630"/>
      <c r="DO15" s="630"/>
      <c r="DP15" s="631"/>
      <c r="DQ15" s="635">
        <v>1298041</v>
      </c>
      <c r="DR15" s="630"/>
      <c r="DS15" s="630"/>
      <c r="DT15" s="630"/>
      <c r="DU15" s="630"/>
      <c r="DV15" s="630"/>
      <c r="DW15" s="630"/>
      <c r="DX15" s="630"/>
      <c r="DY15" s="630"/>
      <c r="DZ15" s="630"/>
      <c r="EA15" s="630"/>
      <c r="EB15" s="630"/>
      <c r="EC15" s="670"/>
    </row>
    <row r="16" spans="2:143" ht="11.25" customHeight="1" x14ac:dyDescent="0.2">
      <c r="B16" s="626" t="s">
        <v>259</v>
      </c>
      <c r="C16" s="627"/>
      <c r="D16" s="627"/>
      <c r="E16" s="627"/>
      <c r="F16" s="627"/>
      <c r="G16" s="627"/>
      <c r="H16" s="627"/>
      <c r="I16" s="627"/>
      <c r="J16" s="627"/>
      <c r="K16" s="627"/>
      <c r="L16" s="627"/>
      <c r="M16" s="627"/>
      <c r="N16" s="627"/>
      <c r="O16" s="627"/>
      <c r="P16" s="627"/>
      <c r="Q16" s="628"/>
      <c r="R16" s="629">
        <v>10423</v>
      </c>
      <c r="S16" s="630"/>
      <c r="T16" s="630"/>
      <c r="U16" s="630"/>
      <c r="V16" s="630"/>
      <c r="W16" s="630"/>
      <c r="X16" s="630"/>
      <c r="Y16" s="631"/>
      <c r="Z16" s="656">
        <v>0</v>
      </c>
      <c r="AA16" s="656"/>
      <c r="AB16" s="656"/>
      <c r="AC16" s="656"/>
      <c r="AD16" s="657">
        <v>10423</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v>384</v>
      </c>
      <c r="BH16" s="630"/>
      <c r="BI16" s="630"/>
      <c r="BJ16" s="630"/>
      <c r="BK16" s="630"/>
      <c r="BL16" s="630"/>
      <c r="BM16" s="630"/>
      <c r="BN16" s="631"/>
      <c r="BO16" s="656">
        <v>0</v>
      </c>
      <c r="BP16" s="656"/>
      <c r="BQ16" s="656"/>
      <c r="BR16" s="656"/>
      <c r="BS16" s="657" t="s">
        <v>128</v>
      </c>
      <c r="BT16" s="657"/>
      <c r="BU16" s="657"/>
      <c r="BV16" s="657"/>
      <c r="BW16" s="657"/>
      <c r="BX16" s="657"/>
      <c r="BY16" s="657"/>
      <c r="BZ16" s="657"/>
      <c r="CA16" s="657"/>
      <c r="CB16" s="715"/>
      <c r="CD16" s="671" t="s">
        <v>261</v>
      </c>
      <c r="CE16" s="668"/>
      <c r="CF16" s="668"/>
      <c r="CG16" s="668"/>
      <c r="CH16" s="668"/>
      <c r="CI16" s="668"/>
      <c r="CJ16" s="668"/>
      <c r="CK16" s="668"/>
      <c r="CL16" s="668"/>
      <c r="CM16" s="668"/>
      <c r="CN16" s="668"/>
      <c r="CO16" s="668"/>
      <c r="CP16" s="668"/>
      <c r="CQ16" s="669"/>
      <c r="CR16" s="629">
        <v>542186</v>
      </c>
      <c r="CS16" s="630"/>
      <c r="CT16" s="630"/>
      <c r="CU16" s="630"/>
      <c r="CV16" s="630"/>
      <c r="CW16" s="630"/>
      <c r="CX16" s="630"/>
      <c r="CY16" s="631"/>
      <c r="CZ16" s="656">
        <v>1.9</v>
      </c>
      <c r="DA16" s="656"/>
      <c r="DB16" s="656"/>
      <c r="DC16" s="656"/>
      <c r="DD16" s="635" t="s">
        <v>128</v>
      </c>
      <c r="DE16" s="630"/>
      <c r="DF16" s="630"/>
      <c r="DG16" s="630"/>
      <c r="DH16" s="630"/>
      <c r="DI16" s="630"/>
      <c r="DJ16" s="630"/>
      <c r="DK16" s="630"/>
      <c r="DL16" s="630"/>
      <c r="DM16" s="630"/>
      <c r="DN16" s="630"/>
      <c r="DO16" s="630"/>
      <c r="DP16" s="631"/>
      <c r="DQ16" s="635">
        <v>161342</v>
      </c>
      <c r="DR16" s="630"/>
      <c r="DS16" s="630"/>
      <c r="DT16" s="630"/>
      <c r="DU16" s="630"/>
      <c r="DV16" s="630"/>
      <c r="DW16" s="630"/>
      <c r="DX16" s="630"/>
      <c r="DY16" s="630"/>
      <c r="DZ16" s="630"/>
      <c r="EA16" s="630"/>
      <c r="EB16" s="630"/>
      <c r="EC16" s="670"/>
    </row>
    <row r="17" spans="2:133" ht="11.25" customHeight="1" x14ac:dyDescent="0.2">
      <c r="B17" s="626" t="s">
        <v>262</v>
      </c>
      <c r="C17" s="627"/>
      <c r="D17" s="627"/>
      <c r="E17" s="627"/>
      <c r="F17" s="627"/>
      <c r="G17" s="627"/>
      <c r="H17" s="627"/>
      <c r="I17" s="627"/>
      <c r="J17" s="627"/>
      <c r="K17" s="627"/>
      <c r="L17" s="627"/>
      <c r="M17" s="627"/>
      <c r="N17" s="627"/>
      <c r="O17" s="627"/>
      <c r="P17" s="627"/>
      <c r="Q17" s="628"/>
      <c r="R17" s="629">
        <v>39473</v>
      </c>
      <c r="S17" s="630"/>
      <c r="T17" s="630"/>
      <c r="U17" s="630"/>
      <c r="V17" s="630"/>
      <c r="W17" s="630"/>
      <c r="X17" s="630"/>
      <c r="Y17" s="631"/>
      <c r="Z17" s="656">
        <v>0.1</v>
      </c>
      <c r="AA17" s="656"/>
      <c r="AB17" s="656"/>
      <c r="AC17" s="656"/>
      <c r="AD17" s="657">
        <v>39473</v>
      </c>
      <c r="AE17" s="657"/>
      <c r="AF17" s="657"/>
      <c r="AG17" s="657"/>
      <c r="AH17" s="657"/>
      <c r="AI17" s="657"/>
      <c r="AJ17" s="657"/>
      <c r="AK17" s="657"/>
      <c r="AL17" s="632">
        <v>0.3</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247</v>
      </c>
      <c r="BH17" s="630"/>
      <c r="BI17" s="630"/>
      <c r="BJ17" s="630"/>
      <c r="BK17" s="630"/>
      <c r="BL17" s="630"/>
      <c r="BM17" s="630"/>
      <c r="BN17" s="631"/>
      <c r="BO17" s="656" t="s">
        <v>247</v>
      </c>
      <c r="BP17" s="656"/>
      <c r="BQ17" s="656"/>
      <c r="BR17" s="656"/>
      <c r="BS17" s="657" t="s">
        <v>128</v>
      </c>
      <c r="BT17" s="657"/>
      <c r="BU17" s="657"/>
      <c r="BV17" s="657"/>
      <c r="BW17" s="657"/>
      <c r="BX17" s="657"/>
      <c r="BY17" s="657"/>
      <c r="BZ17" s="657"/>
      <c r="CA17" s="657"/>
      <c r="CB17" s="715"/>
      <c r="CD17" s="671" t="s">
        <v>264</v>
      </c>
      <c r="CE17" s="668"/>
      <c r="CF17" s="668"/>
      <c r="CG17" s="668"/>
      <c r="CH17" s="668"/>
      <c r="CI17" s="668"/>
      <c r="CJ17" s="668"/>
      <c r="CK17" s="668"/>
      <c r="CL17" s="668"/>
      <c r="CM17" s="668"/>
      <c r="CN17" s="668"/>
      <c r="CO17" s="668"/>
      <c r="CP17" s="668"/>
      <c r="CQ17" s="669"/>
      <c r="CR17" s="629">
        <v>3242269</v>
      </c>
      <c r="CS17" s="630"/>
      <c r="CT17" s="630"/>
      <c r="CU17" s="630"/>
      <c r="CV17" s="630"/>
      <c r="CW17" s="630"/>
      <c r="CX17" s="630"/>
      <c r="CY17" s="631"/>
      <c r="CZ17" s="656">
        <v>11.6</v>
      </c>
      <c r="DA17" s="656"/>
      <c r="DB17" s="656"/>
      <c r="DC17" s="656"/>
      <c r="DD17" s="635" t="s">
        <v>247</v>
      </c>
      <c r="DE17" s="630"/>
      <c r="DF17" s="630"/>
      <c r="DG17" s="630"/>
      <c r="DH17" s="630"/>
      <c r="DI17" s="630"/>
      <c r="DJ17" s="630"/>
      <c r="DK17" s="630"/>
      <c r="DL17" s="630"/>
      <c r="DM17" s="630"/>
      <c r="DN17" s="630"/>
      <c r="DO17" s="630"/>
      <c r="DP17" s="631"/>
      <c r="DQ17" s="635">
        <v>3174117</v>
      </c>
      <c r="DR17" s="630"/>
      <c r="DS17" s="630"/>
      <c r="DT17" s="630"/>
      <c r="DU17" s="630"/>
      <c r="DV17" s="630"/>
      <c r="DW17" s="630"/>
      <c r="DX17" s="630"/>
      <c r="DY17" s="630"/>
      <c r="DZ17" s="630"/>
      <c r="EA17" s="630"/>
      <c r="EB17" s="630"/>
      <c r="EC17" s="670"/>
    </row>
    <row r="18" spans="2:133" ht="11.25" customHeight="1" x14ac:dyDescent="0.2">
      <c r="B18" s="626" t="s">
        <v>265</v>
      </c>
      <c r="C18" s="627"/>
      <c r="D18" s="627"/>
      <c r="E18" s="627"/>
      <c r="F18" s="627"/>
      <c r="G18" s="627"/>
      <c r="H18" s="627"/>
      <c r="I18" s="627"/>
      <c r="J18" s="627"/>
      <c r="K18" s="627"/>
      <c r="L18" s="627"/>
      <c r="M18" s="627"/>
      <c r="N18" s="627"/>
      <c r="O18" s="627"/>
      <c r="P18" s="627"/>
      <c r="Q18" s="628"/>
      <c r="R18" s="629">
        <v>63051</v>
      </c>
      <c r="S18" s="630"/>
      <c r="T18" s="630"/>
      <c r="U18" s="630"/>
      <c r="V18" s="630"/>
      <c r="W18" s="630"/>
      <c r="X18" s="630"/>
      <c r="Y18" s="631"/>
      <c r="Z18" s="656">
        <v>0.2</v>
      </c>
      <c r="AA18" s="656"/>
      <c r="AB18" s="656"/>
      <c r="AC18" s="656"/>
      <c r="AD18" s="657">
        <v>62210</v>
      </c>
      <c r="AE18" s="657"/>
      <c r="AF18" s="657"/>
      <c r="AG18" s="657"/>
      <c r="AH18" s="657"/>
      <c r="AI18" s="657"/>
      <c r="AJ18" s="657"/>
      <c r="AK18" s="657"/>
      <c r="AL18" s="632">
        <v>0.40000000596046448</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71" t="s">
        <v>267</v>
      </c>
      <c r="CE18" s="668"/>
      <c r="CF18" s="668"/>
      <c r="CG18" s="668"/>
      <c r="CH18" s="668"/>
      <c r="CI18" s="668"/>
      <c r="CJ18" s="668"/>
      <c r="CK18" s="668"/>
      <c r="CL18" s="668"/>
      <c r="CM18" s="668"/>
      <c r="CN18" s="668"/>
      <c r="CO18" s="668"/>
      <c r="CP18" s="668"/>
      <c r="CQ18" s="669"/>
      <c r="CR18" s="629">
        <v>1258</v>
      </c>
      <c r="CS18" s="630"/>
      <c r="CT18" s="630"/>
      <c r="CU18" s="630"/>
      <c r="CV18" s="630"/>
      <c r="CW18" s="630"/>
      <c r="CX18" s="630"/>
      <c r="CY18" s="631"/>
      <c r="CZ18" s="656">
        <v>0</v>
      </c>
      <c r="DA18" s="656"/>
      <c r="DB18" s="656"/>
      <c r="DC18" s="656"/>
      <c r="DD18" s="635">
        <v>1258</v>
      </c>
      <c r="DE18" s="630"/>
      <c r="DF18" s="630"/>
      <c r="DG18" s="630"/>
      <c r="DH18" s="630"/>
      <c r="DI18" s="630"/>
      <c r="DJ18" s="630"/>
      <c r="DK18" s="630"/>
      <c r="DL18" s="630"/>
      <c r="DM18" s="630"/>
      <c r="DN18" s="630"/>
      <c r="DO18" s="630"/>
      <c r="DP18" s="631"/>
      <c r="DQ18" s="635">
        <v>1258</v>
      </c>
      <c r="DR18" s="630"/>
      <c r="DS18" s="630"/>
      <c r="DT18" s="630"/>
      <c r="DU18" s="630"/>
      <c r="DV18" s="630"/>
      <c r="DW18" s="630"/>
      <c r="DX18" s="630"/>
      <c r="DY18" s="630"/>
      <c r="DZ18" s="630"/>
      <c r="EA18" s="630"/>
      <c r="EB18" s="630"/>
      <c r="EC18" s="670"/>
    </row>
    <row r="19" spans="2:133" ht="11.25" customHeight="1" x14ac:dyDescent="0.2">
      <c r="B19" s="626" t="s">
        <v>268</v>
      </c>
      <c r="C19" s="627"/>
      <c r="D19" s="627"/>
      <c r="E19" s="627"/>
      <c r="F19" s="627"/>
      <c r="G19" s="627"/>
      <c r="H19" s="627"/>
      <c r="I19" s="627"/>
      <c r="J19" s="627"/>
      <c r="K19" s="627"/>
      <c r="L19" s="627"/>
      <c r="M19" s="627"/>
      <c r="N19" s="627"/>
      <c r="O19" s="627"/>
      <c r="P19" s="627"/>
      <c r="Q19" s="628"/>
      <c r="R19" s="629">
        <v>18390</v>
      </c>
      <c r="S19" s="630"/>
      <c r="T19" s="630"/>
      <c r="U19" s="630"/>
      <c r="V19" s="630"/>
      <c r="W19" s="630"/>
      <c r="X19" s="630"/>
      <c r="Y19" s="631"/>
      <c r="Z19" s="656">
        <v>0.1</v>
      </c>
      <c r="AA19" s="656"/>
      <c r="AB19" s="656"/>
      <c r="AC19" s="656"/>
      <c r="AD19" s="657">
        <v>18390</v>
      </c>
      <c r="AE19" s="657"/>
      <c r="AF19" s="657"/>
      <c r="AG19" s="657"/>
      <c r="AH19" s="657"/>
      <c r="AI19" s="657"/>
      <c r="AJ19" s="657"/>
      <c r="AK19" s="657"/>
      <c r="AL19" s="632">
        <v>0.1</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64652</v>
      </c>
      <c r="BH19" s="630"/>
      <c r="BI19" s="630"/>
      <c r="BJ19" s="630"/>
      <c r="BK19" s="630"/>
      <c r="BL19" s="630"/>
      <c r="BM19" s="630"/>
      <c r="BN19" s="631"/>
      <c r="BO19" s="656">
        <v>1.7</v>
      </c>
      <c r="BP19" s="656"/>
      <c r="BQ19" s="656"/>
      <c r="BR19" s="656"/>
      <c r="BS19" s="657" t="s">
        <v>247</v>
      </c>
      <c r="BT19" s="657"/>
      <c r="BU19" s="657"/>
      <c r="BV19" s="657"/>
      <c r="BW19" s="657"/>
      <c r="BX19" s="657"/>
      <c r="BY19" s="657"/>
      <c r="BZ19" s="657"/>
      <c r="CA19" s="657"/>
      <c r="CB19" s="715"/>
      <c r="CD19" s="671" t="s">
        <v>270</v>
      </c>
      <c r="CE19" s="668"/>
      <c r="CF19" s="668"/>
      <c r="CG19" s="668"/>
      <c r="CH19" s="668"/>
      <c r="CI19" s="668"/>
      <c r="CJ19" s="668"/>
      <c r="CK19" s="668"/>
      <c r="CL19" s="668"/>
      <c r="CM19" s="668"/>
      <c r="CN19" s="668"/>
      <c r="CO19" s="668"/>
      <c r="CP19" s="668"/>
      <c r="CQ19" s="669"/>
      <c r="CR19" s="629" t="s">
        <v>128</v>
      </c>
      <c r="CS19" s="630"/>
      <c r="CT19" s="630"/>
      <c r="CU19" s="630"/>
      <c r="CV19" s="630"/>
      <c r="CW19" s="630"/>
      <c r="CX19" s="630"/>
      <c r="CY19" s="631"/>
      <c r="CZ19" s="656" t="s">
        <v>247</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2">
      <c r="B20" s="626" t="s">
        <v>271</v>
      </c>
      <c r="C20" s="627"/>
      <c r="D20" s="627"/>
      <c r="E20" s="627"/>
      <c r="F20" s="627"/>
      <c r="G20" s="627"/>
      <c r="H20" s="627"/>
      <c r="I20" s="627"/>
      <c r="J20" s="627"/>
      <c r="K20" s="627"/>
      <c r="L20" s="627"/>
      <c r="M20" s="627"/>
      <c r="N20" s="627"/>
      <c r="O20" s="627"/>
      <c r="P20" s="627"/>
      <c r="Q20" s="628"/>
      <c r="R20" s="629">
        <v>3579</v>
      </c>
      <c r="S20" s="630"/>
      <c r="T20" s="630"/>
      <c r="U20" s="630"/>
      <c r="V20" s="630"/>
      <c r="W20" s="630"/>
      <c r="X20" s="630"/>
      <c r="Y20" s="631"/>
      <c r="Z20" s="656">
        <v>0</v>
      </c>
      <c r="AA20" s="656"/>
      <c r="AB20" s="656"/>
      <c r="AC20" s="656"/>
      <c r="AD20" s="657">
        <v>3579</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64652</v>
      </c>
      <c r="BH20" s="630"/>
      <c r="BI20" s="630"/>
      <c r="BJ20" s="630"/>
      <c r="BK20" s="630"/>
      <c r="BL20" s="630"/>
      <c r="BM20" s="630"/>
      <c r="BN20" s="631"/>
      <c r="BO20" s="656">
        <v>1.7</v>
      </c>
      <c r="BP20" s="656"/>
      <c r="BQ20" s="656"/>
      <c r="BR20" s="656"/>
      <c r="BS20" s="657" t="s">
        <v>128</v>
      </c>
      <c r="BT20" s="657"/>
      <c r="BU20" s="657"/>
      <c r="BV20" s="657"/>
      <c r="BW20" s="657"/>
      <c r="BX20" s="657"/>
      <c r="BY20" s="657"/>
      <c r="BZ20" s="657"/>
      <c r="CA20" s="657"/>
      <c r="CB20" s="715"/>
      <c r="CD20" s="671" t="s">
        <v>273</v>
      </c>
      <c r="CE20" s="668"/>
      <c r="CF20" s="668"/>
      <c r="CG20" s="668"/>
      <c r="CH20" s="668"/>
      <c r="CI20" s="668"/>
      <c r="CJ20" s="668"/>
      <c r="CK20" s="668"/>
      <c r="CL20" s="668"/>
      <c r="CM20" s="668"/>
      <c r="CN20" s="668"/>
      <c r="CO20" s="668"/>
      <c r="CP20" s="668"/>
      <c r="CQ20" s="669"/>
      <c r="CR20" s="629">
        <v>27947404</v>
      </c>
      <c r="CS20" s="630"/>
      <c r="CT20" s="630"/>
      <c r="CU20" s="630"/>
      <c r="CV20" s="630"/>
      <c r="CW20" s="630"/>
      <c r="CX20" s="630"/>
      <c r="CY20" s="631"/>
      <c r="CZ20" s="656">
        <v>100</v>
      </c>
      <c r="DA20" s="656"/>
      <c r="DB20" s="656"/>
      <c r="DC20" s="656"/>
      <c r="DD20" s="635">
        <v>5295277</v>
      </c>
      <c r="DE20" s="630"/>
      <c r="DF20" s="630"/>
      <c r="DG20" s="630"/>
      <c r="DH20" s="630"/>
      <c r="DI20" s="630"/>
      <c r="DJ20" s="630"/>
      <c r="DK20" s="630"/>
      <c r="DL20" s="630"/>
      <c r="DM20" s="630"/>
      <c r="DN20" s="630"/>
      <c r="DO20" s="630"/>
      <c r="DP20" s="631"/>
      <c r="DQ20" s="635">
        <v>16175880</v>
      </c>
      <c r="DR20" s="630"/>
      <c r="DS20" s="630"/>
      <c r="DT20" s="630"/>
      <c r="DU20" s="630"/>
      <c r="DV20" s="630"/>
      <c r="DW20" s="630"/>
      <c r="DX20" s="630"/>
      <c r="DY20" s="630"/>
      <c r="DZ20" s="630"/>
      <c r="EA20" s="630"/>
      <c r="EB20" s="630"/>
      <c r="EC20" s="670"/>
    </row>
    <row r="21" spans="2:133" ht="11.25" customHeight="1" x14ac:dyDescent="0.2">
      <c r="B21" s="626" t="s">
        <v>274</v>
      </c>
      <c r="C21" s="627"/>
      <c r="D21" s="627"/>
      <c r="E21" s="627"/>
      <c r="F21" s="627"/>
      <c r="G21" s="627"/>
      <c r="H21" s="627"/>
      <c r="I21" s="627"/>
      <c r="J21" s="627"/>
      <c r="K21" s="627"/>
      <c r="L21" s="627"/>
      <c r="M21" s="627"/>
      <c r="N21" s="627"/>
      <c r="O21" s="627"/>
      <c r="P21" s="627"/>
      <c r="Q21" s="628"/>
      <c r="R21" s="629">
        <v>2240</v>
      </c>
      <c r="S21" s="630"/>
      <c r="T21" s="630"/>
      <c r="U21" s="630"/>
      <c r="V21" s="630"/>
      <c r="W21" s="630"/>
      <c r="X21" s="630"/>
      <c r="Y21" s="631"/>
      <c r="Z21" s="656">
        <v>0</v>
      </c>
      <c r="AA21" s="656"/>
      <c r="AB21" s="656"/>
      <c r="AC21" s="656"/>
      <c r="AD21" s="657">
        <v>2240</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v>3675</v>
      </c>
      <c r="BH21" s="630"/>
      <c r="BI21" s="630"/>
      <c r="BJ21" s="630"/>
      <c r="BK21" s="630"/>
      <c r="BL21" s="630"/>
      <c r="BM21" s="630"/>
      <c r="BN21" s="631"/>
      <c r="BO21" s="656">
        <v>0.1</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276</v>
      </c>
      <c r="C22" s="693"/>
      <c r="D22" s="693"/>
      <c r="E22" s="693"/>
      <c r="F22" s="693"/>
      <c r="G22" s="693"/>
      <c r="H22" s="693"/>
      <c r="I22" s="693"/>
      <c r="J22" s="693"/>
      <c r="K22" s="693"/>
      <c r="L22" s="693"/>
      <c r="M22" s="693"/>
      <c r="N22" s="693"/>
      <c r="O22" s="693"/>
      <c r="P22" s="693"/>
      <c r="Q22" s="694"/>
      <c r="R22" s="629">
        <v>38842</v>
      </c>
      <c r="S22" s="630"/>
      <c r="T22" s="630"/>
      <c r="U22" s="630"/>
      <c r="V22" s="630"/>
      <c r="W22" s="630"/>
      <c r="X22" s="630"/>
      <c r="Y22" s="631"/>
      <c r="Z22" s="656">
        <v>0.1</v>
      </c>
      <c r="AA22" s="656"/>
      <c r="AB22" s="656"/>
      <c r="AC22" s="656"/>
      <c r="AD22" s="657">
        <v>38001</v>
      </c>
      <c r="AE22" s="657"/>
      <c r="AF22" s="657"/>
      <c r="AG22" s="657"/>
      <c r="AH22" s="657"/>
      <c r="AI22" s="657"/>
      <c r="AJ22" s="657"/>
      <c r="AK22" s="657"/>
      <c r="AL22" s="632">
        <v>0.30000001192092896</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247</v>
      </c>
      <c r="BP22" s="656"/>
      <c r="BQ22" s="656"/>
      <c r="BR22" s="656"/>
      <c r="BS22" s="657" t="s">
        <v>247</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279</v>
      </c>
      <c r="C23" s="627"/>
      <c r="D23" s="627"/>
      <c r="E23" s="627"/>
      <c r="F23" s="627"/>
      <c r="G23" s="627"/>
      <c r="H23" s="627"/>
      <c r="I23" s="627"/>
      <c r="J23" s="627"/>
      <c r="K23" s="627"/>
      <c r="L23" s="627"/>
      <c r="M23" s="627"/>
      <c r="N23" s="627"/>
      <c r="O23" s="627"/>
      <c r="P23" s="627"/>
      <c r="Q23" s="628"/>
      <c r="R23" s="629">
        <v>10320953</v>
      </c>
      <c r="S23" s="630"/>
      <c r="T23" s="630"/>
      <c r="U23" s="630"/>
      <c r="V23" s="630"/>
      <c r="W23" s="630"/>
      <c r="X23" s="630"/>
      <c r="Y23" s="631"/>
      <c r="Z23" s="656">
        <v>35.700000000000003</v>
      </c>
      <c r="AA23" s="656"/>
      <c r="AB23" s="656"/>
      <c r="AC23" s="656"/>
      <c r="AD23" s="657">
        <v>8931329</v>
      </c>
      <c r="AE23" s="657"/>
      <c r="AF23" s="657"/>
      <c r="AG23" s="657"/>
      <c r="AH23" s="657"/>
      <c r="AI23" s="657"/>
      <c r="AJ23" s="657"/>
      <c r="AK23" s="657"/>
      <c r="AL23" s="632">
        <v>64.400000000000006</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v>60977</v>
      </c>
      <c r="BH23" s="630"/>
      <c r="BI23" s="630"/>
      <c r="BJ23" s="630"/>
      <c r="BK23" s="630"/>
      <c r="BL23" s="630"/>
      <c r="BM23" s="630"/>
      <c r="BN23" s="631"/>
      <c r="BO23" s="656">
        <v>1.6</v>
      </c>
      <c r="BP23" s="656"/>
      <c r="BQ23" s="656"/>
      <c r="BR23" s="656"/>
      <c r="BS23" s="657" t="s">
        <v>128</v>
      </c>
      <c r="BT23" s="657"/>
      <c r="BU23" s="657"/>
      <c r="BV23" s="657"/>
      <c r="BW23" s="657"/>
      <c r="BX23" s="657"/>
      <c r="BY23" s="657"/>
      <c r="BZ23" s="657"/>
      <c r="CA23" s="657"/>
      <c r="CB23" s="715"/>
      <c r="CD23" s="731" t="s">
        <v>219</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40" t="s">
        <v>284</v>
      </c>
      <c r="DM23" s="741"/>
      <c r="DN23" s="741"/>
      <c r="DO23" s="741"/>
      <c r="DP23" s="741"/>
      <c r="DQ23" s="741"/>
      <c r="DR23" s="741"/>
      <c r="DS23" s="741"/>
      <c r="DT23" s="741"/>
      <c r="DU23" s="741"/>
      <c r="DV23" s="742"/>
      <c r="DW23" s="731" t="s">
        <v>285</v>
      </c>
      <c r="DX23" s="732"/>
      <c r="DY23" s="732"/>
      <c r="DZ23" s="732"/>
      <c r="EA23" s="732"/>
      <c r="EB23" s="732"/>
      <c r="EC23" s="733"/>
    </row>
    <row r="24" spans="2:133" ht="11.25" customHeight="1" x14ac:dyDescent="0.2">
      <c r="B24" s="626" t="s">
        <v>286</v>
      </c>
      <c r="C24" s="627"/>
      <c r="D24" s="627"/>
      <c r="E24" s="627"/>
      <c r="F24" s="627"/>
      <c r="G24" s="627"/>
      <c r="H24" s="627"/>
      <c r="I24" s="627"/>
      <c r="J24" s="627"/>
      <c r="K24" s="627"/>
      <c r="L24" s="627"/>
      <c r="M24" s="627"/>
      <c r="N24" s="627"/>
      <c r="O24" s="627"/>
      <c r="P24" s="627"/>
      <c r="Q24" s="628"/>
      <c r="R24" s="629">
        <v>8931329</v>
      </c>
      <c r="S24" s="630"/>
      <c r="T24" s="630"/>
      <c r="U24" s="630"/>
      <c r="V24" s="630"/>
      <c r="W24" s="630"/>
      <c r="X24" s="630"/>
      <c r="Y24" s="631"/>
      <c r="Z24" s="656">
        <v>30.9</v>
      </c>
      <c r="AA24" s="656"/>
      <c r="AB24" s="656"/>
      <c r="AC24" s="656"/>
      <c r="AD24" s="657">
        <v>8931329</v>
      </c>
      <c r="AE24" s="657"/>
      <c r="AF24" s="657"/>
      <c r="AG24" s="657"/>
      <c r="AH24" s="657"/>
      <c r="AI24" s="657"/>
      <c r="AJ24" s="657"/>
      <c r="AK24" s="657"/>
      <c r="AL24" s="632">
        <v>64.400000000000006</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247</v>
      </c>
      <c r="BH24" s="630"/>
      <c r="BI24" s="630"/>
      <c r="BJ24" s="630"/>
      <c r="BK24" s="630"/>
      <c r="BL24" s="630"/>
      <c r="BM24" s="630"/>
      <c r="BN24" s="631"/>
      <c r="BO24" s="656" t="s">
        <v>128</v>
      </c>
      <c r="BP24" s="656"/>
      <c r="BQ24" s="656"/>
      <c r="BR24" s="656"/>
      <c r="BS24" s="657" t="s">
        <v>247</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12584894</v>
      </c>
      <c r="CS24" s="683"/>
      <c r="CT24" s="683"/>
      <c r="CU24" s="683"/>
      <c r="CV24" s="683"/>
      <c r="CW24" s="683"/>
      <c r="CX24" s="683"/>
      <c r="CY24" s="726"/>
      <c r="CZ24" s="727">
        <v>45</v>
      </c>
      <c r="DA24" s="700"/>
      <c r="DB24" s="700"/>
      <c r="DC24" s="730"/>
      <c r="DD24" s="725">
        <v>8377281</v>
      </c>
      <c r="DE24" s="683"/>
      <c r="DF24" s="683"/>
      <c r="DG24" s="683"/>
      <c r="DH24" s="683"/>
      <c r="DI24" s="683"/>
      <c r="DJ24" s="683"/>
      <c r="DK24" s="726"/>
      <c r="DL24" s="725">
        <v>8329615</v>
      </c>
      <c r="DM24" s="683"/>
      <c r="DN24" s="683"/>
      <c r="DO24" s="683"/>
      <c r="DP24" s="683"/>
      <c r="DQ24" s="683"/>
      <c r="DR24" s="683"/>
      <c r="DS24" s="683"/>
      <c r="DT24" s="683"/>
      <c r="DU24" s="683"/>
      <c r="DV24" s="726"/>
      <c r="DW24" s="727">
        <v>58</v>
      </c>
      <c r="DX24" s="700"/>
      <c r="DY24" s="700"/>
      <c r="DZ24" s="700"/>
      <c r="EA24" s="700"/>
      <c r="EB24" s="700"/>
      <c r="EC24" s="728"/>
    </row>
    <row r="25" spans="2:133" ht="11.25" customHeight="1" x14ac:dyDescent="0.2">
      <c r="B25" s="626" t="s">
        <v>289</v>
      </c>
      <c r="C25" s="627"/>
      <c r="D25" s="627"/>
      <c r="E25" s="627"/>
      <c r="F25" s="627"/>
      <c r="G25" s="627"/>
      <c r="H25" s="627"/>
      <c r="I25" s="627"/>
      <c r="J25" s="627"/>
      <c r="K25" s="627"/>
      <c r="L25" s="627"/>
      <c r="M25" s="627"/>
      <c r="N25" s="627"/>
      <c r="O25" s="627"/>
      <c r="P25" s="627"/>
      <c r="Q25" s="628"/>
      <c r="R25" s="629">
        <v>1389624</v>
      </c>
      <c r="S25" s="630"/>
      <c r="T25" s="630"/>
      <c r="U25" s="630"/>
      <c r="V25" s="630"/>
      <c r="W25" s="630"/>
      <c r="X25" s="630"/>
      <c r="Y25" s="631"/>
      <c r="Z25" s="656">
        <v>4.8</v>
      </c>
      <c r="AA25" s="656"/>
      <c r="AB25" s="656"/>
      <c r="AC25" s="656"/>
      <c r="AD25" s="657" t="s">
        <v>247</v>
      </c>
      <c r="AE25" s="657"/>
      <c r="AF25" s="657"/>
      <c r="AG25" s="657"/>
      <c r="AH25" s="657"/>
      <c r="AI25" s="657"/>
      <c r="AJ25" s="657"/>
      <c r="AK25" s="657"/>
      <c r="AL25" s="632" t="s">
        <v>128</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247</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71" t="s">
        <v>291</v>
      </c>
      <c r="CE25" s="668"/>
      <c r="CF25" s="668"/>
      <c r="CG25" s="668"/>
      <c r="CH25" s="668"/>
      <c r="CI25" s="668"/>
      <c r="CJ25" s="668"/>
      <c r="CK25" s="668"/>
      <c r="CL25" s="668"/>
      <c r="CM25" s="668"/>
      <c r="CN25" s="668"/>
      <c r="CO25" s="668"/>
      <c r="CP25" s="668"/>
      <c r="CQ25" s="669"/>
      <c r="CR25" s="629">
        <v>4627159</v>
      </c>
      <c r="CS25" s="640"/>
      <c r="CT25" s="640"/>
      <c r="CU25" s="640"/>
      <c r="CV25" s="640"/>
      <c r="CW25" s="640"/>
      <c r="CX25" s="640"/>
      <c r="CY25" s="641"/>
      <c r="CZ25" s="632">
        <v>16.600000000000001</v>
      </c>
      <c r="DA25" s="642"/>
      <c r="DB25" s="642"/>
      <c r="DC25" s="643"/>
      <c r="DD25" s="635">
        <v>4159153</v>
      </c>
      <c r="DE25" s="640"/>
      <c r="DF25" s="640"/>
      <c r="DG25" s="640"/>
      <c r="DH25" s="640"/>
      <c r="DI25" s="640"/>
      <c r="DJ25" s="640"/>
      <c r="DK25" s="641"/>
      <c r="DL25" s="635">
        <v>4111662</v>
      </c>
      <c r="DM25" s="640"/>
      <c r="DN25" s="640"/>
      <c r="DO25" s="640"/>
      <c r="DP25" s="640"/>
      <c r="DQ25" s="640"/>
      <c r="DR25" s="640"/>
      <c r="DS25" s="640"/>
      <c r="DT25" s="640"/>
      <c r="DU25" s="640"/>
      <c r="DV25" s="641"/>
      <c r="DW25" s="632">
        <v>28.6</v>
      </c>
      <c r="DX25" s="642"/>
      <c r="DY25" s="642"/>
      <c r="DZ25" s="642"/>
      <c r="EA25" s="642"/>
      <c r="EB25" s="642"/>
      <c r="EC25" s="663"/>
    </row>
    <row r="26" spans="2:133" ht="11.25" customHeight="1" x14ac:dyDescent="0.2">
      <c r="B26" s="626" t="s">
        <v>292</v>
      </c>
      <c r="C26" s="627"/>
      <c r="D26" s="627"/>
      <c r="E26" s="627"/>
      <c r="F26" s="627"/>
      <c r="G26" s="627"/>
      <c r="H26" s="627"/>
      <c r="I26" s="627"/>
      <c r="J26" s="627"/>
      <c r="K26" s="627"/>
      <c r="L26" s="627"/>
      <c r="M26" s="627"/>
      <c r="N26" s="627"/>
      <c r="O26" s="627"/>
      <c r="P26" s="627"/>
      <c r="Q26" s="628"/>
      <c r="R26" s="629" t="s">
        <v>247</v>
      </c>
      <c r="S26" s="630"/>
      <c r="T26" s="630"/>
      <c r="U26" s="630"/>
      <c r="V26" s="630"/>
      <c r="W26" s="630"/>
      <c r="X26" s="630"/>
      <c r="Y26" s="631"/>
      <c r="Z26" s="656" t="s">
        <v>247</v>
      </c>
      <c r="AA26" s="656"/>
      <c r="AB26" s="656"/>
      <c r="AC26" s="656"/>
      <c r="AD26" s="657" t="s">
        <v>128</v>
      </c>
      <c r="AE26" s="657"/>
      <c r="AF26" s="657"/>
      <c r="AG26" s="657"/>
      <c r="AH26" s="657"/>
      <c r="AI26" s="657"/>
      <c r="AJ26" s="657"/>
      <c r="AK26" s="657"/>
      <c r="AL26" s="632" t="s">
        <v>247</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247</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71" t="s">
        <v>294</v>
      </c>
      <c r="CE26" s="668"/>
      <c r="CF26" s="668"/>
      <c r="CG26" s="668"/>
      <c r="CH26" s="668"/>
      <c r="CI26" s="668"/>
      <c r="CJ26" s="668"/>
      <c r="CK26" s="668"/>
      <c r="CL26" s="668"/>
      <c r="CM26" s="668"/>
      <c r="CN26" s="668"/>
      <c r="CO26" s="668"/>
      <c r="CP26" s="668"/>
      <c r="CQ26" s="669"/>
      <c r="CR26" s="629">
        <v>2626481</v>
      </c>
      <c r="CS26" s="630"/>
      <c r="CT26" s="630"/>
      <c r="CU26" s="630"/>
      <c r="CV26" s="630"/>
      <c r="CW26" s="630"/>
      <c r="CX26" s="630"/>
      <c r="CY26" s="631"/>
      <c r="CZ26" s="632">
        <v>9.4</v>
      </c>
      <c r="DA26" s="642"/>
      <c r="DB26" s="642"/>
      <c r="DC26" s="643"/>
      <c r="DD26" s="635">
        <v>2488950</v>
      </c>
      <c r="DE26" s="630"/>
      <c r="DF26" s="630"/>
      <c r="DG26" s="630"/>
      <c r="DH26" s="630"/>
      <c r="DI26" s="630"/>
      <c r="DJ26" s="630"/>
      <c r="DK26" s="631"/>
      <c r="DL26" s="635" t="s">
        <v>128</v>
      </c>
      <c r="DM26" s="630"/>
      <c r="DN26" s="630"/>
      <c r="DO26" s="630"/>
      <c r="DP26" s="630"/>
      <c r="DQ26" s="630"/>
      <c r="DR26" s="630"/>
      <c r="DS26" s="630"/>
      <c r="DT26" s="630"/>
      <c r="DU26" s="630"/>
      <c r="DV26" s="631"/>
      <c r="DW26" s="632" t="s">
        <v>247</v>
      </c>
      <c r="DX26" s="642"/>
      <c r="DY26" s="642"/>
      <c r="DZ26" s="642"/>
      <c r="EA26" s="642"/>
      <c r="EB26" s="642"/>
      <c r="EC26" s="663"/>
    </row>
    <row r="27" spans="2:133" ht="11.25" customHeight="1" x14ac:dyDescent="0.2">
      <c r="B27" s="626" t="s">
        <v>295</v>
      </c>
      <c r="C27" s="627"/>
      <c r="D27" s="627"/>
      <c r="E27" s="627"/>
      <c r="F27" s="627"/>
      <c r="G27" s="627"/>
      <c r="H27" s="627"/>
      <c r="I27" s="627"/>
      <c r="J27" s="627"/>
      <c r="K27" s="627"/>
      <c r="L27" s="627"/>
      <c r="M27" s="627"/>
      <c r="N27" s="627"/>
      <c r="O27" s="627"/>
      <c r="P27" s="627"/>
      <c r="Q27" s="628"/>
      <c r="R27" s="629">
        <v>15261176</v>
      </c>
      <c r="S27" s="630"/>
      <c r="T27" s="630"/>
      <c r="U27" s="630"/>
      <c r="V27" s="630"/>
      <c r="W27" s="630"/>
      <c r="X27" s="630"/>
      <c r="Y27" s="631"/>
      <c r="Z27" s="656">
        <v>52.7</v>
      </c>
      <c r="AA27" s="656"/>
      <c r="AB27" s="656"/>
      <c r="AC27" s="656"/>
      <c r="AD27" s="657">
        <v>13809734</v>
      </c>
      <c r="AE27" s="657"/>
      <c r="AF27" s="657"/>
      <c r="AG27" s="657"/>
      <c r="AH27" s="657"/>
      <c r="AI27" s="657"/>
      <c r="AJ27" s="657"/>
      <c r="AK27" s="657"/>
      <c r="AL27" s="632">
        <v>99.599998474121094</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3756828</v>
      </c>
      <c r="BH27" s="630"/>
      <c r="BI27" s="630"/>
      <c r="BJ27" s="630"/>
      <c r="BK27" s="630"/>
      <c r="BL27" s="630"/>
      <c r="BM27" s="630"/>
      <c r="BN27" s="631"/>
      <c r="BO27" s="656">
        <v>100</v>
      </c>
      <c r="BP27" s="656"/>
      <c r="BQ27" s="656"/>
      <c r="BR27" s="656"/>
      <c r="BS27" s="657">
        <v>301015</v>
      </c>
      <c r="BT27" s="657"/>
      <c r="BU27" s="657"/>
      <c r="BV27" s="657"/>
      <c r="BW27" s="657"/>
      <c r="BX27" s="657"/>
      <c r="BY27" s="657"/>
      <c r="BZ27" s="657"/>
      <c r="CA27" s="657"/>
      <c r="CB27" s="715"/>
      <c r="CD27" s="671" t="s">
        <v>297</v>
      </c>
      <c r="CE27" s="668"/>
      <c r="CF27" s="668"/>
      <c r="CG27" s="668"/>
      <c r="CH27" s="668"/>
      <c r="CI27" s="668"/>
      <c r="CJ27" s="668"/>
      <c r="CK27" s="668"/>
      <c r="CL27" s="668"/>
      <c r="CM27" s="668"/>
      <c r="CN27" s="668"/>
      <c r="CO27" s="668"/>
      <c r="CP27" s="668"/>
      <c r="CQ27" s="669"/>
      <c r="CR27" s="629">
        <v>4715466</v>
      </c>
      <c r="CS27" s="640"/>
      <c r="CT27" s="640"/>
      <c r="CU27" s="640"/>
      <c r="CV27" s="640"/>
      <c r="CW27" s="640"/>
      <c r="CX27" s="640"/>
      <c r="CY27" s="641"/>
      <c r="CZ27" s="632">
        <v>16.899999999999999</v>
      </c>
      <c r="DA27" s="642"/>
      <c r="DB27" s="642"/>
      <c r="DC27" s="643"/>
      <c r="DD27" s="635">
        <v>1044011</v>
      </c>
      <c r="DE27" s="640"/>
      <c r="DF27" s="640"/>
      <c r="DG27" s="640"/>
      <c r="DH27" s="640"/>
      <c r="DI27" s="640"/>
      <c r="DJ27" s="640"/>
      <c r="DK27" s="641"/>
      <c r="DL27" s="635">
        <v>1043960</v>
      </c>
      <c r="DM27" s="640"/>
      <c r="DN27" s="640"/>
      <c r="DO27" s="640"/>
      <c r="DP27" s="640"/>
      <c r="DQ27" s="640"/>
      <c r="DR27" s="640"/>
      <c r="DS27" s="640"/>
      <c r="DT27" s="640"/>
      <c r="DU27" s="640"/>
      <c r="DV27" s="641"/>
      <c r="DW27" s="632">
        <v>7.3</v>
      </c>
      <c r="DX27" s="642"/>
      <c r="DY27" s="642"/>
      <c r="DZ27" s="642"/>
      <c r="EA27" s="642"/>
      <c r="EB27" s="642"/>
      <c r="EC27" s="663"/>
    </row>
    <row r="28" spans="2:133" ht="11.25" customHeight="1" x14ac:dyDescent="0.2">
      <c r="B28" s="626" t="s">
        <v>298</v>
      </c>
      <c r="C28" s="627"/>
      <c r="D28" s="627"/>
      <c r="E28" s="627"/>
      <c r="F28" s="627"/>
      <c r="G28" s="627"/>
      <c r="H28" s="627"/>
      <c r="I28" s="627"/>
      <c r="J28" s="627"/>
      <c r="K28" s="627"/>
      <c r="L28" s="627"/>
      <c r="M28" s="627"/>
      <c r="N28" s="627"/>
      <c r="O28" s="627"/>
      <c r="P28" s="627"/>
      <c r="Q28" s="628"/>
      <c r="R28" s="629">
        <v>2771</v>
      </c>
      <c r="S28" s="630"/>
      <c r="T28" s="630"/>
      <c r="U28" s="630"/>
      <c r="V28" s="630"/>
      <c r="W28" s="630"/>
      <c r="X28" s="630"/>
      <c r="Y28" s="631"/>
      <c r="Z28" s="656">
        <v>0</v>
      </c>
      <c r="AA28" s="656"/>
      <c r="AB28" s="656"/>
      <c r="AC28" s="656"/>
      <c r="AD28" s="657">
        <v>2771</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299</v>
      </c>
      <c r="CE28" s="668"/>
      <c r="CF28" s="668"/>
      <c r="CG28" s="668"/>
      <c r="CH28" s="668"/>
      <c r="CI28" s="668"/>
      <c r="CJ28" s="668"/>
      <c r="CK28" s="668"/>
      <c r="CL28" s="668"/>
      <c r="CM28" s="668"/>
      <c r="CN28" s="668"/>
      <c r="CO28" s="668"/>
      <c r="CP28" s="668"/>
      <c r="CQ28" s="669"/>
      <c r="CR28" s="629">
        <v>3242269</v>
      </c>
      <c r="CS28" s="630"/>
      <c r="CT28" s="630"/>
      <c r="CU28" s="630"/>
      <c r="CV28" s="630"/>
      <c r="CW28" s="630"/>
      <c r="CX28" s="630"/>
      <c r="CY28" s="631"/>
      <c r="CZ28" s="632">
        <v>11.6</v>
      </c>
      <c r="DA28" s="642"/>
      <c r="DB28" s="642"/>
      <c r="DC28" s="643"/>
      <c r="DD28" s="635">
        <v>3174117</v>
      </c>
      <c r="DE28" s="630"/>
      <c r="DF28" s="630"/>
      <c r="DG28" s="630"/>
      <c r="DH28" s="630"/>
      <c r="DI28" s="630"/>
      <c r="DJ28" s="630"/>
      <c r="DK28" s="631"/>
      <c r="DL28" s="635">
        <v>3173993</v>
      </c>
      <c r="DM28" s="630"/>
      <c r="DN28" s="630"/>
      <c r="DO28" s="630"/>
      <c r="DP28" s="630"/>
      <c r="DQ28" s="630"/>
      <c r="DR28" s="630"/>
      <c r="DS28" s="630"/>
      <c r="DT28" s="630"/>
      <c r="DU28" s="630"/>
      <c r="DV28" s="631"/>
      <c r="DW28" s="632">
        <v>22.1</v>
      </c>
      <c r="DX28" s="642"/>
      <c r="DY28" s="642"/>
      <c r="DZ28" s="642"/>
      <c r="EA28" s="642"/>
      <c r="EB28" s="642"/>
      <c r="EC28" s="663"/>
    </row>
    <row r="29" spans="2:133" ht="11.25" customHeight="1" x14ac:dyDescent="0.2">
      <c r="B29" s="626" t="s">
        <v>300</v>
      </c>
      <c r="C29" s="627"/>
      <c r="D29" s="627"/>
      <c r="E29" s="627"/>
      <c r="F29" s="627"/>
      <c r="G29" s="627"/>
      <c r="H29" s="627"/>
      <c r="I29" s="627"/>
      <c r="J29" s="627"/>
      <c r="K29" s="627"/>
      <c r="L29" s="627"/>
      <c r="M29" s="627"/>
      <c r="N29" s="627"/>
      <c r="O29" s="627"/>
      <c r="P29" s="627"/>
      <c r="Q29" s="628"/>
      <c r="R29" s="629">
        <v>97087</v>
      </c>
      <c r="S29" s="630"/>
      <c r="T29" s="630"/>
      <c r="U29" s="630"/>
      <c r="V29" s="630"/>
      <c r="W29" s="630"/>
      <c r="X29" s="630"/>
      <c r="Y29" s="631"/>
      <c r="Z29" s="656">
        <v>0.3</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71" t="s">
        <v>70</v>
      </c>
      <c r="CG29" s="668"/>
      <c r="CH29" s="668"/>
      <c r="CI29" s="668"/>
      <c r="CJ29" s="668"/>
      <c r="CK29" s="668"/>
      <c r="CL29" s="668"/>
      <c r="CM29" s="668"/>
      <c r="CN29" s="668"/>
      <c r="CO29" s="668"/>
      <c r="CP29" s="668"/>
      <c r="CQ29" s="669"/>
      <c r="CR29" s="629">
        <v>3241490</v>
      </c>
      <c r="CS29" s="640"/>
      <c r="CT29" s="640"/>
      <c r="CU29" s="640"/>
      <c r="CV29" s="640"/>
      <c r="CW29" s="640"/>
      <c r="CX29" s="640"/>
      <c r="CY29" s="641"/>
      <c r="CZ29" s="632">
        <v>11.6</v>
      </c>
      <c r="DA29" s="642"/>
      <c r="DB29" s="642"/>
      <c r="DC29" s="643"/>
      <c r="DD29" s="635">
        <v>3173338</v>
      </c>
      <c r="DE29" s="640"/>
      <c r="DF29" s="640"/>
      <c r="DG29" s="640"/>
      <c r="DH29" s="640"/>
      <c r="DI29" s="640"/>
      <c r="DJ29" s="640"/>
      <c r="DK29" s="641"/>
      <c r="DL29" s="635">
        <v>3173214</v>
      </c>
      <c r="DM29" s="640"/>
      <c r="DN29" s="640"/>
      <c r="DO29" s="640"/>
      <c r="DP29" s="640"/>
      <c r="DQ29" s="640"/>
      <c r="DR29" s="640"/>
      <c r="DS29" s="640"/>
      <c r="DT29" s="640"/>
      <c r="DU29" s="640"/>
      <c r="DV29" s="641"/>
      <c r="DW29" s="632">
        <v>22.1</v>
      </c>
      <c r="DX29" s="642"/>
      <c r="DY29" s="642"/>
      <c r="DZ29" s="642"/>
      <c r="EA29" s="642"/>
      <c r="EB29" s="642"/>
      <c r="EC29" s="663"/>
    </row>
    <row r="30" spans="2:133" ht="11.25" customHeight="1" x14ac:dyDescent="0.2">
      <c r="B30" s="626" t="s">
        <v>302</v>
      </c>
      <c r="C30" s="627"/>
      <c r="D30" s="627"/>
      <c r="E30" s="627"/>
      <c r="F30" s="627"/>
      <c r="G30" s="627"/>
      <c r="H30" s="627"/>
      <c r="I30" s="627"/>
      <c r="J30" s="627"/>
      <c r="K30" s="627"/>
      <c r="L30" s="627"/>
      <c r="M30" s="627"/>
      <c r="N30" s="627"/>
      <c r="O30" s="627"/>
      <c r="P30" s="627"/>
      <c r="Q30" s="628"/>
      <c r="R30" s="629">
        <v>132213</v>
      </c>
      <c r="S30" s="630"/>
      <c r="T30" s="630"/>
      <c r="U30" s="630"/>
      <c r="V30" s="630"/>
      <c r="W30" s="630"/>
      <c r="X30" s="630"/>
      <c r="Y30" s="631"/>
      <c r="Z30" s="656">
        <v>0.5</v>
      </c>
      <c r="AA30" s="656"/>
      <c r="AB30" s="656"/>
      <c r="AC30" s="656"/>
      <c r="AD30" s="657">
        <v>28808</v>
      </c>
      <c r="AE30" s="657"/>
      <c r="AF30" s="657"/>
      <c r="AG30" s="657"/>
      <c r="AH30" s="657"/>
      <c r="AI30" s="657"/>
      <c r="AJ30" s="657"/>
      <c r="AK30" s="657"/>
      <c r="AL30" s="632">
        <v>0.2</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71" t="s">
        <v>305</v>
      </c>
      <c r="CG30" s="668"/>
      <c r="CH30" s="668"/>
      <c r="CI30" s="668"/>
      <c r="CJ30" s="668"/>
      <c r="CK30" s="668"/>
      <c r="CL30" s="668"/>
      <c r="CM30" s="668"/>
      <c r="CN30" s="668"/>
      <c r="CO30" s="668"/>
      <c r="CP30" s="668"/>
      <c r="CQ30" s="669"/>
      <c r="CR30" s="629">
        <v>3106886</v>
      </c>
      <c r="CS30" s="630"/>
      <c r="CT30" s="630"/>
      <c r="CU30" s="630"/>
      <c r="CV30" s="630"/>
      <c r="CW30" s="630"/>
      <c r="CX30" s="630"/>
      <c r="CY30" s="631"/>
      <c r="CZ30" s="632">
        <v>11.1</v>
      </c>
      <c r="DA30" s="642"/>
      <c r="DB30" s="642"/>
      <c r="DC30" s="643"/>
      <c r="DD30" s="635">
        <v>3039674</v>
      </c>
      <c r="DE30" s="630"/>
      <c r="DF30" s="630"/>
      <c r="DG30" s="630"/>
      <c r="DH30" s="630"/>
      <c r="DI30" s="630"/>
      <c r="DJ30" s="630"/>
      <c r="DK30" s="631"/>
      <c r="DL30" s="635">
        <v>3039674</v>
      </c>
      <c r="DM30" s="630"/>
      <c r="DN30" s="630"/>
      <c r="DO30" s="630"/>
      <c r="DP30" s="630"/>
      <c r="DQ30" s="630"/>
      <c r="DR30" s="630"/>
      <c r="DS30" s="630"/>
      <c r="DT30" s="630"/>
      <c r="DU30" s="630"/>
      <c r="DV30" s="631"/>
      <c r="DW30" s="632">
        <v>21.2</v>
      </c>
      <c r="DX30" s="642"/>
      <c r="DY30" s="642"/>
      <c r="DZ30" s="642"/>
      <c r="EA30" s="642"/>
      <c r="EB30" s="642"/>
      <c r="EC30" s="663"/>
    </row>
    <row r="31" spans="2:133" ht="11.25" customHeight="1" x14ac:dyDescent="0.2">
      <c r="B31" s="626" t="s">
        <v>306</v>
      </c>
      <c r="C31" s="627"/>
      <c r="D31" s="627"/>
      <c r="E31" s="627"/>
      <c r="F31" s="627"/>
      <c r="G31" s="627"/>
      <c r="H31" s="627"/>
      <c r="I31" s="627"/>
      <c r="J31" s="627"/>
      <c r="K31" s="627"/>
      <c r="L31" s="627"/>
      <c r="M31" s="627"/>
      <c r="N31" s="627"/>
      <c r="O31" s="627"/>
      <c r="P31" s="627"/>
      <c r="Q31" s="628"/>
      <c r="R31" s="629">
        <v>115388</v>
      </c>
      <c r="S31" s="630"/>
      <c r="T31" s="630"/>
      <c r="U31" s="630"/>
      <c r="V31" s="630"/>
      <c r="W31" s="630"/>
      <c r="X31" s="630"/>
      <c r="Y31" s="631"/>
      <c r="Z31" s="656">
        <v>0.4</v>
      </c>
      <c r="AA31" s="656"/>
      <c r="AB31" s="656"/>
      <c r="AC31" s="656"/>
      <c r="AD31" s="657">
        <v>662</v>
      </c>
      <c r="AE31" s="657"/>
      <c r="AF31" s="657"/>
      <c r="AG31" s="657"/>
      <c r="AH31" s="657"/>
      <c r="AI31" s="657"/>
      <c r="AJ31" s="657"/>
      <c r="AK31" s="657"/>
      <c r="AL31" s="632">
        <v>0</v>
      </c>
      <c r="AM31" s="633"/>
      <c r="AN31" s="633"/>
      <c r="AO31" s="658"/>
      <c r="AP31" s="702" t="s">
        <v>307</v>
      </c>
      <c r="AQ31" s="703"/>
      <c r="AR31" s="703"/>
      <c r="AS31" s="703"/>
      <c r="AT31" s="708" t="s">
        <v>308</v>
      </c>
      <c r="AU31" s="213"/>
      <c r="AV31" s="213"/>
      <c r="AW31" s="213"/>
      <c r="AX31" s="695" t="s">
        <v>184</v>
      </c>
      <c r="AY31" s="696"/>
      <c r="AZ31" s="696"/>
      <c r="BA31" s="696"/>
      <c r="BB31" s="696"/>
      <c r="BC31" s="696"/>
      <c r="BD31" s="696"/>
      <c r="BE31" s="696"/>
      <c r="BF31" s="697"/>
      <c r="BG31" s="698">
        <v>98.8</v>
      </c>
      <c r="BH31" s="699"/>
      <c r="BI31" s="699"/>
      <c r="BJ31" s="699"/>
      <c r="BK31" s="699"/>
      <c r="BL31" s="699"/>
      <c r="BM31" s="700">
        <v>96.9</v>
      </c>
      <c r="BN31" s="699"/>
      <c r="BO31" s="699"/>
      <c r="BP31" s="699"/>
      <c r="BQ31" s="701"/>
      <c r="BR31" s="698">
        <v>97.3</v>
      </c>
      <c r="BS31" s="699"/>
      <c r="BT31" s="699"/>
      <c r="BU31" s="699"/>
      <c r="BV31" s="699"/>
      <c r="BW31" s="699"/>
      <c r="BX31" s="700">
        <v>95.4</v>
      </c>
      <c r="BY31" s="699"/>
      <c r="BZ31" s="699"/>
      <c r="CA31" s="699"/>
      <c r="CB31" s="701"/>
      <c r="CD31" s="718"/>
      <c r="CE31" s="719"/>
      <c r="CF31" s="671" t="s">
        <v>309</v>
      </c>
      <c r="CG31" s="668"/>
      <c r="CH31" s="668"/>
      <c r="CI31" s="668"/>
      <c r="CJ31" s="668"/>
      <c r="CK31" s="668"/>
      <c r="CL31" s="668"/>
      <c r="CM31" s="668"/>
      <c r="CN31" s="668"/>
      <c r="CO31" s="668"/>
      <c r="CP31" s="668"/>
      <c r="CQ31" s="669"/>
      <c r="CR31" s="629">
        <v>134604</v>
      </c>
      <c r="CS31" s="640"/>
      <c r="CT31" s="640"/>
      <c r="CU31" s="640"/>
      <c r="CV31" s="640"/>
      <c r="CW31" s="640"/>
      <c r="CX31" s="640"/>
      <c r="CY31" s="641"/>
      <c r="CZ31" s="632">
        <v>0.5</v>
      </c>
      <c r="DA31" s="642"/>
      <c r="DB31" s="642"/>
      <c r="DC31" s="643"/>
      <c r="DD31" s="635">
        <v>133664</v>
      </c>
      <c r="DE31" s="640"/>
      <c r="DF31" s="640"/>
      <c r="DG31" s="640"/>
      <c r="DH31" s="640"/>
      <c r="DI31" s="640"/>
      <c r="DJ31" s="640"/>
      <c r="DK31" s="641"/>
      <c r="DL31" s="635">
        <v>133540</v>
      </c>
      <c r="DM31" s="640"/>
      <c r="DN31" s="640"/>
      <c r="DO31" s="640"/>
      <c r="DP31" s="640"/>
      <c r="DQ31" s="640"/>
      <c r="DR31" s="640"/>
      <c r="DS31" s="640"/>
      <c r="DT31" s="640"/>
      <c r="DU31" s="640"/>
      <c r="DV31" s="641"/>
      <c r="DW31" s="632">
        <v>0.9</v>
      </c>
      <c r="DX31" s="642"/>
      <c r="DY31" s="642"/>
      <c r="DZ31" s="642"/>
      <c r="EA31" s="642"/>
      <c r="EB31" s="642"/>
      <c r="EC31" s="663"/>
    </row>
    <row r="32" spans="2:133" ht="11.25" customHeight="1" x14ac:dyDescent="0.2">
      <c r="B32" s="626" t="s">
        <v>310</v>
      </c>
      <c r="C32" s="627"/>
      <c r="D32" s="627"/>
      <c r="E32" s="627"/>
      <c r="F32" s="627"/>
      <c r="G32" s="627"/>
      <c r="H32" s="627"/>
      <c r="I32" s="627"/>
      <c r="J32" s="627"/>
      <c r="K32" s="627"/>
      <c r="L32" s="627"/>
      <c r="M32" s="627"/>
      <c r="N32" s="627"/>
      <c r="O32" s="627"/>
      <c r="P32" s="627"/>
      <c r="Q32" s="628"/>
      <c r="R32" s="629">
        <v>5032447</v>
      </c>
      <c r="S32" s="630"/>
      <c r="T32" s="630"/>
      <c r="U32" s="630"/>
      <c r="V32" s="630"/>
      <c r="W32" s="630"/>
      <c r="X32" s="630"/>
      <c r="Y32" s="631"/>
      <c r="Z32" s="656">
        <v>17.399999999999999</v>
      </c>
      <c r="AA32" s="656"/>
      <c r="AB32" s="656"/>
      <c r="AC32" s="656"/>
      <c r="AD32" s="657" t="s">
        <v>128</v>
      </c>
      <c r="AE32" s="657"/>
      <c r="AF32" s="657"/>
      <c r="AG32" s="657"/>
      <c r="AH32" s="657"/>
      <c r="AI32" s="657"/>
      <c r="AJ32" s="657"/>
      <c r="AK32" s="657"/>
      <c r="AL32" s="632" t="s">
        <v>128</v>
      </c>
      <c r="AM32" s="633"/>
      <c r="AN32" s="633"/>
      <c r="AO32" s="658"/>
      <c r="AP32" s="704"/>
      <c r="AQ32" s="705"/>
      <c r="AR32" s="705"/>
      <c r="AS32" s="705"/>
      <c r="AT32" s="709"/>
      <c r="AU32" s="212" t="s">
        <v>311</v>
      </c>
      <c r="AV32" s="212"/>
      <c r="AW32" s="212"/>
      <c r="AX32" s="626" t="s">
        <v>312</v>
      </c>
      <c r="AY32" s="627"/>
      <c r="AZ32" s="627"/>
      <c r="BA32" s="627"/>
      <c r="BB32" s="627"/>
      <c r="BC32" s="627"/>
      <c r="BD32" s="627"/>
      <c r="BE32" s="627"/>
      <c r="BF32" s="628"/>
      <c r="BG32" s="711">
        <v>99.4</v>
      </c>
      <c r="BH32" s="640"/>
      <c r="BI32" s="640"/>
      <c r="BJ32" s="640"/>
      <c r="BK32" s="640"/>
      <c r="BL32" s="640"/>
      <c r="BM32" s="633">
        <v>98.2</v>
      </c>
      <c r="BN32" s="712"/>
      <c r="BO32" s="712"/>
      <c r="BP32" s="712"/>
      <c r="BQ32" s="667"/>
      <c r="BR32" s="711">
        <v>99.3</v>
      </c>
      <c r="BS32" s="640"/>
      <c r="BT32" s="640"/>
      <c r="BU32" s="640"/>
      <c r="BV32" s="640"/>
      <c r="BW32" s="640"/>
      <c r="BX32" s="633">
        <v>98</v>
      </c>
      <c r="BY32" s="712"/>
      <c r="BZ32" s="712"/>
      <c r="CA32" s="712"/>
      <c r="CB32" s="667"/>
      <c r="CD32" s="720"/>
      <c r="CE32" s="721"/>
      <c r="CF32" s="671" t="s">
        <v>313</v>
      </c>
      <c r="CG32" s="668"/>
      <c r="CH32" s="668"/>
      <c r="CI32" s="668"/>
      <c r="CJ32" s="668"/>
      <c r="CK32" s="668"/>
      <c r="CL32" s="668"/>
      <c r="CM32" s="668"/>
      <c r="CN32" s="668"/>
      <c r="CO32" s="668"/>
      <c r="CP32" s="668"/>
      <c r="CQ32" s="669"/>
      <c r="CR32" s="629">
        <v>779</v>
      </c>
      <c r="CS32" s="630"/>
      <c r="CT32" s="630"/>
      <c r="CU32" s="630"/>
      <c r="CV32" s="630"/>
      <c r="CW32" s="630"/>
      <c r="CX32" s="630"/>
      <c r="CY32" s="631"/>
      <c r="CZ32" s="632">
        <v>0</v>
      </c>
      <c r="DA32" s="642"/>
      <c r="DB32" s="642"/>
      <c r="DC32" s="643"/>
      <c r="DD32" s="635">
        <v>779</v>
      </c>
      <c r="DE32" s="630"/>
      <c r="DF32" s="630"/>
      <c r="DG32" s="630"/>
      <c r="DH32" s="630"/>
      <c r="DI32" s="630"/>
      <c r="DJ32" s="630"/>
      <c r="DK32" s="631"/>
      <c r="DL32" s="635">
        <v>779</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314</v>
      </c>
      <c r="C33" s="693"/>
      <c r="D33" s="693"/>
      <c r="E33" s="693"/>
      <c r="F33" s="693"/>
      <c r="G33" s="693"/>
      <c r="H33" s="693"/>
      <c r="I33" s="693"/>
      <c r="J33" s="693"/>
      <c r="K33" s="693"/>
      <c r="L33" s="693"/>
      <c r="M33" s="693"/>
      <c r="N33" s="693"/>
      <c r="O33" s="693"/>
      <c r="P33" s="693"/>
      <c r="Q33" s="694"/>
      <c r="R33" s="629" t="s">
        <v>247</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247</v>
      </c>
      <c r="AM33" s="633"/>
      <c r="AN33" s="633"/>
      <c r="AO33" s="658"/>
      <c r="AP33" s="706"/>
      <c r="AQ33" s="707"/>
      <c r="AR33" s="707"/>
      <c r="AS33" s="707"/>
      <c r="AT33" s="710"/>
      <c r="AU33" s="214"/>
      <c r="AV33" s="214"/>
      <c r="AW33" s="214"/>
      <c r="AX33" s="606" t="s">
        <v>315</v>
      </c>
      <c r="AY33" s="607"/>
      <c r="AZ33" s="607"/>
      <c r="BA33" s="607"/>
      <c r="BB33" s="607"/>
      <c r="BC33" s="607"/>
      <c r="BD33" s="607"/>
      <c r="BE33" s="607"/>
      <c r="BF33" s="608"/>
      <c r="BG33" s="691">
        <v>98.2</v>
      </c>
      <c r="BH33" s="610"/>
      <c r="BI33" s="610"/>
      <c r="BJ33" s="610"/>
      <c r="BK33" s="610"/>
      <c r="BL33" s="610"/>
      <c r="BM33" s="648">
        <v>95.4</v>
      </c>
      <c r="BN33" s="610"/>
      <c r="BO33" s="610"/>
      <c r="BP33" s="610"/>
      <c r="BQ33" s="659"/>
      <c r="BR33" s="691">
        <v>95.4</v>
      </c>
      <c r="BS33" s="610"/>
      <c r="BT33" s="610"/>
      <c r="BU33" s="610"/>
      <c r="BV33" s="610"/>
      <c r="BW33" s="610"/>
      <c r="BX33" s="648">
        <v>92.8</v>
      </c>
      <c r="BY33" s="610"/>
      <c r="BZ33" s="610"/>
      <c r="CA33" s="610"/>
      <c r="CB33" s="659"/>
      <c r="CD33" s="671" t="s">
        <v>316</v>
      </c>
      <c r="CE33" s="668"/>
      <c r="CF33" s="668"/>
      <c r="CG33" s="668"/>
      <c r="CH33" s="668"/>
      <c r="CI33" s="668"/>
      <c r="CJ33" s="668"/>
      <c r="CK33" s="668"/>
      <c r="CL33" s="668"/>
      <c r="CM33" s="668"/>
      <c r="CN33" s="668"/>
      <c r="CO33" s="668"/>
      <c r="CP33" s="668"/>
      <c r="CQ33" s="669"/>
      <c r="CR33" s="629">
        <v>9525047</v>
      </c>
      <c r="CS33" s="640"/>
      <c r="CT33" s="640"/>
      <c r="CU33" s="640"/>
      <c r="CV33" s="640"/>
      <c r="CW33" s="640"/>
      <c r="CX33" s="640"/>
      <c r="CY33" s="641"/>
      <c r="CZ33" s="632">
        <v>34.1</v>
      </c>
      <c r="DA33" s="642"/>
      <c r="DB33" s="642"/>
      <c r="DC33" s="643"/>
      <c r="DD33" s="635">
        <v>7053793</v>
      </c>
      <c r="DE33" s="640"/>
      <c r="DF33" s="640"/>
      <c r="DG33" s="640"/>
      <c r="DH33" s="640"/>
      <c r="DI33" s="640"/>
      <c r="DJ33" s="640"/>
      <c r="DK33" s="641"/>
      <c r="DL33" s="635">
        <v>4676046</v>
      </c>
      <c r="DM33" s="640"/>
      <c r="DN33" s="640"/>
      <c r="DO33" s="640"/>
      <c r="DP33" s="640"/>
      <c r="DQ33" s="640"/>
      <c r="DR33" s="640"/>
      <c r="DS33" s="640"/>
      <c r="DT33" s="640"/>
      <c r="DU33" s="640"/>
      <c r="DV33" s="641"/>
      <c r="DW33" s="632">
        <v>32.6</v>
      </c>
      <c r="DX33" s="642"/>
      <c r="DY33" s="642"/>
      <c r="DZ33" s="642"/>
      <c r="EA33" s="642"/>
      <c r="EB33" s="642"/>
      <c r="EC33" s="663"/>
    </row>
    <row r="34" spans="2:133" ht="11.25" customHeight="1" x14ac:dyDescent="0.2">
      <c r="B34" s="626" t="s">
        <v>317</v>
      </c>
      <c r="C34" s="627"/>
      <c r="D34" s="627"/>
      <c r="E34" s="627"/>
      <c r="F34" s="627"/>
      <c r="G34" s="627"/>
      <c r="H34" s="627"/>
      <c r="I34" s="627"/>
      <c r="J34" s="627"/>
      <c r="K34" s="627"/>
      <c r="L34" s="627"/>
      <c r="M34" s="627"/>
      <c r="N34" s="627"/>
      <c r="O34" s="627"/>
      <c r="P34" s="627"/>
      <c r="Q34" s="628"/>
      <c r="R34" s="629">
        <v>2282778</v>
      </c>
      <c r="S34" s="630"/>
      <c r="T34" s="630"/>
      <c r="U34" s="630"/>
      <c r="V34" s="630"/>
      <c r="W34" s="630"/>
      <c r="X34" s="630"/>
      <c r="Y34" s="631"/>
      <c r="Z34" s="656">
        <v>7.9</v>
      </c>
      <c r="AA34" s="656"/>
      <c r="AB34" s="656"/>
      <c r="AC34" s="656"/>
      <c r="AD34" s="657" t="s">
        <v>128</v>
      </c>
      <c r="AE34" s="657"/>
      <c r="AF34" s="657"/>
      <c r="AG34" s="657"/>
      <c r="AH34" s="657"/>
      <c r="AI34" s="657"/>
      <c r="AJ34" s="657"/>
      <c r="AK34" s="657"/>
      <c r="AL34" s="632" t="s">
        <v>128</v>
      </c>
      <c r="AM34" s="633"/>
      <c r="AN34" s="633"/>
      <c r="AO34" s="658"/>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71" t="s">
        <v>318</v>
      </c>
      <c r="CE34" s="668"/>
      <c r="CF34" s="668"/>
      <c r="CG34" s="668"/>
      <c r="CH34" s="668"/>
      <c r="CI34" s="668"/>
      <c r="CJ34" s="668"/>
      <c r="CK34" s="668"/>
      <c r="CL34" s="668"/>
      <c r="CM34" s="668"/>
      <c r="CN34" s="668"/>
      <c r="CO34" s="668"/>
      <c r="CP34" s="668"/>
      <c r="CQ34" s="669"/>
      <c r="CR34" s="629">
        <v>3106650</v>
      </c>
      <c r="CS34" s="630"/>
      <c r="CT34" s="630"/>
      <c r="CU34" s="630"/>
      <c r="CV34" s="630"/>
      <c r="CW34" s="630"/>
      <c r="CX34" s="630"/>
      <c r="CY34" s="631"/>
      <c r="CZ34" s="632">
        <v>11.1</v>
      </c>
      <c r="DA34" s="642"/>
      <c r="DB34" s="642"/>
      <c r="DC34" s="643"/>
      <c r="DD34" s="635">
        <v>2065286</v>
      </c>
      <c r="DE34" s="630"/>
      <c r="DF34" s="630"/>
      <c r="DG34" s="630"/>
      <c r="DH34" s="630"/>
      <c r="DI34" s="630"/>
      <c r="DJ34" s="630"/>
      <c r="DK34" s="631"/>
      <c r="DL34" s="635">
        <v>1751721</v>
      </c>
      <c r="DM34" s="630"/>
      <c r="DN34" s="630"/>
      <c r="DO34" s="630"/>
      <c r="DP34" s="630"/>
      <c r="DQ34" s="630"/>
      <c r="DR34" s="630"/>
      <c r="DS34" s="630"/>
      <c r="DT34" s="630"/>
      <c r="DU34" s="630"/>
      <c r="DV34" s="631"/>
      <c r="DW34" s="632">
        <v>12.2</v>
      </c>
      <c r="DX34" s="642"/>
      <c r="DY34" s="642"/>
      <c r="DZ34" s="642"/>
      <c r="EA34" s="642"/>
      <c r="EB34" s="642"/>
      <c r="EC34" s="663"/>
    </row>
    <row r="35" spans="2:133" ht="11.25" customHeight="1" x14ac:dyDescent="0.2">
      <c r="B35" s="626" t="s">
        <v>319</v>
      </c>
      <c r="C35" s="627"/>
      <c r="D35" s="627"/>
      <c r="E35" s="627"/>
      <c r="F35" s="627"/>
      <c r="G35" s="627"/>
      <c r="H35" s="627"/>
      <c r="I35" s="627"/>
      <c r="J35" s="627"/>
      <c r="K35" s="627"/>
      <c r="L35" s="627"/>
      <c r="M35" s="627"/>
      <c r="N35" s="627"/>
      <c r="O35" s="627"/>
      <c r="P35" s="627"/>
      <c r="Q35" s="628"/>
      <c r="R35" s="629">
        <v>125935</v>
      </c>
      <c r="S35" s="630"/>
      <c r="T35" s="630"/>
      <c r="U35" s="630"/>
      <c r="V35" s="630"/>
      <c r="W35" s="630"/>
      <c r="X35" s="630"/>
      <c r="Y35" s="631"/>
      <c r="Z35" s="656">
        <v>0.4</v>
      </c>
      <c r="AA35" s="656"/>
      <c r="AB35" s="656"/>
      <c r="AC35" s="656"/>
      <c r="AD35" s="657">
        <v>20425</v>
      </c>
      <c r="AE35" s="657"/>
      <c r="AF35" s="657"/>
      <c r="AG35" s="657"/>
      <c r="AH35" s="657"/>
      <c r="AI35" s="657"/>
      <c r="AJ35" s="657"/>
      <c r="AK35" s="657"/>
      <c r="AL35" s="632">
        <v>0.1</v>
      </c>
      <c r="AM35" s="633"/>
      <c r="AN35" s="633"/>
      <c r="AO35" s="658"/>
      <c r="AP35" s="217"/>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322</v>
      </c>
      <c r="CE35" s="668"/>
      <c r="CF35" s="668"/>
      <c r="CG35" s="668"/>
      <c r="CH35" s="668"/>
      <c r="CI35" s="668"/>
      <c r="CJ35" s="668"/>
      <c r="CK35" s="668"/>
      <c r="CL35" s="668"/>
      <c r="CM35" s="668"/>
      <c r="CN35" s="668"/>
      <c r="CO35" s="668"/>
      <c r="CP35" s="668"/>
      <c r="CQ35" s="669"/>
      <c r="CR35" s="629">
        <v>86431</v>
      </c>
      <c r="CS35" s="640"/>
      <c r="CT35" s="640"/>
      <c r="CU35" s="640"/>
      <c r="CV35" s="640"/>
      <c r="CW35" s="640"/>
      <c r="CX35" s="640"/>
      <c r="CY35" s="641"/>
      <c r="CZ35" s="632">
        <v>0.3</v>
      </c>
      <c r="DA35" s="642"/>
      <c r="DB35" s="642"/>
      <c r="DC35" s="643"/>
      <c r="DD35" s="635">
        <v>80919</v>
      </c>
      <c r="DE35" s="640"/>
      <c r="DF35" s="640"/>
      <c r="DG35" s="640"/>
      <c r="DH35" s="640"/>
      <c r="DI35" s="640"/>
      <c r="DJ35" s="640"/>
      <c r="DK35" s="641"/>
      <c r="DL35" s="635">
        <v>80424</v>
      </c>
      <c r="DM35" s="640"/>
      <c r="DN35" s="640"/>
      <c r="DO35" s="640"/>
      <c r="DP35" s="640"/>
      <c r="DQ35" s="640"/>
      <c r="DR35" s="640"/>
      <c r="DS35" s="640"/>
      <c r="DT35" s="640"/>
      <c r="DU35" s="640"/>
      <c r="DV35" s="641"/>
      <c r="DW35" s="632">
        <v>0.6</v>
      </c>
      <c r="DX35" s="642"/>
      <c r="DY35" s="642"/>
      <c r="DZ35" s="642"/>
      <c r="EA35" s="642"/>
      <c r="EB35" s="642"/>
      <c r="EC35" s="663"/>
    </row>
    <row r="36" spans="2:133" ht="11.25" customHeight="1" x14ac:dyDescent="0.2">
      <c r="B36" s="626" t="s">
        <v>323</v>
      </c>
      <c r="C36" s="627"/>
      <c r="D36" s="627"/>
      <c r="E36" s="627"/>
      <c r="F36" s="627"/>
      <c r="G36" s="627"/>
      <c r="H36" s="627"/>
      <c r="I36" s="627"/>
      <c r="J36" s="627"/>
      <c r="K36" s="627"/>
      <c r="L36" s="627"/>
      <c r="M36" s="627"/>
      <c r="N36" s="627"/>
      <c r="O36" s="627"/>
      <c r="P36" s="627"/>
      <c r="Q36" s="628"/>
      <c r="R36" s="629">
        <v>153705</v>
      </c>
      <c r="S36" s="630"/>
      <c r="T36" s="630"/>
      <c r="U36" s="630"/>
      <c r="V36" s="630"/>
      <c r="W36" s="630"/>
      <c r="X36" s="630"/>
      <c r="Y36" s="631"/>
      <c r="Z36" s="656">
        <v>0.5</v>
      </c>
      <c r="AA36" s="656"/>
      <c r="AB36" s="656"/>
      <c r="AC36" s="656"/>
      <c r="AD36" s="657" t="s">
        <v>247</v>
      </c>
      <c r="AE36" s="657"/>
      <c r="AF36" s="657"/>
      <c r="AG36" s="657"/>
      <c r="AH36" s="657"/>
      <c r="AI36" s="657"/>
      <c r="AJ36" s="657"/>
      <c r="AK36" s="657"/>
      <c r="AL36" s="632" t="s">
        <v>128</v>
      </c>
      <c r="AM36" s="633"/>
      <c r="AN36" s="633"/>
      <c r="AO36" s="658"/>
      <c r="AP36" s="217"/>
      <c r="AQ36" s="679" t="s">
        <v>324</v>
      </c>
      <c r="AR36" s="680"/>
      <c r="AS36" s="680"/>
      <c r="AT36" s="680"/>
      <c r="AU36" s="680"/>
      <c r="AV36" s="680"/>
      <c r="AW36" s="680"/>
      <c r="AX36" s="680"/>
      <c r="AY36" s="681"/>
      <c r="AZ36" s="682">
        <v>4055380</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58219</v>
      </c>
      <c r="BW36" s="683"/>
      <c r="BX36" s="683"/>
      <c r="BY36" s="683"/>
      <c r="BZ36" s="683"/>
      <c r="CA36" s="683"/>
      <c r="CB36" s="684"/>
      <c r="CD36" s="671" t="s">
        <v>326</v>
      </c>
      <c r="CE36" s="668"/>
      <c r="CF36" s="668"/>
      <c r="CG36" s="668"/>
      <c r="CH36" s="668"/>
      <c r="CI36" s="668"/>
      <c r="CJ36" s="668"/>
      <c r="CK36" s="668"/>
      <c r="CL36" s="668"/>
      <c r="CM36" s="668"/>
      <c r="CN36" s="668"/>
      <c r="CO36" s="668"/>
      <c r="CP36" s="668"/>
      <c r="CQ36" s="669"/>
      <c r="CR36" s="629">
        <v>2818737</v>
      </c>
      <c r="CS36" s="630"/>
      <c r="CT36" s="630"/>
      <c r="CU36" s="630"/>
      <c r="CV36" s="630"/>
      <c r="CW36" s="630"/>
      <c r="CX36" s="630"/>
      <c r="CY36" s="631"/>
      <c r="CZ36" s="632">
        <v>10.1</v>
      </c>
      <c r="DA36" s="642"/>
      <c r="DB36" s="642"/>
      <c r="DC36" s="643"/>
      <c r="DD36" s="635">
        <v>1913938</v>
      </c>
      <c r="DE36" s="630"/>
      <c r="DF36" s="630"/>
      <c r="DG36" s="630"/>
      <c r="DH36" s="630"/>
      <c r="DI36" s="630"/>
      <c r="DJ36" s="630"/>
      <c r="DK36" s="631"/>
      <c r="DL36" s="635">
        <v>1204361</v>
      </c>
      <c r="DM36" s="630"/>
      <c r="DN36" s="630"/>
      <c r="DO36" s="630"/>
      <c r="DP36" s="630"/>
      <c r="DQ36" s="630"/>
      <c r="DR36" s="630"/>
      <c r="DS36" s="630"/>
      <c r="DT36" s="630"/>
      <c r="DU36" s="630"/>
      <c r="DV36" s="631"/>
      <c r="DW36" s="632">
        <v>8.4</v>
      </c>
      <c r="DX36" s="642"/>
      <c r="DY36" s="642"/>
      <c r="DZ36" s="642"/>
      <c r="EA36" s="642"/>
      <c r="EB36" s="642"/>
      <c r="EC36" s="663"/>
    </row>
    <row r="37" spans="2:133" ht="11.25" customHeight="1" x14ac:dyDescent="0.2">
      <c r="B37" s="626" t="s">
        <v>327</v>
      </c>
      <c r="C37" s="627"/>
      <c r="D37" s="627"/>
      <c r="E37" s="627"/>
      <c r="F37" s="627"/>
      <c r="G37" s="627"/>
      <c r="H37" s="627"/>
      <c r="I37" s="627"/>
      <c r="J37" s="627"/>
      <c r="K37" s="627"/>
      <c r="L37" s="627"/>
      <c r="M37" s="627"/>
      <c r="N37" s="627"/>
      <c r="O37" s="627"/>
      <c r="P37" s="627"/>
      <c r="Q37" s="628"/>
      <c r="R37" s="629">
        <v>791262</v>
      </c>
      <c r="S37" s="630"/>
      <c r="T37" s="630"/>
      <c r="U37" s="630"/>
      <c r="V37" s="630"/>
      <c r="W37" s="630"/>
      <c r="X37" s="630"/>
      <c r="Y37" s="631"/>
      <c r="Z37" s="656">
        <v>2.7</v>
      </c>
      <c r="AA37" s="656"/>
      <c r="AB37" s="656"/>
      <c r="AC37" s="656"/>
      <c r="AD37" s="657" t="s">
        <v>128</v>
      </c>
      <c r="AE37" s="657"/>
      <c r="AF37" s="657"/>
      <c r="AG37" s="657"/>
      <c r="AH37" s="657"/>
      <c r="AI37" s="657"/>
      <c r="AJ37" s="657"/>
      <c r="AK37" s="657"/>
      <c r="AL37" s="632" t="s">
        <v>128</v>
      </c>
      <c r="AM37" s="633"/>
      <c r="AN37" s="633"/>
      <c r="AO37" s="658"/>
      <c r="AQ37" s="664" t="s">
        <v>328</v>
      </c>
      <c r="AR37" s="665"/>
      <c r="AS37" s="665"/>
      <c r="AT37" s="665"/>
      <c r="AU37" s="665"/>
      <c r="AV37" s="665"/>
      <c r="AW37" s="665"/>
      <c r="AX37" s="665"/>
      <c r="AY37" s="666"/>
      <c r="AZ37" s="629">
        <v>1076880</v>
      </c>
      <c r="BA37" s="630"/>
      <c r="BB37" s="630"/>
      <c r="BC37" s="630"/>
      <c r="BD37" s="640"/>
      <c r="BE37" s="640"/>
      <c r="BF37" s="667"/>
      <c r="BG37" s="671" t="s">
        <v>329</v>
      </c>
      <c r="BH37" s="668"/>
      <c r="BI37" s="668"/>
      <c r="BJ37" s="668"/>
      <c r="BK37" s="668"/>
      <c r="BL37" s="668"/>
      <c r="BM37" s="668"/>
      <c r="BN37" s="668"/>
      <c r="BO37" s="668"/>
      <c r="BP37" s="668"/>
      <c r="BQ37" s="668"/>
      <c r="BR37" s="668"/>
      <c r="BS37" s="668"/>
      <c r="BT37" s="668"/>
      <c r="BU37" s="669"/>
      <c r="BV37" s="629">
        <v>-5421</v>
      </c>
      <c r="BW37" s="630"/>
      <c r="BX37" s="630"/>
      <c r="BY37" s="630"/>
      <c r="BZ37" s="630"/>
      <c r="CA37" s="630"/>
      <c r="CB37" s="670"/>
      <c r="CD37" s="671" t="s">
        <v>330</v>
      </c>
      <c r="CE37" s="668"/>
      <c r="CF37" s="668"/>
      <c r="CG37" s="668"/>
      <c r="CH37" s="668"/>
      <c r="CI37" s="668"/>
      <c r="CJ37" s="668"/>
      <c r="CK37" s="668"/>
      <c r="CL37" s="668"/>
      <c r="CM37" s="668"/>
      <c r="CN37" s="668"/>
      <c r="CO37" s="668"/>
      <c r="CP37" s="668"/>
      <c r="CQ37" s="669"/>
      <c r="CR37" s="629">
        <v>14325</v>
      </c>
      <c r="CS37" s="640"/>
      <c r="CT37" s="640"/>
      <c r="CU37" s="640"/>
      <c r="CV37" s="640"/>
      <c r="CW37" s="640"/>
      <c r="CX37" s="640"/>
      <c r="CY37" s="641"/>
      <c r="CZ37" s="632">
        <v>0.1</v>
      </c>
      <c r="DA37" s="642"/>
      <c r="DB37" s="642"/>
      <c r="DC37" s="643"/>
      <c r="DD37" s="635">
        <v>14325</v>
      </c>
      <c r="DE37" s="640"/>
      <c r="DF37" s="640"/>
      <c r="DG37" s="640"/>
      <c r="DH37" s="640"/>
      <c r="DI37" s="640"/>
      <c r="DJ37" s="640"/>
      <c r="DK37" s="641"/>
      <c r="DL37" s="635">
        <v>14325</v>
      </c>
      <c r="DM37" s="640"/>
      <c r="DN37" s="640"/>
      <c r="DO37" s="640"/>
      <c r="DP37" s="640"/>
      <c r="DQ37" s="640"/>
      <c r="DR37" s="640"/>
      <c r="DS37" s="640"/>
      <c r="DT37" s="640"/>
      <c r="DU37" s="640"/>
      <c r="DV37" s="641"/>
      <c r="DW37" s="632">
        <v>0.1</v>
      </c>
      <c r="DX37" s="642"/>
      <c r="DY37" s="642"/>
      <c r="DZ37" s="642"/>
      <c r="EA37" s="642"/>
      <c r="EB37" s="642"/>
      <c r="EC37" s="663"/>
    </row>
    <row r="38" spans="2:133" ht="11.25" customHeight="1" x14ac:dyDescent="0.2">
      <c r="B38" s="626" t="s">
        <v>331</v>
      </c>
      <c r="C38" s="627"/>
      <c r="D38" s="627"/>
      <c r="E38" s="627"/>
      <c r="F38" s="627"/>
      <c r="G38" s="627"/>
      <c r="H38" s="627"/>
      <c r="I38" s="627"/>
      <c r="J38" s="627"/>
      <c r="K38" s="627"/>
      <c r="L38" s="627"/>
      <c r="M38" s="627"/>
      <c r="N38" s="627"/>
      <c r="O38" s="627"/>
      <c r="P38" s="627"/>
      <c r="Q38" s="628"/>
      <c r="R38" s="629">
        <v>588560</v>
      </c>
      <c r="S38" s="630"/>
      <c r="T38" s="630"/>
      <c r="U38" s="630"/>
      <c r="V38" s="630"/>
      <c r="W38" s="630"/>
      <c r="X38" s="630"/>
      <c r="Y38" s="631"/>
      <c r="Z38" s="656">
        <v>2</v>
      </c>
      <c r="AA38" s="656"/>
      <c r="AB38" s="656"/>
      <c r="AC38" s="656"/>
      <c r="AD38" s="657" t="s">
        <v>128</v>
      </c>
      <c r="AE38" s="657"/>
      <c r="AF38" s="657"/>
      <c r="AG38" s="657"/>
      <c r="AH38" s="657"/>
      <c r="AI38" s="657"/>
      <c r="AJ38" s="657"/>
      <c r="AK38" s="657"/>
      <c r="AL38" s="632" t="s">
        <v>128</v>
      </c>
      <c r="AM38" s="633"/>
      <c r="AN38" s="633"/>
      <c r="AO38" s="658"/>
      <c r="AQ38" s="664" t="s">
        <v>332</v>
      </c>
      <c r="AR38" s="665"/>
      <c r="AS38" s="665"/>
      <c r="AT38" s="665"/>
      <c r="AU38" s="665"/>
      <c r="AV38" s="665"/>
      <c r="AW38" s="665"/>
      <c r="AX38" s="665"/>
      <c r="AY38" s="666"/>
      <c r="AZ38" s="629">
        <v>603087</v>
      </c>
      <c r="BA38" s="630"/>
      <c r="BB38" s="630"/>
      <c r="BC38" s="630"/>
      <c r="BD38" s="640"/>
      <c r="BE38" s="640"/>
      <c r="BF38" s="667"/>
      <c r="BG38" s="671" t="s">
        <v>333</v>
      </c>
      <c r="BH38" s="668"/>
      <c r="BI38" s="668"/>
      <c r="BJ38" s="668"/>
      <c r="BK38" s="668"/>
      <c r="BL38" s="668"/>
      <c r="BM38" s="668"/>
      <c r="BN38" s="668"/>
      <c r="BO38" s="668"/>
      <c r="BP38" s="668"/>
      <c r="BQ38" s="668"/>
      <c r="BR38" s="668"/>
      <c r="BS38" s="668"/>
      <c r="BT38" s="668"/>
      <c r="BU38" s="669"/>
      <c r="BV38" s="629">
        <v>4634</v>
      </c>
      <c r="BW38" s="630"/>
      <c r="BX38" s="630"/>
      <c r="BY38" s="630"/>
      <c r="BZ38" s="630"/>
      <c r="CA38" s="630"/>
      <c r="CB38" s="670"/>
      <c r="CD38" s="671" t="s">
        <v>334</v>
      </c>
      <c r="CE38" s="668"/>
      <c r="CF38" s="668"/>
      <c r="CG38" s="668"/>
      <c r="CH38" s="668"/>
      <c r="CI38" s="668"/>
      <c r="CJ38" s="668"/>
      <c r="CK38" s="668"/>
      <c r="CL38" s="668"/>
      <c r="CM38" s="668"/>
      <c r="CN38" s="668"/>
      <c r="CO38" s="668"/>
      <c r="CP38" s="668"/>
      <c r="CQ38" s="669"/>
      <c r="CR38" s="629">
        <v>2186394</v>
      </c>
      <c r="CS38" s="630"/>
      <c r="CT38" s="630"/>
      <c r="CU38" s="630"/>
      <c r="CV38" s="630"/>
      <c r="CW38" s="630"/>
      <c r="CX38" s="630"/>
      <c r="CY38" s="631"/>
      <c r="CZ38" s="632">
        <v>7.8</v>
      </c>
      <c r="DA38" s="642"/>
      <c r="DB38" s="642"/>
      <c r="DC38" s="643"/>
      <c r="DD38" s="635">
        <v>1838359</v>
      </c>
      <c r="DE38" s="630"/>
      <c r="DF38" s="630"/>
      <c r="DG38" s="630"/>
      <c r="DH38" s="630"/>
      <c r="DI38" s="630"/>
      <c r="DJ38" s="630"/>
      <c r="DK38" s="631"/>
      <c r="DL38" s="635">
        <v>1639540</v>
      </c>
      <c r="DM38" s="630"/>
      <c r="DN38" s="630"/>
      <c r="DO38" s="630"/>
      <c r="DP38" s="630"/>
      <c r="DQ38" s="630"/>
      <c r="DR38" s="630"/>
      <c r="DS38" s="630"/>
      <c r="DT38" s="630"/>
      <c r="DU38" s="630"/>
      <c r="DV38" s="631"/>
      <c r="DW38" s="632">
        <v>11.4</v>
      </c>
      <c r="DX38" s="642"/>
      <c r="DY38" s="642"/>
      <c r="DZ38" s="642"/>
      <c r="EA38" s="642"/>
      <c r="EB38" s="642"/>
      <c r="EC38" s="663"/>
    </row>
    <row r="39" spans="2:133" ht="11.25" customHeight="1" x14ac:dyDescent="0.2">
      <c r="B39" s="626" t="s">
        <v>335</v>
      </c>
      <c r="C39" s="627"/>
      <c r="D39" s="627"/>
      <c r="E39" s="627"/>
      <c r="F39" s="627"/>
      <c r="G39" s="627"/>
      <c r="H39" s="627"/>
      <c r="I39" s="627"/>
      <c r="J39" s="627"/>
      <c r="K39" s="627"/>
      <c r="L39" s="627"/>
      <c r="M39" s="627"/>
      <c r="N39" s="627"/>
      <c r="O39" s="627"/>
      <c r="P39" s="627"/>
      <c r="Q39" s="628"/>
      <c r="R39" s="629">
        <v>337862</v>
      </c>
      <c r="S39" s="630"/>
      <c r="T39" s="630"/>
      <c r="U39" s="630"/>
      <c r="V39" s="630"/>
      <c r="W39" s="630"/>
      <c r="X39" s="630"/>
      <c r="Y39" s="631"/>
      <c r="Z39" s="656">
        <v>1.2</v>
      </c>
      <c r="AA39" s="656"/>
      <c r="AB39" s="656"/>
      <c r="AC39" s="656"/>
      <c r="AD39" s="657" t="s">
        <v>128</v>
      </c>
      <c r="AE39" s="657"/>
      <c r="AF39" s="657"/>
      <c r="AG39" s="657"/>
      <c r="AH39" s="657"/>
      <c r="AI39" s="657"/>
      <c r="AJ39" s="657"/>
      <c r="AK39" s="657"/>
      <c r="AL39" s="632" t="s">
        <v>128</v>
      </c>
      <c r="AM39" s="633"/>
      <c r="AN39" s="633"/>
      <c r="AO39" s="658"/>
      <c r="AQ39" s="664" t="s">
        <v>336</v>
      </c>
      <c r="AR39" s="665"/>
      <c r="AS39" s="665"/>
      <c r="AT39" s="665"/>
      <c r="AU39" s="665"/>
      <c r="AV39" s="665"/>
      <c r="AW39" s="665"/>
      <c r="AX39" s="665"/>
      <c r="AY39" s="666"/>
      <c r="AZ39" s="629">
        <v>182865</v>
      </c>
      <c r="BA39" s="630"/>
      <c r="BB39" s="630"/>
      <c r="BC39" s="630"/>
      <c r="BD39" s="640"/>
      <c r="BE39" s="640"/>
      <c r="BF39" s="667"/>
      <c r="BG39" s="671" t="s">
        <v>337</v>
      </c>
      <c r="BH39" s="668"/>
      <c r="BI39" s="668"/>
      <c r="BJ39" s="668"/>
      <c r="BK39" s="668"/>
      <c r="BL39" s="668"/>
      <c r="BM39" s="668"/>
      <c r="BN39" s="668"/>
      <c r="BO39" s="668"/>
      <c r="BP39" s="668"/>
      <c r="BQ39" s="668"/>
      <c r="BR39" s="668"/>
      <c r="BS39" s="668"/>
      <c r="BT39" s="668"/>
      <c r="BU39" s="669"/>
      <c r="BV39" s="629">
        <v>6806</v>
      </c>
      <c r="BW39" s="630"/>
      <c r="BX39" s="630"/>
      <c r="BY39" s="630"/>
      <c r="BZ39" s="630"/>
      <c r="CA39" s="630"/>
      <c r="CB39" s="670"/>
      <c r="CD39" s="671" t="s">
        <v>338</v>
      </c>
      <c r="CE39" s="668"/>
      <c r="CF39" s="668"/>
      <c r="CG39" s="668"/>
      <c r="CH39" s="668"/>
      <c r="CI39" s="668"/>
      <c r="CJ39" s="668"/>
      <c r="CK39" s="668"/>
      <c r="CL39" s="668"/>
      <c r="CM39" s="668"/>
      <c r="CN39" s="668"/>
      <c r="CO39" s="668"/>
      <c r="CP39" s="668"/>
      <c r="CQ39" s="669"/>
      <c r="CR39" s="629">
        <v>571360</v>
      </c>
      <c r="CS39" s="640"/>
      <c r="CT39" s="640"/>
      <c r="CU39" s="640"/>
      <c r="CV39" s="640"/>
      <c r="CW39" s="640"/>
      <c r="CX39" s="640"/>
      <c r="CY39" s="641"/>
      <c r="CZ39" s="632">
        <v>2</v>
      </c>
      <c r="DA39" s="642"/>
      <c r="DB39" s="642"/>
      <c r="DC39" s="643"/>
      <c r="DD39" s="635">
        <v>474527</v>
      </c>
      <c r="DE39" s="640"/>
      <c r="DF39" s="640"/>
      <c r="DG39" s="640"/>
      <c r="DH39" s="640"/>
      <c r="DI39" s="640"/>
      <c r="DJ39" s="640"/>
      <c r="DK39" s="641"/>
      <c r="DL39" s="635" t="s">
        <v>247</v>
      </c>
      <c r="DM39" s="640"/>
      <c r="DN39" s="640"/>
      <c r="DO39" s="640"/>
      <c r="DP39" s="640"/>
      <c r="DQ39" s="640"/>
      <c r="DR39" s="640"/>
      <c r="DS39" s="640"/>
      <c r="DT39" s="640"/>
      <c r="DU39" s="640"/>
      <c r="DV39" s="641"/>
      <c r="DW39" s="632" t="s">
        <v>247</v>
      </c>
      <c r="DX39" s="642"/>
      <c r="DY39" s="642"/>
      <c r="DZ39" s="642"/>
      <c r="EA39" s="642"/>
      <c r="EB39" s="642"/>
      <c r="EC39" s="663"/>
    </row>
    <row r="40" spans="2:133" ht="11.25" customHeight="1" x14ac:dyDescent="0.2">
      <c r="B40" s="626" t="s">
        <v>339</v>
      </c>
      <c r="C40" s="627"/>
      <c r="D40" s="627"/>
      <c r="E40" s="627"/>
      <c r="F40" s="627"/>
      <c r="G40" s="627"/>
      <c r="H40" s="627"/>
      <c r="I40" s="627"/>
      <c r="J40" s="627"/>
      <c r="K40" s="627"/>
      <c r="L40" s="627"/>
      <c r="M40" s="627"/>
      <c r="N40" s="627"/>
      <c r="O40" s="627"/>
      <c r="P40" s="627"/>
      <c r="Q40" s="628"/>
      <c r="R40" s="629">
        <v>4011100</v>
      </c>
      <c r="S40" s="630"/>
      <c r="T40" s="630"/>
      <c r="U40" s="630"/>
      <c r="V40" s="630"/>
      <c r="W40" s="630"/>
      <c r="X40" s="630"/>
      <c r="Y40" s="631"/>
      <c r="Z40" s="656">
        <v>13.9</v>
      </c>
      <c r="AA40" s="656"/>
      <c r="AB40" s="656"/>
      <c r="AC40" s="656"/>
      <c r="AD40" s="657" t="s">
        <v>128</v>
      </c>
      <c r="AE40" s="657"/>
      <c r="AF40" s="657"/>
      <c r="AG40" s="657"/>
      <c r="AH40" s="657"/>
      <c r="AI40" s="657"/>
      <c r="AJ40" s="657"/>
      <c r="AK40" s="657"/>
      <c r="AL40" s="632" t="s">
        <v>128</v>
      </c>
      <c r="AM40" s="633"/>
      <c r="AN40" s="633"/>
      <c r="AO40" s="658"/>
      <c r="AQ40" s="664" t="s">
        <v>340</v>
      </c>
      <c r="AR40" s="665"/>
      <c r="AS40" s="665"/>
      <c r="AT40" s="665"/>
      <c r="AU40" s="665"/>
      <c r="AV40" s="665"/>
      <c r="AW40" s="665"/>
      <c r="AX40" s="665"/>
      <c r="AY40" s="666"/>
      <c r="AZ40" s="629">
        <v>126288</v>
      </c>
      <c r="BA40" s="630"/>
      <c r="BB40" s="630"/>
      <c r="BC40" s="630"/>
      <c r="BD40" s="640"/>
      <c r="BE40" s="640"/>
      <c r="BF40" s="667"/>
      <c r="BG40" s="672" t="s">
        <v>341</v>
      </c>
      <c r="BH40" s="673"/>
      <c r="BI40" s="673"/>
      <c r="BJ40" s="673"/>
      <c r="BK40" s="673"/>
      <c r="BL40" s="218"/>
      <c r="BM40" s="668" t="s">
        <v>342</v>
      </c>
      <c r="BN40" s="668"/>
      <c r="BO40" s="668"/>
      <c r="BP40" s="668"/>
      <c r="BQ40" s="668"/>
      <c r="BR40" s="668"/>
      <c r="BS40" s="668"/>
      <c r="BT40" s="668"/>
      <c r="BU40" s="669"/>
      <c r="BV40" s="629">
        <v>89</v>
      </c>
      <c r="BW40" s="630"/>
      <c r="BX40" s="630"/>
      <c r="BY40" s="630"/>
      <c r="BZ40" s="630"/>
      <c r="CA40" s="630"/>
      <c r="CB40" s="670"/>
      <c r="CD40" s="671" t="s">
        <v>343</v>
      </c>
      <c r="CE40" s="668"/>
      <c r="CF40" s="668"/>
      <c r="CG40" s="668"/>
      <c r="CH40" s="668"/>
      <c r="CI40" s="668"/>
      <c r="CJ40" s="668"/>
      <c r="CK40" s="668"/>
      <c r="CL40" s="668"/>
      <c r="CM40" s="668"/>
      <c r="CN40" s="668"/>
      <c r="CO40" s="668"/>
      <c r="CP40" s="668"/>
      <c r="CQ40" s="669"/>
      <c r="CR40" s="629">
        <v>755475</v>
      </c>
      <c r="CS40" s="630"/>
      <c r="CT40" s="630"/>
      <c r="CU40" s="630"/>
      <c r="CV40" s="630"/>
      <c r="CW40" s="630"/>
      <c r="CX40" s="630"/>
      <c r="CY40" s="631"/>
      <c r="CZ40" s="632">
        <v>2.7</v>
      </c>
      <c r="DA40" s="642"/>
      <c r="DB40" s="642"/>
      <c r="DC40" s="643"/>
      <c r="DD40" s="635">
        <v>680764</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3"/>
    </row>
    <row r="41" spans="2:133" ht="11.25" customHeight="1" x14ac:dyDescent="0.2">
      <c r="B41" s="626" t="s">
        <v>344</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4" t="s">
        <v>345</v>
      </c>
      <c r="AR41" s="665"/>
      <c r="AS41" s="665"/>
      <c r="AT41" s="665"/>
      <c r="AU41" s="665"/>
      <c r="AV41" s="665"/>
      <c r="AW41" s="665"/>
      <c r="AX41" s="665"/>
      <c r="AY41" s="666"/>
      <c r="AZ41" s="629">
        <v>382637</v>
      </c>
      <c r="BA41" s="630"/>
      <c r="BB41" s="630"/>
      <c r="BC41" s="630"/>
      <c r="BD41" s="640"/>
      <c r="BE41" s="640"/>
      <c r="BF41" s="667"/>
      <c r="BG41" s="672"/>
      <c r="BH41" s="673"/>
      <c r="BI41" s="673"/>
      <c r="BJ41" s="673"/>
      <c r="BK41" s="673"/>
      <c r="BL41" s="218"/>
      <c r="BM41" s="668" t="s">
        <v>346</v>
      </c>
      <c r="BN41" s="668"/>
      <c r="BO41" s="668"/>
      <c r="BP41" s="668"/>
      <c r="BQ41" s="668"/>
      <c r="BR41" s="668"/>
      <c r="BS41" s="668"/>
      <c r="BT41" s="668"/>
      <c r="BU41" s="669"/>
      <c r="BV41" s="629" t="s">
        <v>128</v>
      </c>
      <c r="BW41" s="630"/>
      <c r="BX41" s="630"/>
      <c r="BY41" s="630"/>
      <c r="BZ41" s="630"/>
      <c r="CA41" s="630"/>
      <c r="CB41" s="670"/>
      <c r="CD41" s="671" t="s">
        <v>347</v>
      </c>
      <c r="CE41" s="668"/>
      <c r="CF41" s="668"/>
      <c r="CG41" s="668"/>
      <c r="CH41" s="668"/>
      <c r="CI41" s="668"/>
      <c r="CJ41" s="668"/>
      <c r="CK41" s="668"/>
      <c r="CL41" s="668"/>
      <c r="CM41" s="668"/>
      <c r="CN41" s="668"/>
      <c r="CO41" s="668"/>
      <c r="CP41" s="668"/>
      <c r="CQ41" s="669"/>
      <c r="CR41" s="629" t="s">
        <v>128</v>
      </c>
      <c r="CS41" s="640"/>
      <c r="CT41" s="640"/>
      <c r="CU41" s="640"/>
      <c r="CV41" s="640"/>
      <c r="CW41" s="640"/>
      <c r="CX41" s="640"/>
      <c r="CY41" s="641"/>
      <c r="CZ41" s="632" t="s">
        <v>128</v>
      </c>
      <c r="DA41" s="642"/>
      <c r="DB41" s="642"/>
      <c r="DC41" s="643"/>
      <c r="DD41" s="635" t="s">
        <v>247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348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247</v>
      </c>
      <c r="AE42" s="657"/>
      <c r="AF42" s="657"/>
      <c r="AG42" s="657"/>
      <c r="AH42" s="657"/>
      <c r="AI42" s="657"/>
      <c r="AJ42" s="657"/>
      <c r="AK42" s="657"/>
      <c r="AL42" s="632" t="s">
        <v>128</v>
      </c>
      <c r="AM42" s="633"/>
      <c r="AN42" s="633"/>
      <c r="AO42" s="658"/>
      <c r="AQ42" s="676" t="s">
        <v>349</v>
      </c>
      <c r="AR42" s="677"/>
      <c r="AS42" s="677"/>
      <c r="AT42" s="677"/>
      <c r="AU42" s="677"/>
      <c r="AV42" s="677"/>
      <c r="AW42" s="677"/>
      <c r="AX42" s="677"/>
      <c r="AY42" s="678"/>
      <c r="AZ42" s="609">
        <v>1683623</v>
      </c>
      <c r="BA42" s="644"/>
      <c r="BB42" s="644"/>
      <c r="BC42" s="644"/>
      <c r="BD42" s="610"/>
      <c r="BE42" s="610"/>
      <c r="BF42" s="659"/>
      <c r="BG42" s="674"/>
      <c r="BH42" s="675"/>
      <c r="BI42" s="675"/>
      <c r="BJ42" s="675"/>
      <c r="BK42" s="675"/>
      <c r="BL42" s="219"/>
      <c r="BM42" s="660" t="s">
        <v>350</v>
      </c>
      <c r="BN42" s="660"/>
      <c r="BO42" s="660"/>
      <c r="BP42" s="660"/>
      <c r="BQ42" s="660"/>
      <c r="BR42" s="660"/>
      <c r="BS42" s="660"/>
      <c r="BT42" s="660"/>
      <c r="BU42" s="661"/>
      <c r="BV42" s="609">
        <v>443</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5837463</v>
      </c>
      <c r="CS42" s="640"/>
      <c r="CT42" s="640"/>
      <c r="CU42" s="640"/>
      <c r="CV42" s="640"/>
      <c r="CW42" s="640"/>
      <c r="CX42" s="640"/>
      <c r="CY42" s="641"/>
      <c r="CZ42" s="632">
        <v>20.9</v>
      </c>
      <c r="DA42" s="642"/>
      <c r="DB42" s="642"/>
      <c r="DC42" s="643"/>
      <c r="DD42" s="635">
        <v>744806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352</v>
      </c>
      <c r="C43" s="627"/>
      <c r="D43" s="627"/>
      <c r="E43" s="627"/>
      <c r="F43" s="627"/>
      <c r="G43" s="627"/>
      <c r="H43" s="627"/>
      <c r="I43" s="627"/>
      <c r="J43" s="627"/>
      <c r="K43" s="627"/>
      <c r="L43" s="627"/>
      <c r="M43" s="627"/>
      <c r="N43" s="627"/>
      <c r="O43" s="627"/>
      <c r="P43" s="627"/>
      <c r="Q43" s="628"/>
      <c r="R43" s="629">
        <v>500100</v>
      </c>
      <c r="S43" s="630"/>
      <c r="T43" s="630"/>
      <c r="U43" s="630"/>
      <c r="V43" s="630"/>
      <c r="W43" s="630"/>
      <c r="X43" s="630"/>
      <c r="Y43" s="631"/>
      <c r="Z43" s="656">
        <v>1.7</v>
      </c>
      <c r="AA43" s="656"/>
      <c r="AB43" s="656"/>
      <c r="AC43" s="656"/>
      <c r="AD43" s="657" t="s">
        <v>247</v>
      </c>
      <c r="AE43" s="657"/>
      <c r="AF43" s="657"/>
      <c r="AG43" s="657"/>
      <c r="AH43" s="657"/>
      <c r="AI43" s="657"/>
      <c r="AJ43" s="657"/>
      <c r="AK43" s="657"/>
      <c r="AL43" s="632" t="s">
        <v>128</v>
      </c>
      <c r="AM43" s="633"/>
      <c r="AN43" s="633"/>
      <c r="AO43" s="658"/>
      <c r="BV43" s="220"/>
      <c r="BW43" s="220"/>
      <c r="BX43" s="220"/>
      <c r="BY43" s="220"/>
      <c r="BZ43" s="220"/>
      <c r="CA43" s="220"/>
      <c r="CB43" s="220"/>
      <c r="CD43" s="626" t="s">
        <v>353</v>
      </c>
      <c r="CE43" s="627"/>
      <c r="CF43" s="627"/>
      <c r="CG43" s="627"/>
      <c r="CH43" s="627"/>
      <c r="CI43" s="627"/>
      <c r="CJ43" s="627"/>
      <c r="CK43" s="627"/>
      <c r="CL43" s="627"/>
      <c r="CM43" s="627"/>
      <c r="CN43" s="627"/>
      <c r="CO43" s="627"/>
      <c r="CP43" s="627"/>
      <c r="CQ43" s="628"/>
      <c r="CR43" s="629">
        <v>122466</v>
      </c>
      <c r="CS43" s="640"/>
      <c r="CT43" s="640"/>
      <c r="CU43" s="640"/>
      <c r="CV43" s="640"/>
      <c r="CW43" s="640"/>
      <c r="CX43" s="640"/>
      <c r="CY43" s="641"/>
      <c r="CZ43" s="632">
        <v>0.4</v>
      </c>
      <c r="DA43" s="642"/>
      <c r="DB43" s="642"/>
      <c r="DC43" s="643"/>
      <c r="DD43" s="635">
        <v>120366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354</v>
      </c>
      <c r="C44" s="607"/>
      <c r="D44" s="607"/>
      <c r="E44" s="607"/>
      <c r="F44" s="607"/>
      <c r="G44" s="607"/>
      <c r="H44" s="607"/>
      <c r="I44" s="607"/>
      <c r="J44" s="607"/>
      <c r="K44" s="607"/>
      <c r="L44" s="607"/>
      <c r="M44" s="607"/>
      <c r="N44" s="607"/>
      <c r="O44" s="607"/>
      <c r="P44" s="607"/>
      <c r="Q44" s="608"/>
      <c r="R44" s="609">
        <v>28932284</v>
      </c>
      <c r="S44" s="644"/>
      <c r="T44" s="644"/>
      <c r="U44" s="644"/>
      <c r="V44" s="644"/>
      <c r="W44" s="644"/>
      <c r="X44" s="644"/>
      <c r="Y44" s="645"/>
      <c r="Z44" s="646">
        <v>100</v>
      </c>
      <c r="AA44" s="646"/>
      <c r="AB44" s="646"/>
      <c r="AC44" s="646"/>
      <c r="AD44" s="647">
        <v>13862400</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5295277</v>
      </c>
      <c r="CS44" s="630"/>
      <c r="CT44" s="630"/>
      <c r="CU44" s="630"/>
      <c r="CV44" s="630"/>
      <c r="CW44" s="630"/>
      <c r="CX44" s="630"/>
      <c r="CY44" s="631"/>
      <c r="CZ44" s="632">
        <v>18.899999999999999</v>
      </c>
      <c r="DA44" s="633"/>
      <c r="DB44" s="633"/>
      <c r="DC44" s="634"/>
      <c r="DD44" s="635">
        <v>583464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52"/>
      <c r="CE45" s="653"/>
      <c r="CF45" s="626" t="s">
        <v>356</v>
      </c>
      <c r="CG45" s="627"/>
      <c r="CH45" s="627"/>
      <c r="CI45" s="627"/>
      <c r="CJ45" s="627"/>
      <c r="CK45" s="627"/>
      <c r="CL45" s="627"/>
      <c r="CM45" s="627"/>
      <c r="CN45" s="627"/>
      <c r="CO45" s="627"/>
      <c r="CP45" s="627"/>
      <c r="CQ45" s="628"/>
      <c r="CR45" s="629">
        <v>2145300</v>
      </c>
      <c r="CS45" s="640"/>
      <c r="CT45" s="640"/>
      <c r="CU45" s="640"/>
      <c r="CV45" s="640"/>
      <c r="CW45" s="640"/>
      <c r="CX45" s="640"/>
      <c r="CY45" s="641"/>
      <c r="CZ45" s="632">
        <v>7.7</v>
      </c>
      <c r="DA45" s="642"/>
      <c r="DB45" s="642"/>
      <c r="DC45" s="643"/>
      <c r="DD45" s="635">
        <v>29390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2" t="s">
        <v>357</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52"/>
      <c r="CE46" s="653"/>
      <c r="CF46" s="626" t="s">
        <v>358</v>
      </c>
      <c r="CG46" s="627"/>
      <c r="CH46" s="627"/>
      <c r="CI46" s="627"/>
      <c r="CJ46" s="627"/>
      <c r="CK46" s="627"/>
      <c r="CL46" s="627"/>
      <c r="CM46" s="627"/>
      <c r="CN46" s="627"/>
      <c r="CO46" s="627"/>
      <c r="CP46" s="627"/>
      <c r="CQ46" s="628"/>
      <c r="CR46" s="629">
        <v>3050158</v>
      </c>
      <c r="CS46" s="630"/>
      <c r="CT46" s="630"/>
      <c r="CU46" s="630"/>
      <c r="CV46" s="630"/>
      <c r="CW46" s="630"/>
      <c r="CX46" s="630"/>
      <c r="CY46" s="631"/>
      <c r="CZ46" s="632">
        <v>10.9</v>
      </c>
      <c r="DA46" s="633"/>
      <c r="DB46" s="633"/>
      <c r="DC46" s="634"/>
      <c r="DD46" s="635">
        <v>542073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542186</v>
      </c>
      <c r="CS47" s="640"/>
      <c r="CT47" s="640"/>
      <c r="CU47" s="640"/>
      <c r="CV47" s="640"/>
      <c r="CW47" s="640"/>
      <c r="CX47" s="640"/>
      <c r="CY47" s="641"/>
      <c r="CZ47" s="632">
        <v>1.9</v>
      </c>
      <c r="DA47" s="642"/>
      <c r="DB47" s="642"/>
      <c r="DC47" s="643"/>
      <c r="DD47" s="635">
        <v>161342</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247</v>
      </c>
      <c r="CS48" s="630"/>
      <c r="CT48" s="630"/>
      <c r="CU48" s="630"/>
      <c r="CV48" s="630"/>
      <c r="CW48" s="630"/>
      <c r="CX48" s="630"/>
      <c r="CY48" s="631"/>
      <c r="CZ48" s="632" t="s">
        <v>247</v>
      </c>
      <c r="DA48" s="633"/>
      <c r="DB48" s="633"/>
      <c r="DC48" s="634"/>
      <c r="DD48" s="635" t="s">
        <v>247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06" t="s">
        <v>363</v>
      </c>
      <c r="CE49" s="607"/>
      <c r="CF49" s="607"/>
      <c r="CG49" s="607"/>
      <c r="CH49" s="607"/>
      <c r="CI49" s="607"/>
      <c r="CJ49" s="607"/>
      <c r="CK49" s="607"/>
      <c r="CL49" s="607"/>
      <c r="CM49" s="607"/>
      <c r="CN49" s="607"/>
      <c r="CO49" s="607"/>
      <c r="CP49" s="607"/>
      <c r="CQ49" s="608"/>
      <c r="CR49" s="609">
        <v>27947404</v>
      </c>
      <c r="CS49" s="610"/>
      <c r="CT49" s="610"/>
      <c r="CU49" s="610"/>
      <c r="CV49" s="610"/>
      <c r="CW49" s="610"/>
      <c r="CX49" s="610"/>
      <c r="CY49" s="611"/>
      <c r="CZ49" s="612">
        <v>100</v>
      </c>
      <c r="DA49" s="613"/>
      <c r="DB49" s="613"/>
      <c r="DC49" s="614"/>
      <c r="DD49" s="615">
        <v>16175880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70" sqref="AP70:AT70"/>
    </sheetView>
  </sheetViews>
  <sheetFormatPr defaultColWidth="0" defaultRowHeight="13" zeroHeight="1" x14ac:dyDescent="0.2"/>
  <cols>
    <col min="1" max="130" width="2.7265625" style="230" customWidth="1"/>
    <col min="131" max="131" width="1.63281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1119" t="s">
        <v>364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20" t="s">
        <v>365</v>
      </c>
      <c r="DK2" s="1121"/>
      <c r="DL2" s="1121"/>
      <c r="DM2" s="1121"/>
      <c r="DN2" s="1121"/>
      <c r="DO2" s="1122"/>
      <c r="DP2" s="227"/>
      <c r="DQ2" s="1120" t="s">
        <v>366</v>
      </c>
      <c r="DR2" s="1121"/>
      <c r="DS2" s="1121"/>
      <c r="DT2" s="1121"/>
      <c r="DU2" s="1121"/>
      <c r="DV2" s="1121"/>
      <c r="DW2" s="1121"/>
      <c r="DX2" s="1121"/>
      <c r="DY2" s="1121"/>
      <c r="DZ2" s="1122"/>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1088" t="s">
        <v>367</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1"/>
      <c r="BA4" s="231"/>
      <c r="BB4" s="231"/>
      <c r="BC4" s="231"/>
      <c r="BD4" s="231"/>
      <c r="BE4" s="232"/>
      <c r="BF4" s="232"/>
      <c r="BG4" s="232"/>
      <c r="BH4" s="232"/>
      <c r="BI4" s="232"/>
      <c r="BJ4" s="232"/>
      <c r="BK4" s="232"/>
      <c r="BL4" s="232"/>
      <c r="BM4" s="232"/>
      <c r="BN4" s="232"/>
      <c r="BO4" s="232"/>
      <c r="BP4" s="232"/>
      <c r="BQ4" s="759" t="s">
        <v>368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3"/>
    </row>
    <row r="5" spans="1:131" s="234" customFormat="1" ht="26.25" customHeight="1" x14ac:dyDescent="0.2">
      <c r="A5" s="1024" t="s">
        <v>369</v>
      </c>
      <c r="B5" s="1025"/>
      <c r="C5" s="1025"/>
      <c r="D5" s="1025"/>
      <c r="E5" s="1025"/>
      <c r="F5" s="1025"/>
      <c r="G5" s="1025"/>
      <c r="H5" s="1025"/>
      <c r="I5" s="1025"/>
      <c r="J5" s="1025"/>
      <c r="K5" s="1025"/>
      <c r="L5" s="1025"/>
      <c r="M5" s="1025"/>
      <c r="N5" s="1025"/>
      <c r="O5" s="1025"/>
      <c r="P5" s="1026"/>
      <c r="Q5" s="1030" t="s">
        <v>370</v>
      </c>
      <c r="R5" s="1031"/>
      <c r="S5" s="1031"/>
      <c r="T5" s="1031"/>
      <c r="U5" s="1032"/>
      <c r="V5" s="1030" t="s">
        <v>371</v>
      </c>
      <c r="W5" s="1031"/>
      <c r="X5" s="1031"/>
      <c r="Y5" s="1031"/>
      <c r="Z5" s="1032"/>
      <c r="AA5" s="1030" t="s">
        <v>372</v>
      </c>
      <c r="AB5" s="1031"/>
      <c r="AC5" s="1031"/>
      <c r="AD5" s="1031"/>
      <c r="AE5" s="1031"/>
      <c r="AF5" s="1123" t="s">
        <v>373</v>
      </c>
      <c r="AG5" s="1031"/>
      <c r="AH5" s="1031"/>
      <c r="AI5" s="1031"/>
      <c r="AJ5" s="1044"/>
      <c r="AK5" s="1031" t="s">
        <v>374</v>
      </c>
      <c r="AL5" s="1031"/>
      <c r="AM5" s="1031"/>
      <c r="AN5" s="1031"/>
      <c r="AO5" s="1032"/>
      <c r="AP5" s="1030" t="s">
        <v>375</v>
      </c>
      <c r="AQ5" s="1031"/>
      <c r="AR5" s="1031"/>
      <c r="AS5" s="1031"/>
      <c r="AT5" s="1032"/>
      <c r="AU5" s="1030" t="s">
        <v>376</v>
      </c>
      <c r="AV5" s="1031"/>
      <c r="AW5" s="1031"/>
      <c r="AX5" s="1031"/>
      <c r="AY5" s="1044"/>
      <c r="AZ5" s="231"/>
      <c r="BA5" s="231"/>
      <c r="BB5" s="231"/>
      <c r="BC5" s="231"/>
      <c r="BD5" s="231"/>
      <c r="BE5" s="232"/>
      <c r="BF5" s="232"/>
      <c r="BG5" s="232"/>
      <c r="BH5" s="232"/>
      <c r="BI5" s="232"/>
      <c r="BJ5" s="232"/>
      <c r="BK5" s="232"/>
      <c r="BL5" s="232"/>
      <c r="BM5" s="232"/>
      <c r="BN5" s="232"/>
      <c r="BO5" s="232"/>
      <c r="BP5" s="232"/>
      <c r="BQ5" s="1024" t="s">
        <v>377</v>
      </c>
      <c r="BR5" s="1025"/>
      <c r="BS5" s="1025"/>
      <c r="BT5" s="1025"/>
      <c r="BU5" s="1025"/>
      <c r="BV5" s="1025"/>
      <c r="BW5" s="1025"/>
      <c r="BX5" s="1025"/>
      <c r="BY5" s="1025"/>
      <c r="BZ5" s="1025"/>
      <c r="CA5" s="1025"/>
      <c r="CB5" s="1025"/>
      <c r="CC5" s="1025"/>
      <c r="CD5" s="1025"/>
      <c r="CE5" s="1025"/>
      <c r="CF5" s="1025"/>
      <c r="CG5" s="1026"/>
      <c r="CH5" s="1030" t="s">
        <v>378</v>
      </c>
      <c r="CI5" s="1031"/>
      <c r="CJ5" s="1031"/>
      <c r="CK5" s="1031"/>
      <c r="CL5" s="1032"/>
      <c r="CM5" s="1030" t="s">
        <v>379</v>
      </c>
      <c r="CN5" s="1031"/>
      <c r="CO5" s="1031"/>
      <c r="CP5" s="1031"/>
      <c r="CQ5" s="1032"/>
      <c r="CR5" s="1030" t="s">
        <v>380</v>
      </c>
      <c r="CS5" s="1031"/>
      <c r="CT5" s="1031"/>
      <c r="CU5" s="1031"/>
      <c r="CV5" s="1032"/>
      <c r="CW5" s="1030" t="s">
        <v>381</v>
      </c>
      <c r="CX5" s="1031"/>
      <c r="CY5" s="1031"/>
      <c r="CZ5" s="1031"/>
      <c r="DA5" s="1032"/>
      <c r="DB5" s="1030" t="s">
        <v>382</v>
      </c>
      <c r="DC5" s="1031"/>
      <c r="DD5" s="1031"/>
      <c r="DE5" s="1031"/>
      <c r="DF5" s="1032"/>
      <c r="DG5" s="1113" t="s">
        <v>383</v>
      </c>
      <c r="DH5" s="1114"/>
      <c r="DI5" s="1114"/>
      <c r="DJ5" s="1114"/>
      <c r="DK5" s="1115"/>
      <c r="DL5" s="1113" t="s">
        <v>384</v>
      </c>
      <c r="DM5" s="1114"/>
      <c r="DN5" s="1114"/>
      <c r="DO5" s="1114"/>
      <c r="DP5" s="1115"/>
      <c r="DQ5" s="1030" t="s">
        <v>385</v>
      </c>
      <c r="DR5" s="1031"/>
      <c r="DS5" s="1031"/>
      <c r="DT5" s="1031"/>
      <c r="DU5" s="1032"/>
      <c r="DV5" s="1030" t="s">
        <v>376</v>
      </c>
      <c r="DW5" s="1031"/>
      <c r="DX5" s="1031"/>
      <c r="DY5" s="1031"/>
      <c r="DZ5" s="1044"/>
      <c r="EA5" s="233"/>
    </row>
    <row r="6" spans="1:131" s="234"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1"/>
      <c r="BA6" s="231"/>
      <c r="BB6" s="231"/>
      <c r="BC6" s="231"/>
      <c r="BD6" s="231"/>
      <c r="BE6" s="232"/>
      <c r="BF6" s="232"/>
      <c r="BG6" s="232"/>
      <c r="BH6" s="232"/>
      <c r="BI6" s="232"/>
      <c r="BJ6" s="232"/>
      <c r="BK6" s="232"/>
      <c r="BL6" s="232"/>
      <c r="BM6" s="232"/>
      <c r="BN6" s="232"/>
      <c r="BO6" s="232"/>
      <c r="BP6" s="232"/>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3"/>
    </row>
    <row r="7" spans="1:131" s="234" customFormat="1" ht="26.25" customHeight="1" thickTop="1" x14ac:dyDescent="0.2">
      <c r="A7" s="235">
        <v>1</v>
      </c>
      <c r="B7" s="1076" t="s">
        <v>386</v>
      </c>
      <c r="C7" s="1077"/>
      <c r="D7" s="1077"/>
      <c r="E7" s="1077"/>
      <c r="F7" s="1077"/>
      <c r="G7" s="1077"/>
      <c r="H7" s="1077"/>
      <c r="I7" s="1077"/>
      <c r="J7" s="1077"/>
      <c r="K7" s="1077"/>
      <c r="L7" s="1077"/>
      <c r="M7" s="1077"/>
      <c r="N7" s="1077"/>
      <c r="O7" s="1077"/>
      <c r="P7" s="1078"/>
      <c r="Q7" s="1131">
        <v>28908</v>
      </c>
      <c r="R7" s="1132"/>
      <c r="S7" s="1132"/>
      <c r="T7" s="1132"/>
      <c r="U7" s="1132"/>
      <c r="V7" s="1132">
        <v>27924</v>
      </c>
      <c r="W7" s="1132"/>
      <c r="X7" s="1132"/>
      <c r="Y7" s="1132"/>
      <c r="Z7" s="1132"/>
      <c r="AA7" s="1132">
        <v>984</v>
      </c>
      <c r="AB7" s="1132"/>
      <c r="AC7" s="1132"/>
      <c r="AD7" s="1132"/>
      <c r="AE7" s="1133"/>
      <c r="AF7" s="1134">
        <v>827</v>
      </c>
      <c r="AG7" s="1135"/>
      <c r="AH7" s="1135"/>
      <c r="AI7" s="1135"/>
      <c r="AJ7" s="1136"/>
      <c r="AK7" s="1137">
        <v>791</v>
      </c>
      <c r="AL7" s="1138"/>
      <c r="AM7" s="1138"/>
      <c r="AN7" s="1138"/>
      <c r="AO7" s="1138"/>
      <c r="AP7" s="1138">
        <v>32018</v>
      </c>
      <c r="AQ7" s="1138"/>
      <c r="AR7" s="1138"/>
      <c r="AS7" s="1138"/>
      <c r="AT7" s="1138"/>
      <c r="AU7" s="1139"/>
      <c r="AV7" s="1139"/>
      <c r="AW7" s="1139"/>
      <c r="AX7" s="1139"/>
      <c r="AY7" s="1140"/>
      <c r="AZ7" s="231"/>
      <c r="BA7" s="231"/>
      <c r="BB7" s="231"/>
      <c r="BC7" s="231"/>
      <c r="BD7" s="231"/>
      <c r="BE7" s="232"/>
      <c r="BF7" s="232"/>
      <c r="BG7" s="232"/>
      <c r="BH7" s="232"/>
      <c r="BI7" s="232"/>
      <c r="BJ7" s="232"/>
      <c r="BK7" s="232"/>
      <c r="BL7" s="232"/>
      <c r="BM7" s="232"/>
      <c r="BN7" s="232"/>
      <c r="BO7" s="232"/>
      <c r="BP7" s="232"/>
      <c r="BQ7" s="235">
        <v>1</v>
      </c>
      <c r="BR7" s="236"/>
      <c r="BS7" s="1128" t="s">
        <v>590</v>
      </c>
      <c r="BT7" s="1129"/>
      <c r="BU7" s="1129"/>
      <c r="BV7" s="1129"/>
      <c r="BW7" s="1129"/>
      <c r="BX7" s="1129"/>
      <c r="BY7" s="1129"/>
      <c r="BZ7" s="1129"/>
      <c r="CA7" s="1129"/>
      <c r="CB7" s="1129"/>
      <c r="CC7" s="1129"/>
      <c r="CD7" s="1129"/>
      <c r="CE7" s="1129"/>
      <c r="CF7" s="1129"/>
      <c r="CG7" s="1141"/>
      <c r="CH7" s="1125">
        <v>5</v>
      </c>
      <c r="CI7" s="1126"/>
      <c r="CJ7" s="1126"/>
      <c r="CK7" s="1126"/>
      <c r="CL7" s="1127"/>
      <c r="CM7" s="1125">
        <v>46</v>
      </c>
      <c r="CN7" s="1126"/>
      <c r="CO7" s="1126"/>
      <c r="CP7" s="1126"/>
      <c r="CQ7" s="1127"/>
      <c r="CR7" s="1125">
        <v>5</v>
      </c>
      <c r="CS7" s="1126"/>
      <c r="CT7" s="1126"/>
      <c r="CU7" s="1126"/>
      <c r="CV7" s="1127"/>
      <c r="CW7" s="1125" t="s">
        <v>539</v>
      </c>
      <c r="CX7" s="1126"/>
      <c r="CY7" s="1126"/>
      <c r="CZ7" s="1126"/>
      <c r="DA7" s="1127"/>
      <c r="DB7" s="1125" t="s">
        <v>539</v>
      </c>
      <c r="DC7" s="1126"/>
      <c r="DD7" s="1126"/>
      <c r="DE7" s="1126"/>
      <c r="DF7" s="1127"/>
      <c r="DG7" s="1125" t="s">
        <v>539</v>
      </c>
      <c r="DH7" s="1126"/>
      <c r="DI7" s="1126"/>
      <c r="DJ7" s="1126"/>
      <c r="DK7" s="1127"/>
      <c r="DL7" s="1125" t="s">
        <v>539</v>
      </c>
      <c r="DM7" s="1126"/>
      <c r="DN7" s="1126"/>
      <c r="DO7" s="1126"/>
      <c r="DP7" s="1127"/>
      <c r="DQ7" s="1125" t="s">
        <v>539</v>
      </c>
      <c r="DR7" s="1126"/>
      <c r="DS7" s="1126"/>
      <c r="DT7" s="1126"/>
      <c r="DU7" s="1127"/>
      <c r="DV7" s="1128"/>
      <c r="DW7" s="1129"/>
      <c r="DX7" s="1129"/>
      <c r="DY7" s="1129"/>
      <c r="DZ7" s="1130"/>
      <c r="EA7" s="233"/>
    </row>
    <row r="8" spans="1:131" s="234" customFormat="1" ht="26.25" customHeight="1" x14ac:dyDescent="0.2">
      <c r="A8" s="237">
        <v>2</v>
      </c>
      <c r="B8" s="1059" t="s">
        <v>387</v>
      </c>
      <c r="C8" s="1060"/>
      <c r="D8" s="1060"/>
      <c r="E8" s="1060"/>
      <c r="F8" s="1060"/>
      <c r="G8" s="1060"/>
      <c r="H8" s="1060"/>
      <c r="I8" s="1060"/>
      <c r="J8" s="1060"/>
      <c r="K8" s="1060"/>
      <c r="L8" s="1060"/>
      <c r="M8" s="1060"/>
      <c r="N8" s="1060"/>
      <c r="O8" s="1060"/>
      <c r="P8" s="1061"/>
      <c r="Q8" s="1067">
        <v>23</v>
      </c>
      <c r="R8" s="1068"/>
      <c r="S8" s="1068"/>
      <c r="T8" s="1068"/>
      <c r="U8" s="1068"/>
      <c r="V8" s="1068">
        <v>23</v>
      </c>
      <c r="W8" s="1068"/>
      <c r="X8" s="1068"/>
      <c r="Y8" s="1068"/>
      <c r="Z8" s="1068"/>
      <c r="AA8" s="1068" t="s">
        <v>539</v>
      </c>
      <c r="AB8" s="1068"/>
      <c r="AC8" s="1068"/>
      <c r="AD8" s="1068"/>
      <c r="AE8" s="1069"/>
      <c r="AF8" s="1064" t="s">
        <v>388</v>
      </c>
      <c r="AG8" s="1065"/>
      <c r="AH8" s="1065"/>
      <c r="AI8" s="1065"/>
      <c r="AJ8" s="1066"/>
      <c r="AK8" s="1109">
        <v>14</v>
      </c>
      <c r="AL8" s="1110"/>
      <c r="AM8" s="1110"/>
      <c r="AN8" s="1110"/>
      <c r="AO8" s="1110"/>
      <c r="AP8" s="1110" t="s">
        <v>539</v>
      </c>
      <c r="AQ8" s="1110"/>
      <c r="AR8" s="1110"/>
      <c r="AS8" s="1110"/>
      <c r="AT8" s="1110"/>
      <c r="AU8" s="1111"/>
      <c r="AV8" s="1111"/>
      <c r="AW8" s="1111"/>
      <c r="AX8" s="1111"/>
      <c r="AY8" s="1112"/>
      <c r="AZ8" s="231"/>
      <c r="BA8" s="231"/>
      <c r="BB8" s="231"/>
      <c r="BC8" s="231"/>
      <c r="BD8" s="231"/>
      <c r="BE8" s="232"/>
      <c r="BF8" s="232"/>
      <c r="BG8" s="232"/>
      <c r="BH8" s="232"/>
      <c r="BI8" s="232"/>
      <c r="BJ8" s="232"/>
      <c r="BK8" s="232"/>
      <c r="BL8" s="232"/>
      <c r="BM8" s="232"/>
      <c r="BN8" s="232"/>
      <c r="BO8" s="232"/>
      <c r="BP8" s="232"/>
      <c r="BQ8" s="237">
        <v>2</v>
      </c>
      <c r="BR8" s="238"/>
      <c r="BS8" s="1021" t="s">
        <v>591</v>
      </c>
      <c r="BT8" s="1022"/>
      <c r="BU8" s="1022"/>
      <c r="BV8" s="1022"/>
      <c r="BW8" s="1022"/>
      <c r="BX8" s="1022"/>
      <c r="BY8" s="1022"/>
      <c r="BZ8" s="1022"/>
      <c r="CA8" s="1022"/>
      <c r="CB8" s="1022"/>
      <c r="CC8" s="1022"/>
      <c r="CD8" s="1022"/>
      <c r="CE8" s="1022"/>
      <c r="CF8" s="1022"/>
      <c r="CG8" s="1043"/>
      <c r="CH8" s="1018">
        <v>5</v>
      </c>
      <c r="CI8" s="1019"/>
      <c r="CJ8" s="1019"/>
      <c r="CK8" s="1019"/>
      <c r="CL8" s="1020"/>
      <c r="CM8" s="1018">
        <v>77</v>
      </c>
      <c r="CN8" s="1019"/>
      <c r="CO8" s="1019"/>
      <c r="CP8" s="1019"/>
      <c r="CQ8" s="1020"/>
      <c r="CR8" s="1018">
        <v>26</v>
      </c>
      <c r="CS8" s="1019"/>
      <c r="CT8" s="1019"/>
      <c r="CU8" s="1019"/>
      <c r="CV8" s="1020"/>
      <c r="CW8" s="1018" t="s">
        <v>539</v>
      </c>
      <c r="CX8" s="1019"/>
      <c r="CY8" s="1019"/>
      <c r="CZ8" s="1019"/>
      <c r="DA8" s="1020"/>
      <c r="DB8" s="1018" t="s">
        <v>539</v>
      </c>
      <c r="DC8" s="1019"/>
      <c r="DD8" s="1019"/>
      <c r="DE8" s="1019"/>
      <c r="DF8" s="1020"/>
      <c r="DG8" s="1018" t="s">
        <v>539</v>
      </c>
      <c r="DH8" s="1019"/>
      <c r="DI8" s="1019"/>
      <c r="DJ8" s="1019"/>
      <c r="DK8" s="1020"/>
      <c r="DL8" s="1018" t="s">
        <v>539</v>
      </c>
      <c r="DM8" s="1019"/>
      <c r="DN8" s="1019"/>
      <c r="DO8" s="1019"/>
      <c r="DP8" s="1020"/>
      <c r="DQ8" s="1018" t="s">
        <v>539</v>
      </c>
      <c r="DR8" s="1019"/>
      <c r="DS8" s="1019"/>
      <c r="DT8" s="1019"/>
      <c r="DU8" s="1020"/>
      <c r="DV8" s="1021"/>
      <c r="DW8" s="1022"/>
      <c r="DX8" s="1022"/>
      <c r="DY8" s="1022"/>
      <c r="DZ8" s="1023"/>
      <c r="EA8" s="233"/>
    </row>
    <row r="9" spans="1:131" s="234" customFormat="1" ht="26.25" customHeight="1" x14ac:dyDescent="0.2">
      <c r="A9" s="237">
        <v>3</v>
      </c>
      <c r="B9" s="1059" t="s">
        <v>389</v>
      </c>
      <c r="C9" s="1060"/>
      <c r="D9" s="1060"/>
      <c r="E9" s="1060"/>
      <c r="F9" s="1060"/>
      <c r="G9" s="1060"/>
      <c r="H9" s="1060"/>
      <c r="I9" s="1060"/>
      <c r="J9" s="1060"/>
      <c r="K9" s="1060"/>
      <c r="L9" s="1060"/>
      <c r="M9" s="1060"/>
      <c r="N9" s="1060"/>
      <c r="O9" s="1060"/>
      <c r="P9" s="1061"/>
      <c r="Q9" s="1067">
        <v>52</v>
      </c>
      <c r="R9" s="1068"/>
      <c r="S9" s="1068"/>
      <c r="T9" s="1068"/>
      <c r="U9" s="1068"/>
      <c r="V9" s="1068">
        <v>51</v>
      </c>
      <c r="W9" s="1068"/>
      <c r="X9" s="1068"/>
      <c r="Y9" s="1068"/>
      <c r="Z9" s="1068"/>
      <c r="AA9" s="1068">
        <v>1</v>
      </c>
      <c r="AB9" s="1068"/>
      <c r="AC9" s="1068"/>
      <c r="AD9" s="1068"/>
      <c r="AE9" s="1069"/>
      <c r="AF9" s="1064" t="s">
        <v>390</v>
      </c>
      <c r="AG9" s="1065"/>
      <c r="AH9" s="1065"/>
      <c r="AI9" s="1065"/>
      <c r="AJ9" s="1066"/>
      <c r="AK9" s="1109">
        <v>37</v>
      </c>
      <c r="AL9" s="1110"/>
      <c r="AM9" s="1110"/>
      <c r="AN9" s="1110"/>
      <c r="AO9" s="1110"/>
      <c r="AP9" s="1110">
        <v>35</v>
      </c>
      <c r="AQ9" s="1110"/>
      <c r="AR9" s="1110"/>
      <c r="AS9" s="1110"/>
      <c r="AT9" s="1110"/>
      <c r="AU9" s="1111"/>
      <c r="AV9" s="1111"/>
      <c r="AW9" s="1111"/>
      <c r="AX9" s="1111"/>
      <c r="AY9" s="1112"/>
      <c r="AZ9" s="231"/>
      <c r="BA9" s="231"/>
      <c r="BB9" s="231"/>
      <c r="BC9" s="231"/>
      <c r="BD9" s="231"/>
      <c r="BE9" s="232"/>
      <c r="BF9" s="232"/>
      <c r="BG9" s="232"/>
      <c r="BH9" s="232"/>
      <c r="BI9" s="232"/>
      <c r="BJ9" s="232"/>
      <c r="BK9" s="232"/>
      <c r="BL9" s="232"/>
      <c r="BM9" s="232"/>
      <c r="BN9" s="232"/>
      <c r="BO9" s="232"/>
      <c r="BP9" s="232"/>
      <c r="BQ9" s="237">
        <v>3</v>
      </c>
      <c r="BR9" s="238"/>
      <c r="BS9" s="1021" t="s">
        <v>592</v>
      </c>
      <c r="BT9" s="1022"/>
      <c r="BU9" s="1022"/>
      <c r="BV9" s="1022"/>
      <c r="BW9" s="1022"/>
      <c r="BX9" s="1022"/>
      <c r="BY9" s="1022"/>
      <c r="BZ9" s="1022"/>
      <c r="CA9" s="1022"/>
      <c r="CB9" s="1022"/>
      <c r="CC9" s="1022"/>
      <c r="CD9" s="1022"/>
      <c r="CE9" s="1022"/>
      <c r="CF9" s="1022"/>
      <c r="CG9" s="1043"/>
      <c r="CH9" s="1018">
        <v>-5</v>
      </c>
      <c r="CI9" s="1019"/>
      <c r="CJ9" s="1019"/>
      <c r="CK9" s="1019"/>
      <c r="CL9" s="1020"/>
      <c r="CM9" s="1018">
        <v>89</v>
      </c>
      <c r="CN9" s="1019"/>
      <c r="CO9" s="1019"/>
      <c r="CP9" s="1019"/>
      <c r="CQ9" s="1020"/>
      <c r="CR9" s="1018">
        <v>30</v>
      </c>
      <c r="CS9" s="1019"/>
      <c r="CT9" s="1019"/>
      <c r="CU9" s="1019"/>
      <c r="CV9" s="1020"/>
      <c r="CW9" s="1018" t="s">
        <v>539</v>
      </c>
      <c r="CX9" s="1019"/>
      <c r="CY9" s="1019"/>
      <c r="CZ9" s="1019"/>
      <c r="DA9" s="1020"/>
      <c r="DB9" s="1018" t="s">
        <v>539</v>
      </c>
      <c r="DC9" s="1019"/>
      <c r="DD9" s="1019"/>
      <c r="DE9" s="1019"/>
      <c r="DF9" s="1020"/>
      <c r="DG9" s="1018" t="s">
        <v>539</v>
      </c>
      <c r="DH9" s="1019"/>
      <c r="DI9" s="1019"/>
      <c r="DJ9" s="1019"/>
      <c r="DK9" s="1020"/>
      <c r="DL9" s="1018" t="s">
        <v>539</v>
      </c>
      <c r="DM9" s="1019"/>
      <c r="DN9" s="1019"/>
      <c r="DO9" s="1019"/>
      <c r="DP9" s="1020"/>
      <c r="DQ9" s="1018" t="s">
        <v>539</v>
      </c>
      <c r="DR9" s="1019"/>
      <c r="DS9" s="1019"/>
      <c r="DT9" s="1019"/>
      <c r="DU9" s="1020"/>
      <c r="DV9" s="1021"/>
      <c r="DW9" s="1022"/>
      <c r="DX9" s="1022"/>
      <c r="DY9" s="1022"/>
      <c r="DZ9" s="1023"/>
      <c r="EA9" s="233"/>
    </row>
    <row r="10" spans="1:131" s="234" customFormat="1" ht="26.25" customHeight="1" x14ac:dyDescent="0.2">
      <c r="A10" s="237">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1"/>
      <c r="BA10" s="231"/>
      <c r="BB10" s="231"/>
      <c r="BC10" s="231"/>
      <c r="BD10" s="231"/>
      <c r="BE10" s="232"/>
      <c r="BF10" s="232"/>
      <c r="BG10" s="232"/>
      <c r="BH10" s="232"/>
      <c r="BI10" s="232"/>
      <c r="BJ10" s="232"/>
      <c r="BK10" s="232"/>
      <c r="BL10" s="232"/>
      <c r="BM10" s="232"/>
      <c r="BN10" s="232"/>
      <c r="BO10" s="232"/>
      <c r="BP10" s="232"/>
      <c r="BQ10" s="237">
        <v>4</v>
      </c>
      <c r="BR10" s="238"/>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3"/>
    </row>
    <row r="11" spans="1:131" s="234" customFormat="1" ht="26.25" customHeight="1" x14ac:dyDescent="0.2">
      <c r="A11" s="237">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1"/>
      <c r="BA11" s="231"/>
      <c r="BB11" s="231"/>
      <c r="BC11" s="231"/>
      <c r="BD11" s="231"/>
      <c r="BE11" s="232"/>
      <c r="BF11" s="232"/>
      <c r="BG11" s="232"/>
      <c r="BH11" s="232"/>
      <c r="BI11" s="232"/>
      <c r="BJ11" s="232"/>
      <c r="BK11" s="232"/>
      <c r="BL11" s="232"/>
      <c r="BM11" s="232"/>
      <c r="BN11" s="232"/>
      <c r="BO11" s="232"/>
      <c r="BP11" s="232"/>
      <c r="BQ11" s="237">
        <v>5</v>
      </c>
      <c r="BR11" s="238"/>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3"/>
    </row>
    <row r="12" spans="1:131" s="234" customFormat="1" ht="26.25" customHeight="1" x14ac:dyDescent="0.2">
      <c r="A12" s="237">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1"/>
      <c r="BA12" s="231"/>
      <c r="BB12" s="231"/>
      <c r="BC12" s="231"/>
      <c r="BD12" s="231"/>
      <c r="BE12" s="232"/>
      <c r="BF12" s="232"/>
      <c r="BG12" s="232"/>
      <c r="BH12" s="232"/>
      <c r="BI12" s="232"/>
      <c r="BJ12" s="232"/>
      <c r="BK12" s="232"/>
      <c r="BL12" s="232"/>
      <c r="BM12" s="232"/>
      <c r="BN12" s="232"/>
      <c r="BO12" s="232"/>
      <c r="BP12" s="232"/>
      <c r="BQ12" s="237">
        <v>6</v>
      </c>
      <c r="BR12" s="238"/>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3"/>
    </row>
    <row r="13" spans="1:131" s="234" customFormat="1" ht="26.25" customHeight="1" x14ac:dyDescent="0.2">
      <c r="A13" s="237">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1"/>
      <c r="BA13" s="231"/>
      <c r="BB13" s="231"/>
      <c r="BC13" s="231"/>
      <c r="BD13" s="231"/>
      <c r="BE13" s="232"/>
      <c r="BF13" s="232"/>
      <c r="BG13" s="232"/>
      <c r="BH13" s="232"/>
      <c r="BI13" s="232"/>
      <c r="BJ13" s="232"/>
      <c r="BK13" s="232"/>
      <c r="BL13" s="232"/>
      <c r="BM13" s="232"/>
      <c r="BN13" s="232"/>
      <c r="BO13" s="232"/>
      <c r="BP13" s="232"/>
      <c r="BQ13" s="237">
        <v>7</v>
      </c>
      <c r="BR13" s="238"/>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3"/>
    </row>
    <row r="14" spans="1:131" s="234" customFormat="1" ht="26.25" customHeight="1" x14ac:dyDescent="0.2">
      <c r="A14" s="237">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1"/>
      <c r="BA14" s="231"/>
      <c r="BB14" s="231"/>
      <c r="BC14" s="231"/>
      <c r="BD14" s="231"/>
      <c r="BE14" s="232"/>
      <c r="BF14" s="232"/>
      <c r="BG14" s="232"/>
      <c r="BH14" s="232"/>
      <c r="BI14" s="232"/>
      <c r="BJ14" s="232"/>
      <c r="BK14" s="232"/>
      <c r="BL14" s="232"/>
      <c r="BM14" s="232"/>
      <c r="BN14" s="232"/>
      <c r="BO14" s="232"/>
      <c r="BP14" s="232"/>
      <c r="BQ14" s="237">
        <v>8</v>
      </c>
      <c r="BR14" s="238"/>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3"/>
    </row>
    <row r="15" spans="1:131" s="234" customFormat="1" ht="26.25" customHeight="1" x14ac:dyDescent="0.2">
      <c r="A15" s="237">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1"/>
      <c r="BA15" s="231"/>
      <c r="BB15" s="231"/>
      <c r="BC15" s="231"/>
      <c r="BD15" s="231"/>
      <c r="BE15" s="232"/>
      <c r="BF15" s="232"/>
      <c r="BG15" s="232"/>
      <c r="BH15" s="232"/>
      <c r="BI15" s="232"/>
      <c r="BJ15" s="232"/>
      <c r="BK15" s="232"/>
      <c r="BL15" s="232"/>
      <c r="BM15" s="232"/>
      <c r="BN15" s="232"/>
      <c r="BO15" s="232"/>
      <c r="BP15" s="232"/>
      <c r="BQ15" s="237">
        <v>9</v>
      </c>
      <c r="BR15" s="238"/>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3"/>
    </row>
    <row r="16" spans="1:131" s="234" customFormat="1" ht="26.25" customHeight="1" x14ac:dyDescent="0.2">
      <c r="A16" s="237">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1"/>
      <c r="BA16" s="231"/>
      <c r="BB16" s="231"/>
      <c r="BC16" s="231"/>
      <c r="BD16" s="231"/>
      <c r="BE16" s="232"/>
      <c r="BF16" s="232"/>
      <c r="BG16" s="232"/>
      <c r="BH16" s="232"/>
      <c r="BI16" s="232"/>
      <c r="BJ16" s="232"/>
      <c r="BK16" s="232"/>
      <c r="BL16" s="232"/>
      <c r="BM16" s="232"/>
      <c r="BN16" s="232"/>
      <c r="BO16" s="232"/>
      <c r="BP16" s="232"/>
      <c r="BQ16" s="237">
        <v>10</v>
      </c>
      <c r="BR16" s="238"/>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3"/>
    </row>
    <row r="17" spans="1:131" s="234" customFormat="1" ht="26.25" customHeight="1" x14ac:dyDescent="0.2">
      <c r="A17" s="237">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1"/>
      <c r="BA17" s="231"/>
      <c r="BB17" s="231"/>
      <c r="BC17" s="231"/>
      <c r="BD17" s="231"/>
      <c r="BE17" s="232"/>
      <c r="BF17" s="232"/>
      <c r="BG17" s="232"/>
      <c r="BH17" s="232"/>
      <c r="BI17" s="232"/>
      <c r="BJ17" s="232"/>
      <c r="BK17" s="232"/>
      <c r="BL17" s="232"/>
      <c r="BM17" s="232"/>
      <c r="BN17" s="232"/>
      <c r="BO17" s="232"/>
      <c r="BP17" s="232"/>
      <c r="BQ17" s="237">
        <v>11</v>
      </c>
      <c r="BR17" s="238"/>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3"/>
    </row>
    <row r="18" spans="1:131" s="234" customFormat="1" ht="26.25" customHeight="1" x14ac:dyDescent="0.2">
      <c r="A18" s="237">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1"/>
      <c r="BA18" s="231"/>
      <c r="BB18" s="231"/>
      <c r="BC18" s="231"/>
      <c r="BD18" s="231"/>
      <c r="BE18" s="232"/>
      <c r="BF18" s="232"/>
      <c r="BG18" s="232"/>
      <c r="BH18" s="232"/>
      <c r="BI18" s="232"/>
      <c r="BJ18" s="232"/>
      <c r="BK18" s="232"/>
      <c r="BL18" s="232"/>
      <c r="BM18" s="232"/>
      <c r="BN18" s="232"/>
      <c r="BO18" s="232"/>
      <c r="BP18" s="232"/>
      <c r="BQ18" s="237">
        <v>12</v>
      </c>
      <c r="BR18" s="238"/>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3"/>
    </row>
    <row r="19" spans="1:131" s="234" customFormat="1" ht="26.25" customHeight="1" x14ac:dyDescent="0.2">
      <c r="A19" s="237">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1"/>
      <c r="BA19" s="231"/>
      <c r="BB19" s="231"/>
      <c r="BC19" s="231"/>
      <c r="BD19" s="231"/>
      <c r="BE19" s="232"/>
      <c r="BF19" s="232"/>
      <c r="BG19" s="232"/>
      <c r="BH19" s="232"/>
      <c r="BI19" s="232"/>
      <c r="BJ19" s="232"/>
      <c r="BK19" s="232"/>
      <c r="BL19" s="232"/>
      <c r="BM19" s="232"/>
      <c r="BN19" s="232"/>
      <c r="BO19" s="232"/>
      <c r="BP19" s="232"/>
      <c r="BQ19" s="237">
        <v>13</v>
      </c>
      <c r="BR19" s="238"/>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3"/>
    </row>
    <row r="20" spans="1:131" s="234" customFormat="1" ht="26.25" customHeight="1" x14ac:dyDescent="0.2">
      <c r="A20" s="237">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1"/>
      <c r="BA20" s="231"/>
      <c r="BB20" s="231"/>
      <c r="BC20" s="231"/>
      <c r="BD20" s="231"/>
      <c r="BE20" s="232"/>
      <c r="BF20" s="232"/>
      <c r="BG20" s="232"/>
      <c r="BH20" s="232"/>
      <c r="BI20" s="232"/>
      <c r="BJ20" s="232"/>
      <c r="BK20" s="232"/>
      <c r="BL20" s="232"/>
      <c r="BM20" s="232"/>
      <c r="BN20" s="232"/>
      <c r="BO20" s="232"/>
      <c r="BP20" s="232"/>
      <c r="BQ20" s="237">
        <v>14</v>
      </c>
      <c r="BR20" s="238"/>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3"/>
    </row>
    <row r="21" spans="1:131" s="234" customFormat="1" ht="26.25" customHeight="1" thickBot="1" x14ac:dyDescent="0.25">
      <c r="A21" s="237">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1"/>
      <c r="BA21" s="231"/>
      <c r="BB21" s="231"/>
      <c r="BC21" s="231"/>
      <c r="BD21" s="231"/>
      <c r="BE21" s="232"/>
      <c r="BF21" s="232"/>
      <c r="BG21" s="232"/>
      <c r="BH21" s="232"/>
      <c r="BI21" s="232"/>
      <c r="BJ21" s="232"/>
      <c r="BK21" s="232"/>
      <c r="BL21" s="232"/>
      <c r="BM21" s="232"/>
      <c r="BN21" s="232"/>
      <c r="BO21" s="232"/>
      <c r="BP21" s="232"/>
      <c r="BQ21" s="237">
        <v>15</v>
      </c>
      <c r="BR21" s="238"/>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3"/>
    </row>
    <row r="22" spans="1:131" s="234" customFormat="1" ht="26.25" customHeight="1" x14ac:dyDescent="0.2">
      <c r="A22" s="237">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391</v>
      </c>
      <c r="BA22" s="1057"/>
      <c r="BB22" s="1057"/>
      <c r="BC22" s="1057"/>
      <c r="BD22" s="1058"/>
      <c r="BE22" s="232"/>
      <c r="BF22" s="232"/>
      <c r="BG22" s="232"/>
      <c r="BH22" s="232"/>
      <c r="BI22" s="232"/>
      <c r="BJ22" s="232"/>
      <c r="BK22" s="232"/>
      <c r="BL22" s="232"/>
      <c r="BM22" s="232"/>
      <c r="BN22" s="232"/>
      <c r="BO22" s="232"/>
      <c r="BP22" s="232"/>
      <c r="BQ22" s="237">
        <v>16</v>
      </c>
      <c r="BR22" s="238"/>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3"/>
    </row>
    <row r="23" spans="1:131" s="234" customFormat="1" ht="26.25" customHeight="1" thickBot="1" x14ac:dyDescent="0.25">
      <c r="A23" s="239" t="s">
        <v>392</v>
      </c>
      <c r="B23" s="966" t="s">
        <v>393</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827</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394</v>
      </c>
      <c r="BA23" s="1094"/>
      <c r="BB23" s="1094"/>
      <c r="BC23" s="1094"/>
      <c r="BD23" s="1095"/>
      <c r="BE23" s="232"/>
      <c r="BF23" s="232"/>
      <c r="BG23" s="232"/>
      <c r="BH23" s="232"/>
      <c r="BI23" s="232"/>
      <c r="BJ23" s="232"/>
      <c r="BK23" s="232"/>
      <c r="BL23" s="232"/>
      <c r="BM23" s="232"/>
      <c r="BN23" s="232"/>
      <c r="BO23" s="232"/>
      <c r="BP23" s="232"/>
      <c r="BQ23" s="237">
        <v>17</v>
      </c>
      <c r="BR23" s="238"/>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3"/>
    </row>
    <row r="24" spans="1:131" s="234" customFormat="1" ht="26.25" customHeight="1" x14ac:dyDescent="0.2">
      <c r="A24" s="1089" t="s">
        <v>395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1"/>
      <c r="BA24" s="231"/>
      <c r="BB24" s="231"/>
      <c r="BC24" s="231"/>
      <c r="BD24" s="231"/>
      <c r="BE24" s="232"/>
      <c r="BF24" s="232"/>
      <c r="BG24" s="232"/>
      <c r="BH24" s="232"/>
      <c r="BI24" s="232"/>
      <c r="BJ24" s="232"/>
      <c r="BK24" s="232"/>
      <c r="BL24" s="232"/>
      <c r="BM24" s="232"/>
      <c r="BN24" s="232"/>
      <c r="BO24" s="232"/>
      <c r="BP24" s="232"/>
      <c r="BQ24" s="237">
        <v>18</v>
      </c>
      <c r="BR24" s="238"/>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3"/>
    </row>
    <row r="25" spans="1:131" ht="26.25" customHeight="1" thickBot="1" x14ac:dyDescent="0.25">
      <c r="A25" s="1088" t="s">
        <v>396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1"/>
      <c r="BK25" s="231"/>
      <c r="BL25" s="231"/>
      <c r="BM25" s="231"/>
      <c r="BN25" s="231"/>
      <c r="BO25" s="240"/>
      <c r="BP25" s="240"/>
      <c r="BQ25" s="237">
        <v>19</v>
      </c>
      <c r="BR25" s="238"/>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9"/>
    </row>
    <row r="26" spans="1:131" ht="26.25" customHeight="1" x14ac:dyDescent="0.2">
      <c r="A26" s="1024" t="s">
        <v>369</v>
      </c>
      <c r="B26" s="1025"/>
      <c r="C26" s="1025"/>
      <c r="D26" s="1025"/>
      <c r="E26" s="1025"/>
      <c r="F26" s="1025"/>
      <c r="G26" s="1025"/>
      <c r="H26" s="1025"/>
      <c r="I26" s="1025"/>
      <c r="J26" s="1025"/>
      <c r="K26" s="1025"/>
      <c r="L26" s="1025"/>
      <c r="M26" s="1025"/>
      <c r="N26" s="1025"/>
      <c r="O26" s="1025"/>
      <c r="P26" s="1026"/>
      <c r="Q26" s="1030" t="s">
        <v>397</v>
      </c>
      <c r="R26" s="1031"/>
      <c r="S26" s="1031"/>
      <c r="T26" s="1031"/>
      <c r="U26" s="1032"/>
      <c r="V26" s="1030" t="s">
        <v>398</v>
      </c>
      <c r="W26" s="1031"/>
      <c r="X26" s="1031"/>
      <c r="Y26" s="1031"/>
      <c r="Z26" s="1032"/>
      <c r="AA26" s="1030" t="s">
        <v>399</v>
      </c>
      <c r="AB26" s="1031"/>
      <c r="AC26" s="1031"/>
      <c r="AD26" s="1031"/>
      <c r="AE26" s="1031"/>
      <c r="AF26" s="1084" t="s">
        <v>400</v>
      </c>
      <c r="AG26" s="1037"/>
      <c r="AH26" s="1037"/>
      <c r="AI26" s="1037"/>
      <c r="AJ26" s="1085"/>
      <c r="AK26" s="1031" t="s">
        <v>401</v>
      </c>
      <c r="AL26" s="1031"/>
      <c r="AM26" s="1031"/>
      <c r="AN26" s="1031"/>
      <c r="AO26" s="1032"/>
      <c r="AP26" s="1030" t="s">
        <v>402</v>
      </c>
      <c r="AQ26" s="1031"/>
      <c r="AR26" s="1031"/>
      <c r="AS26" s="1031"/>
      <c r="AT26" s="1032"/>
      <c r="AU26" s="1030" t="s">
        <v>403</v>
      </c>
      <c r="AV26" s="1031"/>
      <c r="AW26" s="1031"/>
      <c r="AX26" s="1031"/>
      <c r="AY26" s="1032"/>
      <c r="AZ26" s="1030" t="s">
        <v>404</v>
      </c>
      <c r="BA26" s="1031"/>
      <c r="BB26" s="1031"/>
      <c r="BC26" s="1031"/>
      <c r="BD26" s="1032"/>
      <c r="BE26" s="1030" t="s">
        <v>376</v>
      </c>
      <c r="BF26" s="1031"/>
      <c r="BG26" s="1031"/>
      <c r="BH26" s="1031"/>
      <c r="BI26" s="1044"/>
      <c r="BJ26" s="231"/>
      <c r="BK26" s="231"/>
      <c r="BL26" s="231"/>
      <c r="BM26" s="231"/>
      <c r="BN26" s="231"/>
      <c r="BO26" s="240"/>
      <c r="BP26" s="240"/>
      <c r="BQ26" s="237">
        <v>20</v>
      </c>
      <c r="BR26" s="238"/>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9"/>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1"/>
      <c r="BK27" s="231"/>
      <c r="BL27" s="231"/>
      <c r="BM27" s="231"/>
      <c r="BN27" s="231"/>
      <c r="BO27" s="240"/>
      <c r="BP27" s="240"/>
      <c r="BQ27" s="237">
        <v>21</v>
      </c>
      <c r="BR27" s="238"/>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9"/>
    </row>
    <row r="28" spans="1:131" ht="26.25" customHeight="1" thickTop="1" x14ac:dyDescent="0.2">
      <c r="A28" s="241">
        <v>1</v>
      </c>
      <c r="B28" s="1076" t="s">
        <v>405</v>
      </c>
      <c r="C28" s="1077"/>
      <c r="D28" s="1077"/>
      <c r="E28" s="1077"/>
      <c r="F28" s="1077"/>
      <c r="G28" s="1077"/>
      <c r="H28" s="1077"/>
      <c r="I28" s="1077"/>
      <c r="J28" s="1077"/>
      <c r="K28" s="1077"/>
      <c r="L28" s="1077"/>
      <c r="M28" s="1077"/>
      <c r="N28" s="1077"/>
      <c r="O28" s="1077"/>
      <c r="P28" s="1078"/>
      <c r="Q28" s="1079">
        <v>4238</v>
      </c>
      <c r="R28" s="1080"/>
      <c r="S28" s="1080"/>
      <c r="T28" s="1080"/>
      <c r="U28" s="1080"/>
      <c r="V28" s="1080">
        <v>4180</v>
      </c>
      <c r="W28" s="1080"/>
      <c r="X28" s="1080"/>
      <c r="Y28" s="1080"/>
      <c r="Z28" s="1080"/>
      <c r="AA28" s="1080">
        <v>58</v>
      </c>
      <c r="AB28" s="1080"/>
      <c r="AC28" s="1080"/>
      <c r="AD28" s="1080"/>
      <c r="AE28" s="1081"/>
      <c r="AF28" s="1082">
        <v>58</v>
      </c>
      <c r="AG28" s="1080"/>
      <c r="AH28" s="1080"/>
      <c r="AI28" s="1080"/>
      <c r="AJ28" s="1083"/>
      <c r="AK28" s="1071">
        <v>375</v>
      </c>
      <c r="AL28" s="1072"/>
      <c r="AM28" s="1072"/>
      <c r="AN28" s="1072"/>
      <c r="AO28" s="1072"/>
      <c r="AP28" s="1072" t="s">
        <v>539</v>
      </c>
      <c r="AQ28" s="1072"/>
      <c r="AR28" s="1072"/>
      <c r="AS28" s="1072"/>
      <c r="AT28" s="1072"/>
      <c r="AU28" s="1072" t="s">
        <v>539</v>
      </c>
      <c r="AV28" s="1072"/>
      <c r="AW28" s="1072"/>
      <c r="AX28" s="1072"/>
      <c r="AY28" s="1072"/>
      <c r="AZ28" s="1073"/>
      <c r="BA28" s="1073"/>
      <c r="BB28" s="1073"/>
      <c r="BC28" s="1073"/>
      <c r="BD28" s="1073"/>
      <c r="BE28" s="1074"/>
      <c r="BF28" s="1074"/>
      <c r="BG28" s="1074"/>
      <c r="BH28" s="1074"/>
      <c r="BI28" s="1075"/>
      <c r="BJ28" s="231"/>
      <c r="BK28" s="231"/>
      <c r="BL28" s="231"/>
      <c r="BM28" s="231"/>
      <c r="BN28" s="231"/>
      <c r="BO28" s="240"/>
      <c r="BP28" s="240"/>
      <c r="BQ28" s="237">
        <v>22</v>
      </c>
      <c r="BR28" s="238"/>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9"/>
    </row>
    <row r="29" spans="1:131" ht="26.25" customHeight="1" x14ac:dyDescent="0.2">
      <c r="A29" s="241">
        <v>2</v>
      </c>
      <c r="B29" s="1059" t="s">
        <v>406</v>
      </c>
      <c r="C29" s="1060"/>
      <c r="D29" s="1060"/>
      <c r="E29" s="1060"/>
      <c r="F29" s="1060"/>
      <c r="G29" s="1060"/>
      <c r="H29" s="1060"/>
      <c r="I29" s="1060"/>
      <c r="J29" s="1060"/>
      <c r="K29" s="1060"/>
      <c r="L29" s="1060"/>
      <c r="M29" s="1060"/>
      <c r="N29" s="1060"/>
      <c r="O29" s="1060"/>
      <c r="P29" s="1061"/>
      <c r="Q29" s="1067">
        <v>53</v>
      </c>
      <c r="R29" s="1068"/>
      <c r="S29" s="1068"/>
      <c r="T29" s="1068"/>
      <c r="U29" s="1068"/>
      <c r="V29" s="1068">
        <v>50</v>
      </c>
      <c r="W29" s="1068"/>
      <c r="X29" s="1068"/>
      <c r="Y29" s="1068"/>
      <c r="Z29" s="1068"/>
      <c r="AA29" s="1068">
        <v>3</v>
      </c>
      <c r="AB29" s="1068"/>
      <c r="AC29" s="1068"/>
      <c r="AD29" s="1068"/>
      <c r="AE29" s="1069"/>
      <c r="AF29" s="1064">
        <v>3</v>
      </c>
      <c r="AG29" s="1065"/>
      <c r="AH29" s="1065"/>
      <c r="AI29" s="1065"/>
      <c r="AJ29" s="1066"/>
      <c r="AK29" s="1009">
        <v>9309</v>
      </c>
      <c r="AL29" s="1000"/>
      <c r="AM29" s="1000"/>
      <c r="AN29" s="1000"/>
      <c r="AO29" s="1000"/>
      <c r="AP29" s="1000">
        <v>7</v>
      </c>
      <c r="AQ29" s="1000"/>
      <c r="AR29" s="1000"/>
      <c r="AS29" s="1000"/>
      <c r="AT29" s="1000"/>
      <c r="AU29" s="1000">
        <v>4</v>
      </c>
      <c r="AV29" s="1000"/>
      <c r="AW29" s="1000"/>
      <c r="AX29" s="1000"/>
      <c r="AY29" s="1000"/>
      <c r="AZ29" s="1070"/>
      <c r="BA29" s="1070"/>
      <c r="BB29" s="1070"/>
      <c r="BC29" s="1070"/>
      <c r="BD29" s="1070"/>
      <c r="BE29" s="1001"/>
      <c r="BF29" s="1001"/>
      <c r="BG29" s="1001"/>
      <c r="BH29" s="1001"/>
      <c r="BI29" s="1002"/>
      <c r="BJ29" s="231"/>
      <c r="BK29" s="231"/>
      <c r="BL29" s="231"/>
      <c r="BM29" s="231"/>
      <c r="BN29" s="231"/>
      <c r="BO29" s="240"/>
      <c r="BP29" s="240"/>
      <c r="BQ29" s="237">
        <v>23</v>
      </c>
      <c r="BR29" s="238"/>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9"/>
    </row>
    <row r="30" spans="1:131" ht="26.25" customHeight="1" x14ac:dyDescent="0.2">
      <c r="A30" s="241">
        <v>3</v>
      </c>
      <c r="B30" s="1059" t="s">
        <v>407</v>
      </c>
      <c r="C30" s="1060"/>
      <c r="D30" s="1060"/>
      <c r="E30" s="1060"/>
      <c r="F30" s="1060"/>
      <c r="G30" s="1060"/>
      <c r="H30" s="1060"/>
      <c r="I30" s="1060"/>
      <c r="J30" s="1060"/>
      <c r="K30" s="1060"/>
      <c r="L30" s="1060"/>
      <c r="M30" s="1060"/>
      <c r="N30" s="1060"/>
      <c r="O30" s="1060"/>
      <c r="P30" s="1061"/>
      <c r="Q30" s="1067">
        <v>1227</v>
      </c>
      <c r="R30" s="1068"/>
      <c r="S30" s="1068"/>
      <c r="T30" s="1068"/>
      <c r="U30" s="1068"/>
      <c r="V30" s="1068">
        <v>1217</v>
      </c>
      <c r="W30" s="1068"/>
      <c r="X30" s="1068"/>
      <c r="Y30" s="1068"/>
      <c r="Z30" s="1068"/>
      <c r="AA30" s="1068">
        <v>10</v>
      </c>
      <c r="AB30" s="1068"/>
      <c r="AC30" s="1068"/>
      <c r="AD30" s="1068"/>
      <c r="AE30" s="1069"/>
      <c r="AF30" s="1064">
        <v>10</v>
      </c>
      <c r="AG30" s="1065"/>
      <c r="AH30" s="1065"/>
      <c r="AI30" s="1065"/>
      <c r="AJ30" s="1066"/>
      <c r="AK30" s="1009">
        <v>784</v>
      </c>
      <c r="AL30" s="1000"/>
      <c r="AM30" s="1000"/>
      <c r="AN30" s="1000"/>
      <c r="AO30" s="1000"/>
      <c r="AP30" s="1000" t="s">
        <v>539</v>
      </c>
      <c r="AQ30" s="1000"/>
      <c r="AR30" s="1000"/>
      <c r="AS30" s="1000"/>
      <c r="AT30" s="1000"/>
      <c r="AU30" s="1000" t="s">
        <v>539</v>
      </c>
      <c r="AV30" s="1000"/>
      <c r="AW30" s="1000"/>
      <c r="AX30" s="1000"/>
      <c r="AY30" s="1000"/>
      <c r="AZ30" s="1070"/>
      <c r="BA30" s="1070"/>
      <c r="BB30" s="1070"/>
      <c r="BC30" s="1070"/>
      <c r="BD30" s="1070"/>
      <c r="BE30" s="1001"/>
      <c r="BF30" s="1001"/>
      <c r="BG30" s="1001"/>
      <c r="BH30" s="1001"/>
      <c r="BI30" s="1002"/>
      <c r="BJ30" s="231"/>
      <c r="BK30" s="231"/>
      <c r="BL30" s="231"/>
      <c r="BM30" s="231"/>
      <c r="BN30" s="231"/>
      <c r="BO30" s="240"/>
      <c r="BP30" s="240"/>
      <c r="BQ30" s="237">
        <v>24</v>
      </c>
      <c r="BR30" s="238"/>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9"/>
    </row>
    <row r="31" spans="1:131" ht="26.25" customHeight="1" x14ac:dyDescent="0.2">
      <c r="A31" s="241">
        <v>4</v>
      </c>
      <c r="B31" s="1059" t="s">
        <v>408</v>
      </c>
      <c r="C31" s="1060"/>
      <c r="D31" s="1060"/>
      <c r="E31" s="1060"/>
      <c r="F31" s="1060"/>
      <c r="G31" s="1060"/>
      <c r="H31" s="1060"/>
      <c r="I31" s="1060"/>
      <c r="J31" s="1060"/>
      <c r="K31" s="1060"/>
      <c r="L31" s="1060"/>
      <c r="M31" s="1060"/>
      <c r="N31" s="1060"/>
      <c r="O31" s="1060"/>
      <c r="P31" s="1061"/>
      <c r="Q31" s="1067">
        <v>5870</v>
      </c>
      <c r="R31" s="1068"/>
      <c r="S31" s="1068"/>
      <c r="T31" s="1068"/>
      <c r="U31" s="1068"/>
      <c r="V31" s="1068">
        <v>5750</v>
      </c>
      <c r="W31" s="1068"/>
      <c r="X31" s="1068"/>
      <c r="Y31" s="1068"/>
      <c r="Z31" s="1068"/>
      <c r="AA31" s="1068">
        <v>120</v>
      </c>
      <c r="AB31" s="1068"/>
      <c r="AC31" s="1068"/>
      <c r="AD31" s="1068"/>
      <c r="AE31" s="1069"/>
      <c r="AF31" s="1064">
        <v>120</v>
      </c>
      <c r="AG31" s="1065"/>
      <c r="AH31" s="1065"/>
      <c r="AI31" s="1065"/>
      <c r="AJ31" s="1066"/>
      <c r="AK31" s="1009">
        <v>882</v>
      </c>
      <c r="AL31" s="1000"/>
      <c r="AM31" s="1000"/>
      <c r="AN31" s="1000"/>
      <c r="AO31" s="1000"/>
      <c r="AP31" s="1000" t="s">
        <v>539</v>
      </c>
      <c r="AQ31" s="1000"/>
      <c r="AR31" s="1000"/>
      <c r="AS31" s="1000"/>
      <c r="AT31" s="1000"/>
      <c r="AU31" s="1000" t="s">
        <v>539</v>
      </c>
      <c r="AV31" s="1000"/>
      <c r="AW31" s="1000"/>
      <c r="AX31" s="1000"/>
      <c r="AY31" s="1000"/>
      <c r="AZ31" s="1070"/>
      <c r="BA31" s="1070"/>
      <c r="BB31" s="1070"/>
      <c r="BC31" s="1070"/>
      <c r="BD31" s="1070"/>
      <c r="BE31" s="1001"/>
      <c r="BF31" s="1001"/>
      <c r="BG31" s="1001"/>
      <c r="BH31" s="1001"/>
      <c r="BI31" s="1002"/>
      <c r="BJ31" s="231"/>
      <c r="BK31" s="231"/>
      <c r="BL31" s="231"/>
      <c r="BM31" s="231"/>
      <c r="BN31" s="231"/>
      <c r="BO31" s="240"/>
      <c r="BP31" s="240"/>
      <c r="BQ31" s="237">
        <v>25</v>
      </c>
      <c r="BR31" s="238"/>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9"/>
    </row>
    <row r="32" spans="1:131" ht="26.25" customHeight="1" x14ac:dyDescent="0.2">
      <c r="A32" s="241">
        <v>5</v>
      </c>
      <c r="B32" s="1059" t="s">
        <v>409</v>
      </c>
      <c r="C32" s="1060"/>
      <c r="D32" s="1060"/>
      <c r="E32" s="1060"/>
      <c r="F32" s="1060"/>
      <c r="G32" s="1060"/>
      <c r="H32" s="1060"/>
      <c r="I32" s="1060"/>
      <c r="J32" s="1060"/>
      <c r="K32" s="1060"/>
      <c r="L32" s="1060"/>
      <c r="M32" s="1060"/>
      <c r="N32" s="1060"/>
      <c r="O32" s="1060"/>
      <c r="P32" s="1061"/>
      <c r="Q32" s="1067">
        <v>1112</v>
      </c>
      <c r="R32" s="1068"/>
      <c r="S32" s="1068"/>
      <c r="T32" s="1068"/>
      <c r="U32" s="1068"/>
      <c r="V32" s="1068">
        <v>1065</v>
      </c>
      <c r="W32" s="1068"/>
      <c r="X32" s="1068"/>
      <c r="Y32" s="1068"/>
      <c r="Z32" s="1068"/>
      <c r="AA32" s="1068">
        <v>47</v>
      </c>
      <c r="AB32" s="1068"/>
      <c r="AC32" s="1068"/>
      <c r="AD32" s="1068"/>
      <c r="AE32" s="1069"/>
      <c r="AF32" s="1064">
        <v>568</v>
      </c>
      <c r="AG32" s="1065"/>
      <c r="AH32" s="1065"/>
      <c r="AI32" s="1065"/>
      <c r="AJ32" s="1066"/>
      <c r="AK32" s="1009">
        <v>309</v>
      </c>
      <c r="AL32" s="1000"/>
      <c r="AM32" s="1000"/>
      <c r="AN32" s="1000"/>
      <c r="AO32" s="1000"/>
      <c r="AP32" s="1000">
        <v>5229</v>
      </c>
      <c r="AQ32" s="1000"/>
      <c r="AR32" s="1000"/>
      <c r="AS32" s="1000"/>
      <c r="AT32" s="1000"/>
      <c r="AU32" s="1000">
        <v>763</v>
      </c>
      <c r="AV32" s="1000"/>
      <c r="AW32" s="1000"/>
      <c r="AX32" s="1000"/>
      <c r="AY32" s="1000"/>
      <c r="AZ32" s="1070"/>
      <c r="BA32" s="1070"/>
      <c r="BB32" s="1070"/>
      <c r="BC32" s="1070"/>
      <c r="BD32" s="1070"/>
      <c r="BE32" s="1001" t="s">
        <v>410</v>
      </c>
      <c r="BF32" s="1001"/>
      <c r="BG32" s="1001"/>
      <c r="BH32" s="1001"/>
      <c r="BI32" s="1002"/>
      <c r="BJ32" s="231"/>
      <c r="BK32" s="231"/>
      <c r="BL32" s="231"/>
      <c r="BM32" s="231"/>
      <c r="BN32" s="231"/>
      <c r="BO32" s="240"/>
      <c r="BP32" s="240"/>
      <c r="BQ32" s="237">
        <v>26</v>
      </c>
      <c r="BR32" s="238"/>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9"/>
    </row>
    <row r="33" spans="1:131" ht="26.25" customHeight="1" x14ac:dyDescent="0.2">
      <c r="A33" s="241">
        <v>6</v>
      </c>
      <c r="B33" s="1059" t="s">
        <v>411</v>
      </c>
      <c r="C33" s="1060"/>
      <c r="D33" s="1060"/>
      <c r="E33" s="1060"/>
      <c r="F33" s="1060"/>
      <c r="G33" s="1060"/>
      <c r="H33" s="1060"/>
      <c r="I33" s="1060"/>
      <c r="J33" s="1060"/>
      <c r="K33" s="1060"/>
      <c r="L33" s="1060"/>
      <c r="M33" s="1060"/>
      <c r="N33" s="1060"/>
      <c r="O33" s="1060"/>
      <c r="P33" s="1061"/>
      <c r="Q33" s="1067">
        <v>5732</v>
      </c>
      <c r="R33" s="1068"/>
      <c r="S33" s="1068"/>
      <c r="T33" s="1068"/>
      <c r="U33" s="1068"/>
      <c r="V33" s="1068">
        <v>5619</v>
      </c>
      <c r="W33" s="1068"/>
      <c r="X33" s="1068"/>
      <c r="Y33" s="1068"/>
      <c r="Z33" s="1068"/>
      <c r="AA33" s="1068">
        <v>113</v>
      </c>
      <c r="AB33" s="1068"/>
      <c r="AC33" s="1068"/>
      <c r="AD33" s="1068"/>
      <c r="AE33" s="1069"/>
      <c r="AF33" s="1064">
        <v>864</v>
      </c>
      <c r="AG33" s="1065"/>
      <c r="AH33" s="1065"/>
      <c r="AI33" s="1065"/>
      <c r="AJ33" s="1066"/>
      <c r="AK33" s="1009">
        <v>1094</v>
      </c>
      <c r="AL33" s="1000"/>
      <c r="AM33" s="1000"/>
      <c r="AN33" s="1000"/>
      <c r="AO33" s="1000"/>
      <c r="AP33" s="1000">
        <v>12635</v>
      </c>
      <c r="AQ33" s="1000"/>
      <c r="AR33" s="1000"/>
      <c r="AS33" s="1000"/>
      <c r="AT33" s="1000"/>
      <c r="AU33" s="1000">
        <v>7101</v>
      </c>
      <c r="AV33" s="1000"/>
      <c r="AW33" s="1000"/>
      <c r="AX33" s="1000"/>
      <c r="AY33" s="1000"/>
      <c r="AZ33" s="1070"/>
      <c r="BA33" s="1070"/>
      <c r="BB33" s="1070"/>
      <c r="BC33" s="1070"/>
      <c r="BD33" s="1070"/>
      <c r="BE33" s="1001" t="s">
        <v>412</v>
      </c>
      <c r="BF33" s="1001"/>
      <c r="BG33" s="1001"/>
      <c r="BH33" s="1001"/>
      <c r="BI33" s="1002"/>
      <c r="BJ33" s="231"/>
      <c r="BK33" s="231"/>
      <c r="BL33" s="231"/>
      <c r="BM33" s="231"/>
      <c r="BN33" s="231"/>
      <c r="BO33" s="240"/>
      <c r="BP33" s="240"/>
      <c r="BQ33" s="237">
        <v>27</v>
      </c>
      <c r="BR33" s="238"/>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9"/>
    </row>
    <row r="34" spans="1:131" ht="26.25" customHeight="1" x14ac:dyDescent="0.2">
      <c r="A34" s="241">
        <v>7</v>
      </c>
      <c r="B34" s="1059" t="s">
        <v>413</v>
      </c>
      <c r="C34" s="1060"/>
      <c r="D34" s="1060"/>
      <c r="E34" s="1060"/>
      <c r="F34" s="1060"/>
      <c r="G34" s="1060"/>
      <c r="H34" s="1060"/>
      <c r="I34" s="1060"/>
      <c r="J34" s="1060"/>
      <c r="K34" s="1060"/>
      <c r="L34" s="1060"/>
      <c r="M34" s="1060"/>
      <c r="N34" s="1060"/>
      <c r="O34" s="1060"/>
      <c r="P34" s="1061"/>
      <c r="Q34" s="1067">
        <v>597</v>
      </c>
      <c r="R34" s="1068"/>
      <c r="S34" s="1068"/>
      <c r="T34" s="1068"/>
      <c r="U34" s="1068"/>
      <c r="V34" s="1068">
        <v>594</v>
      </c>
      <c r="W34" s="1068"/>
      <c r="X34" s="1068"/>
      <c r="Y34" s="1068"/>
      <c r="Z34" s="1068"/>
      <c r="AA34" s="1068">
        <v>4</v>
      </c>
      <c r="AB34" s="1068"/>
      <c r="AC34" s="1068"/>
      <c r="AD34" s="1068"/>
      <c r="AE34" s="1069"/>
      <c r="AF34" s="1064">
        <v>71</v>
      </c>
      <c r="AG34" s="1065"/>
      <c r="AH34" s="1065"/>
      <c r="AI34" s="1065"/>
      <c r="AJ34" s="1066"/>
      <c r="AK34" s="1009">
        <v>483</v>
      </c>
      <c r="AL34" s="1000"/>
      <c r="AM34" s="1000"/>
      <c r="AN34" s="1000"/>
      <c r="AO34" s="1000"/>
      <c r="AP34" s="1000">
        <v>6665</v>
      </c>
      <c r="AQ34" s="1000"/>
      <c r="AR34" s="1000"/>
      <c r="AS34" s="1000"/>
      <c r="AT34" s="1000"/>
      <c r="AU34" s="1000">
        <v>4105</v>
      </c>
      <c r="AV34" s="1000"/>
      <c r="AW34" s="1000"/>
      <c r="AX34" s="1000"/>
      <c r="AY34" s="1000"/>
      <c r="AZ34" s="1070"/>
      <c r="BA34" s="1070"/>
      <c r="BB34" s="1070"/>
      <c r="BC34" s="1070"/>
      <c r="BD34" s="1070"/>
      <c r="BE34" s="1001" t="s">
        <v>414</v>
      </c>
      <c r="BF34" s="1001"/>
      <c r="BG34" s="1001"/>
      <c r="BH34" s="1001"/>
      <c r="BI34" s="1002"/>
      <c r="BJ34" s="231"/>
      <c r="BK34" s="231"/>
      <c r="BL34" s="231"/>
      <c r="BM34" s="231"/>
      <c r="BN34" s="231"/>
      <c r="BO34" s="240"/>
      <c r="BP34" s="240"/>
      <c r="BQ34" s="237">
        <v>28</v>
      </c>
      <c r="BR34" s="238"/>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9"/>
    </row>
    <row r="35" spans="1:131" ht="26.25" customHeight="1" x14ac:dyDescent="0.2">
      <c r="A35" s="241">
        <v>8</v>
      </c>
      <c r="B35" s="1059" t="s">
        <v>415</v>
      </c>
      <c r="C35" s="1060"/>
      <c r="D35" s="1060"/>
      <c r="E35" s="1060"/>
      <c r="F35" s="1060"/>
      <c r="G35" s="1060"/>
      <c r="H35" s="1060"/>
      <c r="I35" s="1060"/>
      <c r="J35" s="1060"/>
      <c r="K35" s="1060"/>
      <c r="L35" s="1060"/>
      <c r="M35" s="1060"/>
      <c r="N35" s="1060"/>
      <c r="O35" s="1060"/>
      <c r="P35" s="1061"/>
      <c r="Q35" s="1067">
        <v>236</v>
      </c>
      <c r="R35" s="1068"/>
      <c r="S35" s="1068"/>
      <c r="T35" s="1068"/>
      <c r="U35" s="1068"/>
      <c r="V35" s="1068">
        <v>236</v>
      </c>
      <c r="W35" s="1068"/>
      <c r="X35" s="1068"/>
      <c r="Y35" s="1068"/>
      <c r="Z35" s="1068"/>
      <c r="AA35" s="1068" t="s">
        <v>539</v>
      </c>
      <c r="AB35" s="1068"/>
      <c r="AC35" s="1068"/>
      <c r="AD35" s="1068"/>
      <c r="AE35" s="1069"/>
      <c r="AF35" s="1064" t="s">
        <v>416</v>
      </c>
      <c r="AG35" s="1065"/>
      <c r="AH35" s="1065"/>
      <c r="AI35" s="1065"/>
      <c r="AJ35" s="1066"/>
      <c r="AK35" s="1009">
        <v>58</v>
      </c>
      <c r="AL35" s="1000"/>
      <c r="AM35" s="1000"/>
      <c r="AN35" s="1000"/>
      <c r="AO35" s="1000"/>
      <c r="AP35" s="1000">
        <v>635</v>
      </c>
      <c r="AQ35" s="1000"/>
      <c r="AR35" s="1000"/>
      <c r="AS35" s="1000"/>
      <c r="AT35" s="1000"/>
      <c r="AU35" s="1000">
        <v>635</v>
      </c>
      <c r="AV35" s="1000"/>
      <c r="AW35" s="1000"/>
      <c r="AX35" s="1000"/>
      <c r="AY35" s="1000"/>
      <c r="AZ35" s="1070"/>
      <c r="BA35" s="1070"/>
      <c r="BB35" s="1070"/>
      <c r="BC35" s="1070"/>
      <c r="BD35" s="1070"/>
      <c r="BE35" s="1001" t="s">
        <v>417</v>
      </c>
      <c r="BF35" s="1001"/>
      <c r="BG35" s="1001"/>
      <c r="BH35" s="1001"/>
      <c r="BI35" s="1002"/>
      <c r="BJ35" s="231"/>
      <c r="BK35" s="231"/>
      <c r="BL35" s="231"/>
      <c r="BM35" s="231"/>
      <c r="BN35" s="231"/>
      <c r="BO35" s="240"/>
      <c r="BP35" s="240"/>
      <c r="BQ35" s="237">
        <v>29</v>
      </c>
      <c r="BR35" s="238"/>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9"/>
    </row>
    <row r="36" spans="1:131" ht="26.25" customHeight="1" x14ac:dyDescent="0.2">
      <c r="A36" s="241">
        <v>9</v>
      </c>
      <c r="B36" s="1059" t="s">
        <v>418</v>
      </c>
      <c r="C36" s="1060"/>
      <c r="D36" s="1060"/>
      <c r="E36" s="1060"/>
      <c r="F36" s="1060"/>
      <c r="G36" s="1060"/>
      <c r="H36" s="1060"/>
      <c r="I36" s="1060"/>
      <c r="J36" s="1060"/>
      <c r="K36" s="1060"/>
      <c r="L36" s="1060"/>
      <c r="M36" s="1060"/>
      <c r="N36" s="1060"/>
      <c r="O36" s="1060"/>
      <c r="P36" s="1061"/>
      <c r="Q36" s="1067">
        <v>71</v>
      </c>
      <c r="R36" s="1068"/>
      <c r="S36" s="1068"/>
      <c r="T36" s="1068"/>
      <c r="U36" s="1068"/>
      <c r="V36" s="1068">
        <v>71</v>
      </c>
      <c r="W36" s="1068"/>
      <c r="X36" s="1068"/>
      <c r="Y36" s="1068"/>
      <c r="Z36" s="1068"/>
      <c r="AA36" s="1068" t="s">
        <v>539</v>
      </c>
      <c r="AB36" s="1068"/>
      <c r="AC36" s="1068"/>
      <c r="AD36" s="1068"/>
      <c r="AE36" s="1069"/>
      <c r="AF36" s="1064" t="s">
        <v>416</v>
      </c>
      <c r="AG36" s="1065"/>
      <c r="AH36" s="1065"/>
      <c r="AI36" s="1065"/>
      <c r="AJ36" s="1066"/>
      <c r="AK36" s="1009">
        <v>62</v>
      </c>
      <c r="AL36" s="1000"/>
      <c r="AM36" s="1000"/>
      <c r="AN36" s="1000"/>
      <c r="AO36" s="1000"/>
      <c r="AP36" s="1000">
        <v>243</v>
      </c>
      <c r="AQ36" s="1000"/>
      <c r="AR36" s="1000"/>
      <c r="AS36" s="1000"/>
      <c r="AT36" s="1000"/>
      <c r="AU36" s="1000">
        <v>243</v>
      </c>
      <c r="AV36" s="1000"/>
      <c r="AW36" s="1000"/>
      <c r="AX36" s="1000"/>
      <c r="AY36" s="1000"/>
      <c r="AZ36" s="1070"/>
      <c r="BA36" s="1070"/>
      <c r="BB36" s="1070"/>
      <c r="BC36" s="1070"/>
      <c r="BD36" s="1070"/>
      <c r="BE36" s="1001" t="s">
        <v>417</v>
      </c>
      <c r="BF36" s="1001"/>
      <c r="BG36" s="1001"/>
      <c r="BH36" s="1001"/>
      <c r="BI36" s="1002"/>
      <c r="BJ36" s="231"/>
      <c r="BK36" s="231"/>
      <c r="BL36" s="231"/>
      <c r="BM36" s="231"/>
      <c r="BN36" s="231"/>
      <c r="BO36" s="240"/>
      <c r="BP36" s="240"/>
      <c r="BQ36" s="237">
        <v>30</v>
      </c>
      <c r="BR36" s="238"/>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9"/>
    </row>
    <row r="37" spans="1:131" ht="26.25" customHeight="1" x14ac:dyDescent="0.2">
      <c r="A37" s="241">
        <v>10</v>
      </c>
      <c r="B37" s="1059" t="s">
        <v>419</v>
      </c>
      <c r="C37" s="1060"/>
      <c r="D37" s="1060"/>
      <c r="E37" s="1060"/>
      <c r="F37" s="1060"/>
      <c r="G37" s="1060"/>
      <c r="H37" s="1060"/>
      <c r="I37" s="1060"/>
      <c r="J37" s="1060"/>
      <c r="K37" s="1060"/>
      <c r="L37" s="1060"/>
      <c r="M37" s="1060"/>
      <c r="N37" s="1060"/>
      <c r="O37" s="1060"/>
      <c r="P37" s="1061"/>
      <c r="Q37" s="1067">
        <v>16</v>
      </c>
      <c r="R37" s="1068"/>
      <c r="S37" s="1068"/>
      <c r="T37" s="1068"/>
      <c r="U37" s="1068"/>
      <c r="V37" s="1068">
        <v>16</v>
      </c>
      <c r="W37" s="1068"/>
      <c r="X37" s="1068"/>
      <c r="Y37" s="1068"/>
      <c r="Z37" s="1068"/>
      <c r="AA37" s="1068" t="s">
        <v>539</v>
      </c>
      <c r="AB37" s="1068"/>
      <c r="AC37" s="1068"/>
      <c r="AD37" s="1068"/>
      <c r="AE37" s="1069"/>
      <c r="AF37" s="1064" t="s">
        <v>416</v>
      </c>
      <c r="AG37" s="1065"/>
      <c r="AH37" s="1065"/>
      <c r="AI37" s="1065"/>
      <c r="AJ37" s="1066"/>
      <c r="AK37" s="1009" t="s">
        <v>539</v>
      </c>
      <c r="AL37" s="1000"/>
      <c r="AM37" s="1000"/>
      <c r="AN37" s="1000"/>
      <c r="AO37" s="1000"/>
      <c r="AP37" s="1000">
        <v>16</v>
      </c>
      <c r="AQ37" s="1000"/>
      <c r="AR37" s="1000"/>
      <c r="AS37" s="1000"/>
      <c r="AT37" s="1000"/>
      <c r="AU37" s="1000">
        <v>16</v>
      </c>
      <c r="AV37" s="1000"/>
      <c r="AW37" s="1000"/>
      <c r="AX37" s="1000"/>
      <c r="AY37" s="1000"/>
      <c r="AZ37" s="1070"/>
      <c r="BA37" s="1070"/>
      <c r="BB37" s="1070"/>
      <c r="BC37" s="1070"/>
      <c r="BD37" s="1070"/>
      <c r="BE37" s="1001" t="s">
        <v>420</v>
      </c>
      <c r="BF37" s="1001"/>
      <c r="BG37" s="1001"/>
      <c r="BH37" s="1001"/>
      <c r="BI37" s="1002"/>
      <c r="BJ37" s="231"/>
      <c r="BK37" s="231"/>
      <c r="BL37" s="231"/>
      <c r="BM37" s="231"/>
      <c r="BN37" s="231"/>
      <c r="BO37" s="240"/>
      <c r="BP37" s="240"/>
      <c r="BQ37" s="237">
        <v>31</v>
      </c>
      <c r="BR37" s="238"/>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9"/>
    </row>
    <row r="38" spans="1:131" ht="26.25" customHeight="1" x14ac:dyDescent="0.2">
      <c r="A38" s="241">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1"/>
      <c r="BK38" s="231"/>
      <c r="BL38" s="231"/>
      <c r="BM38" s="231"/>
      <c r="BN38" s="231"/>
      <c r="BO38" s="240"/>
      <c r="BP38" s="240"/>
      <c r="BQ38" s="237">
        <v>32</v>
      </c>
      <c r="BR38" s="238"/>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9"/>
    </row>
    <row r="39" spans="1:131" ht="26.25" customHeight="1" x14ac:dyDescent="0.2">
      <c r="A39" s="241">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1"/>
      <c r="BK39" s="231"/>
      <c r="BL39" s="231"/>
      <c r="BM39" s="231"/>
      <c r="BN39" s="231"/>
      <c r="BO39" s="240"/>
      <c r="BP39" s="240"/>
      <c r="BQ39" s="237">
        <v>33</v>
      </c>
      <c r="BR39" s="238"/>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9"/>
    </row>
    <row r="40" spans="1:131" ht="26.25" customHeight="1" x14ac:dyDescent="0.2">
      <c r="A40" s="237">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1"/>
      <c r="BK40" s="231"/>
      <c r="BL40" s="231"/>
      <c r="BM40" s="231"/>
      <c r="BN40" s="231"/>
      <c r="BO40" s="240"/>
      <c r="BP40" s="240"/>
      <c r="BQ40" s="237">
        <v>34</v>
      </c>
      <c r="BR40" s="238"/>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9"/>
    </row>
    <row r="41" spans="1:131" ht="26.25" customHeight="1" x14ac:dyDescent="0.2">
      <c r="A41" s="237">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1"/>
      <c r="BK41" s="231"/>
      <c r="BL41" s="231"/>
      <c r="BM41" s="231"/>
      <c r="BN41" s="231"/>
      <c r="BO41" s="240"/>
      <c r="BP41" s="240"/>
      <c r="BQ41" s="237">
        <v>35</v>
      </c>
      <c r="BR41" s="238"/>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9"/>
    </row>
    <row r="42" spans="1:131" ht="26.25" customHeight="1" x14ac:dyDescent="0.2">
      <c r="A42" s="237">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1"/>
      <c r="BK42" s="231"/>
      <c r="BL42" s="231"/>
      <c r="BM42" s="231"/>
      <c r="BN42" s="231"/>
      <c r="BO42" s="240"/>
      <c r="BP42" s="240"/>
      <c r="BQ42" s="237">
        <v>36</v>
      </c>
      <c r="BR42" s="238"/>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9"/>
    </row>
    <row r="43" spans="1:131" ht="26.25" customHeight="1" x14ac:dyDescent="0.2">
      <c r="A43" s="237">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1"/>
      <c r="BK43" s="231"/>
      <c r="BL43" s="231"/>
      <c r="BM43" s="231"/>
      <c r="BN43" s="231"/>
      <c r="BO43" s="240"/>
      <c r="BP43" s="240"/>
      <c r="BQ43" s="237">
        <v>37</v>
      </c>
      <c r="BR43" s="238"/>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9"/>
    </row>
    <row r="44" spans="1:131" ht="26.25" customHeight="1" x14ac:dyDescent="0.2">
      <c r="A44" s="237">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1"/>
      <c r="BK44" s="231"/>
      <c r="BL44" s="231"/>
      <c r="BM44" s="231"/>
      <c r="BN44" s="231"/>
      <c r="BO44" s="240"/>
      <c r="BP44" s="240"/>
      <c r="BQ44" s="237">
        <v>38</v>
      </c>
      <c r="BR44" s="238"/>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9"/>
    </row>
    <row r="45" spans="1:131" ht="26.25" customHeight="1" x14ac:dyDescent="0.2">
      <c r="A45" s="237">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1"/>
      <c r="BK45" s="231"/>
      <c r="BL45" s="231"/>
      <c r="BM45" s="231"/>
      <c r="BN45" s="231"/>
      <c r="BO45" s="240"/>
      <c r="BP45" s="240"/>
      <c r="BQ45" s="237">
        <v>39</v>
      </c>
      <c r="BR45" s="238"/>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9"/>
    </row>
    <row r="46" spans="1:131" ht="26.25" customHeight="1" x14ac:dyDescent="0.2">
      <c r="A46" s="237">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1"/>
      <c r="BK46" s="231"/>
      <c r="BL46" s="231"/>
      <c r="BM46" s="231"/>
      <c r="BN46" s="231"/>
      <c r="BO46" s="240"/>
      <c r="BP46" s="240"/>
      <c r="BQ46" s="237">
        <v>40</v>
      </c>
      <c r="BR46" s="238"/>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9"/>
    </row>
    <row r="47" spans="1:131" ht="26.25" customHeight="1" x14ac:dyDescent="0.2">
      <c r="A47" s="237">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1"/>
      <c r="BK47" s="231"/>
      <c r="BL47" s="231"/>
      <c r="BM47" s="231"/>
      <c r="BN47" s="231"/>
      <c r="BO47" s="240"/>
      <c r="BP47" s="240"/>
      <c r="BQ47" s="237">
        <v>41</v>
      </c>
      <c r="BR47" s="238"/>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9"/>
    </row>
    <row r="48" spans="1:131" ht="26.25" customHeight="1" x14ac:dyDescent="0.2">
      <c r="A48" s="237">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1"/>
      <c r="BK48" s="231"/>
      <c r="BL48" s="231"/>
      <c r="BM48" s="231"/>
      <c r="BN48" s="231"/>
      <c r="BO48" s="240"/>
      <c r="BP48" s="240"/>
      <c r="BQ48" s="237">
        <v>42</v>
      </c>
      <c r="BR48" s="238"/>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9"/>
    </row>
    <row r="49" spans="1:131" ht="26.25" customHeight="1" x14ac:dyDescent="0.2">
      <c r="A49" s="237">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1"/>
      <c r="BK49" s="231"/>
      <c r="BL49" s="231"/>
      <c r="BM49" s="231"/>
      <c r="BN49" s="231"/>
      <c r="BO49" s="240"/>
      <c r="BP49" s="240"/>
      <c r="BQ49" s="237">
        <v>43</v>
      </c>
      <c r="BR49" s="238"/>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9"/>
    </row>
    <row r="50" spans="1:131" ht="26.25" customHeight="1" x14ac:dyDescent="0.2">
      <c r="A50" s="237">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1"/>
      <c r="BK50" s="231"/>
      <c r="BL50" s="231"/>
      <c r="BM50" s="231"/>
      <c r="BN50" s="231"/>
      <c r="BO50" s="240"/>
      <c r="BP50" s="240"/>
      <c r="BQ50" s="237">
        <v>44</v>
      </c>
      <c r="BR50" s="238"/>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9"/>
    </row>
    <row r="51" spans="1:131" ht="26.25" customHeight="1" x14ac:dyDescent="0.2">
      <c r="A51" s="237">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1"/>
      <c r="BK51" s="231"/>
      <c r="BL51" s="231"/>
      <c r="BM51" s="231"/>
      <c r="BN51" s="231"/>
      <c r="BO51" s="240"/>
      <c r="BP51" s="240"/>
      <c r="BQ51" s="237">
        <v>45</v>
      </c>
      <c r="BR51" s="238"/>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9"/>
    </row>
    <row r="52" spans="1:131" ht="26.25" customHeight="1" x14ac:dyDescent="0.2">
      <c r="A52" s="237">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1"/>
      <c r="BK52" s="231"/>
      <c r="BL52" s="231"/>
      <c r="BM52" s="231"/>
      <c r="BN52" s="231"/>
      <c r="BO52" s="240"/>
      <c r="BP52" s="240"/>
      <c r="BQ52" s="237">
        <v>46</v>
      </c>
      <c r="BR52" s="238"/>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9"/>
    </row>
    <row r="53" spans="1:131" ht="26.25" customHeight="1" x14ac:dyDescent="0.2">
      <c r="A53" s="237">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1"/>
      <c r="BK53" s="231"/>
      <c r="BL53" s="231"/>
      <c r="BM53" s="231"/>
      <c r="BN53" s="231"/>
      <c r="BO53" s="240"/>
      <c r="BP53" s="240"/>
      <c r="BQ53" s="237">
        <v>47</v>
      </c>
      <c r="BR53" s="238"/>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9"/>
    </row>
    <row r="54" spans="1:131" ht="26.25" customHeight="1" x14ac:dyDescent="0.2">
      <c r="A54" s="237">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1"/>
      <c r="BK54" s="231"/>
      <c r="BL54" s="231"/>
      <c r="BM54" s="231"/>
      <c r="BN54" s="231"/>
      <c r="BO54" s="240"/>
      <c r="BP54" s="240"/>
      <c r="BQ54" s="237">
        <v>48</v>
      </c>
      <c r="BR54" s="238"/>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9"/>
    </row>
    <row r="55" spans="1:131" ht="26.25" customHeight="1" x14ac:dyDescent="0.2">
      <c r="A55" s="237">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1"/>
      <c r="BK55" s="231"/>
      <c r="BL55" s="231"/>
      <c r="BM55" s="231"/>
      <c r="BN55" s="231"/>
      <c r="BO55" s="240"/>
      <c r="BP55" s="240"/>
      <c r="BQ55" s="237">
        <v>49</v>
      </c>
      <c r="BR55" s="238"/>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9"/>
    </row>
    <row r="56" spans="1:131" ht="26.25" customHeight="1" x14ac:dyDescent="0.2">
      <c r="A56" s="237">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1"/>
      <c r="BK56" s="231"/>
      <c r="BL56" s="231"/>
      <c r="BM56" s="231"/>
      <c r="BN56" s="231"/>
      <c r="BO56" s="240"/>
      <c r="BP56" s="240"/>
      <c r="BQ56" s="237">
        <v>50</v>
      </c>
      <c r="BR56" s="238"/>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9"/>
    </row>
    <row r="57" spans="1:131" ht="26.25" customHeight="1" x14ac:dyDescent="0.2">
      <c r="A57" s="237">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1"/>
      <c r="BK57" s="231"/>
      <c r="BL57" s="231"/>
      <c r="BM57" s="231"/>
      <c r="BN57" s="231"/>
      <c r="BO57" s="240"/>
      <c r="BP57" s="240"/>
      <c r="BQ57" s="237">
        <v>51</v>
      </c>
      <c r="BR57" s="238"/>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9"/>
    </row>
    <row r="58" spans="1:131" ht="26.25" customHeight="1" x14ac:dyDescent="0.2">
      <c r="A58" s="237">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1"/>
      <c r="BK58" s="231"/>
      <c r="BL58" s="231"/>
      <c r="BM58" s="231"/>
      <c r="BN58" s="231"/>
      <c r="BO58" s="240"/>
      <c r="BP58" s="240"/>
      <c r="BQ58" s="237">
        <v>52</v>
      </c>
      <c r="BR58" s="238"/>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9"/>
    </row>
    <row r="59" spans="1:131" ht="26.25" customHeight="1" x14ac:dyDescent="0.2">
      <c r="A59" s="237">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1"/>
      <c r="BK59" s="231"/>
      <c r="BL59" s="231"/>
      <c r="BM59" s="231"/>
      <c r="BN59" s="231"/>
      <c r="BO59" s="240"/>
      <c r="BP59" s="240"/>
      <c r="BQ59" s="237">
        <v>53</v>
      </c>
      <c r="BR59" s="238"/>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9"/>
    </row>
    <row r="60" spans="1:131" ht="26.25" customHeight="1" x14ac:dyDescent="0.2">
      <c r="A60" s="237">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1"/>
      <c r="BK60" s="231"/>
      <c r="BL60" s="231"/>
      <c r="BM60" s="231"/>
      <c r="BN60" s="231"/>
      <c r="BO60" s="240"/>
      <c r="BP60" s="240"/>
      <c r="BQ60" s="237">
        <v>54</v>
      </c>
      <c r="BR60" s="238"/>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9"/>
    </row>
    <row r="61" spans="1:131" ht="26.25" customHeight="1" thickBot="1" x14ac:dyDescent="0.25">
      <c r="A61" s="237">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1"/>
      <c r="BK61" s="231"/>
      <c r="BL61" s="231"/>
      <c r="BM61" s="231"/>
      <c r="BN61" s="231"/>
      <c r="BO61" s="240"/>
      <c r="BP61" s="240"/>
      <c r="BQ61" s="237">
        <v>55</v>
      </c>
      <c r="BR61" s="238"/>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9"/>
    </row>
    <row r="62" spans="1:131" ht="26.25" customHeight="1" x14ac:dyDescent="0.2">
      <c r="A62" s="237">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421</v>
      </c>
      <c r="BK62" s="1057"/>
      <c r="BL62" s="1057"/>
      <c r="BM62" s="1057"/>
      <c r="BN62" s="1058"/>
      <c r="BO62" s="240"/>
      <c r="BP62" s="240"/>
      <c r="BQ62" s="237">
        <v>56</v>
      </c>
      <c r="BR62" s="238"/>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9"/>
    </row>
    <row r="63" spans="1:131" ht="26.25" customHeight="1" thickBot="1" x14ac:dyDescent="0.25">
      <c r="A63" s="239" t="s">
        <v>392</v>
      </c>
      <c r="B63" s="966" t="s">
        <v>422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1695</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394</v>
      </c>
      <c r="BK63" s="982"/>
      <c r="BL63" s="982"/>
      <c r="BM63" s="982"/>
      <c r="BN63" s="1048"/>
      <c r="BO63" s="240"/>
      <c r="BP63" s="240"/>
      <c r="BQ63" s="237">
        <v>57</v>
      </c>
      <c r="BR63" s="238"/>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9"/>
    </row>
    <row r="65" spans="1:131" ht="26.25" customHeight="1" thickBot="1" x14ac:dyDescent="0.25">
      <c r="A65" s="231" t="s">
        <v>423</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9"/>
    </row>
    <row r="66" spans="1:131" ht="26.25" customHeight="1" x14ac:dyDescent="0.2">
      <c r="A66" s="1024" t="s">
        <v>424</v>
      </c>
      <c r="B66" s="1025"/>
      <c r="C66" s="1025"/>
      <c r="D66" s="1025"/>
      <c r="E66" s="1025"/>
      <c r="F66" s="1025"/>
      <c r="G66" s="1025"/>
      <c r="H66" s="1025"/>
      <c r="I66" s="1025"/>
      <c r="J66" s="1025"/>
      <c r="K66" s="1025"/>
      <c r="L66" s="1025"/>
      <c r="M66" s="1025"/>
      <c r="N66" s="1025"/>
      <c r="O66" s="1025"/>
      <c r="P66" s="1026"/>
      <c r="Q66" s="1030" t="s">
        <v>425</v>
      </c>
      <c r="R66" s="1031"/>
      <c r="S66" s="1031"/>
      <c r="T66" s="1031"/>
      <c r="U66" s="1032"/>
      <c r="V66" s="1030" t="s">
        <v>426</v>
      </c>
      <c r="W66" s="1031"/>
      <c r="X66" s="1031"/>
      <c r="Y66" s="1031"/>
      <c r="Z66" s="1032"/>
      <c r="AA66" s="1030" t="s">
        <v>427</v>
      </c>
      <c r="AB66" s="1031"/>
      <c r="AC66" s="1031"/>
      <c r="AD66" s="1031"/>
      <c r="AE66" s="1032"/>
      <c r="AF66" s="1036" t="s">
        <v>428</v>
      </c>
      <c r="AG66" s="1037"/>
      <c r="AH66" s="1037"/>
      <c r="AI66" s="1037"/>
      <c r="AJ66" s="1038"/>
      <c r="AK66" s="1030" t="s">
        <v>429</v>
      </c>
      <c r="AL66" s="1025"/>
      <c r="AM66" s="1025"/>
      <c r="AN66" s="1025"/>
      <c r="AO66" s="1026"/>
      <c r="AP66" s="1030" t="s">
        <v>430</v>
      </c>
      <c r="AQ66" s="1031"/>
      <c r="AR66" s="1031"/>
      <c r="AS66" s="1031"/>
      <c r="AT66" s="1032"/>
      <c r="AU66" s="1030" t="s">
        <v>431</v>
      </c>
      <c r="AV66" s="1031"/>
      <c r="AW66" s="1031"/>
      <c r="AX66" s="1031"/>
      <c r="AY66" s="1032"/>
      <c r="AZ66" s="1030" t="s">
        <v>376</v>
      </c>
      <c r="BA66" s="1031"/>
      <c r="BB66" s="1031"/>
      <c r="BC66" s="1031"/>
      <c r="BD66" s="1044"/>
      <c r="BE66" s="240"/>
      <c r="BF66" s="240"/>
      <c r="BG66" s="240"/>
      <c r="BH66" s="240"/>
      <c r="BI66" s="240"/>
      <c r="BJ66" s="240"/>
      <c r="BK66" s="240"/>
      <c r="BL66" s="240"/>
      <c r="BM66" s="240"/>
      <c r="BN66" s="240"/>
      <c r="BO66" s="240"/>
      <c r="BP66" s="240"/>
      <c r="BQ66" s="237">
        <v>60</v>
      </c>
      <c r="BR66" s="242"/>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9"/>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0"/>
      <c r="BF67" s="240"/>
      <c r="BG67" s="240"/>
      <c r="BH67" s="240"/>
      <c r="BI67" s="240"/>
      <c r="BJ67" s="240"/>
      <c r="BK67" s="240"/>
      <c r="BL67" s="240"/>
      <c r="BM67" s="240"/>
      <c r="BN67" s="240"/>
      <c r="BO67" s="240"/>
      <c r="BP67" s="240"/>
      <c r="BQ67" s="237">
        <v>61</v>
      </c>
      <c r="BR67" s="242"/>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9"/>
    </row>
    <row r="68" spans="1:131" ht="26.25" customHeight="1" thickTop="1" x14ac:dyDescent="0.2">
      <c r="A68" s="235">
        <v>1</v>
      </c>
      <c r="B68" s="1014" t="s">
        <v>593</v>
      </c>
      <c r="C68" s="1015"/>
      <c r="D68" s="1015"/>
      <c r="E68" s="1015"/>
      <c r="F68" s="1015"/>
      <c r="G68" s="1015"/>
      <c r="H68" s="1015"/>
      <c r="I68" s="1015"/>
      <c r="J68" s="1015"/>
      <c r="K68" s="1015"/>
      <c r="L68" s="1015"/>
      <c r="M68" s="1015"/>
      <c r="N68" s="1015"/>
      <c r="O68" s="1015"/>
      <c r="P68" s="1016"/>
      <c r="Q68" s="1017">
        <v>5057</v>
      </c>
      <c r="R68" s="1011"/>
      <c r="S68" s="1011"/>
      <c r="T68" s="1011"/>
      <c r="U68" s="1011"/>
      <c r="V68" s="1011">
        <v>5036</v>
      </c>
      <c r="W68" s="1011"/>
      <c r="X68" s="1011"/>
      <c r="Y68" s="1011"/>
      <c r="Z68" s="1011"/>
      <c r="AA68" s="1011">
        <v>21</v>
      </c>
      <c r="AB68" s="1011"/>
      <c r="AC68" s="1011"/>
      <c r="AD68" s="1011"/>
      <c r="AE68" s="1011"/>
      <c r="AF68" s="1011">
        <v>21</v>
      </c>
      <c r="AG68" s="1011"/>
      <c r="AH68" s="1011"/>
      <c r="AI68" s="1011"/>
      <c r="AJ68" s="1011"/>
      <c r="AK68" s="1011">
        <v>399</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40"/>
      <c r="BF68" s="240"/>
      <c r="BG68" s="240"/>
      <c r="BH68" s="240"/>
      <c r="BI68" s="240"/>
      <c r="BJ68" s="240"/>
      <c r="BK68" s="240"/>
      <c r="BL68" s="240"/>
      <c r="BM68" s="240"/>
      <c r="BN68" s="240"/>
      <c r="BO68" s="240"/>
      <c r="BP68" s="240"/>
      <c r="BQ68" s="237">
        <v>62</v>
      </c>
      <c r="BR68" s="242"/>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9"/>
    </row>
    <row r="69" spans="1:131" ht="26.25" customHeight="1" x14ac:dyDescent="0.2">
      <c r="A69" s="237">
        <v>2</v>
      </c>
      <c r="B69" s="1003" t="s">
        <v>594</v>
      </c>
      <c r="C69" s="1004"/>
      <c r="D69" s="1004"/>
      <c r="E69" s="1004"/>
      <c r="F69" s="1004"/>
      <c r="G69" s="1004"/>
      <c r="H69" s="1004"/>
      <c r="I69" s="1004"/>
      <c r="J69" s="1004"/>
      <c r="K69" s="1004"/>
      <c r="L69" s="1004"/>
      <c r="M69" s="1004"/>
      <c r="N69" s="1004"/>
      <c r="O69" s="1004"/>
      <c r="P69" s="1005"/>
      <c r="Q69" s="1006">
        <v>489</v>
      </c>
      <c r="R69" s="1000"/>
      <c r="S69" s="1000"/>
      <c r="T69" s="1000"/>
      <c r="U69" s="1000"/>
      <c r="V69" s="1000">
        <v>456</v>
      </c>
      <c r="W69" s="1000"/>
      <c r="X69" s="1000"/>
      <c r="Y69" s="1000"/>
      <c r="Z69" s="1000"/>
      <c r="AA69" s="1000">
        <v>33</v>
      </c>
      <c r="AB69" s="1000"/>
      <c r="AC69" s="1000"/>
      <c r="AD69" s="1000"/>
      <c r="AE69" s="1000"/>
      <c r="AF69" s="1000">
        <v>33</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40"/>
      <c r="BF69" s="240"/>
      <c r="BG69" s="240"/>
      <c r="BH69" s="240"/>
      <c r="BI69" s="240"/>
      <c r="BJ69" s="240"/>
      <c r="BK69" s="240"/>
      <c r="BL69" s="240"/>
      <c r="BM69" s="240"/>
      <c r="BN69" s="240"/>
      <c r="BO69" s="240"/>
      <c r="BP69" s="240"/>
      <c r="BQ69" s="237">
        <v>63</v>
      </c>
      <c r="BR69" s="242"/>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9"/>
    </row>
    <row r="70" spans="1:131" ht="26.25" customHeight="1" x14ac:dyDescent="0.2">
      <c r="A70" s="237">
        <v>3</v>
      </c>
      <c r="B70" s="1003" t="s">
        <v>595</v>
      </c>
      <c r="C70" s="1004"/>
      <c r="D70" s="1004"/>
      <c r="E70" s="1004"/>
      <c r="F70" s="1004"/>
      <c r="G70" s="1004"/>
      <c r="H70" s="1004"/>
      <c r="I70" s="1004"/>
      <c r="J70" s="1004"/>
      <c r="K70" s="1004"/>
      <c r="L70" s="1004"/>
      <c r="M70" s="1004"/>
      <c r="N70" s="1004"/>
      <c r="O70" s="1004"/>
      <c r="P70" s="1005"/>
      <c r="Q70" s="1006">
        <v>121</v>
      </c>
      <c r="R70" s="1000"/>
      <c r="S70" s="1000"/>
      <c r="T70" s="1000"/>
      <c r="U70" s="1000"/>
      <c r="V70" s="1000">
        <v>114</v>
      </c>
      <c r="W70" s="1000"/>
      <c r="X70" s="1000"/>
      <c r="Y70" s="1000"/>
      <c r="Z70" s="1000"/>
      <c r="AA70" s="1000">
        <v>7</v>
      </c>
      <c r="AB70" s="1000"/>
      <c r="AC70" s="1000"/>
      <c r="AD70" s="1000"/>
      <c r="AE70" s="1000"/>
      <c r="AF70" s="1000">
        <v>7</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40"/>
      <c r="BF70" s="240"/>
      <c r="BG70" s="240"/>
      <c r="BH70" s="240"/>
      <c r="BI70" s="240"/>
      <c r="BJ70" s="240"/>
      <c r="BK70" s="240"/>
      <c r="BL70" s="240"/>
      <c r="BM70" s="240"/>
      <c r="BN70" s="240"/>
      <c r="BO70" s="240"/>
      <c r="BP70" s="240"/>
      <c r="BQ70" s="237">
        <v>64</v>
      </c>
      <c r="BR70" s="242"/>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9"/>
    </row>
    <row r="71" spans="1:131" ht="26.25" customHeight="1" x14ac:dyDescent="0.2">
      <c r="A71" s="237">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40"/>
      <c r="BF71" s="240"/>
      <c r="BG71" s="240"/>
      <c r="BH71" s="240"/>
      <c r="BI71" s="240"/>
      <c r="BJ71" s="240"/>
      <c r="BK71" s="240"/>
      <c r="BL71" s="240"/>
      <c r="BM71" s="240"/>
      <c r="BN71" s="240"/>
      <c r="BO71" s="240"/>
      <c r="BP71" s="240"/>
      <c r="BQ71" s="237">
        <v>65</v>
      </c>
      <c r="BR71" s="242"/>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9"/>
    </row>
    <row r="72" spans="1:131" ht="26.25" customHeight="1" x14ac:dyDescent="0.2">
      <c r="A72" s="237">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40"/>
      <c r="BF72" s="240"/>
      <c r="BG72" s="240"/>
      <c r="BH72" s="240"/>
      <c r="BI72" s="240"/>
      <c r="BJ72" s="240"/>
      <c r="BK72" s="240"/>
      <c r="BL72" s="240"/>
      <c r="BM72" s="240"/>
      <c r="BN72" s="240"/>
      <c r="BO72" s="240"/>
      <c r="BP72" s="240"/>
      <c r="BQ72" s="237">
        <v>66</v>
      </c>
      <c r="BR72" s="242"/>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9"/>
    </row>
    <row r="73" spans="1:131" ht="26.25" customHeight="1" x14ac:dyDescent="0.2">
      <c r="A73" s="237">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0"/>
      <c r="BF73" s="240"/>
      <c r="BG73" s="240"/>
      <c r="BH73" s="240"/>
      <c r="BI73" s="240"/>
      <c r="BJ73" s="240"/>
      <c r="BK73" s="240"/>
      <c r="BL73" s="240"/>
      <c r="BM73" s="240"/>
      <c r="BN73" s="240"/>
      <c r="BO73" s="240"/>
      <c r="BP73" s="240"/>
      <c r="BQ73" s="237">
        <v>67</v>
      </c>
      <c r="BR73" s="242"/>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9"/>
    </row>
    <row r="74" spans="1:131" ht="26.25" customHeight="1" x14ac:dyDescent="0.2">
      <c r="A74" s="237">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0"/>
      <c r="BF74" s="240"/>
      <c r="BG74" s="240"/>
      <c r="BH74" s="240"/>
      <c r="BI74" s="240"/>
      <c r="BJ74" s="240"/>
      <c r="BK74" s="240"/>
      <c r="BL74" s="240"/>
      <c r="BM74" s="240"/>
      <c r="BN74" s="240"/>
      <c r="BO74" s="240"/>
      <c r="BP74" s="240"/>
      <c r="BQ74" s="237">
        <v>68</v>
      </c>
      <c r="BR74" s="242"/>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9"/>
    </row>
    <row r="75" spans="1:131" ht="26.25" customHeight="1" x14ac:dyDescent="0.2">
      <c r="A75" s="237">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0"/>
      <c r="BF75" s="240"/>
      <c r="BG75" s="240"/>
      <c r="BH75" s="240"/>
      <c r="BI75" s="240"/>
      <c r="BJ75" s="240"/>
      <c r="BK75" s="240"/>
      <c r="BL75" s="240"/>
      <c r="BM75" s="240"/>
      <c r="BN75" s="240"/>
      <c r="BO75" s="240"/>
      <c r="BP75" s="240"/>
      <c r="BQ75" s="237">
        <v>69</v>
      </c>
      <c r="BR75" s="242"/>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9"/>
    </row>
    <row r="76" spans="1:131" ht="26.25" customHeight="1" x14ac:dyDescent="0.2">
      <c r="A76" s="237">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0"/>
      <c r="BF76" s="240"/>
      <c r="BG76" s="240"/>
      <c r="BH76" s="240"/>
      <c r="BI76" s="240"/>
      <c r="BJ76" s="240"/>
      <c r="BK76" s="240"/>
      <c r="BL76" s="240"/>
      <c r="BM76" s="240"/>
      <c r="BN76" s="240"/>
      <c r="BO76" s="240"/>
      <c r="BP76" s="240"/>
      <c r="BQ76" s="237">
        <v>70</v>
      </c>
      <c r="BR76" s="242"/>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9"/>
    </row>
    <row r="77" spans="1:131" ht="26.25" customHeight="1" x14ac:dyDescent="0.2">
      <c r="A77" s="237">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0"/>
      <c r="BF77" s="240"/>
      <c r="BG77" s="240"/>
      <c r="BH77" s="240"/>
      <c r="BI77" s="240"/>
      <c r="BJ77" s="240"/>
      <c r="BK77" s="240"/>
      <c r="BL77" s="240"/>
      <c r="BM77" s="240"/>
      <c r="BN77" s="240"/>
      <c r="BO77" s="240"/>
      <c r="BP77" s="240"/>
      <c r="BQ77" s="237">
        <v>71</v>
      </c>
      <c r="BR77" s="242"/>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9"/>
    </row>
    <row r="78" spans="1:131" ht="26.25" customHeight="1" x14ac:dyDescent="0.2">
      <c r="A78" s="237">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0"/>
      <c r="BF78" s="240"/>
      <c r="BG78" s="240"/>
      <c r="BH78" s="240"/>
      <c r="BI78" s="240"/>
      <c r="BJ78" s="229"/>
      <c r="BK78" s="229"/>
      <c r="BL78" s="229"/>
      <c r="BM78" s="229"/>
      <c r="BN78" s="229"/>
      <c r="BO78" s="240"/>
      <c r="BP78" s="240"/>
      <c r="BQ78" s="237">
        <v>72</v>
      </c>
      <c r="BR78" s="242"/>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9"/>
    </row>
    <row r="79" spans="1:131" ht="26.25" customHeight="1" x14ac:dyDescent="0.2">
      <c r="A79" s="237">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0"/>
      <c r="BF79" s="240"/>
      <c r="BG79" s="240"/>
      <c r="BH79" s="240"/>
      <c r="BI79" s="240"/>
      <c r="BJ79" s="229"/>
      <c r="BK79" s="229"/>
      <c r="BL79" s="229"/>
      <c r="BM79" s="229"/>
      <c r="BN79" s="229"/>
      <c r="BO79" s="240"/>
      <c r="BP79" s="240"/>
      <c r="BQ79" s="237">
        <v>73</v>
      </c>
      <c r="BR79" s="242"/>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9"/>
    </row>
    <row r="80" spans="1:131" ht="26.25" customHeight="1" x14ac:dyDescent="0.2">
      <c r="A80" s="237">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0"/>
      <c r="BF80" s="240"/>
      <c r="BG80" s="240"/>
      <c r="BH80" s="240"/>
      <c r="BI80" s="240"/>
      <c r="BJ80" s="240"/>
      <c r="BK80" s="240"/>
      <c r="BL80" s="240"/>
      <c r="BM80" s="240"/>
      <c r="BN80" s="240"/>
      <c r="BO80" s="240"/>
      <c r="BP80" s="240"/>
      <c r="BQ80" s="237">
        <v>74</v>
      </c>
      <c r="BR80" s="242"/>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9"/>
    </row>
    <row r="81" spans="1:131" ht="26.25" customHeight="1" x14ac:dyDescent="0.2">
      <c r="A81" s="237">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0"/>
      <c r="BF81" s="240"/>
      <c r="BG81" s="240"/>
      <c r="BH81" s="240"/>
      <c r="BI81" s="240"/>
      <c r="BJ81" s="240"/>
      <c r="BK81" s="240"/>
      <c r="BL81" s="240"/>
      <c r="BM81" s="240"/>
      <c r="BN81" s="240"/>
      <c r="BO81" s="240"/>
      <c r="BP81" s="240"/>
      <c r="BQ81" s="237">
        <v>75</v>
      </c>
      <c r="BR81" s="242"/>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9"/>
    </row>
    <row r="82" spans="1:131" ht="26.25" customHeight="1" x14ac:dyDescent="0.2">
      <c r="A82" s="237">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0"/>
      <c r="BF82" s="240"/>
      <c r="BG82" s="240"/>
      <c r="BH82" s="240"/>
      <c r="BI82" s="240"/>
      <c r="BJ82" s="240"/>
      <c r="BK82" s="240"/>
      <c r="BL82" s="240"/>
      <c r="BM82" s="240"/>
      <c r="BN82" s="240"/>
      <c r="BO82" s="240"/>
      <c r="BP82" s="240"/>
      <c r="BQ82" s="237">
        <v>76</v>
      </c>
      <c r="BR82" s="242"/>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9"/>
    </row>
    <row r="83" spans="1:131" ht="26.25" customHeight="1" x14ac:dyDescent="0.2">
      <c r="A83" s="237">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0"/>
      <c r="BF83" s="240"/>
      <c r="BG83" s="240"/>
      <c r="BH83" s="240"/>
      <c r="BI83" s="240"/>
      <c r="BJ83" s="240"/>
      <c r="BK83" s="240"/>
      <c r="BL83" s="240"/>
      <c r="BM83" s="240"/>
      <c r="BN83" s="240"/>
      <c r="BO83" s="240"/>
      <c r="BP83" s="240"/>
      <c r="BQ83" s="237">
        <v>77</v>
      </c>
      <c r="BR83" s="242"/>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9"/>
    </row>
    <row r="84" spans="1:131" ht="26.25" customHeight="1" x14ac:dyDescent="0.2">
      <c r="A84" s="237">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0"/>
      <c r="BF84" s="240"/>
      <c r="BG84" s="240"/>
      <c r="BH84" s="240"/>
      <c r="BI84" s="240"/>
      <c r="BJ84" s="240"/>
      <c r="BK84" s="240"/>
      <c r="BL84" s="240"/>
      <c r="BM84" s="240"/>
      <c r="BN84" s="240"/>
      <c r="BO84" s="240"/>
      <c r="BP84" s="240"/>
      <c r="BQ84" s="237">
        <v>78</v>
      </c>
      <c r="BR84" s="242"/>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9"/>
    </row>
    <row r="85" spans="1:131" ht="26.25" customHeight="1" x14ac:dyDescent="0.2">
      <c r="A85" s="237">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0"/>
      <c r="BF85" s="240"/>
      <c r="BG85" s="240"/>
      <c r="BH85" s="240"/>
      <c r="BI85" s="240"/>
      <c r="BJ85" s="240"/>
      <c r="BK85" s="240"/>
      <c r="BL85" s="240"/>
      <c r="BM85" s="240"/>
      <c r="BN85" s="240"/>
      <c r="BO85" s="240"/>
      <c r="BP85" s="240"/>
      <c r="BQ85" s="237">
        <v>79</v>
      </c>
      <c r="BR85" s="242"/>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9"/>
    </row>
    <row r="86" spans="1:131" ht="26.25" customHeight="1" x14ac:dyDescent="0.2">
      <c r="A86" s="237">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0"/>
      <c r="BF86" s="240"/>
      <c r="BG86" s="240"/>
      <c r="BH86" s="240"/>
      <c r="BI86" s="240"/>
      <c r="BJ86" s="240"/>
      <c r="BK86" s="240"/>
      <c r="BL86" s="240"/>
      <c r="BM86" s="240"/>
      <c r="BN86" s="240"/>
      <c r="BO86" s="240"/>
      <c r="BP86" s="240"/>
      <c r="BQ86" s="237">
        <v>80</v>
      </c>
      <c r="BR86" s="242"/>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9"/>
    </row>
    <row r="87" spans="1:131" ht="26.25" customHeight="1" x14ac:dyDescent="0.2">
      <c r="A87" s="243">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0"/>
      <c r="BF87" s="240"/>
      <c r="BG87" s="240"/>
      <c r="BH87" s="240"/>
      <c r="BI87" s="240"/>
      <c r="BJ87" s="240"/>
      <c r="BK87" s="240"/>
      <c r="BL87" s="240"/>
      <c r="BM87" s="240"/>
      <c r="BN87" s="240"/>
      <c r="BO87" s="240"/>
      <c r="BP87" s="240"/>
      <c r="BQ87" s="237">
        <v>81</v>
      </c>
      <c r="BR87" s="242"/>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9"/>
    </row>
    <row r="88" spans="1:131" ht="26.25" customHeight="1" thickBot="1" x14ac:dyDescent="0.25">
      <c r="A88" s="239" t="s">
        <v>392</v>
      </c>
      <c r="B88" s="966" t="s">
        <v>432</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40"/>
      <c r="BF88" s="240"/>
      <c r="BG88" s="240"/>
      <c r="BH88" s="240"/>
      <c r="BI88" s="240"/>
      <c r="BJ88" s="240"/>
      <c r="BK88" s="240"/>
      <c r="BL88" s="240"/>
      <c r="BM88" s="240"/>
      <c r="BN88" s="240"/>
      <c r="BO88" s="240"/>
      <c r="BP88" s="240"/>
      <c r="BQ88" s="237">
        <v>82</v>
      </c>
      <c r="BR88" s="242"/>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392</v>
      </c>
      <c r="BR102" s="966" t="s">
        <v>433</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69" t="s">
        <v>434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70" t="s">
        <v>435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436</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437</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971" t="s">
        <v>438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9" customFormat="1" ht="26.25" customHeight="1" x14ac:dyDescent="0.2">
      <c r="A109" s="924" t="s">
        <v>440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441</v>
      </c>
      <c r="AB109" s="925"/>
      <c r="AC109" s="925"/>
      <c r="AD109" s="925"/>
      <c r="AE109" s="926"/>
      <c r="AF109" s="927" t="s">
        <v>442</v>
      </c>
      <c r="AG109" s="925"/>
      <c r="AH109" s="925"/>
      <c r="AI109" s="925"/>
      <c r="AJ109" s="926"/>
      <c r="AK109" s="927" t="s">
        <v>303</v>
      </c>
      <c r="AL109" s="925"/>
      <c r="AM109" s="925"/>
      <c r="AN109" s="925"/>
      <c r="AO109" s="926"/>
      <c r="AP109" s="927" t="s">
        <v>443</v>
      </c>
      <c r="AQ109" s="925"/>
      <c r="AR109" s="925"/>
      <c r="AS109" s="925"/>
      <c r="AT109" s="958"/>
      <c r="AU109" s="924" t="s">
        <v>440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441</v>
      </c>
      <c r="BR109" s="925"/>
      <c r="BS109" s="925"/>
      <c r="BT109" s="925"/>
      <c r="BU109" s="926"/>
      <c r="BV109" s="927" t="s">
        <v>442</v>
      </c>
      <c r="BW109" s="925"/>
      <c r="BX109" s="925"/>
      <c r="BY109" s="925"/>
      <c r="BZ109" s="926"/>
      <c r="CA109" s="927" t="s">
        <v>303</v>
      </c>
      <c r="CB109" s="925"/>
      <c r="CC109" s="925"/>
      <c r="CD109" s="925"/>
      <c r="CE109" s="926"/>
      <c r="CF109" s="965" t="s">
        <v>443</v>
      </c>
      <c r="CG109" s="965"/>
      <c r="CH109" s="965"/>
      <c r="CI109" s="965"/>
      <c r="CJ109" s="965"/>
      <c r="CK109" s="927" t="s">
        <v>444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441</v>
      </c>
      <c r="DH109" s="925"/>
      <c r="DI109" s="925"/>
      <c r="DJ109" s="925"/>
      <c r="DK109" s="926"/>
      <c r="DL109" s="927" t="s">
        <v>442</v>
      </c>
      <c r="DM109" s="925"/>
      <c r="DN109" s="925"/>
      <c r="DO109" s="925"/>
      <c r="DP109" s="926"/>
      <c r="DQ109" s="927" t="s">
        <v>303</v>
      </c>
      <c r="DR109" s="925"/>
      <c r="DS109" s="925"/>
      <c r="DT109" s="925"/>
      <c r="DU109" s="926"/>
      <c r="DV109" s="927" t="s">
        <v>443</v>
      </c>
      <c r="DW109" s="925"/>
      <c r="DX109" s="925"/>
      <c r="DY109" s="925"/>
      <c r="DZ109" s="958"/>
    </row>
    <row r="110" spans="1:131" s="229" customFormat="1" ht="26.25" customHeight="1" x14ac:dyDescent="0.2">
      <c r="A110" s="836" t="s">
        <v>445</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3369395</v>
      </c>
      <c r="AB110" s="918"/>
      <c r="AC110" s="918"/>
      <c r="AD110" s="918"/>
      <c r="AE110" s="919"/>
      <c r="AF110" s="920">
        <v>3307345</v>
      </c>
      <c r="AG110" s="918"/>
      <c r="AH110" s="918"/>
      <c r="AI110" s="918"/>
      <c r="AJ110" s="919"/>
      <c r="AK110" s="920">
        <v>3235797</v>
      </c>
      <c r="AL110" s="918"/>
      <c r="AM110" s="918"/>
      <c r="AN110" s="918"/>
      <c r="AO110" s="919"/>
      <c r="AP110" s="921">
        <v>29.4</v>
      </c>
      <c r="AQ110" s="922"/>
      <c r="AR110" s="922"/>
      <c r="AS110" s="922"/>
      <c r="AT110" s="923"/>
      <c r="AU110" s="959" t="s">
        <v>73</v>
      </c>
      <c r="AV110" s="960"/>
      <c r="AW110" s="960"/>
      <c r="AX110" s="960"/>
      <c r="AY110" s="960"/>
      <c r="AZ110" s="889" t="s">
        <v>446</v>
      </c>
      <c r="BA110" s="837"/>
      <c r="BB110" s="837"/>
      <c r="BC110" s="837"/>
      <c r="BD110" s="837"/>
      <c r="BE110" s="837"/>
      <c r="BF110" s="837"/>
      <c r="BG110" s="837"/>
      <c r="BH110" s="837"/>
      <c r="BI110" s="837"/>
      <c r="BJ110" s="837"/>
      <c r="BK110" s="837"/>
      <c r="BL110" s="837"/>
      <c r="BM110" s="837"/>
      <c r="BN110" s="837"/>
      <c r="BO110" s="837"/>
      <c r="BP110" s="838"/>
      <c r="BQ110" s="890">
        <v>30585053</v>
      </c>
      <c r="BR110" s="871"/>
      <c r="BS110" s="871"/>
      <c r="BT110" s="871"/>
      <c r="BU110" s="871"/>
      <c r="BV110" s="871">
        <v>31148557</v>
      </c>
      <c r="BW110" s="871"/>
      <c r="BX110" s="871"/>
      <c r="BY110" s="871"/>
      <c r="BZ110" s="871"/>
      <c r="CA110" s="871">
        <v>32052771</v>
      </c>
      <c r="CB110" s="871"/>
      <c r="CC110" s="871"/>
      <c r="CD110" s="871"/>
      <c r="CE110" s="871"/>
      <c r="CF110" s="895">
        <v>291.39999999999998</v>
      </c>
      <c r="CG110" s="896"/>
      <c r="CH110" s="896"/>
      <c r="CI110" s="896"/>
      <c r="CJ110" s="896"/>
      <c r="CK110" s="955" t="s">
        <v>447</v>
      </c>
      <c r="CL110" s="848"/>
      <c r="CM110" s="889" t="s">
        <v>448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128</v>
      </c>
      <c r="DH110" s="871"/>
      <c r="DI110" s="871"/>
      <c r="DJ110" s="871"/>
      <c r="DK110" s="871"/>
      <c r="DL110" s="871" t="s">
        <v>128</v>
      </c>
      <c r="DM110" s="871"/>
      <c r="DN110" s="871"/>
      <c r="DO110" s="871"/>
      <c r="DP110" s="871"/>
      <c r="DQ110" s="871" t="s">
        <v>128</v>
      </c>
      <c r="DR110" s="871"/>
      <c r="DS110" s="871"/>
      <c r="DT110" s="871"/>
      <c r="DU110" s="871"/>
      <c r="DV110" s="872" t="s">
        <v>449</v>
      </c>
      <c r="DW110" s="872"/>
      <c r="DX110" s="872"/>
      <c r="DY110" s="872"/>
      <c r="DZ110" s="873"/>
    </row>
    <row r="111" spans="1:131" s="229" customFormat="1" ht="26.25" customHeight="1" x14ac:dyDescent="0.2">
      <c r="A111" s="803" t="s">
        <v>450</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128</v>
      </c>
      <c r="AB111" s="948"/>
      <c r="AC111" s="948"/>
      <c r="AD111" s="948"/>
      <c r="AE111" s="949"/>
      <c r="AF111" s="950" t="s">
        <v>128</v>
      </c>
      <c r="AG111" s="948"/>
      <c r="AH111" s="948"/>
      <c r="AI111" s="948"/>
      <c r="AJ111" s="949"/>
      <c r="AK111" s="950" t="s">
        <v>451</v>
      </c>
      <c r="AL111" s="948"/>
      <c r="AM111" s="948"/>
      <c r="AN111" s="948"/>
      <c r="AO111" s="949"/>
      <c r="AP111" s="951" t="s">
        <v>128</v>
      </c>
      <c r="AQ111" s="952"/>
      <c r="AR111" s="952"/>
      <c r="AS111" s="952"/>
      <c r="AT111" s="953"/>
      <c r="AU111" s="961"/>
      <c r="AV111" s="962"/>
      <c r="AW111" s="962"/>
      <c r="AX111" s="962"/>
      <c r="AY111" s="962"/>
      <c r="AZ111" s="844" t="s">
        <v>452</v>
      </c>
      <c r="BA111" s="781"/>
      <c r="BB111" s="781"/>
      <c r="BC111" s="781"/>
      <c r="BD111" s="781"/>
      <c r="BE111" s="781"/>
      <c r="BF111" s="781"/>
      <c r="BG111" s="781"/>
      <c r="BH111" s="781"/>
      <c r="BI111" s="781"/>
      <c r="BJ111" s="781"/>
      <c r="BK111" s="781"/>
      <c r="BL111" s="781"/>
      <c r="BM111" s="781"/>
      <c r="BN111" s="781"/>
      <c r="BO111" s="781"/>
      <c r="BP111" s="782"/>
      <c r="BQ111" s="845">
        <v>442760</v>
      </c>
      <c r="BR111" s="846"/>
      <c r="BS111" s="846"/>
      <c r="BT111" s="846"/>
      <c r="BU111" s="846"/>
      <c r="BV111" s="846">
        <v>319733</v>
      </c>
      <c r="BW111" s="846"/>
      <c r="BX111" s="846"/>
      <c r="BY111" s="846"/>
      <c r="BZ111" s="846"/>
      <c r="CA111" s="846">
        <v>44016</v>
      </c>
      <c r="CB111" s="846"/>
      <c r="CC111" s="846"/>
      <c r="CD111" s="846"/>
      <c r="CE111" s="846"/>
      <c r="CF111" s="904">
        <v>0.4</v>
      </c>
      <c r="CG111" s="905"/>
      <c r="CH111" s="905"/>
      <c r="CI111" s="905"/>
      <c r="CJ111" s="905"/>
      <c r="CK111" s="956"/>
      <c r="CL111" s="850"/>
      <c r="CM111" s="844" t="s">
        <v>453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128</v>
      </c>
      <c r="DH111" s="846"/>
      <c r="DI111" s="846"/>
      <c r="DJ111" s="846"/>
      <c r="DK111" s="846"/>
      <c r="DL111" s="846" t="s">
        <v>451</v>
      </c>
      <c r="DM111" s="846"/>
      <c r="DN111" s="846"/>
      <c r="DO111" s="846"/>
      <c r="DP111" s="846"/>
      <c r="DQ111" s="846" t="s">
        <v>128</v>
      </c>
      <c r="DR111" s="846"/>
      <c r="DS111" s="846"/>
      <c r="DT111" s="846"/>
      <c r="DU111" s="846"/>
      <c r="DV111" s="823" t="s">
        <v>449</v>
      </c>
      <c r="DW111" s="823"/>
      <c r="DX111" s="823"/>
      <c r="DY111" s="823"/>
      <c r="DZ111" s="824"/>
    </row>
    <row r="112" spans="1:131" s="229" customFormat="1" ht="26.25" customHeight="1" x14ac:dyDescent="0.2">
      <c r="A112" s="941" t="s">
        <v>454</v>
      </c>
      <c r="B112" s="942"/>
      <c r="C112" s="781" t="s">
        <v>455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128</v>
      </c>
      <c r="AB112" s="809"/>
      <c r="AC112" s="809"/>
      <c r="AD112" s="809"/>
      <c r="AE112" s="810"/>
      <c r="AF112" s="811" t="s">
        <v>128</v>
      </c>
      <c r="AG112" s="809"/>
      <c r="AH112" s="809"/>
      <c r="AI112" s="809"/>
      <c r="AJ112" s="810"/>
      <c r="AK112" s="811" t="s">
        <v>128</v>
      </c>
      <c r="AL112" s="809"/>
      <c r="AM112" s="809"/>
      <c r="AN112" s="809"/>
      <c r="AO112" s="810"/>
      <c r="AP112" s="853" t="s">
        <v>128</v>
      </c>
      <c r="AQ112" s="854"/>
      <c r="AR112" s="854"/>
      <c r="AS112" s="854"/>
      <c r="AT112" s="855"/>
      <c r="AU112" s="961"/>
      <c r="AV112" s="962"/>
      <c r="AW112" s="962"/>
      <c r="AX112" s="962"/>
      <c r="AY112" s="962"/>
      <c r="AZ112" s="844" t="s">
        <v>456</v>
      </c>
      <c r="BA112" s="781"/>
      <c r="BB112" s="781"/>
      <c r="BC112" s="781"/>
      <c r="BD112" s="781"/>
      <c r="BE112" s="781"/>
      <c r="BF112" s="781"/>
      <c r="BG112" s="781"/>
      <c r="BH112" s="781"/>
      <c r="BI112" s="781"/>
      <c r="BJ112" s="781"/>
      <c r="BK112" s="781"/>
      <c r="BL112" s="781"/>
      <c r="BM112" s="781"/>
      <c r="BN112" s="781"/>
      <c r="BO112" s="781"/>
      <c r="BP112" s="782"/>
      <c r="BQ112" s="845">
        <v>15416249</v>
      </c>
      <c r="BR112" s="846"/>
      <c r="BS112" s="846"/>
      <c r="BT112" s="846"/>
      <c r="BU112" s="846"/>
      <c r="BV112" s="846">
        <v>12626928</v>
      </c>
      <c r="BW112" s="846"/>
      <c r="BX112" s="846"/>
      <c r="BY112" s="846"/>
      <c r="BZ112" s="846"/>
      <c r="CA112" s="846">
        <v>12867395</v>
      </c>
      <c r="CB112" s="846"/>
      <c r="CC112" s="846"/>
      <c r="CD112" s="846"/>
      <c r="CE112" s="846"/>
      <c r="CF112" s="904">
        <v>117</v>
      </c>
      <c r="CG112" s="905"/>
      <c r="CH112" s="905"/>
      <c r="CI112" s="905"/>
      <c r="CJ112" s="905"/>
      <c r="CK112" s="956"/>
      <c r="CL112" s="850"/>
      <c r="CM112" s="844" t="s">
        <v>457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449</v>
      </c>
      <c r="DH112" s="846"/>
      <c r="DI112" s="846"/>
      <c r="DJ112" s="846"/>
      <c r="DK112" s="846"/>
      <c r="DL112" s="846" t="s">
        <v>128</v>
      </c>
      <c r="DM112" s="846"/>
      <c r="DN112" s="846"/>
      <c r="DO112" s="846"/>
      <c r="DP112" s="846"/>
      <c r="DQ112" s="846" t="s">
        <v>449</v>
      </c>
      <c r="DR112" s="846"/>
      <c r="DS112" s="846"/>
      <c r="DT112" s="846"/>
      <c r="DU112" s="846"/>
      <c r="DV112" s="823" t="s">
        <v>128</v>
      </c>
      <c r="DW112" s="823"/>
      <c r="DX112" s="823"/>
      <c r="DY112" s="823"/>
      <c r="DZ112" s="824"/>
    </row>
    <row r="113" spans="1:130" s="229" customFormat="1" ht="26.25" customHeight="1" x14ac:dyDescent="0.2">
      <c r="A113" s="943"/>
      <c r="B113" s="944"/>
      <c r="C113" s="781" t="s">
        <v>458</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942537</v>
      </c>
      <c r="AB113" s="948"/>
      <c r="AC113" s="948"/>
      <c r="AD113" s="948"/>
      <c r="AE113" s="949"/>
      <c r="AF113" s="950">
        <v>661122</v>
      </c>
      <c r="AG113" s="948"/>
      <c r="AH113" s="948"/>
      <c r="AI113" s="948"/>
      <c r="AJ113" s="949"/>
      <c r="AK113" s="950">
        <v>743909</v>
      </c>
      <c r="AL113" s="948"/>
      <c r="AM113" s="948"/>
      <c r="AN113" s="948"/>
      <c r="AO113" s="949"/>
      <c r="AP113" s="951">
        <v>6.8</v>
      </c>
      <c r="AQ113" s="952"/>
      <c r="AR113" s="952"/>
      <c r="AS113" s="952"/>
      <c r="AT113" s="953"/>
      <c r="AU113" s="961"/>
      <c r="AV113" s="962"/>
      <c r="AW113" s="962"/>
      <c r="AX113" s="962"/>
      <c r="AY113" s="962"/>
      <c r="AZ113" s="844" t="s">
        <v>459</v>
      </c>
      <c r="BA113" s="781"/>
      <c r="BB113" s="781"/>
      <c r="BC113" s="781"/>
      <c r="BD113" s="781"/>
      <c r="BE113" s="781"/>
      <c r="BF113" s="781"/>
      <c r="BG113" s="781"/>
      <c r="BH113" s="781"/>
      <c r="BI113" s="781"/>
      <c r="BJ113" s="781"/>
      <c r="BK113" s="781"/>
      <c r="BL113" s="781"/>
      <c r="BM113" s="781"/>
      <c r="BN113" s="781"/>
      <c r="BO113" s="781"/>
      <c r="BP113" s="782"/>
      <c r="BQ113" s="845" t="s">
        <v>128</v>
      </c>
      <c r="BR113" s="846"/>
      <c r="BS113" s="846"/>
      <c r="BT113" s="846"/>
      <c r="BU113" s="846"/>
      <c r="BV113" s="846" t="s">
        <v>449</v>
      </c>
      <c r="BW113" s="846"/>
      <c r="BX113" s="846"/>
      <c r="BY113" s="846"/>
      <c r="BZ113" s="846"/>
      <c r="CA113" s="846" t="s">
        <v>128</v>
      </c>
      <c r="CB113" s="846"/>
      <c r="CC113" s="846"/>
      <c r="CD113" s="846"/>
      <c r="CE113" s="846"/>
      <c r="CF113" s="904" t="s">
        <v>451</v>
      </c>
      <c r="CG113" s="905"/>
      <c r="CH113" s="905"/>
      <c r="CI113" s="905"/>
      <c r="CJ113" s="905"/>
      <c r="CK113" s="956"/>
      <c r="CL113" s="850"/>
      <c r="CM113" s="844" t="s">
        <v>460</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451</v>
      </c>
      <c r="DH113" s="809"/>
      <c r="DI113" s="809"/>
      <c r="DJ113" s="809"/>
      <c r="DK113" s="810"/>
      <c r="DL113" s="811" t="s">
        <v>128</v>
      </c>
      <c r="DM113" s="809"/>
      <c r="DN113" s="809"/>
      <c r="DO113" s="809"/>
      <c r="DP113" s="810"/>
      <c r="DQ113" s="811" t="s">
        <v>449</v>
      </c>
      <c r="DR113" s="809"/>
      <c r="DS113" s="809"/>
      <c r="DT113" s="809"/>
      <c r="DU113" s="810"/>
      <c r="DV113" s="853" t="s">
        <v>128</v>
      </c>
      <c r="DW113" s="854"/>
      <c r="DX113" s="854"/>
      <c r="DY113" s="854"/>
      <c r="DZ113" s="855"/>
    </row>
    <row r="114" spans="1:130" s="229" customFormat="1" ht="26.25" customHeight="1" x14ac:dyDescent="0.2">
      <c r="A114" s="943"/>
      <c r="B114" s="944"/>
      <c r="C114" s="781" t="s">
        <v>461</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128</v>
      </c>
      <c r="AB114" s="809"/>
      <c r="AC114" s="809"/>
      <c r="AD114" s="809"/>
      <c r="AE114" s="810"/>
      <c r="AF114" s="811" t="s">
        <v>128</v>
      </c>
      <c r="AG114" s="809"/>
      <c r="AH114" s="809"/>
      <c r="AI114" s="809"/>
      <c r="AJ114" s="810"/>
      <c r="AK114" s="811" t="s">
        <v>128</v>
      </c>
      <c r="AL114" s="809"/>
      <c r="AM114" s="809"/>
      <c r="AN114" s="809"/>
      <c r="AO114" s="810"/>
      <c r="AP114" s="853" t="s">
        <v>449</v>
      </c>
      <c r="AQ114" s="854"/>
      <c r="AR114" s="854"/>
      <c r="AS114" s="854"/>
      <c r="AT114" s="855"/>
      <c r="AU114" s="961"/>
      <c r="AV114" s="962"/>
      <c r="AW114" s="962"/>
      <c r="AX114" s="962"/>
      <c r="AY114" s="962"/>
      <c r="AZ114" s="844" t="s">
        <v>462</v>
      </c>
      <c r="BA114" s="781"/>
      <c r="BB114" s="781"/>
      <c r="BC114" s="781"/>
      <c r="BD114" s="781"/>
      <c r="BE114" s="781"/>
      <c r="BF114" s="781"/>
      <c r="BG114" s="781"/>
      <c r="BH114" s="781"/>
      <c r="BI114" s="781"/>
      <c r="BJ114" s="781"/>
      <c r="BK114" s="781"/>
      <c r="BL114" s="781"/>
      <c r="BM114" s="781"/>
      <c r="BN114" s="781"/>
      <c r="BO114" s="781"/>
      <c r="BP114" s="782"/>
      <c r="BQ114" s="845">
        <v>4055649</v>
      </c>
      <c r="BR114" s="846"/>
      <c r="BS114" s="846"/>
      <c r="BT114" s="846"/>
      <c r="BU114" s="846"/>
      <c r="BV114" s="846">
        <v>3980374</v>
      </c>
      <c r="BW114" s="846"/>
      <c r="BX114" s="846"/>
      <c r="BY114" s="846"/>
      <c r="BZ114" s="846"/>
      <c r="CA114" s="846">
        <v>3904178</v>
      </c>
      <c r="CB114" s="846"/>
      <c r="CC114" s="846"/>
      <c r="CD114" s="846"/>
      <c r="CE114" s="846"/>
      <c r="CF114" s="904">
        <v>35.5</v>
      </c>
      <c r="CG114" s="905"/>
      <c r="CH114" s="905"/>
      <c r="CI114" s="905"/>
      <c r="CJ114" s="905"/>
      <c r="CK114" s="956"/>
      <c r="CL114" s="850"/>
      <c r="CM114" s="844" t="s">
        <v>463</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451</v>
      </c>
      <c r="DH114" s="809"/>
      <c r="DI114" s="809"/>
      <c r="DJ114" s="809"/>
      <c r="DK114" s="810"/>
      <c r="DL114" s="811" t="s">
        <v>128</v>
      </c>
      <c r="DM114" s="809"/>
      <c r="DN114" s="809"/>
      <c r="DO114" s="809"/>
      <c r="DP114" s="810"/>
      <c r="DQ114" s="811" t="s">
        <v>128</v>
      </c>
      <c r="DR114" s="809"/>
      <c r="DS114" s="809"/>
      <c r="DT114" s="809"/>
      <c r="DU114" s="810"/>
      <c r="DV114" s="853" t="s">
        <v>128</v>
      </c>
      <c r="DW114" s="854"/>
      <c r="DX114" s="854"/>
      <c r="DY114" s="854"/>
      <c r="DZ114" s="855"/>
    </row>
    <row r="115" spans="1:130" s="229" customFormat="1" ht="26.25" customHeight="1" x14ac:dyDescent="0.2">
      <c r="A115" s="943"/>
      <c r="B115" s="944"/>
      <c r="C115" s="781" t="s">
        <v>464</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127506</v>
      </c>
      <c r="AB115" s="948"/>
      <c r="AC115" s="948"/>
      <c r="AD115" s="948"/>
      <c r="AE115" s="949"/>
      <c r="AF115" s="950">
        <v>129741</v>
      </c>
      <c r="AG115" s="948"/>
      <c r="AH115" s="948"/>
      <c r="AI115" s="948"/>
      <c r="AJ115" s="949"/>
      <c r="AK115" s="950">
        <v>131939</v>
      </c>
      <c r="AL115" s="948"/>
      <c r="AM115" s="948"/>
      <c r="AN115" s="948"/>
      <c r="AO115" s="949"/>
      <c r="AP115" s="951">
        <v>1.2</v>
      </c>
      <c r="AQ115" s="952"/>
      <c r="AR115" s="952"/>
      <c r="AS115" s="952"/>
      <c r="AT115" s="953"/>
      <c r="AU115" s="961"/>
      <c r="AV115" s="962"/>
      <c r="AW115" s="962"/>
      <c r="AX115" s="962"/>
      <c r="AY115" s="962"/>
      <c r="AZ115" s="844" t="s">
        <v>465</v>
      </c>
      <c r="BA115" s="781"/>
      <c r="BB115" s="781"/>
      <c r="BC115" s="781"/>
      <c r="BD115" s="781"/>
      <c r="BE115" s="781"/>
      <c r="BF115" s="781"/>
      <c r="BG115" s="781"/>
      <c r="BH115" s="781"/>
      <c r="BI115" s="781"/>
      <c r="BJ115" s="781"/>
      <c r="BK115" s="781"/>
      <c r="BL115" s="781"/>
      <c r="BM115" s="781"/>
      <c r="BN115" s="781"/>
      <c r="BO115" s="781"/>
      <c r="BP115" s="782"/>
      <c r="BQ115" s="845" t="s">
        <v>128</v>
      </c>
      <c r="BR115" s="846"/>
      <c r="BS115" s="846"/>
      <c r="BT115" s="846"/>
      <c r="BU115" s="846"/>
      <c r="BV115" s="846" t="s">
        <v>449</v>
      </c>
      <c r="BW115" s="846"/>
      <c r="BX115" s="846"/>
      <c r="BY115" s="846"/>
      <c r="BZ115" s="846"/>
      <c r="CA115" s="846" t="s">
        <v>451</v>
      </c>
      <c r="CB115" s="846"/>
      <c r="CC115" s="846"/>
      <c r="CD115" s="846"/>
      <c r="CE115" s="846"/>
      <c r="CF115" s="904" t="s">
        <v>128</v>
      </c>
      <c r="CG115" s="905"/>
      <c r="CH115" s="905"/>
      <c r="CI115" s="905"/>
      <c r="CJ115" s="905"/>
      <c r="CK115" s="956"/>
      <c r="CL115" s="850"/>
      <c r="CM115" s="844" t="s">
        <v>466</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449</v>
      </c>
      <c r="DH115" s="809"/>
      <c r="DI115" s="809"/>
      <c r="DJ115" s="809"/>
      <c r="DK115" s="810"/>
      <c r="DL115" s="811" t="s">
        <v>449</v>
      </c>
      <c r="DM115" s="809"/>
      <c r="DN115" s="809"/>
      <c r="DO115" s="809"/>
      <c r="DP115" s="810"/>
      <c r="DQ115" s="811" t="s">
        <v>449</v>
      </c>
      <c r="DR115" s="809"/>
      <c r="DS115" s="809"/>
      <c r="DT115" s="809"/>
      <c r="DU115" s="810"/>
      <c r="DV115" s="853" t="s">
        <v>128</v>
      </c>
      <c r="DW115" s="854"/>
      <c r="DX115" s="854"/>
      <c r="DY115" s="854"/>
      <c r="DZ115" s="855"/>
    </row>
    <row r="116" spans="1:130" s="229" customFormat="1" ht="26.25" customHeight="1" x14ac:dyDescent="0.2">
      <c r="A116" s="945"/>
      <c r="B116" s="946"/>
      <c r="C116" s="868" t="s">
        <v>467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128</v>
      </c>
      <c r="AB116" s="809"/>
      <c r="AC116" s="809"/>
      <c r="AD116" s="809"/>
      <c r="AE116" s="810"/>
      <c r="AF116" s="811" t="s">
        <v>128</v>
      </c>
      <c r="AG116" s="809"/>
      <c r="AH116" s="809"/>
      <c r="AI116" s="809"/>
      <c r="AJ116" s="810"/>
      <c r="AK116" s="811">
        <v>97</v>
      </c>
      <c r="AL116" s="809"/>
      <c r="AM116" s="809"/>
      <c r="AN116" s="809"/>
      <c r="AO116" s="810"/>
      <c r="AP116" s="853">
        <v>0</v>
      </c>
      <c r="AQ116" s="854"/>
      <c r="AR116" s="854"/>
      <c r="AS116" s="854"/>
      <c r="AT116" s="855"/>
      <c r="AU116" s="961"/>
      <c r="AV116" s="962"/>
      <c r="AW116" s="962"/>
      <c r="AX116" s="962"/>
      <c r="AY116" s="962"/>
      <c r="AZ116" s="938" t="s">
        <v>468</v>
      </c>
      <c r="BA116" s="939"/>
      <c r="BB116" s="939"/>
      <c r="BC116" s="939"/>
      <c r="BD116" s="939"/>
      <c r="BE116" s="939"/>
      <c r="BF116" s="939"/>
      <c r="BG116" s="939"/>
      <c r="BH116" s="939"/>
      <c r="BI116" s="939"/>
      <c r="BJ116" s="939"/>
      <c r="BK116" s="939"/>
      <c r="BL116" s="939"/>
      <c r="BM116" s="939"/>
      <c r="BN116" s="939"/>
      <c r="BO116" s="939"/>
      <c r="BP116" s="940"/>
      <c r="BQ116" s="845" t="s">
        <v>128</v>
      </c>
      <c r="BR116" s="846"/>
      <c r="BS116" s="846"/>
      <c r="BT116" s="846"/>
      <c r="BU116" s="846"/>
      <c r="BV116" s="846" t="s">
        <v>449</v>
      </c>
      <c r="BW116" s="846"/>
      <c r="BX116" s="846"/>
      <c r="BY116" s="846"/>
      <c r="BZ116" s="846"/>
      <c r="CA116" s="846" t="s">
        <v>449</v>
      </c>
      <c r="CB116" s="846"/>
      <c r="CC116" s="846"/>
      <c r="CD116" s="846"/>
      <c r="CE116" s="846"/>
      <c r="CF116" s="904" t="s">
        <v>128</v>
      </c>
      <c r="CG116" s="905"/>
      <c r="CH116" s="905"/>
      <c r="CI116" s="905"/>
      <c r="CJ116" s="905"/>
      <c r="CK116" s="956"/>
      <c r="CL116" s="850"/>
      <c r="CM116" s="844" t="s">
        <v>469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43840</v>
      </c>
      <c r="DH116" s="809"/>
      <c r="DI116" s="809"/>
      <c r="DJ116" s="809"/>
      <c r="DK116" s="810"/>
      <c r="DL116" s="811">
        <v>32880</v>
      </c>
      <c r="DM116" s="809"/>
      <c r="DN116" s="809"/>
      <c r="DO116" s="809"/>
      <c r="DP116" s="810"/>
      <c r="DQ116" s="811">
        <v>22173</v>
      </c>
      <c r="DR116" s="809"/>
      <c r="DS116" s="809"/>
      <c r="DT116" s="809"/>
      <c r="DU116" s="810"/>
      <c r="DV116" s="853">
        <v>0.2</v>
      </c>
      <c r="DW116" s="854"/>
      <c r="DX116" s="854"/>
      <c r="DY116" s="854"/>
      <c r="DZ116" s="855"/>
    </row>
    <row r="117" spans="1:130" s="229" customFormat="1" ht="26.25" customHeight="1" x14ac:dyDescent="0.2">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470</v>
      </c>
      <c r="Z117" s="926"/>
      <c r="AA117" s="931">
        <v>4439438</v>
      </c>
      <c r="AB117" s="932"/>
      <c r="AC117" s="932"/>
      <c r="AD117" s="932"/>
      <c r="AE117" s="933"/>
      <c r="AF117" s="934">
        <v>4098208</v>
      </c>
      <c r="AG117" s="932"/>
      <c r="AH117" s="932"/>
      <c r="AI117" s="932"/>
      <c r="AJ117" s="933"/>
      <c r="AK117" s="934">
        <v>4111742</v>
      </c>
      <c r="AL117" s="932"/>
      <c r="AM117" s="932"/>
      <c r="AN117" s="932"/>
      <c r="AO117" s="933"/>
      <c r="AP117" s="935"/>
      <c r="AQ117" s="936"/>
      <c r="AR117" s="936"/>
      <c r="AS117" s="936"/>
      <c r="AT117" s="937"/>
      <c r="AU117" s="961"/>
      <c r="AV117" s="962"/>
      <c r="AW117" s="962"/>
      <c r="AX117" s="962"/>
      <c r="AY117" s="962"/>
      <c r="AZ117" s="892" t="s">
        <v>471</v>
      </c>
      <c r="BA117" s="893"/>
      <c r="BB117" s="893"/>
      <c r="BC117" s="893"/>
      <c r="BD117" s="893"/>
      <c r="BE117" s="893"/>
      <c r="BF117" s="893"/>
      <c r="BG117" s="893"/>
      <c r="BH117" s="893"/>
      <c r="BI117" s="893"/>
      <c r="BJ117" s="893"/>
      <c r="BK117" s="893"/>
      <c r="BL117" s="893"/>
      <c r="BM117" s="893"/>
      <c r="BN117" s="893"/>
      <c r="BO117" s="893"/>
      <c r="BP117" s="894"/>
      <c r="BQ117" s="845" t="s">
        <v>449</v>
      </c>
      <c r="BR117" s="846"/>
      <c r="BS117" s="846"/>
      <c r="BT117" s="846"/>
      <c r="BU117" s="846"/>
      <c r="BV117" s="846" t="s">
        <v>128</v>
      </c>
      <c r="BW117" s="846"/>
      <c r="BX117" s="846"/>
      <c r="BY117" s="846"/>
      <c r="BZ117" s="846"/>
      <c r="CA117" s="846" t="s">
        <v>451</v>
      </c>
      <c r="CB117" s="846"/>
      <c r="CC117" s="846"/>
      <c r="CD117" s="846"/>
      <c r="CE117" s="846"/>
      <c r="CF117" s="904" t="s">
        <v>449</v>
      </c>
      <c r="CG117" s="905"/>
      <c r="CH117" s="905"/>
      <c r="CI117" s="905"/>
      <c r="CJ117" s="905"/>
      <c r="CK117" s="956"/>
      <c r="CL117" s="850"/>
      <c r="CM117" s="844" t="s">
        <v>472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128</v>
      </c>
      <c r="DM117" s="809"/>
      <c r="DN117" s="809"/>
      <c r="DO117" s="809"/>
      <c r="DP117" s="810"/>
      <c r="DQ117" s="811" t="s">
        <v>128</v>
      </c>
      <c r="DR117" s="809"/>
      <c r="DS117" s="809"/>
      <c r="DT117" s="809"/>
      <c r="DU117" s="810"/>
      <c r="DV117" s="853" t="s">
        <v>449</v>
      </c>
      <c r="DW117" s="854"/>
      <c r="DX117" s="854"/>
      <c r="DY117" s="854"/>
      <c r="DZ117" s="855"/>
    </row>
    <row r="118" spans="1:130" s="229" customFormat="1" ht="26.25" customHeight="1" x14ac:dyDescent="0.2">
      <c r="A118" s="924" t="s">
        <v>444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441</v>
      </c>
      <c r="AB118" s="925"/>
      <c r="AC118" s="925"/>
      <c r="AD118" s="925"/>
      <c r="AE118" s="926"/>
      <c r="AF118" s="927" t="s">
        <v>442</v>
      </c>
      <c r="AG118" s="925"/>
      <c r="AH118" s="925"/>
      <c r="AI118" s="925"/>
      <c r="AJ118" s="926"/>
      <c r="AK118" s="927" t="s">
        <v>303</v>
      </c>
      <c r="AL118" s="925"/>
      <c r="AM118" s="925"/>
      <c r="AN118" s="925"/>
      <c r="AO118" s="926"/>
      <c r="AP118" s="928" t="s">
        <v>443</v>
      </c>
      <c r="AQ118" s="929"/>
      <c r="AR118" s="929"/>
      <c r="AS118" s="929"/>
      <c r="AT118" s="930"/>
      <c r="AU118" s="961"/>
      <c r="AV118" s="962"/>
      <c r="AW118" s="962"/>
      <c r="AX118" s="962"/>
      <c r="AY118" s="962"/>
      <c r="AZ118" s="867" t="s">
        <v>473</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449</v>
      </c>
      <c r="BW118" s="874"/>
      <c r="BX118" s="874"/>
      <c r="BY118" s="874"/>
      <c r="BZ118" s="874"/>
      <c r="CA118" s="874" t="s">
        <v>128</v>
      </c>
      <c r="CB118" s="874"/>
      <c r="CC118" s="874"/>
      <c r="CD118" s="874"/>
      <c r="CE118" s="874"/>
      <c r="CF118" s="904" t="s">
        <v>449</v>
      </c>
      <c r="CG118" s="905"/>
      <c r="CH118" s="905"/>
      <c r="CI118" s="905"/>
      <c r="CJ118" s="905"/>
      <c r="CK118" s="956"/>
      <c r="CL118" s="850"/>
      <c r="CM118" s="844" t="s">
        <v>474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449</v>
      </c>
      <c r="DH118" s="809"/>
      <c r="DI118" s="809"/>
      <c r="DJ118" s="809"/>
      <c r="DK118" s="810"/>
      <c r="DL118" s="811" t="s">
        <v>128</v>
      </c>
      <c r="DM118" s="809"/>
      <c r="DN118" s="809"/>
      <c r="DO118" s="809"/>
      <c r="DP118" s="810"/>
      <c r="DQ118" s="811" t="s">
        <v>128</v>
      </c>
      <c r="DR118" s="809"/>
      <c r="DS118" s="809"/>
      <c r="DT118" s="809"/>
      <c r="DU118" s="810"/>
      <c r="DV118" s="853" t="s">
        <v>128</v>
      </c>
      <c r="DW118" s="854"/>
      <c r="DX118" s="854"/>
      <c r="DY118" s="854"/>
      <c r="DZ118" s="855"/>
    </row>
    <row r="119" spans="1:130" s="229" customFormat="1" ht="26.25" customHeight="1" x14ac:dyDescent="0.2">
      <c r="A119" s="847" t="s">
        <v>447</v>
      </c>
      <c r="B119" s="848"/>
      <c r="C119" s="889" t="s">
        <v>448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449</v>
      </c>
      <c r="AB119" s="918"/>
      <c r="AC119" s="918"/>
      <c r="AD119" s="918"/>
      <c r="AE119" s="919"/>
      <c r="AF119" s="920" t="s">
        <v>128</v>
      </c>
      <c r="AG119" s="918"/>
      <c r="AH119" s="918"/>
      <c r="AI119" s="918"/>
      <c r="AJ119" s="919"/>
      <c r="AK119" s="920" t="s">
        <v>128</v>
      </c>
      <c r="AL119" s="918"/>
      <c r="AM119" s="918"/>
      <c r="AN119" s="918"/>
      <c r="AO119" s="919"/>
      <c r="AP119" s="921" t="s">
        <v>128</v>
      </c>
      <c r="AQ119" s="922"/>
      <c r="AR119" s="922"/>
      <c r="AS119" s="922"/>
      <c r="AT119" s="923"/>
      <c r="AU119" s="963"/>
      <c r="AV119" s="964"/>
      <c r="AW119" s="964"/>
      <c r="AX119" s="964"/>
      <c r="AY119" s="964"/>
      <c r="AZ119" s="250" t="s">
        <v>184</v>
      </c>
      <c r="BA119" s="250"/>
      <c r="BB119" s="250"/>
      <c r="BC119" s="250"/>
      <c r="BD119" s="250"/>
      <c r="BE119" s="250"/>
      <c r="BF119" s="250"/>
      <c r="BG119" s="250"/>
      <c r="BH119" s="250"/>
      <c r="BI119" s="250"/>
      <c r="BJ119" s="250"/>
      <c r="BK119" s="250"/>
      <c r="BL119" s="250"/>
      <c r="BM119" s="250"/>
      <c r="BN119" s="250"/>
      <c r="BO119" s="906" t="s">
        <v>475</v>
      </c>
      <c r="BP119" s="907"/>
      <c r="BQ119" s="908">
        <v>50499711</v>
      </c>
      <c r="BR119" s="874"/>
      <c r="BS119" s="874"/>
      <c r="BT119" s="874"/>
      <c r="BU119" s="874"/>
      <c r="BV119" s="874">
        <v>48075592</v>
      </c>
      <c r="BW119" s="874"/>
      <c r="BX119" s="874"/>
      <c r="BY119" s="874"/>
      <c r="BZ119" s="874"/>
      <c r="CA119" s="874">
        <v>48868360</v>
      </c>
      <c r="CB119" s="874"/>
      <c r="CC119" s="874"/>
      <c r="CD119" s="874"/>
      <c r="CE119" s="874"/>
      <c r="CF119" s="777"/>
      <c r="CG119" s="778"/>
      <c r="CH119" s="778"/>
      <c r="CI119" s="778"/>
      <c r="CJ119" s="863"/>
      <c r="CK119" s="957"/>
      <c r="CL119" s="852"/>
      <c r="CM119" s="867" t="s">
        <v>476</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398920</v>
      </c>
      <c r="DH119" s="793"/>
      <c r="DI119" s="793"/>
      <c r="DJ119" s="793"/>
      <c r="DK119" s="794"/>
      <c r="DL119" s="795">
        <v>286853</v>
      </c>
      <c r="DM119" s="793"/>
      <c r="DN119" s="793"/>
      <c r="DO119" s="793"/>
      <c r="DP119" s="794"/>
      <c r="DQ119" s="795">
        <v>21843</v>
      </c>
      <c r="DR119" s="793"/>
      <c r="DS119" s="793"/>
      <c r="DT119" s="793"/>
      <c r="DU119" s="794"/>
      <c r="DV119" s="877">
        <v>0.2</v>
      </c>
      <c r="DW119" s="878"/>
      <c r="DX119" s="878"/>
      <c r="DY119" s="878"/>
      <c r="DZ119" s="879"/>
    </row>
    <row r="120" spans="1:130" s="229" customFormat="1" ht="26.25" customHeight="1" x14ac:dyDescent="0.2">
      <c r="A120" s="849"/>
      <c r="B120" s="850"/>
      <c r="C120" s="844" t="s">
        <v>453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128</v>
      </c>
      <c r="AB120" s="809"/>
      <c r="AC120" s="809"/>
      <c r="AD120" s="809"/>
      <c r="AE120" s="810"/>
      <c r="AF120" s="811" t="s">
        <v>451</v>
      </c>
      <c r="AG120" s="809"/>
      <c r="AH120" s="809"/>
      <c r="AI120" s="809"/>
      <c r="AJ120" s="810"/>
      <c r="AK120" s="811" t="s">
        <v>128</v>
      </c>
      <c r="AL120" s="809"/>
      <c r="AM120" s="809"/>
      <c r="AN120" s="809"/>
      <c r="AO120" s="810"/>
      <c r="AP120" s="853" t="s">
        <v>449</v>
      </c>
      <c r="AQ120" s="854"/>
      <c r="AR120" s="854"/>
      <c r="AS120" s="854"/>
      <c r="AT120" s="855"/>
      <c r="AU120" s="909" t="s">
        <v>477</v>
      </c>
      <c r="AV120" s="910"/>
      <c r="AW120" s="910"/>
      <c r="AX120" s="910"/>
      <c r="AY120" s="911"/>
      <c r="AZ120" s="889" t="s">
        <v>478</v>
      </c>
      <c r="BA120" s="837"/>
      <c r="BB120" s="837"/>
      <c r="BC120" s="837"/>
      <c r="BD120" s="837"/>
      <c r="BE120" s="837"/>
      <c r="BF120" s="837"/>
      <c r="BG120" s="837"/>
      <c r="BH120" s="837"/>
      <c r="BI120" s="837"/>
      <c r="BJ120" s="837"/>
      <c r="BK120" s="837"/>
      <c r="BL120" s="837"/>
      <c r="BM120" s="837"/>
      <c r="BN120" s="837"/>
      <c r="BO120" s="837"/>
      <c r="BP120" s="838"/>
      <c r="BQ120" s="890">
        <v>4659765</v>
      </c>
      <c r="BR120" s="871"/>
      <c r="BS120" s="871"/>
      <c r="BT120" s="871"/>
      <c r="BU120" s="871"/>
      <c r="BV120" s="871">
        <v>4336225</v>
      </c>
      <c r="BW120" s="871"/>
      <c r="BX120" s="871"/>
      <c r="BY120" s="871"/>
      <c r="BZ120" s="871"/>
      <c r="CA120" s="871">
        <v>4470390</v>
      </c>
      <c r="CB120" s="871"/>
      <c r="CC120" s="871"/>
      <c r="CD120" s="871"/>
      <c r="CE120" s="871"/>
      <c r="CF120" s="895">
        <v>40.6</v>
      </c>
      <c r="CG120" s="896"/>
      <c r="CH120" s="896"/>
      <c r="CI120" s="896"/>
      <c r="CJ120" s="896"/>
      <c r="CK120" s="897" t="s">
        <v>479</v>
      </c>
      <c r="CL120" s="881"/>
      <c r="CM120" s="881"/>
      <c r="CN120" s="881"/>
      <c r="CO120" s="882"/>
      <c r="CP120" s="901" t="s">
        <v>480</v>
      </c>
      <c r="CQ120" s="902"/>
      <c r="CR120" s="902"/>
      <c r="CS120" s="902"/>
      <c r="CT120" s="902"/>
      <c r="CU120" s="902"/>
      <c r="CV120" s="902"/>
      <c r="CW120" s="902"/>
      <c r="CX120" s="902"/>
      <c r="CY120" s="902"/>
      <c r="CZ120" s="902"/>
      <c r="DA120" s="902"/>
      <c r="DB120" s="902"/>
      <c r="DC120" s="902"/>
      <c r="DD120" s="902"/>
      <c r="DE120" s="902"/>
      <c r="DF120" s="903"/>
      <c r="DG120" s="890">
        <v>6876710</v>
      </c>
      <c r="DH120" s="871"/>
      <c r="DI120" s="871"/>
      <c r="DJ120" s="871"/>
      <c r="DK120" s="871"/>
      <c r="DL120" s="871">
        <v>7101610</v>
      </c>
      <c r="DM120" s="871"/>
      <c r="DN120" s="871"/>
      <c r="DO120" s="871"/>
      <c r="DP120" s="871"/>
      <c r="DQ120" s="871">
        <v>7101091</v>
      </c>
      <c r="DR120" s="871"/>
      <c r="DS120" s="871"/>
      <c r="DT120" s="871"/>
      <c r="DU120" s="871"/>
      <c r="DV120" s="872">
        <v>64.599999999999994</v>
      </c>
      <c r="DW120" s="872"/>
      <c r="DX120" s="872"/>
      <c r="DY120" s="872"/>
      <c r="DZ120" s="873"/>
    </row>
    <row r="121" spans="1:130" s="229" customFormat="1" ht="26.25" customHeight="1" x14ac:dyDescent="0.2">
      <c r="A121" s="849"/>
      <c r="B121" s="850"/>
      <c r="C121" s="892" t="s">
        <v>481</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128</v>
      </c>
      <c r="AB121" s="809"/>
      <c r="AC121" s="809"/>
      <c r="AD121" s="809"/>
      <c r="AE121" s="810"/>
      <c r="AF121" s="811" t="s">
        <v>449</v>
      </c>
      <c r="AG121" s="809"/>
      <c r="AH121" s="809"/>
      <c r="AI121" s="809"/>
      <c r="AJ121" s="810"/>
      <c r="AK121" s="811" t="s">
        <v>128</v>
      </c>
      <c r="AL121" s="809"/>
      <c r="AM121" s="809"/>
      <c r="AN121" s="809"/>
      <c r="AO121" s="810"/>
      <c r="AP121" s="853" t="s">
        <v>128</v>
      </c>
      <c r="AQ121" s="854"/>
      <c r="AR121" s="854"/>
      <c r="AS121" s="854"/>
      <c r="AT121" s="855"/>
      <c r="AU121" s="912"/>
      <c r="AV121" s="913"/>
      <c r="AW121" s="913"/>
      <c r="AX121" s="913"/>
      <c r="AY121" s="914"/>
      <c r="AZ121" s="844" t="s">
        <v>482</v>
      </c>
      <c r="BA121" s="781"/>
      <c r="BB121" s="781"/>
      <c r="BC121" s="781"/>
      <c r="BD121" s="781"/>
      <c r="BE121" s="781"/>
      <c r="BF121" s="781"/>
      <c r="BG121" s="781"/>
      <c r="BH121" s="781"/>
      <c r="BI121" s="781"/>
      <c r="BJ121" s="781"/>
      <c r="BK121" s="781"/>
      <c r="BL121" s="781"/>
      <c r="BM121" s="781"/>
      <c r="BN121" s="781"/>
      <c r="BO121" s="781"/>
      <c r="BP121" s="782"/>
      <c r="BQ121" s="845">
        <v>1376295</v>
      </c>
      <c r="BR121" s="846"/>
      <c r="BS121" s="846"/>
      <c r="BT121" s="846"/>
      <c r="BU121" s="846"/>
      <c r="BV121" s="846">
        <v>1467864</v>
      </c>
      <c r="BW121" s="846"/>
      <c r="BX121" s="846"/>
      <c r="BY121" s="846"/>
      <c r="BZ121" s="846"/>
      <c r="CA121" s="846">
        <v>1635192</v>
      </c>
      <c r="CB121" s="846"/>
      <c r="CC121" s="846"/>
      <c r="CD121" s="846"/>
      <c r="CE121" s="846"/>
      <c r="CF121" s="904">
        <v>14.9</v>
      </c>
      <c r="CG121" s="905"/>
      <c r="CH121" s="905"/>
      <c r="CI121" s="905"/>
      <c r="CJ121" s="905"/>
      <c r="CK121" s="898"/>
      <c r="CL121" s="884"/>
      <c r="CM121" s="884"/>
      <c r="CN121" s="884"/>
      <c r="CO121" s="885"/>
      <c r="CP121" s="864" t="s">
        <v>483</v>
      </c>
      <c r="CQ121" s="865"/>
      <c r="CR121" s="865"/>
      <c r="CS121" s="865"/>
      <c r="CT121" s="865"/>
      <c r="CU121" s="865"/>
      <c r="CV121" s="865"/>
      <c r="CW121" s="865"/>
      <c r="CX121" s="865"/>
      <c r="CY121" s="865"/>
      <c r="CZ121" s="865"/>
      <c r="DA121" s="865"/>
      <c r="DB121" s="865"/>
      <c r="DC121" s="865"/>
      <c r="DD121" s="865"/>
      <c r="DE121" s="865"/>
      <c r="DF121" s="866"/>
      <c r="DG121" s="845" t="s">
        <v>128</v>
      </c>
      <c r="DH121" s="846"/>
      <c r="DI121" s="846"/>
      <c r="DJ121" s="846"/>
      <c r="DK121" s="846"/>
      <c r="DL121" s="846">
        <v>3802039</v>
      </c>
      <c r="DM121" s="846"/>
      <c r="DN121" s="846"/>
      <c r="DO121" s="846"/>
      <c r="DP121" s="846"/>
      <c r="DQ121" s="846">
        <v>4105425</v>
      </c>
      <c r="DR121" s="846"/>
      <c r="DS121" s="846"/>
      <c r="DT121" s="846"/>
      <c r="DU121" s="846"/>
      <c r="DV121" s="823">
        <v>37.299999999999997</v>
      </c>
      <c r="DW121" s="823"/>
      <c r="DX121" s="823"/>
      <c r="DY121" s="823"/>
      <c r="DZ121" s="824"/>
    </row>
    <row r="122" spans="1:130" s="229" customFormat="1" ht="26.25" customHeight="1" x14ac:dyDescent="0.2">
      <c r="A122" s="849"/>
      <c r="B122" s="850"/>
      <c r="C122" s="844" t="s">
        <v>463</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449</v>
      </c>
      <c r="AB122" s="809"/>
      <c r="AC122" s="809"/>
      <c r="AD122" s="809"/>
      <c r="AE122" s="810"/>
      <c r="AF122" s="811" t="s">
        <v>128</v>
      </c>
      <c r="AG122" s="809"/>
      <c r="AH122" s="809"/>
      <c r="AI122" s="809"/>
      <c r="AJ122" s="810"/>
      <c r="AK122" s="811" t="s">
        <v>128</v>
      </c>
      <c r="AL122" s="809"/>
      <c r="AM122" s="809"/>
      <c r="AN122" s="809"/>
      <c r="AO122" s="810"/>
      <c r="AP122" s="853" t="s">
        <v>128</v>
      </c>
      <c r="AQ122" s="854"/>
      <c r="AR122" s="854"/>
      <c r="AS122" s="854"/>
      <c r="AT122" s="855"/>
      <c r="AU122" s="912"/>
      <c r="AV122" s="913"/>
      <c r="AW122" s="913"/>
      <c r="AX122" s="913"/>
      <c r="AY122" s="914"/>
      <c r="AZ122" s="867" t="s">
        <v>484</v>
      </c>
      <c r="BA122" s="868"/>
      <c r="BB122" s="868"/>
      <c r="BC122" s="868"/>
      <c r="BD122" s="868"/>
      <c r="BE122" s="868"/>
      <c r="BF122" s="868"/>
      <c r="BG122" s="868"/>
      <c r="BH122" s="868"/>
      <c r="BI122" s="868"/>
      <c r="BJ122" s="868"/>
      <c r="BK122" s="868"/>
      <c r="BL122" s="868"/>
      <c r="BM122" s="868"/>
      <c r="BN122" s="868"/>
      <c r="BO122" s="868"/>
      <c r="BP122" s="869"/>
      <c r="BQ122" s="908">
        <v>33598642</v>
      </c>
      <c r="BR122" s="874"/>
      <c r="BS122" s="874"/>
      <c r="BT122" s="874"/>
      <c r="BU122" s="874"/>
      <c r="BV122" s="874">
        <v>32988095</v>
      </c>
      <c r="BW122" s="874"/>
      <c r="BX122" s="874"/>
      <c r="BY122" s="874"/>
      <c r="BZ122" s="874"/>
      <c r="CA122" s="874">
        <v>33048940</v>
      </c>
      <c r="CB122" s="874"/>
      <c r="CC122" s="874"/>
      <c r="CD122" s="874"/>
      <c r="CE122" s="874"/>
      <c r="CF122" s="875">
        <v>300.39999999999998</v>
      </c>
      <c r="CG122" s="876"/>
      <c r="CH122" s="876"/>
      <c r="CI122" s="876"/>
      <c r="CJ122" s="876"/>
      <c r="CK122" s="898"/>
      <c r="CL122" s="884"/>
      <c r="CM122" s="884"/>
      <c r="CN122" s="884"/>
      <c r="CO122" s="885"/>
      <c r="CP122" s="864" t="s">
        <v>485</v>
      </c>
      <c r="CQ122" s="865"/>
      <c r="CR122" s="865"/>
      <c r="CS122" s="865"/>
      <c r="CT122" s="865"/>
      <c r="CU122" s="865"/>
      <c r="CV122" s="865"/>
      <c r="CW122" s="865"/>
      <c r="CX122" s="865"/>
      <c r="CY122" s="865"/>
      <c r="CZ122" s="865"/>
      <c r="DA122" s="865"/>
      <c r="DB122" s="865"/>
      <c r="DC122" s="865"/>
      <c r="DD122" s="865"/>
      <c r="DE122" s="865"/>
      <c r="DF122" s="866"/>
      <c r="DG122" s="845">
        <v>1063491</v>
      </c>
      <c r="DH122" s="846"/>
      <c r="DI122" s="846"/>
      <c r="DJ122" s="846"/>
      <c r="DK122" s="846"/>
      <c r="DL122" s="846">
        <v>827557</v>
      </c>
      <c r="DM122" s="846"/>
      <c r="DN122" s="846"/>
      <c r="DO122" s="846"/>
      <c r="DP122" s="846"/>
      <c r="DQ122" s="846">
        <v>763390</v>
      </c>
      <c r="DR122" s="846"/>
      <c r="DS122" s="846"/>
      <c r="DT122" s="846"/>
      <c r="DU122" s="846"/>
      <c r="DV122" s="823">
        <v>6.9</v>
      </c>
      <c r="DW122" s="823"/>
      <c r="DX122" s="823"/>
      <c r="DY122" s="823"/>
      <c r="DZ122" s="824"/>
    </row>
    <row r="123" spans="1:130" s="229" customFormat="1" ht="26.25" customHeight="1" x14ac:dyDescent="0.2">
      <c r="A123" s="849"/>
      <c r="B123" s="850"/>
      <c r="C123" s="844" t="s">
        <v>469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11529</v>
      </c>
      <c r="AB123" s="809"/>
      <c r="AC123" s="809"/>
      <c r="AD123" s="809"/>
      <c r="AE123" s="810"/>
      <c r="AF123" s="811">
        <v>11403</v>
      </c>
      <c r="AG123" s="809"/>
      <c r="AH123" s="809"/>
      <c r="AI123" s="809"/>
      <c r="AJ123" s="810"/>
      <c r="AK123" s="811">
        <v>11276</v>
      </c>
      <c r="AL123" s="809"/>
      <c r="AM123" s="809"/>
      <c r="AN123" s="809"/>
      <c r="AO123" s="810"/>
      <c r="AP123" s="853">
        <v>0.1</v>
      </c>
      <c r="AQ123" s="854"/>
      <c r="AR123" s="854"/>
      <c r="AS123" s="854"/>
      <c r="AT123" s="855"/>
      <c r="AU123" s="915"/>
      <c r="AV123" s="916"/>
      <c r="AW123" s="916"/>
      <c r="AX123" s="916"/>
      <c r="AY123" s="916"/>
      <c r="AZ123" s="250" t="s">
        <v>184</v>
      </c>
      <c r="BA123" s="250"/>
      <c r="BB123" s="250"/>
      <c r="BC123" s="250"/>
      <c r="BD123" s="250"/>
      <c r="BE123" s="250"/>
      <c r="BF123" s="250"/>
      <c r="BG123" s="250"/>
      <c r="BH123" s="250"/>
      <c r="BI123" s="250"/>
      <c r="BJ123" s="250"/>
      <c r="BK123" s="250"/>
      <c r="BL123" s="250"/>
      <c r="BM123" s="250"/>
      <c r="BN123" s="250"/>
      <c r="BO123" s="906" t="s">
        <v>486</v>
      </c>
      <c r="BP123" s="907"/>
      <c r="BQ123" s="861">
        <v>39634702</v>
      </c>
      <c r="BR123" s="862"/>
      <c r="BS123" s="862"/>
      <c r="BT123" s="862"/>
      <c r="BU123" s="862"/>
      <c r="BV123" s="862">
        <v>38792184</v>
      </c>
      <c r="BW123" s="862"/>
      <c r="BX123" s="862"/>
      <c r="BY123" s="862"/>
      <c r="BZ123" s="862"/>
      <c r="CA123" s="862">
        <v>39154522</v>
      </c>
      <c r="CB123" s="862"/>
      <c r="CC123" s="862"/>
      <c r="CD123" s="862"/>
      <c r="CE123" s="862"/>
      <c r="CF123" s="777"/>
      <c r="CG123" s="778"/>
      <c r="CH123" s="778"/>
      <c r="CI123" s="778"/>
      <c r="CJ123" s="863"/>
      <c r="CK123" s="898"/>
      <c r="CL123" s="884"/>
      <c r="CM123" s="884"/>
      <c r="CN123" s="884"/>
      <c r="CO123" s="885"/>
      <c r="CP123" s="864" t="s">
        <v>487</v>
      </c>
      <c r="CQ123" s="865"/>
      <c r="CR123" s="865"/>
      <c r="CS123" s="865"/>
      <c r="CT123" s="865"/>
      <c r="CU123" s="865"/>
      <c r="CV123" s="865"/>
      <c r="CW123" s="865"/>
      <c r="CX123" s="865"/>
      <c r="CY123" s="865"/>
      <c r="CZ123" s="865"/>
      <c r="DA123" s="865"/>
      <c r="DB123" s="865"/>
      <c r="DC123" s="865"/>
      <c r="DD123" s="865"/>
      <c r="DE123" s="865"/>
      <c r="DF123" s="866"/>
      <c r="DG123" s="808">
        <v>555452</v>
      </c>
      <c r="DH123" s="809"/>
      <c r="DI123" s="809"/>
      <c r="DJ123" s="809"/>
      <c r="DK123" s="810"/>
      <c r="DL123" s="811">
        <v>600016</v>
      </c>
      <c r="DM123" s="809"/>
      <c r="DN123" s="809"/>
      <c r="DO123" s="809"/>
      <c r="DP123" s="810"/>
      <c r="DQ123" s="811">
        <v>634572</v>
      </c>
      <c r="DR123" s="809"/>
      <c r="DS123" s="809"/>
      <c r="DT123" s="809"/>
      <c r="DU123" s="810"/>
      <c r="DV123" s="853">
        <v>5.8</v>
      </c>
      <c r="DW123" s="854"/>
      <c r="DX123" s="854"/>
      <c r="DY123" s="854"/>
      <c r="DZ123" s="855"/>
    </row>
    <row r="124" spans="1:130" s="229" customFormat="1" ht="26.25" customHeight="1" thickBot="1" x14ac:dyDescent="0.25">
      <c r="A124" s="849"/>
      <c r="B124" s="850"/>
      <c r="C124" s="844" t="s">
        <v>472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128</v>
      </c>
      <c r="AB124" s="809"/>
      <c r="AC124" s="809"/>
      <c r="AD124" s="809"/>
      <c r="AE124" s="810"/>
      <c r="AF124" s="811" t="s">
        <v>451</v>
      </c>
      <c r="AG124" s="809"/>
      <c r="AH124" s="809"/>
      <c r="AI124" s="809"/>
      <c r="AJ124" s="810"/>
      <c r="AK124" s="811" t="s">
        <v>449</v>
      </c>
      <c r="AL124" s="809"/>
      <c r="AM124" s="809"/>
      <c r="AN124" s="809"/>
      <c r="AO124" s="810"/>
      <c r="AP124" s="853" t="s">
        <v>451</v>
      </c>
      <c r="AQ124" s="854"/>
      <c r="AR124" s="854"/>
      <c r="AS124" s="854"/>
      <c r="AT124" s="855"/>
      <c r="AU124" s="856" t="s">
        <v>488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105.4</v>
      </c>
      <c r="BR124" s="860"/>
      <c r="BS124" s="860"/>
      <c r="BT124" s="860"/>
      <c r="BU124" s="860"/>
      <c r="BV124" s="860">
        <v>87.3</v>
      </c>
      <c r="BW124" s="860"/>
      <c r="BX124" s="860"/>
      <c r="BY124" s="860"/>
      <c r="BZ124" s="860"/>
      <c r="CA124" s="860">
        <v>88.3</v>
      </c>
      <c r="CB124" s="860"/>
      <c r="CC124" s="860"/>
      <c r="CD124" s="860"/>
      <c r="CE124" s="860"/>
      <c r="CF124" s="755"/>
      <c r="CG124" s="756"/>
      <c r="CH124" s="756"/>
      <c r="CI124" s="756"/>
      <c r="CJ124" s="891"/>
      <c r="CK124" s="899"/>
      <c r="CL124" s="899"/>
      <c r="CM124" s="899"/>
      <c r="CN124" s="899"/>
      <c r="CO124" s="900"/>
      <c r="CP124" s="864" t="s">
        <v>489</v>
      </c>
      <c r="CQ124" s="865"/>
      <c r="CR124" s="865"/>
      <c r="CS124" s="865"/>
      <c r="CT124" s="865"/>
      <c r="CU124" s="865"/>
      <c r="CV124" s="865"/>
      <c r="CW124" s="865"/>
      <c r="CX124" s="865"/>
      <c r="CY124" s="865"/>
      <c r="CZ124" s="865"/>
      <c r="DA124" s="865"/>
      <c r="DB124" s="865"/>
      <c r="DC124" s="865"/>
      <c r="DD124" s="865"/>
      <c r="DE124" s="865"/>
      <c r="DF124" s="866"/>
      <c r="DG124" s="792">
        <v>6920596</v>
      </c>
      <c r="DH124" s="793"/>
      <c r="DI124" s="793"/>
      <c r="DJ124" s="793"/>
      <c r="DK124" s="794"/>
      <c r="DL124" s="795">
        <v>295706</v>
      </c>
      <c r="DM124" s="793"/>
      <c r="DN124" s="793"/>
      <c r="DO124" s="793"/>
      <c r="DP124" s="794"/>
      <c r="DQ124" s="795">
        <v>262917</v>
      </c>
      <c r="DR124" s="793"/>
      <c r="DS124" s="793"/>
      <c r="DT124" s="793"/>
      <c r="DU124" s="794"/>
      <c r="DV124" s="877">
        <v>2.4</v>
      </c>
      <c r="DW124" s="878"/>
      <c r="DX124" s="878"/>
      <c r="DY124" s="878"/>
      <c r="DZ124" s="879"/>
    </row>
    <row r="125" spans="1:130" s="229" customFormat="1" ht="26.25" customHeight="1" x14ac:dyDescent="0.2">
      <c r="A125" s="849"/>
      <c r="B125" s="850"/>
      <c r="C125" s="844" t="s">
        <v>474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449</v>
      </c>
      <c r="AG125" s="809"/>
      <c r="AH125" s="809"/>
      <c r="AI125" s="809"/>
      <c r="AJ125" s="810"/>
      <c r="AK125" s="811" t="s">
        <v>449</v>
      </c>
      <c r="AL125" s="809"/>
      <c r="AM125" s="809"/>
      <c r="AN125" s="809"/>
      <c r="AO125" s="810"/>
      <c r="AP125" s="853" t="s">
        <v>449</v>
      </c>
      <c r="AQ125" s="854"/>
      <c r="AR125" s="854"/>
      <c r="AS125" s="854"/>
      <c r="AT125" s="855"/>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80" t="s">
        <v>490</v>
      </c>
      <c r="CL125" s="881"/>
      <c r="CM125" s="881"/>
      <c r="CN125" s="881"/>
      <c r="CO125" s="882"/>
      <c r="CP125" s="889" t="s">
        <v>491</v>
      </c>
      <c r="CQ125" s="837"/>
      <c r="CR125" s="837"/>
      <c r="CS125" s="837"/>
      <c r="CT125" s="837"/>
      <c r="CU125" s="837"/>
      <c r="CV125" s="837"/>
      <c r="CW125" s="837"/>
      <c r="CX125" s="837"/>
      <c r="CY125" s="837"/>
      <c r="CZ125" s="837"/>
      <c r="DA125" s="837"/>
      <c r="DB125" s="837"/>
      <c r="DC125" s="837"/>
      <c r="DD125" s="837"/>
      <c r="DE125" s="837"/>
      <c r="DF125" s="838"/>
      <c r="DG125" s="890" t="s">
        <v>449</v>
      </c>
      <c r="DH125" s="871"/>
      <c r="DI125" s="871"/>
      <c r="DJ125" s="871"/>
      <c r="DK125" s="871"/>
      <c r="DL125" s="871" t="s">
        <v>449</v>
      </c>
      <c r="DM125" s="871"/>
      <c r="DN125" s="871"/>
      <c r="DO125" s="871"/>
      <c r="DP125" s="871"/>
      <c r="DQ125" s="871" t="s">
        <v>449</v>
      </c>
      <c r="DR125" s="871"/>
      <c r="DS125" s="871"/>
      <c r="DT125" s="871"/>
      <c r="DU125" s="871"/>
      <c r="DV125" s="872" t="s">
        <v>128</v>
      </c>
      <c r="DW125" s="872"/>
      <c r="DX125" s="872"/>
      <c r="DY125" s="872"/>
      <c r="DZ125" s="873"/>
    </row>
    <row r="126" spans="1:130" s="229" customFormat="1" ht="26.25" customHeight="1" thickBot="1" x14ac:dyDescent="0.25">
      <c r="A126" s="849"/>
      <c r="B126" s="850"/>
      <c r="C126" s="844" t="s">
        <v>476</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115977</v>
      </c>
      <c r="AB126" s="809"/>
      <c r="AC126" s="809"/>
      <c r="AD126" s="809"/>
      <c r="AE126" s="810"/>
      <c r="AF126" s="811">
        <v>118338</v>
      </c>
      <c r="AG126" s="809"/>
      <c r="AH126" s="809"/>
      <c r="AI126" s="809"/>
      <c r="AJ126" s="810"/>
      <c r="AK126" s="811">
        <v>120663</v>
      </c>
      <c r="AL126" s="809"/>
      <c r="AM126" s="809"/>
      <c r="AN126" s="809"/>
      <c r="AO126" s="810"/>
      <c r="AP126" s="853">
        <v>1.1000000000000001</v>
      </c>
      <c r="AQ126" s="854"/>
      <c r="AR126" s="854"/>
      <c r="AS126" s="854"/>
      <c r="AT126" s="855"/>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83"/>
      <c r="CL126" s="884"/>
      <c r="CM126" s="884"/>
      <c r="CN126" s="884"/>
      <c r="CO126" s="885"/>
      <c r="CP126" s="844" t="s">
        <v>492</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449</v>
      </c>
      <c r="DM126" s="846"/>
      <c r="DN126" s="846"/>
      <c r="DO126" s="846"/>
      <c r="DP126" s="846"/>
      <c r="DQ126" s="846" t="s">
        <v>449</v>
      </c>
      <c r="DR126" s="846"/>
      <c r="DS126" s="846"/>
      <c r="DT126" s="846"/>
      <c r="DU126" s="846"/>
      <c r="DV126" s="823" t="s">
        <v>449</v>
      </c>
      <c r="DW126" s="823"/>
      <c r="DX126" s="823"/>
      <c r="DY126" s="823"/>
      <c r="DZ126" s="824"/>
    </row>
    <row r="127" spans="1:130" s="229" customFormat="1" ht="26.25" customHeight="1" x14ac:dyDescent="0.2">
      <c r="A127" s="851"/>
      <c r="B127" s="852"/>
      <c r="C127" s="867" t="s">
        <v>493</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449</v>
      </c>
      <c r="AB127" s="809"/>
      <c r="AC127" s="809"/>
      <c r="AD127" s="809"/>
      <c r="AE127" s="810"/>
      <c r="AF127" s="811" t="s">
        <v>449</v>
      </c>
      <c r="AG127" s="809"/>
      <c r="AH127" s="809"/>
      <c r="AI127" s="809"/>
      <c r="AJ127" s="810"/>
      <c r="AK127" s="811" t="s">
        <v>449</v>
      </c>
      <c r="AL127" s="809"/>
      <c r="AM127" s="809"/>
      <c r="AN127" s="809"/>
      <c r="AO127" s="810"/>
      <c r="AP127" s="853" t="s">
        <v>449</v>
      </c>
      <c r="AQ127" s="854"/>
      <c r="AR127" s="854"/>
      <c r="AS127" s="854"/>
      <c r="AT127" s="855"/>
      <c r="AU127" s="231"/>
      <c r="AV127" s="231"/>
      <c r="AW127" s="231"/>
      <c r="AX127" s="870" t="s">
        <v>494</v>
      </c>
      <c r="AY127" s="841"/>
      <c r="AZ127" s="841"/>
      <c r="BA127" s="841"/>
      <c r="BB127" s="841"/>
      <c r="BC127" s="841"/>
      <c r="BD127" s="841"/>
      <c r="BE127" s="842"/>
      <c r="BF127" s="840" t="s">
        <v>495</v>
      </c>
      <c r="BG127" s="841"/>
      <c r="BH127" s="841"/>
      <c r="BI127" s="841"/>
      <c r="BJ127" s="841"/>
      <c r="BK127" s="841"/>
      <c r="BL127" s="842"/>
      <c r="BM127" s="840" t="s">
        <v>496</v>
      </c>
      <c r="BN127" s="841"/>
      <c r="BO127" s="841"/>
      <c r="BP127" s="841"/>
      <c r="BQ127" s="841"/>
      <c r="BR127" s="841"/>
      <c r="BS127" s="842"/>
      <c r="BT127" s="840" t="s">
        <v>497</v>
      </c>
      <c r="BU127" s="841"/>
      <c r="BV127" s="841"/>
      <c r="BW127" s="841"/>
      <c r="BX127" s="841"/>
      <c r="BY127" s="841"/>
      <c r="BZ127" s="843"/>
      <c r="CA127" s="231"/>
      <c r="CB127" s="231"/>
      <c r="CC127" s="231"/>
      <c r="CD127" s="254"/>
      <c r="CE127" s="254"/>
      <c r="CF127" s="254"/>
      <c r="CG127" s="231"/>
      <c r="CH127" s="231"/>
      <c r="CI127" s="231"/>
      <c r="CJ127" s="253"/>
      <c r="CK127" s="883"/>
      <c r="CL127" s="884"/>
      <c r="CM127" s="884"/>
      <c r="CN127" s="884"/>
      <c r="CO127" s="885"/>
      <c r="CP127" s="844" t="s">
        <v>498</v>
      </c>
      <c r="CQ127" s="781"/>
      <c r="CR127" s="781"/>
      <c r="CS127" s="781"/>
      <c r="CT127" s="781"/>
      <c r="CU127" s="781"/>
      <c r="CV127" s="781"/>
      <c r="CW127" s="781"/>
      <c r="CX127" s="781"/>
      <c r="CY127" s="781"/>
      <c r="CZ127" s="781"/>
      <c r="DA127" s="781"/>
      <c r="DB127" s="781"/>
      <c r="DC127" s="781"/>
      <c r="DD127" s="781"/>
      <c r="DE127" s="781"/>
      <c r="DF127" s="782"/>
      <c r="DG127" s="845" t="s">
        <v>449</v>
      </c>
      <c r="DH127" s="846"/>
      <c r="DI127" s="846"/>
      <c r="DJ127" s="846"/>
      <c r="DK127" s="846"/>
      <c r="DL127" s="846" t="s">
        <v>449</v>
      </c>
      <c r="DM127" s="846"/>
      <c r="DN127" s="846"/>
      <c r="DO127" s="846"/>
      <c r="DP127" s="846"/>
      <c r="DQ127" s="846" t="s">
        <v>449</v>
      </c>
      <c r="DR127" s="846"/>
      <c r="DS127" s="846"/>
      <c r="DT127" s="846"/>
      <c r="DU127" s="846"/>
      <c r="DV127" s="823" t="s">
        <v>128</v>
      </c>
      <c r="DW127" s="823"/>
      <c r="DX127" s="823"/>
      <c r="DY127" s="823"/>
      <c r="DZ127" s="824"/>
    </row>
    <row r="128" spans="1:130" s="229" customFormat="1" ht="26.25" customHeight="1" thickBot="1" x14ac:dyDescent="0.25">
      <c r="A128" s="825" t="s">
        <v>499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500</v>
      </c>
      <c r="X128" s="827"/>
      <c r="Y128" s="827"/>
      <c r="Z128" s="828"/>
      <c r="AA128" s="829">
        <v>163315</v>
      </c>
      <c r="AB128" s="830"/>
      <c r="AC128" s="830"/>
      <c r="AD128" s="830"/>
      <c r="AE128" s="831"/>
      <c r="AF128" s="832">
        <v>146025</v>
      </c>
      <c r="AG128" s="830"/>
      <c r="AH128" s="830"/>
      <c r="AI128" s="830"/>
      <c r="AJ128" s="831"/>
      <c r="AK128" s="832">
        <v>124401</v>
      </c>
      <c r="AL128" s="830"/>
      <c r="AM128" s="830"/>
      <c r="AN128" s="830"/>
      <c r="AO128" s="831"/>
      <c r="AP128" s="833"/>
      <c r="AQ128" s="834"/>
      <c r="AR128" s="834"/>
      <c r="AS128" s="834"/>
      <c r="AT128" s="835"/>
      <c r="AU128" s="231"/>
      <c r="AV128" s="231"/>
      <c r="AW128" s="231"/>
      <c r="AX128" s="836" t="s">
        <v>501</v>
      </c>
      <c r="AY128" s="837"/>
      <c r="AZ128" s="837"/>
      <c r="BA128" s="837"/>
      <c r="BB128" s="837"/>
      <c r="BC128" s="837"/>
      <c r="BD128" s="837"/>
      <c r="BE128" s="838"/>
      <c r="BF128" s="815" t="s">
        <v>128</v>
      </c>
      <c r="BG128" s="816"/>
      <c r="BH128" s="816"/>
      <c r="BI128" s="816"/>
      <c r="BJ128" s="816"/>
      <c r="BK128" s="816"/>
      <c r="BL128" s="839"/>
      <c r="BM128" s="815">
        <v>12.88</v>
      </c>
      <c r="BN128" s="816"/>
      <c r="BO128" s="816"/>
      <c r="BP128" s="816"/>
      <c r="BQ128" s="816"/>
      <c r="BR128" s="816"/>
      <c r="BS128" s="839"/>
      <c r="BT128" s="815">
        <v>20</v>
      </c>
      <c r="BU128" s="816"/>
      <c r="BV128" s="816"/>
      <c r="BW128" s="816"/>
      <c r="BX128" s="816"/>
      <c r="BY128" s="816"/>
      <c r="BZ128" s="817"/>
      <c r="CA128" s="254"/>
      <c r="CB128" s="254"/>
      <c r="CC128" s="254"/>
      <c r="CD128" s="254"/>
      <c r="CE128" s="254"/>
      <c r="CF128" s="254"/>
      <c r="CG128" s="231"/>
      <c r="CH128" s="231"/>
      <c r="CI128" s="231"/>
      <c r="CJ128" s="253"/>
      <c r="CK128" s="886"/>
      <c r="CL128" s="887"/>
      <c r="CM128" s="887"/>
      <c r="CN128" s="887"/>
      <c r="CO128" s="888"/>
      <c r="CP128" s="818" t="s">
        <v>502</v>
      </c>
      <c r="CQ128" s="759"/>
      <c r="CR128" s="759"/>
      <c r="CS128" s="759"/>
      <c r="CT128" s="759"/>
      <c r="CU128" s="759"/>
      <c r="CV128" s="759"/>
      <c r="CW128" s="759"/>
      <c r="CX128" s="759"/>
      <c r="CY128" s="759"/>
      <c r="CZ128" s="759"/>
      <c r="DA128" s="759"/>
      <c r="DB128" s="759"/>
      <c r="DC128" s="759"/>
      <c r="DD128" s="759"/>
      <c r="DE128" s="759"/>
      <c r="DF128" s="760"/>
      <c r="DG128" s="819" t="s">
        <v>128</v>
      </c>
      <c r="DH128" s="820"/>
      <c r="DI128" s="820"/>
      <c r="DJ128" s="820"/>
      <c r="DK128" s="820"/>
      <c r="DL128" s="820" t="s">
        <v>128</v>
      </c>
      <c r="DM128" s="820"/>
      <c r="DN128" s="820"/>
      <c r="DO128" s="820"/>
      <c r="DP128" s="820"/>
      <c r="DQ128" s="820" t="s">
        <v>128</v>
      </c>
      <c r="DR128" s="820"/>
      <c r="DS128" s="820"/>
      <c r="DT128" s="820"/>
      <c r="DU128" s="820"/>
      <c r="DV128" s="821" t="s">
        <v>128</v>
      </c>
      <c r="DW128" s="821"/>
      <c r="DX128" s="821"/>
      <c r="DY128" s="821"/>
      <c r="DZ128" s="822"/>
    </row>
    <row r="129" spans="1:131" s="229"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503</v>
      </c>
      <c r="X129" s="806"/>
      <c r="Y129" s="806"/>
      <c r="Z129" s="807"/>
      <c r="AA129" s="808">
        <v>13169321</v>
      </c>
      <c r="AB129" s="809"/>
      <c r="AC129" s="809"/>
      <c r="AD129" s="809"/>
      <c r="AE129" s="810"/>
      <c r="AF129" s="811">
        <v>13413207</v>
      </c>
      <c r="AG129" s="809"/>
      <c r="AH129" s="809"/>
      <c r="AI129" s="809"/>
      <c r="AJ129" s="810"/>
      <c r="AK129" s="811">
        <v>13687307</v>
      </c>
      <c r="AL129" s="809"/>
      <c r="AM129" s="809"/>
      <c r="AN129" s="809"/>
      <c r="AO129" s="810"/>
      <c r="AP129" s="812"/>
      <c r="AQ129" s="813"/>
      <c r="AR129" s="813"/>
      <c r="AS129" s="813"/>
      <c r="AT129" s="814"/>
      <c r="AU129" s="232"/>
      <c r="AV129" s="232"/>
      <c r="AW129" s="232"/>
      <c r="AX129" s="780" t="s">
        <v>504</v>
      </c>
      <c r="AY129" s="781"/>
      <c r="AZ129" s="781"/>
      <c r="BA129" s="781"/>
      <c r="BB129" s="781"/>
      <c r="BC129" s="781"/>
      <c r="BD129" s="781"/>
      <c r="BE129" s="782"/>
      <c r="BF129" s="799" t="s">
        <v>128</v>
      </c>
      <c r="BG129" s="800"/>
      <c r="BH129" s="800"/>
      <c r="BI129" s="800"/>
      <c r="BJ129" s="800"/>
      <c r="BK129" s="800"/>
      <c r="BL129" s="801"/>
      <c r="BM129" s="799">
        <v>17.88</v>
      </c>
      <c r="BN129" s="800"/>
      <c r="BO129" s="800"/>
      <c r="BP129" s="800"/>
      <c r="BQ129" s="800"/>
      <c r="BR129" s="800"/>
      <c r="BS129" s="801"/>
      <c r="BT129" s="799">
        <v>30</v>
      </c>
      <c r="BU129" s="800"/>
      <c r="BV129" s="800"/>
      <c r="BW129" s="800"/>
      <c r="BX129" s="800"/>
      <c r="BY129" s="800"/>
      <c r="BZ129" s="802"/>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803" t="s">
        <v>505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506</v>
      </c>
      <c r="X130" s="806"/>
      <c r="Y130" s="806"/>
      <c r="Z130" s="807"/>
      <c r="AA130" s="808">
        <v>2870046</v>
      </c>
      <c r="AB130" s="809"/>
      <c r="AC130" s="809"/>
      <c r="AD130" s="809"/>
      <c r="AE130" s="810"/>
      <c r="AF130" s="811">
        <v>2784842</v>
      </c>
      <c r="AG130" s="809"/>
      <c r="AH130" s="809"/>
      <c r="AI130" s="809"/>
      <c r="AJ130" s="810"/>
      <c r="AK130" s="811">
        <v>2687210</v>
      </c>
      <c r="AL130" s="809"/>
      <c r="AM130" s="809"/>
      <c r="AN130" s="809"/>
      <c r="AO130" s="810"/>
      <c r="AP130" s="812"/>
      <c r="AQ130" s="813"/>
      <c r="AR130" s="813"/>
      <c r="AS130" s="813"/>
      <c r="AT130" s="814"/>
      <c r="AU130" s="232"/>
      <c r="AV130" s="232"/>
      <c r="AW130" s="232"/>
      <c r="AX130" s="780" t="s">
        <v>507</v>
      </c>
      <c r="AY130" s="781"/>
      <c r="AZ130" s="781"/>
      <c r="BA130" s="781"/>
      <c r="BB130" s="781"/>
      <c r="BC130" s="781"/>
      <c r="BD130" s="781"/>
      <c r="BE130" s="782"/>
      <c r="BF130" s="783">
        <v>12.1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508</v>
      </c>
      <c r="X131" s="790"/>
      <c r="Y131" s="790"/>
      <c r="Z131" s="791"/>
      <c r="AA131" s="792">
        <v>10299275</v>
      </c>
      <c r="AB131" s="793"/>
      <c r="AC131" s="793"/>
      <c r="AD131" s="793"/>
      <c r="AE131" s="794"/>
      <c r="AF131" s="795">
        <v>10628365</v>
      </c>
      <c r="AG131" s="793"/>
      <c r="AH131" s="793"/>
      <c r="AI131" s="793"/>
      <c r="AJ131" s="794"/>
      <c r="AK131" s="795">
        <v>11000097</v>
      </c>
      <c r="AL131" s="793"/>
      <c r="AM131" s="793"/>
      <c r="AN131" s="793"/>
      <c r="AO131" s="794"/>
      <c r="AP131" s="796"/>
      <c r="AQ131" s="797"/>
      <c r="AR131" s="797"/>
      <c r="AS131" s="797"/>
      <c r="AT131" s="798"/>
      <c r="AU131" s="232"/>
      <c r="AV131" s="232"/>
      <c r="AW131" s="232"/>
      <c r="AX131" s="758" t="s">
        <v>509</v>
      </c>
      <c r="AY131" s="759"/>
      <c r="AZ131" s="759"/>
      <c r="BA131" s="759"/>
      <c r="BB131" s="759"/>
      <c r="BC131" s="759"/>
      <c r="BD131" s="759"/>
      <c r="BE131" s="760"/>
      <c r="BF131" s="761">
        <v>88.3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767" t="s">
        <v>510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511</v>
      </c>
      <c r="W132" s="771"/>
      <c r="X132" s="771"/>
      <c r="Y132" s="771"/>
      <c r="Z132" s="772"/>
      <c r="AA132" s="773">
        <v>13.652193970000001</v>
      </c>
      <c r="AB132" s="774"/>
      <c r="AC132" s="774"/>
      <c r="AD132" s="774"/>
      <c r="AE132" s="775"/>
      <c r="AF132" s="776">
        <v>10.983260359999999</v>
      </c>
      <c r="AG132" s="774"/>
      <c r="AH132" s="774"/>
      <c r="AI132" s="774"/>
      <c r="AJ132" s="775"/>
      <c r="AK132" s="776">
        <v>11.8192685</v>
      </c>
      <c r="AL132" s="774"/>
      <c r="AM132" s="774"/>
      <c r="AN132" s="774"/>
      <c r="AO132" s="775"/>
      <c r="AP132" s="777"/>
      <c r="AQ132" s="778"/>
      <c r="AR132" s="778"/>
      <c r="AS132" s="778"/>
      <c r="AT132" s="779"/>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512</v>
      </c>
      <c r="W133" s="750"/>
      <c r="X133" s="750"/>
      <c r="Y133" s="750"/>
      <c r="Z133" s="751"/>
      <c r="AA133" s="752">
        <v>13.8</v>
      </c>
      <c r="AB133" s="753"/>
      <c r="AC133" s="753"/>
      <c r="AD133" s="753"/>
      <c r="AE133" s="754"/>
      <c r="AF133" s="752">
        <v>12.7</v>
      </c>
      <c r="AG133" s="753"/>
      <c r="AH133" s="753"/>
      <c r="AI133" s="753"/>
      <c r="AJ133" s="754"/>
      <c r="AK133" s="752">
        <v>12.1</v>
      </c>
      <c r="AL133" s="753"/>
      <c r="AM133" s="753"/>
      <c r="AN133" s="753"/>
      <c r="AO133" s="754"/>
      <c r="AP133" s="755"/>
      <c r="AQ133" s="756"/>
      <c r="AR133" s="756"/>
      <c r="AS133" s="756"/>
      <c r="AT133" s="757"/>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E9CKLOrAPr/H3dJy2ODzzr1XehVdkbxQix+9Vg22u+FNnfMDkNQvMCp1WpD+8JG0XEIrMsqRmOo2zRKFJ4dBQw==" saltValue="P6gXPvhfyRTfuB2wEe3+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P1" zoomScale="86" zoomScaleNormal="85" zoomScaleSheetLayoutView="86" workbookViewId="0">
      <selection activeCell="BB31" sqref="BB31"/>
    </sheetView>
  </sheetViews>
  <sheetFormatPr defaultColWidth="0" defaultRowHeight="13.5" customHeight="1" zeroHeight="1" x14ac:dyDescent="0.2"/>
  <cols>
    <col min="1" max="120" width="2.7265625" style="259" customWidth="1"/>
    <col min="121" max="121" width="0" style="258" hidden="1" customWidth="1"/>
    <col min="122" max="16384" width="9" style="258" hidden="1"/>
  </cols>
  <sheetData>
    <row r="1" spans="1:120" ht="13"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8"/>
    </row>
    <row r="17" spans="119:120" ht="13" x14ac:dyDescent="0.2">
      <c r="DP17" s="258"/>
    </row>
    <row r="18" spans="119:120" ht="13" x14ac:dyDescent="0.2"/>
    <row r="19" spans="119:120" ht="13" x14ac:dyDescent="0.2"/>
    <row r="20" spans="119:120" ht="13" x14ac:dyDescent="0.2">
      <c r="DO20" s="258"/>
      <c r="DP20" s="258"/>
    </row>
    <row r="21" spans="119:120" ht="13" x14ac:dyDescent="0.2">
      <c r="DP21" s="258"/>
    </row>
    <row r="22" spans="119:120" ht="13" x14ac:dyDescent="0.2"/>
    <row r="23" spans="119:120" ht="13" x14ac:dyDescent="0.2">
      <c r="DO23" s="258"/>
      <c r="DP23" s="258"/>
    </row>
    <row r="24" spans="119:120" ht="13" x14ac:dyDescent="0.2">
      <c r="DP24" s="258"/>
    </row>
    <row r="25" spans="119:120" ht="13" x14ac:dyDescent="0.2">
      <c r="DP25" s="258"/>
    </row>
    <row r="26" spans="119:120" ht="13" x14ac:dyDescent="0.2">
      <c r="DO26" s="258"/>
      <c r="DP26" s="258"/>
    </row>
    <row r="27" spans="119:120" ht="13" x14ac:dyDescent="0.2"/>
    <row r="28" spans="119:120" ht="13" x14ac:dyDescent="0.2">
      <c r="DO28" s="258"/>
      <c r="DP28" s="258"/>
    </row>
    <row r="29" spans="119:120" ht="13" x14ac:dyDescent="0.2">
      <c r="DP29" s="258"/>
    </row>
    <row r="30" spans="119:120" ht="13" x14ac:dyDescent="0.2"/>
    <row r="31" spans="119:120" ht="13" x14ac:dyDescent="0.2">
      <c r="DO31" s="258"/>
      <c r="DP31" s="258"/>
    </row>
    <row r="32" spans="119:120" ht="13" x14ac:dyDescent="0.2"/>
    <row r="33" spans="98:120" ht="13" x14ac:dyDescent="0.2">
      <c r="DO33" s="258"/>
      <c r="DP33" s="258"/>
    </row>
    <row r="34" spans="98:120" ht="13" x14ac:dyDescent="0.2">
      <c r="DM34" s="258"/>
    </row>
    <row r="35" spans="98:120" ht="13" x14ac:dyDescent="0.2">
      <c r="CT35" s="258"/>
      <c r="CU35" s="258"/>
      <c r="CV35" s="258"/>
      <c r="CY35" s="258"/>
      <c r="CZ35" s="258"/>
      <c r="DA35" s="258"/>
      <c r="DD35" s="258"/>
      <c r="DE35" s="258"/>
      <c r="DF35" s="258"/>
      <c r="DI35" s="258"/>
      <c r="DJ35" s="258"/>
      <c r="DK35" s="258"/>
      <c r="DM35" s="258"/>
      <c r="DN35" s="258"/>
      <c r="DO35" s="258"/>
      <c r="DP35" s="258"/>
    </row>
    <row r="36" spans="98:120" ht="13" x14ac:dyDescent="0.2"/>
    <row r="37" spans="98:120" ht="13" x14ac:dyDescent="0.2">
      <c r="CW37" s="258"/>
      <c r="DB37" s="258"/>
      <c r="DG37" s="258"/>
      <c r="DL37" s="258"/>
      <c r="DP37" s="258"/>
    </row>
    <row r="38" spans="98:120" ht="13"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8"/>
      <c r="DO49" s="258"/>
      <c r="DP49" s="25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8"/>
      <c r="CS63" s="258"/>
      <c r="CX63" s="258"/>
      <c r="DC63" s="258"/>
      <c r="DH63" s="258"/>
    </row>
    <row r="64" spans="22:120" ht="13" x14ac:dyDescent="0.2">
      <c r="V64" s="258"/>
    </row>
    <row r="65" spans="15:120" ht="13"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 x14ac:dyDescent="0.2">
      <c r="Q66" s="258"/>
      <c r="S66" s="258"/>
      <c r="U66" s="258"/>
      <c r="DM66" s="258"/>
    </row>
    <row r="67" spans="15:120" ht="13"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 x14ac:dyDescent="0.2"/>
    <row r="69" spans="15:120" ht="13" x14ac:dyDescent="0.2"/>
    <row r="70" spans="15:120" ht="13" x14ac:dyDescent="0.2"/>
    <row r="71" spans="15:120" ht="13" x14ac:dyDescent="0.2"/>
    <row r="72" spans="15:120" ht="13" x14ac:dyDescent="0.2">
      <c r="DP72" s="258"/>
    </row>
    <row r="73" spans="15:120" ht="13" x14ac:dyDescent="0.2">
      <c r="DP73" s="25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8"/>
      <c r="CX96" s="258"/>
      <c r="DC96" s="258"/>
      <c r="DH96" s="258"/>
    </row>
    <row r="97" spans="24:120" ht="13" x14ac:dyDescent="0.2">
      <c r="CS97" s="258"/>
      <c r="CX97" s="258"/>
      <c r="DC97" s="258"/>
      <c r="DH97" s="258"/>
      <c r="DP97" s="259" t="s">
        <v>513</v>
      </c>
    </row>
    <row r="98" spans="24:120" ht="13" hidden="1" x14ac:dyDescent="0.2">
      <c r="CS98" s="258"/>
      <c r="CX98" s="258"/>
      <c r="DC98" s="258"/>
      <c r="DH98" s="258"/>
    </row>
    <row r="99" spans="24:120" ht="13"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 hidden="1" x14ac:dyDescent="0.2">
      <c r="CT103" s="258"/>
      <c r="CV103" s="258"/>
      <c r="CW103" s="258"/>
      <c r="CY103" s="258"/>
      <c r="DA103" s="258"/>
      <c r="DB103" s="258"/>
      <c r="DD103" s="258"/>
      <c r="DF103" s="258"/>
      <c r="DG103" s="258"/>
      <c r="DI103" s="258"/>
      <c r="DK103" s="258"/>
      <c r="DL103" s="258"/>
      <c r="DM103" s="258"/>
      <c r="DN103" s="258"/>
      <c r="DO103" s="258"/>
      <c r="DP103" s="258"/>
    </row>
    <row r="104" spans="24:120" ht="13" hidden="1" x14ac:dyDescent="0.2">
      <c r="CV104" s="258"/>
      <c r="CW104" s="258"/>
      <c r="DA104" s="258"/>
      <c r="DB104" s="258"/>
      <c r="DF104" s="258"/>
      <c r="DG104" s="258"/>
      <c r="DK104" s="258"/>
      <c r="DL104" s="258"/>
      <c r="DN104" s="258"/>
      <c r="DO104" s="258"/>
      <c r="DP104" s="258"/>
    </row>
    <row r="105" spans="24:120" ht="12.75" hidden="1" customHeight="1" x14ac:dyDescent="0.2"/>
  </sheetData>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CJ89" sqref="CJ89"/>
    </sheetView>
  </sheetViews>
  <sheetFormatPr defaultColWidth="0" defaultRowHeight="13.5" customHeight="1" zeroHeight="1" x14ac:dyDescent="0.2"/>
  <cols>
    <col min="1" max="116" width="2.6328125" style="259" customWidth="1"/>
    <col min="117" max="16384" width="9" style="258" hidden="1"/>
  </cols>
  <sheetData>
    <row r="1" spans="2:116" ht="13"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 x14ac:dyDescent="0.2"/>
    <row r="3" spans="2:116" ht="13" x14ac:dyDescent="0.2"/>
    <row r="4" spans="2:116" ht="13"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 x14ac:dyDescent="0.2"/>
    <row r="20" spans="9:116" ht="13" x14ac:dyDescent="0.2"/>
    <row r="21" spans="9:116" ht="13" x14ac:dyDescent="0.2">
      <c r="DL21" s="258"/>
    </row>
    <row r="22" spans="9:116" ht="13" x14ac:dyDescent="0.2">
      <c r="DI22" s="258"/>
      <c r="DJ22" s="258"/>
      <c r="DK22" s="258"/>
      <c r="DL22" s="258"/>
    </row>
    <row r="23" spans="9:116" ht="13" x14ac:dyDescent="0.2">
      <c r="CY23" s="258"/>
      <c r="CZ23" s="258"/>
      <c r="DA23" s="258"/>
      <c r="DB23" s="258"/>
      <c r="DC23" s="258"/>
      <c r="DD23" s="258"/>
      <c r="DE23" s="258"/>
      <c r="DF23" s="258"/>
      <c r="DG23" s="258"/>
      <c r="DH23" s="258"/>
      <c r="DI23" s="258"/>
      <c r="DJ23" s="258"/>
      <c r="DK23" s="258"/>
      <c r="DL23" s="258"/>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8"/>
      <c r="DA35" s="258"/>
      <c r="DB35" s="258"/>
      <c r="DC35" s="258"/>
      <c r="DD35" s="258"/>
      <c r="DE35" s="258"/>
      <c r="DF35" s="258"/>
      <c r="DG35" s="258"/>
      <c r="DH35" s="258"/>
      <c r="DI35" s="258"/>
      <c r="DJ35" s="258"/>
      <c r="DK35" s="258"/>
      <c r="DL35" s="258"/>
    </row>
    <row r="36" spans="15:116" ht="13" x14ac:dyDescent="0.2"/>
    <row r="37" spans="15:116" ht="13" x14ac:dyDescent="0.2">
      <c r="DL37" s="258"/>
    </row>
    <row r="38" spans="15:116" ht="13" x14ac:dyDescent="0.2">
      <c r="DI38" s="258"/>
      <c r="DJ38" s="258"/>
      <c r="DK38" s="258"/>
      <c r="DL38" s="258"/>
    </row>
    <row r="39" spans="15:116" ht="13" x14ac:dyDescent="0.2"/>
    <row r="40" spans="15:116" ht="13" x14ac:dyDescent="0.2"/>
    <row r="41" spans="15:116" ht="13" x14ac:dyDescent="0.2"/>
    <row r="42" spans="15:116" ht="13" x14ac:dyDescent="0.2"/>
    <row r="43" spans="15:116" ht="13"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 x14ac:dyDescent="0.2">
      <c r="DL44" s="258"/>
    </row>
    <row r="45" spans="15:116" ht="13" x14ac:dyDescent="0.2"/>
    <row r="46" spans="15:116" ht="13" x14ac:dyDescent="0.2">
      <c r="DA46" s="258"/>
      <c r="DB46" s="258"/>
      <c r="DC46" s="258"/>
      <c r="DD46" s="258"/>
      <c r="DE46" s="258"/>
      <c r="DF46" s="258"/>
      <c r="DG46" s="258"/>
      <c r="DH46" s="258"/>
      <c r="DI46" s="258"/>
      <c r="DJ46" s="258"/>
      <c r="DK46" s="258"/>
      <c r="DL46" s="258"/>
    </row>
    <row r="47" spans="15:116" ht="13" x14ac:dyDescent="0.2"/>
    <row r="48" spans="15:116" ht="13" x14ac:dyDescent="0.2"/>
    <row r="49" spans="104:116" ht="13" x14ac:dyDescent="0.2"/>
    <row r="50" spans="104:116" ht="13" x14ac:dyDescent="0.2">
      <c r="CZ50" s="258"/>
      <c r="DA50" s="258"/>
      <c r="DB50" s="258"/>
      <c r="DC50" s="258"/>
      <c r="DD50" s="258"/>
      <c r="DE50" s="258"/>
      <c r="DF50" s="258"/>
      <c r="DG50" s="258"/>
      <c r="DH50" s="258"/>
      <c r="DI50" s="258"/>
      <c r="DJ50" s="258"/>
      <c r="DK50" s="258"/>
      <c r="DL50" s="258"/>
    </row>
    <row r="51" spans="104:116" ht="13" x14ac:dyDescent="0.2"/>
    <row r="52" spans="104:116" ht="13" x14ac:dyDescent="0.2"/>
    <row r="53" spans="104:116" ht="13" x14ac:dyDescent="0.2">
      <c r="DL53" s="258"/>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8"/>
      <c r="DD67" s="258"/>
      <c r="DE67" s="258"/>
      <c r="DF67" s="258"/>
      <c r="DG67" s="258"/>
      <c r="DH67" s="258"/>
      <c r="DI67" s="258"/>
      <c r="DJ67" s="258"/>
      <c r="DK67" s="258"/>
      <c r="DL67" s="258"/>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Vb+BW4GtGB7MqCjE02etepCWTppkWWfaUaLiRuyrgVDa6xHG5/ojvfom1BSUN2EinVg0Fk7y+eFv2RyuoY4Og==" saltValue="ygUh1vZeDPj+jU8tvvLhn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0" customWidth="1"/>
    <col min="37" max="44" width="17" style="260" customWidth="1"/>
    <col min="45" max="45" width="6.08984375" style="267" customWidth="1"/>
    <col min="46" max="46" width="3" style="265" customWidth="1"/>
    <col min="47" max="47" width="19.08984375" style="260" hidden="1" customWidth="1"/>
    <col min="48" max="52" width="12.6328125" style="260" hidden="1" customWidth="1"/>
    <col min="53" max="16384" width="8.6328125" style="260" hidden="1"/>
  </cols>
  <sheetData>
    <row r="1" spans="1:46" ht="13" x14ac:dyDescent="0.2">
      <c r="AS1" s="261"/>
      <c r="AT1" s="261"/>
    </row>
    <row r="2" spans="1:46" ht="13" x14ac:dyDescent="0.2">
      <c r="AS2" s="261"/>
      <c r="AT2" s="261"/>
    </row>
    <row r="3" spans="1:46" ht="13" x14ac:dyDescent="0.2">
      <c r="AS3" s="261"/>
      <c r="AT3" s="261"/>
    </row>
    <row r="4" spans="1:46" ht="13" x14ac:dyDescent="0.2">
      <c r="AS4" s="261"/>
      <c r="AT4" s="261"/>
    </row>
    <row r="5" spans="1:46" ht="16.5" x14ac:dyDescent="0.2">
      <c r="A5" s="262" t="s">
        <v>514</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515</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47" t="s">
        <v>516</v>
      </c>
      <c r="AP7" s="271"/>
      <c r="AQ7" s="272" t="s">
        <v>517</v>
      </c>
      <c r="AR7" s="273"/>
    </row>
    <row r="8" spans="1:46" ht="13"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48"/>
      <c r="AP8" s="277" t="s">
        <v>518</v>
      </c>
      <c r="AQ8" s="278" t="s">
        <v>519</v>
      </c>
      <c r="AR8" s="279" t="s">
        <v>520</v>
      </c>
    </row>
    <row r="9" spans="1:46" ht="13"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59" t="s">
        <v>521</v>
      </c>
      <c r="AL9" s="1160"/>
      <c r="AM9" s="1160"/>
      <c r="AN9" s="1161"/>
      <c r="AO9" s="280">
        <v>4627159</v>
      </c>
      <c r="AP9" s="280">
        <v>139192</v>
      </c>
      <c r="AQ9" s="281">
        <v>87308</v>
      </c>
      <c r="AR9" s="282">
        <v>59.4</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59" t="s">
        <v>522</v>
      </c>
      <c r="AL10" s="1160"/>
      <c r="AM10" s="1160"/>
      <c r="AN10" s="1161"/>
      <c r="AO10" s="283">
        <v>457</v>
      </c>
      <c r="AP10" s="283">
        <v>14</v>
      </c>
      <c r="AQ10" s="284">
        <v>7758</v>
      </c>
      <c r="AR10" s="285">
        <v>-99.8</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59" t="s">
        <v>523</v>
      </c>
      <c r="AL11" s="1160"/>
      <c r="AM11" s="1160"/>
      <c r="AN11" s="1161"/>
      <c r="AO11" s="283">
        <v>445916</v>
      </c>
      <c r="AP11" s="283">
        <v>13414</v>
      </c>
      <c r="AQ11" s="284">
        <v>2064</v>
      </c>
      <c r="AR11" s="285">
        <v>549.9</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59" t="s">
        <v>524</v>
      </c>
      <c r="AL12" s="1160"/>
      <c r="AM12" s="1160"/>
      <c r="AN12" s="1161"/>
      <c r="AO12" s="283">
        <v>1031</v>
      </c>
      <c r="AP12" s="283">
        <v>31</v>
      </c>
      <c r="AQ12" s="284">
        <v>9</v>
      </c>
      <c r="AR12" s="285">
        <v>244.4</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59" t="s">
        <v>525</v>
      </c>
      <c r="AL13" s="1160"/>
      <c r="AM13" s="1160"/>
      <c r="AN13" s="1161"/>
      <c r="AO13" s="283">
        <v>173812</v>
      </c>
      <c r="AP13" s="283">
        <v>5229</v>
      </c>
      <c r="AQ13" s="284">
        <v>2858</v>
      </c>
      <c r="AR13" s="285">
        <v>83</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59" t="s">
        <v>526</v>
      </c>
      <c r="AL14" s="1160"/>
      <c r="AM14" s="1160"/>
      <c r="AN14" s="1161"/>
      <c r="AO14" s="283">
        <v>122466</v>
      </c>
      <c r="AP14" s="283">
        <v>3684</v>
      </c>
      <c r="AQ14" s="284">
        <v>1616</v>
      </c>
      <c r="AR14" s="285">
        <v>128</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62" t="s">
        <v>527</v>
      </c>
      <c r="AL15" s="1163"/>
      <c r="AM15" s="1163"/>
      <c r="AN15" s="1164"/>
      <c r="AO15" s="283">
        <v>-341180</v>
      </c>
      <c r="AP15" s="283">
        <v>-10263</v>
      </c>
      <c r="AQ15" s="284">
        <v>-6164</v>
      </c>
      <c r="AR15" s="285">
        <v>66.5</v>
      </c>
    </row>
    <row r="16" spans="1:46" ht="13"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62" t="s">
        <v>184</v>
      </c>
      <c r="AL16" s="1163"/>
      <c r="AM16" s="1163"/>
      <c r="AN16" s="1164"/>
      <c r="AO16" s="283">
        <v>5029661</v>
      </c>
      <c r="AP16" s="283">
        <v>151300</v>
      </c>
      <c r="AQ16" s="284">
        <v>95448</v>
      </c>
      <c r="AR16" s="285">
        <v>58.5</v>
      </c>
    </row>
    <row r="17" spans="1:46" ht="13"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528</v>
      </c>
      <c r="AL19" s="261"/>
      <c r="AM19" s="261"/>
      <c r="AN19" s="261"/>
      <c r="AO19" s="261"/>
      <c r="AP19" s="261"/>
      <c r="AQ19" s="261"/>
      <c r="AR19" s="261"/>
    </row>
    <row r="20" spans="1:46" ht="13"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529</v>
      </c>
      <c r="AP20" s="292" t="s">
        <v>530</v>
      </c>
      <c r="AQ20" s="293" t="s">
        <v>531</v>
      </c>
      <c r="AR20" s="294"/>
    </row>
    <row r="21" spans="1:46" s="300" customFormat="1" ht="13"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65" t="s">
        <v>532</v>
      </c>
      <c r="AL21" s="1166"/>
      <c r="AM21" s="1166"/>
      <c r="AN21" s="1167"/>
      <c r="AO21" s="296">
        <v>13.06</v>
      </c>
      <c r="AP21" s="297">
        <v>8.85</v>
      </c>
      <c r="AQ21" s="298">
        <v>4.21</v>
      </c>
      <c r="AR21" s="266"/>
      <c r="AS21" s="299"/>
      <c r="AT21" s="295"/>
    </row>
    <row r="22" spans="1:46" s="300" customFormat="1" ht="13"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65" t="s">
        <v>533</v>
      </c>
      <c r="AL22" s="1166"/>
      <c r="AM22" s="1166"/>
      <c r="AN22" s="1167"/>
      <c r="AO22" s="301">
        <v>98.2</v>
      </c>
      <c r="AP22" s="302">
        <v>97.5</v>
      </c>
      <c r="AQ22" s="303">
        <v>0.7</v>
      </c>
      <c r="AR22" s="287"/>
      <c r="AS22" s="299"/>
      <c r="AT22" s="295"/>
    </row>
    <row r="23" spans="1:46" s="300" customFormat="1" ht="13"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 x14ac:dyDescent="0.2">
      <c r="A26" s="1158" t="s">
        <v>534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6"/>
    </row>
    <row r="27" spans="1:46" ht="13" x14ac:dyDescent="0.2">
      <c r="A27" s="308"/>
      <c r="AO27" s="261"/>
      <c r="AP27" s="261"/>
      <c r="AQ27" s="261"/>
      <c r="AR27" s="261"/>
      <c r="AS27" s="261"/>
      <c r="AT27" s="261"/>
    </row>
    <row r="28" spans="1:46" ht="16.5" x14ac:dyDescent="0.2">
      <c r="A28" s="262" t="s">
        <v>535</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536</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47" t="s">
        <v>516</v>
      </c>
      <c r="AP30" s="271"/>
      <c r="AQ30" s="272" t="s">
        <v>517</v>
      </c>
      <c r="AR30" s="273"/>
    </row>
    <row r="31" spans="1:46" ht="13"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48"/>
      <c r="AP31" s="277" t="s">
        <v>518</v>
      </c>
      <c r="AQ31" s="278" t="s">
        <v>519</v>
      </c>
      <c r="AR31" s="279" t="s">
        <v>520</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49" t="s">
        <v>537</v>
      </c>
      <c r="AL32" s="1150"/>
      <c r="AM32" s="1150"/>
      <c r="AN32" s="1151"/>
      <c r="AO32" s="311">
        <v>3235797</v>
      </c>
      <c r="AP32" s="311">
        <v>97338</v>
      </c>
      <c r="AQ32" s="312">
        <v>54035</v>
      </c>
      <c r="AR32" s="313">
        <v>80.099999999999994</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49" t="s">
        <v>538</v>
      </c>
      <c r="AL33" s="1150"/>
      <c r="AM33" s="1150"/>
      <c r="AN33" s="1151"/>
      <c r="AO33" s="311" t="s">
        <v>539</v>
      </c>
      <c r="AP33" s="311" t="s">
        <v>539</v>
      </c>
      <c r="AQ33" s="312" t="s">
        <v>539</v>
      </c>
      <c r="AR33" s="313" t="s">
        <v>539</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49" t="s">
        <v>540</v>
      </c>
      <c r="AL34" s="1150"/>
      <c r="AM34" s="1150"/>
      <c r="AN34" s="1151"/>
      <c r="AO34" s="311" t="s">
        <v>539</v>
      </c>
      <c r="AP34" s="311" t="s">
        <v>539</v>
      </c>
      <c r="AQ34" s="312">
        <v>20</v>
      </c>
      <c r="AR34" s="313" t="s">
        <v>539</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49" t="s">
        <v>541</v>
      </c>
      <c r="AL35" s="1150"/>
      <c r="AM35" s="1150"/>
      <c r="AN35" s="1151"/>
      <c r="AO35" s="311">
        <v>743909</v>
      </c>
      <c r="AP35" s="311">
        <v>22378</v>
      </c>
      <c r="AQ35" s="312">
        <v>18791</v>
      </c>
      <c r="AR35" s="313">
        <v>19.100000000000001</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49" t="s">
        <v>542</v>
      </c>
      <c r="AL36" s="1150"/>
      <c r="AM36" s="1150"/>
      <c r="AN36" s="1151"/>
      <c r="AO36" s="311" t="s">
        <v>539</v>
      </c>
      <c r="AP36" s="311" t="s">
        <v>539</v>
      </c>
      <c r="AQ36" s="312">
        <v>2664</v>
      </c>
      <c r="AR36" s="313" t="s">
        <v>539</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49" t="s">
        <v>543</v>
      </c>
      <c r="AL37" s="1150"/>
      <c r="AM37" s="1150"/>
      <c r="AN37" s="1151"/>
      <c r="AO37" s="311">
        <v>131939</v>
      </c>
      <c r="AP37" s="311">
        <v>3969</v>
      </c>
      <c r="AQ37" s="312">
        <v>620</v>
      </c>
      <c r="AR37" s="313">
        <v>540.20000000000005</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52" t="s">
        <v>544</v>
      </c>
      <c r="AL38" s="1153"/>
      <c r="AM38" s="1153"/>
      <c r="AN38" s="1154"/>
      <c r="AO38" s="314">
        <v>97</v>
      </c>
      <c r="AP38" s="314">
        <v>3</v>
      </c>
      <c r="AQ38" s="315">
        <v>2</v>
      </c>
      <c r="AR38" s="303">
        <v>50</v>
      </c>
      <c r="AS38" s="310"/>
    </row>
    <row r="39" spans="1:46" ht="13"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52" t="s">
        <v>545</v>
      </c>
      <c r="AL39" s="1153"/>
      <c r="AM39" s="1153"/>
      <c r="AN39" s="1154"/>
      <c r="AO39" s="311">
        <v>-124401</v>
      </c>
      <c r="AP39" s="311">
        <v>-3742</v>
      </c>
      <c r="AQ39" s="312">
        <v>-4196</v>
      </c>
      <c r="AR39" s="313">
        <v>-10.8</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49" t="s">
        <v>546</v>
      </c>
      <c r="AL40" s="1150"/>
      <c r="AM40" s="1150"/>
      <c r="AN40" s="1151"/>
      <c r="AO40" s="311">
        <v>-2687210</v>
      </c>
      <c r="AP40" s="311">
        <v>-80835</v>
      </c>
      <c r="AQ40" s="312">
        <v>-50476</v>
      </c>
      <c r="AR40" s="313">
        <v>60.1</v>
      </c>
      <c r="AS40" s="310"/>
    </row>
    <row r="41" spans="1:46" ht="13"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55" t="s">
        <v>296</v>
      </c>
      <c r="AL41" s="1156"/>
      <c r="AM41" s="1156"/>
      <c r="AN41" s="1157"/>
      <c r="AO41" s="311">
        <v>1300131</v>
      </c>
      <c r="AP41" s="311">
        <v>39110</v>
      </c>
      <c r="AQ41" s="312">
        <v>21460</v>
      </c>
      <c r="AR41" s="313">
        <v>82.2</v>
      </c>
      <c r="AS41" s="310"/>
    </row>
    <row r="42" spans="1:46" ht="13"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547</v>
      </c>
      <c r="AL42" s="261"/>
      <c r="AM42" s="261"/>
      <c r="AN42" s="261"/>
      <c r="AO42" s="261"/>
      <c r="AP42" s="261"/>
      <c r="AQ42" s="287"/>
      <c r="AR42" s="287"/>
      <c r="AS42" s="310"/>
    </row>
    <row r="43" spans="1:46" ht="13"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548</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549</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42" t="s">
        <v>516</v>
      </c>
      <c r="AN49" s="1144" t="s">
        <v>550</v>
      </c>
      <c r="AO49" s="1145"/>
      <c r="AP49" s="1145"/>
      <c r="AQ49" s="1145"/>
      <c r="AR49" s="1146"/>
    </row>
    <row r="50" spans="1:44" ht="13"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43"/>
      <c r="AN50" s="327" t="s">
        <v>551</v>
      </c>
      <c r="AO50" s="328" t="s">
        <v>552</v>
      </c>
      <c r="AP50" s="329" t="s">
        <v>553</v>
      </c>
      <c r="AQ50" s="330" t="s">
        <v>554</v>
      </c>
      <c r="AR50" s="331" t="s">
        <v>555</v>
      </c>
    </row>
    <row r="51" spans="1:44" ht="13"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556</v>
      </c>
      <c r="AL51" s="324"/>
      <c r="AM51" s="332">
        <v>2354126</v>
      </c>
      <c r="AN51" s="333">
        <v>66222</v>
      </c>
      <c r="AO51" s="334">
        <v>40.6</v>
      </c>
      <c r="AP51" s="335">
        <v>88968</v>
      </c>
      <c r="AQ51" s="336">
        <v>6.8</v>
      </c>
      <c r="AR51" s="337">
        <v>33.799999999999997</v>
      </c>
    </row>
    <row r="52" spans="1:44" ht="13"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557</v>
      </c>
      <c r="AM52" s="340">
        <v>1203884</v>
      </c>
      <c r="AN52" s="341">
        <v>33865</v>
      </c>
      <c r="AO52" s="342">
        <v>27.7</v>
      </c>
      <c r="AP52" s="343">
        <v>45482</v>
      </c>
      <c r="AQ52" s="344">
        <v>5.5</v>
      </c>
      <c r="AR52" s="345">
        <v>22.2</v>
      </c>
    </row>
    <row r="53" spans="1:44" ht="13"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558</v>
      </c>
      <c r="AL53" s="324"/>
      <c r="AM53" s="332">
        <v>2351442</v>
      </c>
      <c r="AN53" s="333">
        <v>67350</v>
      </c>
      <c r="AO53" s="334">
        <v>1.7</v>
      </c>
      <c r="AP53" s="335">
        <v>85173</v>
      </c>
      <c r="AQ53" s="336">
        <v>-4.3</v>
      </c>
      <c r="AR53" s="337">
        <v>6</v>
      </c>
    </row>
    <row r="54" spans="1:44" ht="13"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557</v>
      </c>
      <c r="AM54" s="340">
        <v>1373678</v>
      </c>
      <c r="AN54" s="341">
        <v>39345</v>
      </c>
      <c r="AO54" s="342">
        <v>16.2</v>
      </c>
      <c r="AP54" s="343">
        <v>43913</v>
      </c>
      <c r="AQ54" s="344">
        <v>-3.4</v>
      </c>
      <c r="AR54" s="345">
        <v>19.600000000000001</v>
      </c>
    </row>
    <row r="55" spans="1:44" ht="13"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559</v>
      </c>
      <c r="AL55" s="324"/>
      <c r="AM55" s="332">
        <v>4046156</v>
      </c>
      <c r="AN55" s="333">
        <v>117795</v>
      </c>
      <c r="AO55" s="334">
        <v>74.900000000000006</v>
      </c>
      <c r="AP55" s="335">
        <v>94081</v>
      </c>
      <c r="AQ55" s="336">
        <v>10.5</v>
      </c>
      <c r="AR55" s="337">
        <v>64.400000000000006</v>
      </c>
    </row>
    <row r="56" spans="1:44" ht="13"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557</v>
      </c>
      <c r="AM56" s="340">
        <v>2400509</v>
      </c>
      <c r="AN56" s="341">
        <v>69886</v>
      </c>
      <c r="AO56" s="342">
        <v>77.599999999999994</v>
      </c>
      <c r="AP56" s="343">
        <v>48949</v>
      </c>
      <c r="AQ56" s="344">
        <v>11.5</v>
      </c>
      <c r="AR56" s="345">
        <v>66.099999999999994</v>
      </c>
    </row>
    <row r="57" spans="1:44" ht="13"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560</v>
      </c>
      <c r="AL57" s="324"/>
      <c r="AM57" s="332">
        <v>4603482</v>
      </c>
      <c r="AN57" s="333">
        <v>136198</v>
      </c>
      <c r="AO57" s="334">
        <v>15.6</v>
      </c>
      <c r="AP57" s="335">
        <v>92632</v>
      </c>
      <c r="AQ57" s="336">
        <v>-1.5</v>
      </c>
      <c r="AR57" s="337">
        <v>17.100000000000001</v>
      </c>
    </row>
    <row r="58" spans="1:44" ht="13"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557</v>
      </c>
      <c r="AM58" s="340">
        <v>2520440</v>
      </c>
      <c r="AN58" s="341">
        <v>74569</v>
      </c>
      <c r="AO58" s="342">
        <v>6.7</v>
      </c>
      <c r="AP58" s="343">
        <v>47978</v>
      </c>
      <c r="AQ58" s="344">
        <v>-2</v>
      </c>
      <c r="AR58" s="345">
        <v>8.6999999999999993</v>
      </c>
    </row>
    <row r="59" spans="1:44" ht="13"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561</v>
      </c>
      <c r="AL59" s="324"/>
      <c r="AM59" s="332">
        <v>5295277</v>
      </c>
      <c r="AN59" s="333">
        <v>159290</v>
      </c>
      <c r="AO59" s="334">
        <v>17</v>
      </c>
      <c r="AP59" s="335">
        <v>69604</v>
      </c>
      <c r="AQ59" s="336">
        <v>-24.9</v>
      </c>
      <c r="AR59" s="337">
        <v>41.9</v>
      </c>
    </row>
    <row r="60" spans="1:44" ht="13"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557</v>
      </c>
      <c r="AM60" s="340">
        <v>3050158</v>
      </c>
      <c r="AN60" s="341">
        <v>91753</v>
      </c>
      <c r="AO60" s="342">
        <v>23</v>
      </c>
      <c r="AP60" s="343">
        <v>36247</v>
      </c>
      <c r="AQ60" s="344">
        <v>-24.5</v>
      </c>
      <c r="AR60" s="345">
        <v>47.5</v>
      </c>
    </row>
    <row r="61" spans="1:44" ht="13"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562</v>
      </c>
      <c r="AL61" s="346"/>
      <c r="AM61" s="347">
        <v>3730097</v>
      </c>
      <c r="AN61" s="348">
        <v>109371</v>
      </c>
      <c r="AO61" s="349">
        <v>30</v>
      </c>
      <c r="AP61" s="350">
        <v>86092</v>
      </c>
      <c r="AQ61" s="351">
        <v>-2.7</v>
      </c>
      <c r="AR61" s="337">
        <v>32.700000000000003</v>
      </c>
    </row>
    <row r="62" spans="1:44" ht="13"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557</v>
      </c>
      <c r="AM62" s="340">
        <v>2109734</v>
      </c>
      <c r="AN62" s="341">
        <v>61884</v>
      </c>
      <c r="AO62" s="342">
        <v>30.2</v>
      </c>
      <c r="AP62" s="343">
        <v>44514</v>
      </c>
      <c r="AQ62" s="344">
        <v>-2.6</v>
      </c>
      <c r="AR62" s="345">
        <v>32.799999999999997</v>
      </c>
    </row>
    <row r="63" spans="1:44" ht="13"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 hidden="1" x14ac:dyDescent="0.2">
      <c r="AK70" s="261"/>
      <c r="AL70" s="261"/>
      <c r="AM70" s="261"/>
      <c r="AN70" s="261"/>
      <c r="AO70" s="261"/>
      <c r="AP70" s="261"/>
      <c r="AQ70" s="261"/>
      <c r="AR70" s="261"/>
    </row>
    <row r="71" spans="1:46" ht="13" hidden="1" x14ac:dyDescent="0.2">
      <c r="AK71" s="261"/>
      <c r="AL71" s="261"/>
      <c r="AM71" s="261"/>
      <c r="AN71" s="261"/>
      <c r="AO71" s="261"/>
      <c r="AP71" s="261"/>
      <c r="AQ71" s="261"/>
      <c r="AR71" s="261"/>
    </row>
    <row r="72" spans="1:46" ht="13" hidden="1" x14ac:dyDescent="0.2">
      <c r="AK72" s="261"/>
      <c r="AL72" s="261"/>
      <c r="AM72" s="261"/>
      <c r="AN72" s="261"/>
      <c r="AO72" s="261"/>
      <c r="AP72" s="261"/>
      <c r="AQ72" s="261"/>
      <c r="AR72" s="261"/>
    </row>
    <row r="73" spans="1:46" ht="13" hidden="1" x14ac:dyDescent="0.2">
      <c r="AK73" s="261"/>
      <c r="AL73" s="261"/>
      <c r="AM73" s="261"/>
      <c r="AN73" s="261"/>
      <c r="AO73" s="261"/>
      <c r="AP73" s="261"/>
      <c r="AQ73" s="261"/>
      <c r="AR73" s="261"/>
    </row>
  </sheetData>
  <sheetProtection algorithmName="SHA-512" hashValue="UyhFAlBdzQIAz9oaCNbh++Vmlg4lBxVYa7771zyVZAujXMCyr4DNk/3IzA72iDPcSS8aTDSq/38EMn0nPZxpqg==" saltValue="8VSTPSe6Z3WLZFEFsmGb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 x14ac:dyDescent="0.2">
      <c r="B2" s="258"/>
      <c r="DG2" s="258"/>
    </row>
    <row r="3" spans="2:125" ht="13"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 x14ac:dyDescent="0.2"/>
    <row r="5" spans="2:125" ht="13" x14ac:dyDescent="0.2"/>
    <row r="6" spans="2:125" ht="13" x14ac:dyDescent="0.2"/>
    <row r="7" spans="2:125" ht="13" x14ac:dyDescent="0.2"/>
    <row r="8" spans="2:125" ht="13" x14ac:dyDescent="0.2"/>
    <row r="9" spans="2:125" ht="13" x14ac:dyDescent="0.2">
      <c r="DU9" s="25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8"/>
    </row>
    <row r="18" spans="125:125" ht="13" x14ac:dyDescent="0.2"/>
    <row r="19" spans="125:125" ht="13" x14ac:dyDescent="0.2"/>
    <row r="20" spans="125:125" ht="13" x14ac:dyDescent="0.2">
      <c r="DU20" s="258"/>
    </row>
    <row r="21" spans="125:125" ht="13" x14ac:dyDescent="0.2">
      <c r="DU21" s="25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8"/>
    </row>
    <row r="29" spans="125:125" ht="13" x14ac:dyDescent="0.2"/>
    <row r="30" spans="125:125" ht="13" x14ac:dyDescent="0.2"/>
    <row r="31" spans="125:125" ht="13" x14ac:dyDescent="0.2"/>
    <row r="32" spans="125:125" ht="13" x14ac:dyDescent="0.2"/>
    <row r="33" spans="2:125" ht="13" x14ac:dyDescent="0.2">
      <c r="B33" s="258"/>
      <c r="G33" s="258"/>
      <c r="I33" s="258"/>
    </row>
    <row r="34" spans="2:125" ht="13" x14ac:dyDescent="0.2">
      <c r="C34" s="258"/>
      <c r="P34" s="258"/>
      <c r="DE34" s="258"/>
      <c r="DH34" s="258"/>
    </row>
    <row r="35" spans="2:125" ht="13" x14ac:dyDescent="0.2">
      <c r="D35" s="258"/>
      <c r="E35" s="258"/>
      <c r="DG35" s="258"/>
      <c r="DJ35" s="258"/>
      <c r="DP35" s="258"/>
      <c r="DQ35" s="258"/>
      <c r="DR35" s="258"/>
      <c r="DS35" s="258"/>
      <c r="DT35" s="258"/>
      <c r="DU35" s="258"/>
    </row>
    <row r="36" spans="2:125" ht="13"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 x14ac:dyDescent="0.2">
      <c r="DU37" s="258"/>
    </row>
    <row r="38" spans="2:125" ht="13" x14ac:dyDescent="0.2">
      <c r="DT38" s="258"/>
      <c r="DU38" s="258"/>
    </row>
    <row r="39" spans="2:125" ht="13" x14ac:dyDescent="0.2"/>
    <row r="40" spans="2:125" ht="13" x14ac:dyDescent="0.2">
      <c r="DH40" s="258"/>
    </row>
    <row r="41" spans="2:125" ht="13" x14ac:dyDescent="0.2">
      <c r="DE41" s="258"/>
    </row>
    <row r="42" spans="2:125" ht="13" x14ac:dyDescent="0.2">
      <c r="DG42" s="258"/>
      <c r="DJ42" s="258"/>
    </row>
    <row r="43" spans="2:125" ht="13"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 x14ac:dyDescent="0.2">
      <c r="DU44" s="258"/>
    </row>
    <row r="45" spans="2:125" ht="13" x14ac:dyDescent="0.2"/>
    <row r="46" spans="2:125" ht="13" x14ac:dyDescent="0.2"/>
    <row r="47" spans="2:125" ht="13" x14ac:dyDescent="0.2"/>
    <row r="48" spans="2:125" ht="13" x14ac:dyDescent="0.2">
      <c r="DT48" s="258"/>
      <c r="DU48" s="258"/>
    </row>
    <row r="49" spans="120:125" ht="13" x14ac:dyDescent="0.2">
      <c r="DU49" s="258"/>
    </row>
    <row r="50" spans="120:125" ht="13" x14ac:dyDescent="0.2">
      <c r="DU50" s="258"/>
    </row>
    <row r="51" spans="120:125" ht="13" x14ac:dyDescent="0.2">
      <c r="DP51" s="258"/>
      <c r="DQ51" s="258"/>
      <c r="DR51" s="258"/>
      <c r="DS51" s="258"/>
      <c r="DT51" s="258"/>
      <c r="DU51" s="258"/>
    </row>
    <row r="52" spans="120:125" ht="13" x14ac:dyDescent="0.2"/>
    <row r="53" spans="120:125" ht="13" x14ac:dyDescent="0.2"/>
    <row r="54" spans="120:125" ht="13" x14ac:dyDescent="0.2">
      <c r="DU54" s="258"/>
    </row>
    <row r="55" spans="120:125" ht="13" x14ac:dyDescent="0.2"/>
    <row r="56" spans="120:125" ht="13" x14ac:dyDescent="0.2"/>
    <row r="57" spans="120:125" ht="13" x14ac:dyDescent="0.2"/>
    <row r="58" spans="120:125" ht="13" x14ac:dyDescent="0.2">
      <c r="DU58" s="258"/>
    </row>
    <row r="59" spans="120:125" ht="13" x14ac:dyDescent="0.2"/>
    <row r="60" spans="120:125" ht="13" x14ac:dyDescent="0.2"/>
    <row r="61" spans="120:125" ht="13" x14ac:dyDescent="0.2"/>
    <row r="62" spans="120:125" ht="13" x14ac:dyDescent="0.2"/>
    <row r="63" spans="120:125" ht="13" x14ac:dyDescent="0.2">
      <c r="DU63" s="258"/>
    </row>
    <row r="64" spans="120:125" ht="13" x14ac:dyDescent="0.2">
      <c r="DT64" s="258"/>
      <c r="DU64" s="258"/>
    </row>
    <row r="65" spans="123:125" ht="13" x14ac:dyDescent="0.2"/>
    <row r="66" spans="123:125" ht="13" x14ac:dyDescent="0.2"/>
    <row r="67" spans="123:125" ht="13" x14ac:dyDescent="0.2"/>
    <row r="68" spans="123:125" ht="13" x14ac:dyDescent="0.2"/>
    <row r="69" spans="123:125" ht="13" x14ac:dyDescent="0.2">
      <c r="DS69" s="258"/>
      <c r="DT69" s="258"/>
      <c r="DU69" s="25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8"/>
    </row>
    <row r="83" spans="116:125" ht="13" x14ac:dyDescent="0.2">
      <c r="DM83" s="258"/>
      <c r="DN83" s="258"/>
      <c r="DO83" s="258"/>
      <c r="DP83" s="258"/>
      <c r="DQ83" s="258"/>
      <c r="DR83" s="258"/>
      <c r="DS83" s="258"/>
      <c r="DT83" s="258"/>
      <c r="DU83" s="258"/>
    </row>
    <row r="84" spans="116:125" ht="13" x14ac:dyDescent="0.2"/>
    <row r="85" spans="116:125" ht="13" x14ac:dyDescent="0.2"/>
    <row r="86" spans="116:125" ht="13" x14ac:dyDescent="0.2"/>
    <row r="87" spans="116:125" ht="13" x14ac:dyDescent="0.2"/>
    <row r="88" spans="116:125" ht="13" x14ac:dyDescent="0.2">
      <c r="DU88" s="25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564</v>
      </c>
    </row>
    <row r="120" spans="125:125" ht="13.5" hidden="1" customHeight="1" x14ac:dyDescent="0.2"/>
    <row r="121" spans="125:125" ht="13.5" hidden="1" customHeight="1" x14ac:dyDescent="0.2">
      <c r="DU121" s="258"/>
    </row>
  </sheetData>
  <sheetProtection algorithmName="SHA-512" hashValue="SNfQRfya5EO/LPfZmhhg/bpx4fJM8U0gdNAlno6zxkquOHcBrHi7kz5423NOf7Y5C3v4uBpVlvuojXaSo+4C7g==" saltValue="NT9+hxz1uuFEBajl8PiKq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102" sqref="AE102"/>
    </sheetView>
  </sheetViews>
  <sheetFormatPr defaultColWidth="0" defaultRowHeight="13.5" customHeight="1" zeroHeight="1" x14ac:dyDescent="0.2"/>
  <cols>
    <col min="1" max="125" width="2.4531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 x14ac:dyDescent="0.2">
      <c r="B2" s="258"/>
      <c r="T2" s="258"/>
    </row>
    <row r="3" spans="1:125"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8"/>
      <c r="G33" s="258"/>
      <c r="I33" s="258"/>
    </row>
    <row r="34" spans="2:125" ht="13" x14ac:dyDescent="0.2">
      <c r="C34" s="258"/>
      <c r="P34" s="258"/>
      <c r="R34" s="258"/>
      <c r="U34" s="258"/>
    </row>
    <row r="35" spans="2:125" ht="13"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 x14ac:dyDescent="0.2">
      <c r="F36" s="258"/>
      <c r="H36" s="258"/>
      <c r="J36" s="258"/>
      <c r="K36" s="258"/>
      <c r="L36" s="258"/>
      <c r="M36" s="258"/>
      <c r="N36" s="258"/>
      <c r="O36" s="258"/>
      <c r="Q36" s="258"/>
      <c r="S36" s="258"/>
      <c r="V36" s="258"/>
    </row>
    <row r="37" spans="2:125" ht="13" x14ac:dyDescent="0.2"/>
    <row r="38" spans="2:125" ht="13" x14ac:dyDescent="0.2"/>
    <row r="39" spans="2:125" ht="13" x14ac:dyDescent="0.2"/>
    <row r="40" spans="2:125" ht="13" x14ac:dyDescent="0.2">
      <c r="U40" s="258"/>
    </row>
    <row r="41" spans="2:125" ht="13" x14ac:dyDescent="0.2">
      <c r="R41" s="258"/>
    </row>
    <row r="42" spans="2:125" ht="13"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 x14ac:dyDescent="0.2">
      <c r="Q43" s="258"/>
      <c r="S43" s="258"/>
      <c r="V43" s="25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sheetData>
  <sheetProtection algorithmName="SHA-512" hashValue="Z3Xv9cFaOhJUa0+8Uemrgy9On1URKxK+D1A9QtfidxLNCJX0t2lgddwJxOjsuUnQCeduFDgj0HOpxk1pZmwDzw==" saltValue="DSNypFpy4c3XjPprnull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topLeftCell="A19" zoomScale="90" zoomScaleNormal="9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68" t="s">
        <v>3</v>
      </c>
      <c r="D47" s="1168"/>
      <c r="E47" s="1169"/>
      <c r="F47" s="11">
        <v>13.26</v>
      </c>
      <c r="G47" s="12">
        <v>10.81</v>
      </c>
      <c r="H47" s="12">
        <v>12.32</v>
      </c>
      <c r="I47" s="12">
        <v>12.11</v>
      </c>
      <c r="J47" s="13">
        <v>11.87</v>
      </c>
    </row>
    <row r="48" spans="2:10" ht="57.75" customHeight="1" x14ac:dyDescent="0.2">
      <c r="B48" s="14"/>
      <c r="C48" s="1170" t="s">
        <v>4</v>
      </c>
      <c r="D48" s="1170"/>
      <c r="E48" s="1171"/>
      <c r="F48" s="15">
        <v>2.1</v>
      </c>
      <c r="G48" s="16">
        <v>2.36</v>
      </c>
      <c r="H48" s="16">
        <v>2.93</v>
      </c>
      <c r="I48" s="16">
        <v>2.19</v>
      </c>
      <c r="J48" s="17">
        <v>6.05</v>
      </c>
    </row>
    <row r="49" spans="2:10" ht="57.75" customHeight="1" thickBot="1" x14ac:dyDescent="0.25">
      <c r="B49" s="18"/>
      <c r="C49" s="1172" t="s">
        <v>5</v>
      </c>
      <c r="D49" s="1172"/>
      <c r="E49" s="1173"/>
      <c r="F49" s="19" t="s">
        <v>571</v>
      </c>
      <c r="G49" s="20" t="s">
        <v>572</v>
      </c>
      <c r="H49" s="20">
        <v>1.97</v>
      </c>
      <c r="I49" s="20" t="s">
        <v>573</v>
      </c>
      <c r="J49" s="21">
        <v>3.9</v>
      </c>
    </row>
    <row r="50" spans="2:10" ht="13"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row r="60" spans="2:10" ht="13.5" hidden="1" customHeight="1" x14ac:dyDescent="0.2"/>
    <row r="61" spans="2:10" ht="13.5" hidden="1" customHeight="1" x14ac:dyDescent="0.2"/>
    <row r="62" spans="2:10" ht="13.5" hidden="1" customHeight="1" x14ac:dyDescent="0.2"/>
  </sheetData>
  <sheetProtection algorithmName="SHA-512" hashValue="hUBBHpdyd4hXyLluRvwWWUv9NzQqxdqP9gsj+NaHib8whKaPs2Q1E3U6tuOhezSkD+1U8JqjIWOqM6H60YdnCA==" saltValue="SiZhlNnM3+FPhpacda6F+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2023-03-20T04:29:48Z</cp:lastPrinted>
  <dcterms:created xsi:type="dcterms:W3CDTF">2023-02-20T06:34:07Z</dcterms:created>
  <dcterms:modified xsi:type="dcterms:W3CDTF">2023-10-17T09:20:25Z</dcterms:modified>
  <cp:category/>
</cp:coreProperties>
</file>