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9\Desktop\４．財政状況資料集\Ｈ３０財政状況資料集\最終\"/>
    </mc:Choice>
  </mc:AlternateContent>
  <xr:revisionPtr revIDLastSave="0" documentId="13_ncr:1_{B0D6B67C-4969-4366-AF27-20A7CFFD40F3}"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C40" i="10"/>
  <c r="CO39" i="10"/>
  <c r="BW39" i="10"/>
  <c r="BE39" i="10"/>
  <c r="AM39" i="10"/>
  <c r="C39" i="10"/>
  <c r="CO38" i="10"/>
  <c r="BW38" i="10"/>
  <c r="BE38" i="10"/>
  <c r="AM38" i="10"/>
  <c r="C38" i="10"/>
  <c r="CO37" i="10"/>
  <c r="BW37" i="10"/>
  <c r="BE37" i="10"/>
  <c r="AM37" i="10"/>
  <c r="C37" i="10"/>
  <c r="CO36" i="10"/>
  <c r="BW36" i="10"/>
  <c r="BE36" i="10"/>
  <c r="AM36" i="10"/>
  <c r="CO35" i="10"/>
  <c r="BW35" i="10"/>
  <c r="BE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U37" i="10" s="1"/>
  <c r="U38" i="10" s="1"/>
  <c r="U39" i="10" s="1"/>
  <c r="U40" i="10" s="1"/>
  <c r="AM34" i="10" l="1"/>
  <c r="BE34" i="10" s="1"/>
</calcChain>
</file>

<file path=xl/sharedStrings.xml><?xml version="1.0" encoding="utf-8"?>
<sst xmlns="http://schemas.openxmlformats.org/spreadsheetml/2006/main" count="1113" uniqueCount="612">
  <si>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</si>
  <si>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</si>
  <si>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</si>
  <si>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</si>
  <si>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</si>
  <si>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</si>
  <si>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</si>
  <si>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</si>
  <si>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</si>
  <si>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</si>
  <si>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</si>
  <si>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</si>
  <si>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</si>
  <si>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</si>
  <si>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</si>
  <si>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</si>
  <si>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</si>
  <si>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</si>
  <si>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</si>
  <si>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</si>
  <si>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</si>
  <si>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</si>
  <si>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</si>
  <si>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</si>
  <si>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</si>
  <si>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</si>
  <si>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</si>
  <si>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</si>
  <si>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</si>
  <si>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</si>
  <si>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</si>
  <si>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</si>
  <si>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</si>
  <si>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</si>
  <si>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</si>
  <si>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</si>
  <si>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</si>
  <si>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</si>
  <si>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</si>
  <si>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</si>
  <si>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</si>
  <si>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</si>
  <si>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</si>
  <si>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</si>
  <si>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</si>
  <si>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</si>
  <si>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</si>
  <si>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</si>
  <si>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</si>
  <si>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</si>
  <si>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</si>
  <si>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</si>
  <si>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</si>
  <si>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</si>
  <si>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</si>
  <si>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</si>
  <si>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</si>
  <si>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</si>
  <si>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</si>
  <si>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</si>
  <si>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</si>
  <si>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</si>
  <si>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</si>
  <si>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</si>
  <si>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</si>
  <si>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</si>
  <si>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</si>
  <si>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</si>
  <si>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</si>
  <si>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</si>
  <si>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</si>
  <si>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</si>
  <si>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</si>
  <si>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</si>
  <si>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</si>
  <si>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</si>
  <si>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</si>
  <si>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</si>
  <si>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</si>
  <si>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</si>
  <si>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</si>
  <si>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</si>
  <si>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</si>
  <si>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</si>
  <si>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</si>
  <si>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</si>
  <si>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</si>
  <si>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</si>
  <si>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</si>
  <si>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</si>
  <si>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</si>
  <si>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</si>
  <si>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</si>
  <si>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</si>
  <si>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</si>
  <si>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</si>
  <si>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</si>
  <si>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</si>
  <si>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</si>
  <si>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</si>
  <si>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</si>
  <si>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</si>
  <si>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</si>
  <si>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</si>
  <si>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</si>
  <si>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</si>
  <si>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</si>
  <si>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</si>
  <si>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</si>
  <si>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</si>
  <si>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</si>
  <si>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</si>
  <si>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</si>
  <si>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</si>
  <si>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</si>
  <si>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</si>
  <si>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</si>
  <si>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</si>
  <si>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</si>
  <si>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</si>
  <si>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</si>
  <si>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</si>
  <si>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</si>
  <si>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</si>
  <si>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</si>
  <si>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</si>
  <si>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</si>
  <si>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</si>
  <si>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</si>
  <si>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</si>
  <si>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</si>
  <si>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</si>
  <si>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</si>
  <si>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</si>
  <si>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</si>
  <si>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</si>
  <si>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</si>
  <si>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</si>
  <si>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</si>
  <si>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</si>
  <si>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</si>
  <si>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</si>
  <si>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</si>
  <si>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</si>
  <si>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</si>
  <si>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</si>
  <si>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</si>
  <si>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</si>
  <si>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</si>
  <si>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</si>
  <si>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</si>
  <si>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</si>
  <si>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</si>
  <si>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</si>
  <si>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</si>
  <si>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</si>
  <si>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</si>
  <si>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</si>
  <si>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</si>
  <si>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</si>
  <si>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</si>
  <si>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</si>
  <si>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</si>
  <si>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</si>
  <si>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</si>
  <si>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</si>
  <si>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</si>
  <si>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</si>
  <si>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</si>
  <si>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</si>
  <si>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</si>
  <si>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</si>
  <si>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</si>
  <si>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</si>
  <si>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</si>
  <si>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</si>
  <si>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</si>
  <si>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</si>
  <si>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</si>
  <si>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</si>
  <si>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</si>
  <si>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</si>
  <si>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</si>
  <si>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</si>
  <si>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</si>
  <si>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</si>
  <si>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</si>
  <si>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</si>
  <si>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</si>
  <si>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</si>
  <si>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</si>
  <si>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</si>
  <si>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</si>
  <si>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</si>
  <si>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</si>
  <si>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</si>
  <si>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</si>
  <si>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</si>
  <si>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</si>
  <si>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</si>
  <si>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</si>
  <si>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</si>
  <si>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</si>
  <si>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</si>
  <si>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</si>
  <si>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</si>
  <si>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</si>
  <si>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</si>
  <si>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</si>
  <si>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</si>
  <si>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</si>
  <si>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</si>
  <si>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</si>
  <si>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島根県隠岐の島町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</si>
  <si>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</si>
  <si>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</si>
  <si>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</si>
  <si>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</si>
  <si>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</si>
  <si>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</si>
  <si>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</si>
  <si>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</si>
  <si>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</si>
  <si>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</si>
  <si>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</si>
  <si>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</si>
  <si>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</si>
  <si>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</si>
  <si>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</si>
  <si>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</si>
  <si>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</si>
  <si>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</si>
  <si>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</si>
  <si>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</si>
  <si>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</si>
  <si>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</si>
  <si>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</si>
  <si>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</si>
  <si>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</si>
  <si>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</si>
  <si>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</si>
  <si>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</si>
  <si>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</si>
  <si>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</si>
  <si>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</si>
  <si>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</si>
  <si>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</si>
  <si>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</si>
  <si>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</si>
  <si>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</si>
  <si>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</si>
  <si>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</si>
  <si>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</si>
  <si>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</si>
  <si>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</si>
  <si>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</si>
  <si>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</si>
  <si>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</si>
  <si>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</si>
  <si>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</si>
  <si>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</si>
  <si>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</si>
  <si>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</si>
  <si>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</si>
  <si>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</si>
  <si>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</si>
  <si>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</si>
  <si>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</si>
  <si>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</si>
  <si>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</si>
  <si>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</si>
  <si>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</si>
  <si>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</si>
  <si>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</si>
  <si>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</si>
  <si>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</si>
  <si>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</si>
  <si>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</si>
  <si>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</si>
  <si>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</si>
  <si>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</si>
  <si>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</si>
  <si>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</si>
  <si>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</si>
  <si>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</si>
  <si>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</si>
  <si>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</si>
  <si>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</si>
  <si>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</si>
  <si>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</si>
  <si>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</si>
  <si>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</si>
  <si>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</si>
  <si>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</si>
  <si>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</si>
  <si>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</si>
  <si>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</si>
  <si>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</si>
  <si>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</si>
  <si>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</si>
  <si>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</si>
  <si>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</si>
  <si>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</si>
  <si>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</si>
  <si>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</si>
  <si>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</si>
  <si>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</si>
  <si>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</si>
  <si>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</si>
  <si>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</si>
  <si>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</si>
  <si>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</si>
  <si>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</si>
  <si>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</si>
  <si>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</si>
  <si>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</si>
  <si>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</si>
  <si>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</si>
  <si>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</si>
  <si>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</si>
  <si>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</si>
  <si>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</si>
  <si>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</si>
  <si>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</si>
  <si>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</si>
  <si>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</si>
  <si>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</si>
  <si>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</si>
  <si>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</si>
  <si>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</si>
  <si>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</si>
  <si>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</si>
  <si>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</si>
  <si>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</si>
  <si>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</si>
  <si>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</si>
  <si>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</si>
  <si>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</si>
  <si>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</si>
  <si>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</si>
  <si>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</si>
  <si>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</si>
  <si>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</si>
  <si>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</si>
  <si>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</si>
  <si>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</si>
  <si>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</si>
  <si>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</si>
  <si>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</si>
  <si>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</si>
  <si>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</si>
  <si>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</si>
  <si>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</si>
  <si>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</si>
  <si>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</si>
  <si>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</si>
  <si>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</si>
  <si>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</si>
  <si>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</si>
  <si>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</si>
  <si>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</si>
  <si>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</si>
  <si>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</si>
  <si>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</si>
  <si>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島根県隠岐の島町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</si>
  <si>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</si>
  <si>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</si>
  <si>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</si>
  <si>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</si>
  <si>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</si>
  <si>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</si>
  <si>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</si>
  <si>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</si>
  <si>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</si>
  <si>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</si>
  <si>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</si>
  <si>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</si>
  <si>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</si>
  <si>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</si>
  <si>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</si>
  <si>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</si>
  <si>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</si>
  <si>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</si>
  <si>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</si>
  <si>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</si>
  <si>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</si>
  <si>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</si>
  <si>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</si>
  <si>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</si>
  <si>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</si>
  <si>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</si>
  <si>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</si>
  <si>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</si>
  <si>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</si>
  <si>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</si>
  <si>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</si>
  <si>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</si>
  <si>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</si>
  <si>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</si>
  <si>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</si>
  <si>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</si>
  <si>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</si>
  <si>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</si>
  <si>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</si>
  <si>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</si>
  <si>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</si>
  <si>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訪問看護事業特別会計</t>
    <phoneticPr fontId="5"/>
  </si>
  <si>
    <t>駐車場事業特別会計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</si>
  <si>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</si>
  <si>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</si>
  <si>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</si>
  <si>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</si>
  <si>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</si>
  <si>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</si>
  <si>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</si>
  <si>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</si>
  <si>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</si>
  <si>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</si>
  <si>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</si>
  <si>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</si>
  <si>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</si>
  <si>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</si>
  <si>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</si>
  <si>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</si>
  <si>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</si>
  <si>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</si>
  <si>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</si>
  <si>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</si>
  <si>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</si>
  <si>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</si>
  <si>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</si>
  <si>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</si>
  <si>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</si>
  <si>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</si>
  <si>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</si>
  <si>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</si>
  <si>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</si>
  <si>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</si>
  <si>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</si>
  <si>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</si>
  <si>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</si>
  <si>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</si>
  <si>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</si>
  <si>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</si>
  <si>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</si>
  <si>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</si>
  <si>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</si>
  <si>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</si>
  <si>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</si>
  <si>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</si>
  <si>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</si>
  <si>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</si>
  <si>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</si>
  <si>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</si>
  <si>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</si>
  <si>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</si>
  <si>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</si>
  <si>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</si>
  <si>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</si>
  <si>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</si>
  <si>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</si>
  <si>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</si>
  <si>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</si>
  <si>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</si>
  <si>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</si>
  <si>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</si>
  <si>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</si>
  <si>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</si>
  <si>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</si>
  <si>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</si>
  <si>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</si>
  <si>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</si>
  <si>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</si>
  <si>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</si>
  <si>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</si>
  <si>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</si>
  <si>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国民健康保険施設勘定（五箇診療所）特別会計</t>
    <phoneticPr fontId="5"/>
  </si>
  <si>
    <t>(Ｆ)</t>
    <phoneticPr fontId="5"/>
  </si>
  <si>
    <t>国民健康保険施設勘定（都万診療所）特別会計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</si>
  <si>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</si>
  <si>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</si>
  <si>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</si>
  <si>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</si>
  <si>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</si>
  <si>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</si>
  <si>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</si>
  <si>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</si>
  <si>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</si>
  <si>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</si>
  <si>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</si>
  <si>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</si>
  <si>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</si>
  <si>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</si>
  <si>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</si>
  <si>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</si>
  <si>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</si>
  <si>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</si>
  <si>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</si>
  <si>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</si>
  <si>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</si>
  <si>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</si>
  <si>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</si>
  <si>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</si>
  <si>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</si>
  <si>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</si>
  <si>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</si>
  <si>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</si>
  <si>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</si>
  <si>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</si>
  <si>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</si>
  <si>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</si>
  <si>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</si>
  <si>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</si>
  <si>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</si>
  <si>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</si>
  <si>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</si>
  <si>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</si>
  <si>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</si>
  <si>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</si>
  <si>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</si>
  <si>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</si>
  <si>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</si>
  <si>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</si>
  <si>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</si>
  <si>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</si>
  <si>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</si>
  <si>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</si>
  <si>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</si>
  <si>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</si>
  <si>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</si>
  <si>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</si>
  <si>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</si>
  <si>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</si>
  <si>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</si>
  <si>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</si>
  <si>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</si>
  <si>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</si>
  <si>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</si>
  <si>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</si>
  <si>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</si>
  <si>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</si>
  <si>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</si>
  <si>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</si>
  <si>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</si>
  <si>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</si>
  <si>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</si>
  <si>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</si>
  <si>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</si>
  <si>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</si>
  <si>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</si>
  <si>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</si>
  <si>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</si>
  <si>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</si>
  <si>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</si>
  <si>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</si>
  <si>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</si>
  <si>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</si>
  <si>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</si>
  <si>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</si>
  <si>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</si>
  <si>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</si>
  <si>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</si>
  <si>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</si>
  <si>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</si>
  <si>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</si>
  <si>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0.52</t>
  </si>
  <si>
    <t>▲ 1.40</t>
  </si>
  <si>
    <t>上水道事業会計</t>
  </si>
  <si>
    <t>一般会計</t>
  </si>
  <si>
    <t>国民健康保険事業勘定特別会計</t>
  </si>
  <si>
    <t>駐車場事業特別会計</t>
  </si>
  <si>
    <t>後期高齢者医療保険事業特別会計</t>
  </si>
  <si>
    <t>国民健康保険施設勘定（都万診療所）特別会計</t>
  </si>
  <si>
    <t>国民健康保険施設勘定（中村診療所）特別会計</t>
  </si>
  <si>
    <t>国民健康保険施設勘定（五箇診療所）特別会計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</si>
  <si>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</si>
  <si>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</si>
  <si>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</si>
  <si>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</si>
  <si>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</si>
  <si>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</si>
  <si>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</si>
  <si>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</si>
  <si>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</si>
  <si>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隠岐広域連合（普通会計）</t>
    <rPh sb="0" eb="2">
      <t>オキ</t>
    </rPh>
    <rPh sb="2" eb="4">
      <t>コウイキ</t>
    </rPh>
    <rPh sb="4" eb="6">
      <t>レンゴウ</t>
    </rPh>
    <rPh sb="7" eb="9">
      <t>フツウ</t>
    </rPh>
    <rPh sb="9" eb="11">
      <t>カイケイ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</si>
  <si>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</si>
  <si>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</si>
  <si>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</si>
  <si>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</si>
  <si>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隠岐広域連合（島前病院）</t>
    <rPh sb="0" eb="2">
      <t>オキ</t>
    </rPh>
    <rPh sb="2" eb="4">
      <t>コウイキ</t>
    </rPh>
    <rPh sb="4" eb="6">
      <t>レンゴウ</t>
    </rPh>
    <rPh sb="7" eb="9">
      <t>ドウゼン</t>
    </rPh>
    <rPh sb="9" eb="11">
      <t>ビョウイン</t>
    </rPh>
    <phoneticPr fontId="2"/>
  </si>
  <si>
    <t>地域振興基金</t>
    <rPh sb="0" eb="6">
      <t>チイキシンコウキキン</t>
    </rPh>
    <phoneticPr fontId="18"/>
  </si>
  <si>
    <t>公共施設整備基金</t>
    <rPh sb="0" eb="8">
      <t>コウキョウシセツセイビキキン</t>
    </rPh>
    <phoneticPr fontId="2"/>
  </si>
  <si>
    <t>隠岐島油槽所整備基金</t>
    <rPh sb="0" eb="2">
      <t>オキ</t>
    </rPh>
    <rPh sb="2" eb="3">
      <t>シマ</t>
    </rPh>
    <rPh sb="3" eb="6">
      <t>ユソウショ</t>
    </rPh>
    <rPh sb="6" eb="10">
      <t>セイビキキン</t>
    </rPh>
    <phoneticPr fontId="2"/>
  </si>
  <si>
    <t>ふるさと創生基金</t>
    <rPh sb="4" eb="6">
      <t>ソウセイ</t>
    </rPh>
    <rPh sb="6" eb="8">
      <t>キキン</t>
    </rPh>
    <phoneticPr fontId="2"/>
  </si>
  <si>
    <t>ふるさと隠岐の島応援基金</t>
    <rPh sb="4" eb="6">
      <t>オキ</t>
    </rPh>
    <rPh sb="7" eb="8">
      <t>シマ</t>
    </rPh>
    <rPh sb="8" eb="10">
      <t>オウエン</t>
    </rPh>
    <rPh sb="10" eb="12">
      <t>キキン</t>
    </rPh>
    <phoneticPr fontId="2"/>
  </si>
  <si>
    <t>隠岐の島町文化振興財団</t>
    <rPh sb="0" eb="2">
      <t>オキ</t>
    </rPh>
    <rPh sb="3" eb="5">
      <t>シマチョウ</t>
    </rPh>
    <rPh sb="5" eb="7">
      <t>ブンカ</t>
    </rPh>
    <rPh sb="7" eb="9">
      <t>シンコウ</t>
    </rPh>
    <rPh sb="9" eb="11">
      <t>ザイダン</t>
    </rPh>
    <phoneticPr fontId="2"/>
  </si>
  <si>
    <t>ふせの里</t>
    <rPh sb="3" eb="4">
      <t>サト</t>
    </rPh>
    <phoneticPr fontId="2"/>
  </si>
  <si>
    <t>隠岐の島町農業公社</t>
    <rPh sb="0" eb="2">
      <t>オキ</t>
    </rPh>
    <rPh sb="3" eb="5">
      <t>シマチョウ</t>
    </rPh>
    <rPh sb="5" eb="7">
      <t>ノウギョウ</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</si>
  <si>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</si>
  <si>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</si>
  <si>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</si>
  <si>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</si>
  <si>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</si>
  <si>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減価償却率は、施設の老朽化に伴い年々上昇している。将来負担比率は上記で述べたように大規模事業に伴う地方債発行額の増加から、地方債残高が増えている為、数値が上昇している。新庁舎建設事業、防災行政無線整備事業ともに、R元年度まで続くことから、数年間は地方債発行額が償還元金の金額を上回る見通しであるため、数値も上昇する見込みである。
</t>
    <rPh sb="14" eb="16">
      <t>シセツ</t>
    </rPh>
    <rPh sb="17" eb="20">
      <t>ロウキュウカ</t>
    </rPh>
    <rPh sb="21" eb="22">
      <t>トモナ</t>
    </rPh>
    <rPh sb="23" eb="25">
      <t>ネンネン</t>
    </rPh>
    <rPh sb="25" eb="27">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</si>
  <si>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</si>
  <si>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</si>
  <si>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</si>
  <si>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</si>
  <si>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</si>
  <si>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</si>
  <si>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町村合併前の旧町村において、国の経済対策を背景に地方債に依存した社会基盤整備を行ってきた。特にH5年～H8年までは、毎年約50億円の地方債を発行したことにより地方債残高が膨らんだため、類似団体と比較すると高い比率となっている。H16年度の町村合併以降は、行財政改革の一環として繰上償還や地方債新規発行抑制に取り組んでおり、数値は改善傾向にあったが、H29年度より新庁舎建設事業などの大規模事業が続いているため、将来負担比率は上昇傾向、実質公債費比率も元金の償還が始まるR3年度頃から上昇に転じる見込みである。</t>
    <rPh sb="1" eb="3">
      <t>チョウソン</t>
    </rPh>
    <rPh sb="3" eb="5">
      <t>ガッペイ</t>
    </rPh>
    <rPh sb="5" eb="6">
      <t>マエ</t>
    </rPh>
    <rPh sb="7" eb="8">
      <t>キュウ</t>
    </rPh>
    <rPh sb="8" eb="10">
      <t>チョウソン</t>
    </rPh>
    <rPh sb="15" eb="16">
      <t>クニ</t>
    </rPh>
    <rPh sb="17" eb="19">
      <t>ケイザイ</t>
    </rPh>
    <rPh sb="19" eb="21">
      <t>タイサク</t>
    </rPh>
    <rPh sb="22" eb="24">
      <t>ハイケイ</t>
    </rPh>
    <rPh sb="25" eb="28">
      <t>チホウサイ</t>
    </rPh>
    <rPh sb="29" eb="31">
      <t>イゾン</t>
    </rPh>
    <rPh sb="33" eb="35">
      <t>シャカイ</t>
    </rPh>
    <rPh sb="35" eb="37">
      <t>キバン</t>
    </rPh>
    <rPh sb="37" eb="39">
      <t>セイビ</t>
    </rPh>
    <rPh sb="40" eb="41">
      <t>オコナ</t>
    </rPh>
    <rPh sb="46" eb="47">
      <t>トク</t>
    </rPh>
    <rPh sb="50" eb="51">
      <t>ネン</t>
    </rPh>
    <rPh sb="54" eb="55">
      <t>ネン</t>
    </rPh>
    <rPh sb="59" eb="61">
      <t>マイトシ</t>
    </rPh>
    <rPh sb="61" eb="62">
      <t>ヤク</t>
    </rPh>
    <rPh sb="64" eb="65">
      <t>オク</t>
    </rPh>
    <rPh sb="65" eb="66">
      <t>エン</t>
    </rPh>
    <rPh sb="67" eb="70">
      <t>チホウサイ</t>
    </rPh>
    <rPh sb="71" eb="73">
      <t>ハッコウ</t>
    </rPh>
    <rPh sb="80" eb="83">
      <t>チホウサイ</t>
    </rPh>
    <rPh sb="83" eb="85">
      <t>ザンダカ</t>
    </rPh>
    <rPh sb="86" eb="87">
      <t>フク</t>
    </rPh>
    <rPh sb="93" eb="95">
      <t>ルイジ</t>
    </rPh>
    <rPh sb="95" eb="97">
      <t>ダンタイ</t>
    </rPh>
    <rPh sb="98" eb="100">
      <t>ヒカク</t>
    </rPh>
    <rPh sb="103" eb="104">
      <t>タカ</t>
    </rPh>
    <rPh sb="105" eb="107">
      <t>ヒリツ</t>
    </rPh>
    <rPh sb="117" eb="118">
      <t>ネン</t>
    </rPh>
    <rPh sb="118" eb="119">
      <t>ド</t>
    </rPh>
    <rPh sb="120" eb="122">
      <t>チョウソン</t>
    </rPh>
    <rPh sb="122" eb="124">
      <t>ガッペイ</t>
    </rPh>
    <rPh sb="124" eb="126">
      <t>イコウ</t>
    </rPh>
    <rPh sb="128" eb="131">
      <t>ギョウザイセイ</t>
    </rPh>
    <rPh sb="131" eb="133">
      <t>カイカク</t>
    </rPh>
    <rPh sb="134" eb="136">
      <t>イッカン</t>
    </rPh>
    <rPh sb="139" eb="141">
      <t>クリアゲ</t>
    </rPh>
    <rPh sb="141" eb="143">
      <t>ショウカン</t>
    </rPh>
    <rPh sb="144" eb="147">
      <t>チホウサイ</t>
    </rPh>
    <rPh sb="147" eb="149">
      <t>シンキ</t>
    </rPh>
    <rPh sb="149" eb="151">
      <t>ハッコウ</t>
    </rPh>
    <rPh sb="151" eb="153">
      <t>ヨクセイ</t>
    </rPh>
    <rPh sb="154" eb="155">
      <t>ト</t>
    </rPh>
    <rPh sb="156" eb="157">
      <t>ク</t>
    </rPh>
    <rPh sb="162" eb="164">
      <t>スウチ</t>
    </rPh>
    <rPh sb="165" eb="167">
      <t>カイゼン</t>
    </rPh>
    <rPh sb="167" eb="169">
      <t>ケイコウ</t>
    </rPh>
    <rPh sb="178" eb="180">
      <t>ネンド</t>
    </rPh>
    <rPh sb="182" eb="185">
      <t>シンチョウシャ</t>
    </rPh>
    <rPh sb="185" eb="187">
      <t>ケンセツ</t>
    </rPh>
    <rPh sb="187" eb="189">
      <t>ジギョウ</t>
    </rPh>
    <rPh sb="192" eb="195">
      <t>ダイキボ</t>
    </rPh>
    <rPh sb="195" eb="197">
      <t>ジギョウ</t>
    </rPh>
    <rPh sb="198" eb="199">
      <t>ツヅ</t>
    </rPh>
    <rPh sb="206" eb="208">
      <t>ショウライ</t>
    </rPh>
    <rPh sb="208" eb="210">
      <t>フタン</t>
    </rPh>
    <rPh sb="210" eb="212">
      <t>ヒリツ</t>
    </rPh>
    <rPh sb="213" eb="215">
      <t>ジョウショウ</t>
    </rPh>
    <rPh sb="215" eb="217">
      <t>ケイコウ</t>
    </rPh>
    <rPh sb="218" eb="220">
      <t>ジッシツ</t>
    </rPh>
    <rPh sb="220" eb="223">
      <t>コウサイヒ</t>
    </rPh>
    <rPh sb="223" eb="225">
      <t>ヒリツ</t>
    </rPh>
    <rPh sb="226" eb="228">
      <t>ガンキン</t>
    </rPh>
    <rPh sb="229" eb="231">
      <t>ショウカン</t>
    </rPh>
    <rPh sb="232" eb="233">
      <t>ハジ</t>
    </rPh>
    <rPh sb="237" eb="239">
      <t>ネンド</t>
    </rPh>
    <rPh sb="239" eb="240">
      <t>ゴロ</t>
    </rPh>
    <rPh sb="242" eb="244">
      <t>ジョウショウ</t>
    </rPh>
    <rPh sb="245" eb="246">
      <t>テン</t>
    </rPh>
    <rPh sb="248" eb="250">
      <t>ミコ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</si>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</sst>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Border="1" applyAlignment="1" applyProtection="1">
      <alignment horizontal="right" vertical="center" shrinkToFit="1"/>
      <protection locked="0"/>
    </xf>
    <xf numFmtId="177" fontId="12" fillId="0" borderId="35" xfId="5" applyNumberFormat="1" applyFont="1" applyBorder="1" applyAlignment="1" applyProtection="1">
      <alignment horizontal="right" vertical="center" shrinkToFit="1"/>
      <protection locked="0"/>
    </xf>
    <xf numFmtId="177" fontId="12" fillId="0" borderId="21" xfId="5" applyNumberFormat="1" applyFont="1" applyBorder="1" applyAlignment="1" applyProtection="1">
      <alignment horizontal="right" vertical="center" shrinkToFit="1"/>
      <protection locked="0"/>
    </xf>
    <xf numFmtId="177" fontId="12"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32FDB96-F299-4926-AE1C-C49030081F7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75972</c:v>
                </c:pt>
                <c:pt idx="2">
                  <c:v>79466</c:v>
                </c:pt>
                <c:pt idx="3">
                  <c:v>90072</c:v>
                </c:pt>
                <c:pt idx="4">
                  <c:v>88328</c:v>
                </c:pt>
              </c:numCache>
            </c:numRef>
          </c:val>
          <c:smooth val="0"/>
          <c:extLst>
            <c:ext xmlns:c16="http://schemas.microsoft.com/office/drawing/2014/chart" uri="{C3380CC4-5D6E-409C-BE32-E72D297353CC}">
              <c16:uniqueId val="{00000000-AC9F-4033-8D27-BFDF5ECCE6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161502</c:v>
                </c:pt>
                <c:pt idx="1">
                  <c:v>132778</c:v>
                </c:pt>
                <c:pt idx="2">
                  <c:v>158953</c:v>
                </c:pt>
                <c:pt idx="3">
                  <c:v>263724</c:v>
                </c:pt>
                <c:pt idx="4">
                  <c:v>226393</c:v>
                </c:pt>
              </c:numCache>
            </c:numRef>
          </c:val>
          <c:smooth val="0"/>
          <c:extLst>
            <c:ext xmlns:c16="http://schemas.microsoft.com/office/drawing/2014/chart" uri="{C3380CC4-5D6E-409C-BE32-E72D297353CC}">
              <c16:uniqueId val="{00000001-AC9F-4033-8D27-BFDF5ECCE6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1.91</c:v>
                </c:pt>
                <c:pt idx="1">
                  <c:v>1.95</c:v>
                </c:pt>
                <c:pt idx="2">
                  <c:v>2.77</c:v>
                </c:pt>
                <c:pt idx="3">
                  <c:v>1.5</c:v>
                </c:pt>
                <c:pt idx="4">
                  <c:v>2.09</c:v>
                </c:pt>
              </c:numCache>
            </c:numRef>
          </c:val>
          <c:extLst>
            <c:ext xmlns:c16="http://schemas.microsoft.com/office/drawing/2014/chart" uri="{C3380CC4-5D6E-409C-BE32-E72D297353CC}">
              <c16:uniqueId val="{00000000-15F5-43A6-A5C3-B3F7DDBF2A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15.43</c:v>
                </c:pt>
                <c:pt idx="1">
                  <c:v>15.21</c:v>
                </c:pt>
                <c:pt idx="2">
                  <c:v>15.55</c:v>
                </c:pt>
                <c:pt idx="3">
                  <c:v>15.33</c:v>
                </c:pt>
                <c:pt idx="4">
                  <c:v>16.510000000000002</c:v>
                </c:pt>
              </c:numCache>
            </c:numRef>
          </c:val>
          <c:extLst>
            <c:ext xmlns:c16="http://schemas.microsoft.com/office/drawing/2014/chart" uri="{C3380CC4-5D6E-409C-BE32-E72D297353CC}">
              <c16:uniqueId val="{00000001-15F5-43A6-A5C3-B3F7DDBF2A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-0.52</c:v>
                </c:pt>
                <c:pt idx="1">
                  <c:v>0.08</c:v>
                </c:pt>
                <c:pt idx="2">
                  <c:v>0.78</c:v>
                </c:pt>
                <c:pt idx="3">
                  <c:v>-1.4</c:v>
                </c:pt>
                <c:pt idx="4">
                  <c:v>0.55000000000000004</c:v>
                </c:pt>
              </c:numCache>
            </c:numRef>
          </c:val>
          <c:smooth val="0"/>
          <c:extLst>
            <c:ext xmlns:c16="http://schemas.microsoft.com/office/drawing/2014/chart" uri="{C3380CC4-5D6E-409C-BE32-E72D297353CC}">
              <c16:uniqueId val="{00000002-15F5-43A6-A5C3-B3F7DDBF2A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0.02</c:v>
                </c:pt>
                <c:pt idx="4">
                  <c:v>#N/A</c:v>
                </c:pt>
                <c:pt idx="5">
                  <c:v>0.32</c:v>
                </c:pt>
                <c:pt idx="6">
                  <c:v>#N/A</c:v>
                </c:pt>
                <c:pt idx="7">
                  <c:v>0.01</c:v>
                </c:pt>
                <c:pt idx="8">
                  <c:v>#N/A</c:v>
                </c:pt>
                <c:pt idx="9">
                  <c:v>0.01</c:v>
                </c:pt>
              </c:numCache>
            </c:numRef>
          </c:val>
          <c:extLst>
            <c:ext xmlns:c16="http://schemas.microsoft.com/office/drawing/2014/chart" uri="{C3380CC4-5D6E-409C-BE32-E72D297353CC}">
              <c16:uniqueId val="{00000000-9112-4071-B6A6-B029D839C5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12-4071-B6A6-B029D839C5F4}"/>
            </c:ext>
          </c:extLst>
        </c:ser>
        <c:ser>
          <c:idx val="2"/>
          <c:order val="2"/>
          <c:tx>
            <c:strRef>
              <c:f>データシート!$A$29</c:f>
              <c:strCache>
                <c:ptCount val="1"/>
                <c:pt idx="0">
                  <c:v>国民健康保険施設勘定（五箇診療所）特別会計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9112-4071-B6A6-B029D839C5F4}"/>
            </c:ext>
          </c:extLst>
        </c:ser>
        <c:ser>
          <c:idx val="3"/>
          <c:order val="3"/>
          <c:tx>
            <c:strRef>
              <c:f>データシート!$A$30</c:f>
              <c:strCache>
                <c:ptCount val="1"/>
                <c:pt idx="0">
                  <c:v>国民健康保険施設勘定（中村診療所）特別会計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112-4071-B6A6-B029D839C5F4}"/>
            </c:ext>
          </c:extLst>
        </c:ser>
        <c:ser>
          <c:idx val="4"/>
          <c:order val="4"/>
          <c:tx>
            <c:strRef>
              <c:f>データシート!$A$31</c:f>
              <c:strCache>
                <c:ptCount val="1"/>
                <c:pt idx="0">
                  <c:v>国民健康保険施設勘定（都万診療所）特別会計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0.03</c:v>
                </c:pt>
                <c:pt idx="8">
                  <c:v>#N/A</c:v>
                </c:pt>
                <c:pt idx="9">
                  <c:v>0.02</c:v>
                </c:pt>
              </c:numCache>
            </c:numRef>
          </c:val>
          <c:extLst>
            <c:ext xmlns:c16="http://schemas.microsoft.com/office/drawing/2014/chart" uri="{C3380CC4-5D6E-409C-BE32-E72D297353CC}">
              <c16:uniqueId val="{00000004-9112-4071-B6A6-B029D839C5F4}"/>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5-9112-4071-B6A6-B029D839C5F4}"/>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0.25</c:v>
                </c:pt>
                <c:pt idx="2">
                  <c:v>#N/A</c:v>
                </c:pt>
                <c:pt idx="3">
                  <c:v>0.27</c:v>
                </c:pt>
                <c:pt idx="4">
                  <c:v>#N/A</c:v>
                </c:pt>
                <c:pt idx="5">
                  <c:v>0</c:v>
                </c:pt>
                <c:pt idx="6">
                  <c:v>#N/A</c:v>
                </c:pt>
                <c:pt idx="7">
                  <c:v>0.03</c:v>
                </c:pt>
                <c:pt idx="8">
                  <c:v>#N/A</c:v>
                </c:pt>
                <c:pt idx="9">
                  <c:v>7.0000000000000007E-2</c:v>
                </c:pt>
              </c:numCache>
            </c:numRef>
          </c:val>
          <c:extLst>
            <c:ext xmlns:c16="http://schemas.microsoft.com/office/drawing/2014/chart" uri="{C3380CC4-5D6E-409C-BE32-E72D297353CC}">
              <c16:uniqueId val="{00000006-9112-4071-B6A6-B029D839C5F4}"/>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0.32</c:v>
                </c:pt>
                <c:pt idx="2">
                  <c:v>#N/A</c:v>
                </c:pt>
                <c:pt idx="3">
                  <c:v>0.49</c:v>
                </c:pt>
                <c:pt idx="4">
                  <c:v>#N/A</c:v>
                </c:pt>
                <c:pt idx="5">
                  <c:v>0.63</c:v>
                </c:pt>
                <c:pt idx="6">
                  <c:v>#N/A</c:v>
                </c:pt>
                <c:pt idx="7">
                  <c:v>0.97</c:v>
                </c:pt>
                <c:pt idx="8">
                  <c:v>#N/A</c:v>
                </c:pt>
                <c:pt idx="9">
                  <c:v>0.6</c:v>
                </c:pt>
              </c:numCache>
            </c:numRef>
          </c:val>
          <c:extLst>
            <c:ext xmlns:c16="http://schemas.microsoft.com/office/drawing/2014/chart" uri="{C3380CC4-5D6E-409C-BE32-E72D297353CC}">
              <c16:uniqueId val="{00000007-9112-4071-B6A6-B029D839C5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c:v>
                </c:pt>
                <c:pt idx="2">
                  <c:v>#N/A</c:v>
                </c:pt>
                <c:pt idx="3">
                  <c:v>1.94</c:v>
                </c:pt>
                <c:pt idx="4">
                  <c:v>#N/A</c:v>
                </c:pt>
                <c:pt idx="5">
                  <c:v>2.76</c:v>
                </c:pt>
                <c:pt idx="6">
                  <c:v>#N/A</c:v>
                </c:pt>
                <c:pt idx="7">
                  <c:v>1.49</c:v>
                </c:pt>
                <c:pt idx="8">
                  <c:v>#N/A</c:v>
                </c:pt>
                <c:pt idx="9">
                  <c:v>2.0699999999999998</c:v>
                </c:pt>
              </c:numCache>
            </c:numRef>
          </c:val>
          <c:extLst>
            <c:ext xmlns:c16="http://schemas.microsoft.com/office/drawing/2014/chart" uri="{C3380CC4-5D6E-409C-BE32-E72D297353CC}">
              <c16:uniqueId val="{00000008-9112-4071-B6A6-B029D839C5F4}"/>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2.95</c:v>
                </c:pt>
                <c:pt idx="2">
                  <c:v>#N/A</c:v>
                </c:pt>
                <c:pt idx="3">
                  <c:v>2.7</c:v>
                </c:pt>
                <c:pt idx="4">
                  <c:v>#N/A</c:v>
                </c:pt>
                <c:pt idx="5">
                  <c:v>2.5499999999999998</c:v>
                </c:pt>
                <c:pt idx="6">
                  <c:v>#N/A</c:v>
                </c:pt>
                <c:pt idx="7">
                  <c:v>2.41</c:v>
                </c:pt>
                <c:pt idx="8">
                  <c:v>#N/A</c:v>
                </c:pt>
                <c:pt idx="9">
                  <c:v>2.33</c:v>
                </c:pt>
              </c:numCache>
            </c:numRef>
          </c:val>
          <c:extLst>
            <c:ext xmlns:c16="http://schemas.microsoft.com/office/drawing/2014/chart" uri="{C3380CC4-5D6E-409C-BE32-E72D297353CC}">
              <c16:uniqueId val="{00000009-9112-4071-B6A6-B029D839C5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2633</c:v>
                </c:pt>
                <c:pt idx="5">
                  <c:v>2717</c:v>
                </c:pt>
                <c:pt idx="8">
                  <c:v>2689</c:v>
                </c:pt>
                <c:pt idx="11">
                  <c:v>2724</c:v>
                </c:pt>
                <c:pt idx="14">
                  <c:v>2580</c:v>
                </c:pt>
              </c:numCache>
            </c:numRef>
          </c:val>
          <c:extLst>
            <c:ext xmlns:c16="http://schemas.microsoft.com/office/drawing/2014/chart" uri="{C3380CC4-5D6E-409C-BE32-E72D297353CC}">
              <c16:uniqueId val="{00000000-5389-4262-BE53-2E296BAD8E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89-4262-BE53-2E296BAD8E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20</c:v>
                </c:pt>
                <c:pt idx="6">
                  <c:v>9</c:v>
                </c:pt>
                <c:pt idx="9">
                  <c:v>9</c:v>
                </c:pt>
                <c:pt idx="12">
                  <c:v>5</c:v>
                </c:pt>
              </c:numCache>
            </c:numRef>
          </c:val>
          <c:extLst>
            <c:ext xmlns:c16="http://schemas.microsoft.com/office/drawing/2014/chart" uri="{C3380CC4-5D6E-409C-BE32-E72D297353CC}">
              <c16:uniqueId val="{00000002-5389-4262-BE53-2E296BAD8E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107</c:v>
                </c:pt>
                <c:pt idx="3">
                  <c:v>109</c:v>
                </c:pt>
                <c:pt idx="6">
                  <c:v>105</c:v>
                </c:pt>
                <c:pt idx="9">
                  <c:v>47</c:v>
                </c:pt>
                <c:pt idx="12">
                  <c:v>65</c:v>
                </c:pt>
              </c:numCache>
            </c:numRef>
          </c:val>
          <c:extLst>
            <c:ext xmlns:c16="http://schemas.microsoft.com/office/drawing/2014/chart" uri="{C3380CC4-5D6E-409C-BE32-E72D297353CC}">
              <c16:uniqueId val="{00000003-5389-4262-BE53-2E296BAD8E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458</c:v>
                </c:pt>
                <c:pt idx="3">
                  <c:v>474</c:v>
                </c:pt>
                <c:pt idx="6">
                  <c:v>461</c:v>
                </c:pt>
                <c:pt idx="9">
                  <c:v>450</c:v>
                </c:pt>
                <c:pt idx="12">
                  <c:v>478</c:v>
                </c:pt>
              </c:numCache>
            </c:numRef>
          </c:val>
          <c:extLst>
            <c:ext xmlns:c16="http://schemas.microsoft.com/office/drawing/2014/chart" uri="{C3380CC4-5D6E-409C-BE32-E72D297353CC}">
              <c16:uniqueId val="{00000004-5389-4262-BE53-2E296BAD8E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89-4262-BE53-2E296BAD8E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89-4262-BE53-2E296BAD8E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2955</c:v>
                </c:pt>
                <c:pt idx="3">
                  <c:v>2958</c:v>
                </c:pt>
                <c:pt idx="6">
                  <c:v>2867</c:v>
                </c:pt>
                <c:pt idx="9">
                  <c:v>2819</c:v>
                </c:pt>
                <c:pt idx="12">
                  <c:v>2617</c:v>
                </c:pt>
              </c:numCache>
            </c:numRef>
          </c:val>
          <c:extLst>
            <c:ext xmlns:c16="http://schemas.microsoft.com/office/drawing/2014/chart" uri="{C3380CC4-5D6E-409C-BE32-E72D297353CC}">
              <c16:uniqueId val="{00000007-5389-4262-BE53-2E296BAD8E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907</c:v>
                </c:pt>
                <c:pt idx="2">
                  <c:v>#N/A</c:v>
                </c:pt>
                <c:pt idx="3">
                  <c:v>#N/A</c:v>
                </c:pt>
                <c:pt idx="4">
                  <c:v>844</c:v>
                </c:pt>
                <c:pt idx="5">
                  <c:v>#N/A</c:v>
                </c:pt>
                <c:pt idx="6">
                  <c:v>#N/A</c:v>
                </c:pt>
                <c:pt idx="7">
                  <c:v>753</c:v>
                </c:pt>
                <c:pt idx="8">
                  <c:v>#N/A</c:v>
                </c:pt>
                <c:pt idx="9">
                  <c:v>#N/A</c:v>
                </c:pt>
                <c:pt idx="10">
                  <c:v>601</c:v>
                </c:pt>
                <c:pt idx="11">
                  <c:v>#N/A</c:v>
                </c:pt>
                <c:pt idx="12">
                  <c:v>#N/A</c:v>
                </c:pt>
                <c:pt idx="13">
                  <c:v>585</c:v>
                </c:pt>
                <c:pt idx="14">
                  <c:v>#N/A</c:v>
                </c:pt>
              </c:numCache>
            </c:numRef>
          </c:val>
          <c:smooth val="0"/>
          <c:extLst>
            <c:ext xmlns:c16="http://schemas.microsoft.com/office/drawing/2014/chart" uri="{C3380CC4-5D6E-409C-BE32-E72D297353CC}">
              <c16:uniqueId val="{00000008-5389-4262-BE53-2E296BAD8E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20915</c:v>
                </c:pt>
                <c:pt idx="5">
                  <c:v>19798</c:v>
                </c:pt>
                <c:pt idx="8">
                  <c:v>19519</c:v>
                </c:pt>
                <c:pt idx="11">
                  <c:v>20147</c:v>
                </c:pt>
                <c:pt idx="14">
                  <c:v>20706</c:v>
                </c:pt>
              </c:numCache>
            </c:numRef>
          </c:val>
          <c:extLst>
            <c:ext xmlns:c16="http://schemas.microsoft.com/office/drawing/2014/chart" uri="{C3380CC4-5D6E-409C-BE32-E72D297353CC}">
              <c16:uniqueId val="{00000000-B6EB-4360-860A-6038595135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1346</c:v>
                </c:pt>
                <c:pt idx="5">
                  <c:v>1283</c:v>
                </c:pt>
                <c:pt idx="8">
                  <c:v>1282</c:v>
                </c:pt>
                <c:pt idx="11">
                  <c:v>1262</c:v>
                </c:pt>
                <c:pt idx="14">
                  <c:v>1019</c:v>
                </c:pt>
              </c:numCache>
            </c:numRef>
          </c:val>
          <c:extLst>
            <c:ext xmlns:c16="http://schemas.microsoft.com/office/drawing/2014/chart" uri="{C3380CC4-5D6E-409C-BE32-E72D297353CC}">
              <c16:uniqueId val="{00000001-B6EB-4360-860A-6038595135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3065</c:v>
                </c:pt>
                <c:pt idx="5">
                  <c:v>3336</c:v>
                </c:pt>
                <c:pt idx="8">
                  <c:v>3445</c:v>
                </c:pt>
                <c:pt idx="11">
                  <c:v>3528</c:v>
                </c:pt>
                <c:pt idx="14">
                  <c:v>3731</c:v>
                </c:pt>
              </c:numCache>
            </c:numRef>
          </c:val>
          <c:extLst>
            <c:ext xmlns:c16="http://schemas.microsoft.com/office/drawing/2014/chart" uri="{C3380CC4-5D6E-409C-BE32-E72D297353CC}">
              <c16:uniqueId val="{00000002-B6EB-4360-860A-6038595135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EB-4360-860A-6038595135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EB-4360-860A-6038595135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EB-4360-860A-6038595135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1792</c:v>
                </c:pt>
                <c:pt idx="3">
                  <c:v>1608</c:v>
                </c:pt>
                <c:pt idx="6">
                  <c:v>1661</c:v>
                </c:pt>
                <c:pt idx="9">
                  <c:v>1689</c:v>
                </c:pt>
                <c:pt idx="12">
                  <c:v>1617</c:v>
                </c:pt>
              </c:numCache>
            </c:numRef>
          </c:val>
          <c:extLst>
            <c:ext xmlns:c16="http://schemas.microsoft.com/office/drawing/2014/chart" uri="{C3380CC4-5D6E-409C-BE32-E72D297353CC}">
              <c16:uniqueId val="{00000006-B6EB-4360-860A-6038595135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842</c:v>
                </c:pt>
                <c:pt idx="3">
                  <c:v>801</c:v>
                </c:pt>
                <c:pt idx="6">
                  <c:v>755</c:v>
                </c:pt>
                <c:pt idx="9">
                  <c:v>770</c:v>
                </c:pt>
                <c:pt idx="12">
                  <c:v>743</c:v>
                </c:pt>
              </c:numCache>
            </c:numRef>
          </c:val>
          <c:extLst>
            <c:ext xmlns:c16="http://schemas.microsoft.com/office/drawing/2014/chart" uri="{C3380CC4-5D6E-409C-BE32-E72D297353CC}">
              <c16:uniqueId val="{00000007-B6EB-4360-860A-6038595135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5263</c:v>
                </c:pt>
                <c:pt idx="3">
                  <c:v>5573</c:v>
                </c:pt>
                <c:pt idx="6">
                  <c:v>5801</c:v>
                </c:pt>
                <c:pt idx="9">
                  <c:v>5898</c:v>
                </c:pt>
                <c:pt idx="12">
                  <c:v>6045</c:v>
                </c:pt>
              </c:numCache>
            </c:numRef>
          </c:val>
          <c:extLst>
            <c:ext xmlns:c16="http://schemas.microsoft.com/office/drawing/2014/chart" uri="{C3380CC4-5D6E-409C-BE32-E72D297353CC}">
              <c16:uniqueId val="{00000008-B6EB-4360-860A-6038595135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56</c:v>
                </c:pt>
                <c:pt idx="3">
                  <c:v>36</c:v>
                </c:pt>
                <c:pt idx="6">
                  <c:v>27</c:v>
                </c:pt>
                <c:pt idx="9">
                  <c:v>18</c:v>
                </c:pt>
                <c:pt idx="12">
                  <c:v>13</c:v>
                </c:pt>
              </c:numCache>
            </c:numRef>
          </c:val>
          <c:extLst>
            <c:ext xmlns:c16="http://schemas.microsoft.com/office/drawing/2014/chart" uri="{C3380CC4-5D6E-409C-BE32-E72D297353CC}">
              <c16:uniqueId val="{00000009-B6EB-4360-860A-6038595135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23297</c:v>
                </c:pt>
                <c:pt idx="3">
                  <c:v>22174</c:v>
                </c:pt>
                <c:pt idx="6">
                  <c:v>21515</c:v>
                </c:pt>
                <c:pt idx="9">
                  <c:v>22372</c:v>
                </c:pt>
                <c:pt idx="12">
                  <c:v>23088</c:v>
                </c:pt>
              </c:numCache>
            </c:numRef>
          </c:val>
          <c:extLst>
            <c:ext xmlns:c16="http://schemas.microsoft.com/office/drawing/2014/chart" uri="{C3380CC4-5D6E-409C-BE32-E72D297353CC}">
              <c16:uniqueId val="{0000000A-B6EB-4360-860A-6038595135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5924</c:v>
                </c:pt>
                <c:pt idx="2">
                  <c:v>#N/A</c:v>
                </c:pt>
                <c:pt idx="3">
                  <c:v>#N/A</c:v>
                </c:pt>
                <c:pt idx="4">
                  <c:v>5773</c:v>
                </c:pt>
                <c:pt idx="5">
                  <c:v>#N/A</c:v>
                </c:pt>
                <c:pt idx="6">
                  <c:v>#N/A</c:v>
                </c:pt>
                <c:pt idx="7">
                  <c:v>5513</c:v>
                </c:pt>
                <c:pt idx="8">
                  <c:v>#N/A</c:v>
                </c:pt>
                <c:pt idx="9">
                  <c:v>#N/A</c:v>
                </c:pt>
                <c:pt idx="10">
                  <c:v>5812</c:v>
                </c:pt>
                <c:pt idx="11">
                  <c:v>#N/A</c:v>
                </c:pt>
                <c:pt idx="12">
                  <c:v>#N/A</c:v>
                </c:pt>
                <c:pt idx="13">
                  <c:v>6050</c:v>
                </c:pt>
                <c:pt idx="14">
                  <c:v>#N/A</c:v>
                </c:pt>
              </c:numCache>
            </c:numRef>
          </c:val>
          <c:smooth val="0"/>
          <c:extLst>
            <c:ext xmlns:c16="http://schemas.microsoft.com/office/drawing/2014/chart" uri="{C3380CC4-5D6E-409C-BE32-E72D297353CC}">
              <c16:uniqueId val="{0000000B-B6EB-4360-860A-6038595135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1387</c:v>
                </c:pt>
                <c:pt idx="1">
                  <c:v>1374</c:v>
                </c:pt>
                <c:pt idx="2">
                  <c:v>1445</c:v>
                </c:pt>
              </c:numCache>
            </c:numRef>
          </c:val>
          <c:extLst>
            <c:ext xmlns:c16="http://schemas.microsoft.com/office/drawing/2014/chart" uri="{C3380CC4-5D6E-409C-BE32-E72D297353CC}">
              <c16:uniqueId val="{00000000-F96A-4F76-96A4-9EC28DBD8C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1581</c:v>
                </c:pt>
                <c:pt idx="1">
                  <c:v>1611</c:v>
                </c:pt>
                <c:pt idx="2">
                  <c:v>1651</c:v>
                </c:pt>
              </c:numCache>
            </c:numRef>
          </c:val>
          <c:extLst>
            <c:ext xmlns:c16="http://schemas.microsoft.com/office/drawing/2014/chart" uri="{C3380CC4-5D6E-409C-BE32-E72D297353CC}">
              <c16:uniqueId val="{00000001-F96A-4F76-96A4-9EC28DBD8C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2650</c:v>
                </c:pt>
                <c:pt idx="1">
                  <c:v>2508</c:v>
                </c:pt>
                <c:pt idx="2">
                  <c:v>2406</c:v>
                </c:pt>
              </c:numCache>
            </c:numRef>
          </c:val>
          <c:extLst>
            <c:ext xmlns:c16="http://schemas.microsoft.com/office/drawing/2014/chart" uri="{C3380CC4-5D6E-409C-BE32-E72D297353CC}">
              <c16:uniqueId val="{00000002-F96A-4F76-96A4-9EC28DBD8C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{7F74C1DA-3C16-4AE8-98E8-8B1394B801A0}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F75-46E9-B4B2-636492C8DE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{3D02AB99-CCEC-4468-B7C9-D211D38C1AB8}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75-46E9-B4B2-636492C8DE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{80858736-549F-4E30-B88C-14EC7595200A}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75-46E9-B4B2-636492C8DE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{4AD5DB89-619D-41DB-B5D4-E42A61AFA811}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75-46E9-B4B2-636492C8DE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{17E90E2D-4B2A-48B4-B8F9-1DB87A343CC4}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75-46E9-B4B2-636492C8DE9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{12093533-0E69-4D5B-9C36-9C80F89BA00D}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F75-46E9-B4B2-636492C8DE9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{3E9B4BDB-BEA9-455B-9579-E8ECDF93F4B6}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F75-46E9-B4B2-636492C8DE9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{BE1212A9-12C8-4239-932C-503DC1047A55}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F75-46E9-B4B2-636492C8DE9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{9DD1C66C-5658-434B-A2C9-A14C20309817}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F75-46E9-B4B2-636492C8DE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52.2</c:v>
                </c:pt>
                <c:pt idx="24">
                  <c:v>53.8</c:v>
                </c:pt>
                <c:pt idx="32">
                  <c:v>55.6</c:v>
                </c:pt>
              </c:numCache>
            </c:numRef>
          </c:xVal>
          <c:yVal>
            <c:numRef>
              <c:f>公会計指標分析・財政指標組合せ分析表!$BP$51:$DC$51</c:f>
              <c:numCache>
                <c:formatCode>#,##0.0;"▲ "#,##0.0</c:formatCode>
                <c:ptCount val="40"/>
                <c:pt idx="16">
                  <c:v>86.1</c:v>
                </c:pt>
                <c:pt idx="24">
                  <c:v>90.2</c:v>
                </c:pt>
                <c:pt idx="32">
                  <c:v>95.7</c:v>
                </c:pt>
              </c:numCache>
            </c:numRef>
          </c:yVal>
          <c:smooth val="0"/>
          <c:extLst>
            <c:ext xmlns:c16="http://schemas.microsoft.com/office/drawing/2014/chart" uri="{C3380CC4-5D6E-409C-BE32-E72D297353CC}">
              <c16:uniqueId val="{00000009-AF75-46E9-B4B2-636492C8DE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{E2F622ED-C269-468F-8AF6-C18E2A48BD26}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F75-46E9-B4B2-636492C8DE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{0D532713-30FD-421F-9EE9-97AB9BEC93F5}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75-46E9-B4B2-636492C8DE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{910C2D3E-AB5B-41D8-8AE4-714E6061385D}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75-46E9-B4B2-636492C8DE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{1BA19DFE-2769-4FB2-A7FD-779F41D3F8E4}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75-46E9-B4B2-636492C8DE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{13780B0C-5E30-4DEB-8F83-A8A4777153DA}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75-46E9-B4B2-636492C8DE9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{D1A85A36-658B-436C-A1EE-4B1298AE6738}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F75-46E9-B4B2-636492C8DE9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{2222881D-D5A3-4F1B-847F-EA0D5CBF19FD}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F75-46E9-B4B2-636492C8DE9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{82E5413A-9E65-4DC6-91DF-6B86103B307F}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F75-46E9-B4B2-636492C8DE9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{08884DA0-712F-4FA7-8246-2B9948CC767E}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F75-46E9-B4B2-636492C8DE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F75-46E9-B4B2-636492C8DE94}"/>
            </c:ext>
          </c:extLst>
        </c:ser>
        <c:dLbls>
          <c:showLegendKey val="0"/>
          <c:showVal val="1"/>
          <c:showCatName val="0"/>
          <c:showSerName val="0"/>
          <c:showPercent val="0"/>
          <c:showBubbleSize val="0"/>
        </c:dLbls>
        <c:axId val="188270848"/>
        <c:axId val="33833344"/>
      </c:scatterChart>
      <c:valAx>
        <c:axId val="188270848"/>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33344"/>
        <c:crosses val="autoZero"/>
        <c:crossBetween val="midCat"/>
      </c:valAx>
      <c:valAx>
        <c:axId val="33833344"/>
        <c:scaling>
          <c:orientation val="minMax"/>
          <c:max val="11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270848"/>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{2A5F76E8-5979-46E5-BC97-76D902E28D84}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D5-4A8E-9CF6-F49C357982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{3B8C2E30-A91B-45D7-870A-60EE17C0C269}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D5-4A8E-9CF6-F49C357982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{215CC19E-3F5A-427E-9A55-71893B990B99}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D5-4A8E-9CF6-F49C357982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{8BCA32CE-7170-4C91-B1D7-D945D1462EFF}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D5-4A8E-9CF6-F49C357982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{70503156-45C7-4CB8-BA26-80F708132B25}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D5-4A8E-9CF6-F49C3579826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{2EFA1AFD-7BD2-4C9B-8417-9E766B00DEC3}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D5-4A8E-9CF6-F49C3579826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{EB709BC4-1EA2-4F34-BDD8-B5AB5916966B}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D5-4A8E-9CF6-F49C3579826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{B06655B0-C103-47B2-9AE2-A1D05256BD23}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D5-4A8E-9CF6-F49C3579826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{00F6663D-81DD-42AF-8499-2513C21D6CC9}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D5-4A8E-9CF6-F49C357982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14.1</c:v>
                </c:pt>
                <c:pt idx="16">
                  <c:v>12.8</c:v>
                </c:pt>
                <c:pt idx="24">
                  <c:v>11.3</c:v>
                </c:pt>
                <c:pt idx="32">
                  <c:v>10.1</c:v>
                </c:pt>
              </c:numCache>
            </c:numRef>
          </c:xVal>
          <c:yVal>
            <c:numRef>
              <c:f>公会計指標分析・財政指標組合せ分析表!$BP$73:$DC$73</c:f>
              <c:numCache>
                <c:formatCode>#,##0.0;"▲ "#,##0.0</c:formatCode>
                <c:ptCount val="40"/>
                <c:pt idx="0">
                  <c:v>91.4</c:v>
                </c:pt>
                <c:pt idx="8">
                  <c:v>87.8</c:v>
                </c:pt>
                <c:pt idx="16">
                  <c:v>86.1</c:v>
                </c:pt>
                <c:pt idx="24">
                  <c:v>90.2</c:v>
                </c:pt>
                <c:pt idx="32">
                  <c:v>95.7</c:v>
                </c:pt>
              </c:numCache>
            </c:numRef>
          </c:yVal>
          <c:smooth val="0"/>
          <c:extLst>
            <c:ext xmlns:c16="http://schemas.microsoft.com/office/drawing/2014/chart" uri="{C3380CC4-5D6E-409C-BE32-E72D297353CC}">
              <c16:uniqueId val="{00000009-20D5-4A8E-9CF6-F49C357982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{6F499932-3C5F-4DBA-B777-84C9151C3CE8}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D5-4A8E-9CF6-F49C357982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{6BFE7729-D979-403D-A307-D3507E355786}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D5-4A8E-9CF6-F49C357982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{519D09B6-8F3A-4DEF-8BD0-619E52B978F3}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D5-4A8E-9CF6-F49C357982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{0E8CFF18-6AFD-4403-89AE-B0D4B0DCC356}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D5-4A8E-9CF6-F49C357982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{5C6A12BE-AAC8-4836-8FD2-4ED4DD7AFE3D}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D5-4A8E-9CF6-F49C3579826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{720FAC4A-3A22-47A9-A680-C54AE470DF06}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D5-4A8E-9CF6-F49C3579826F}"/>
                </c:ext>
              </c:extLst>
            </c:dLbl>
            <c:dLbl>
              <c:idx val="16"/>
              <c:layout>
                <c:manualLayout>
                  <c:x val="-4.5160355153971293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{AD2759E8-DF57-47D0-88A7-29B3A36220B7}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D5-4A8E-9CF6-F49C3579826F}"/>
                </c:ext>
              </c:extLst>
            </c:dLbl>
            <c:dLbl>
              <c:idx val="24"/>
              <c:layout>
                <c:manualLayout>
                  <c:x val="-1.8235628084249993E-2"/>
                  <c:y val="-7.187700997392315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{6078AB6D-9E77-4F19-B352-16E264F35DF0}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D5-4A8E-9CF6-F49C3579826F}"/>
                </c:ext>
              </c:extLst>
            </c:dLbl>
            <c:dLbl>
              <c:idx val="32"/>
              <c:layout>
                <c:manualLayout>
                  <c:x val="-3.1697991619110633E-2"/>
                  <c:y val="-3.403555842940688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{45AA3121-8CBA-4CBF-A657-0C293DA9A166}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D5-4A8E-9CF6-F49C357982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8.9</c:v>
                </c:pt>
                <c:pt idx="16">
                  <c:v>7.9</c:v>
                </c:pt>
                <c:pt idx="24">
                  <c:v>7.9</c:v>
                </c:pt>
                <c:pt idx="32">
                  <c:v>7.8</c:v>
                </c:pt>
              </c:numCache>
            </c:numRef>
          </c:xVal>
          <c:yVal>
            <c:numRef>
              <c:f>公会計指標分析・財政指標組合せ分析表!$BP$77:$DC$77</c:f>
              <c:numCache>
                <c:formatCode>#,##0.0;"▲ "#,##0.0</c:formatCode>
                <c:ptCount val="40"/>
                <c:pt idx="0">
                  <c:v>48.7</c:v>
                </c:pt>
                <c:pt idx="8">
                  <c:v>13.1</c:v>
                </c:pt>
                <c:pt idx="16">
                  <c:v>0</c:v>
                </c:pt>
                <c:pt idx="24">
                  <c:v>0</c:v>
                </c:pt>
                <c:pt idx="32">
                  <c:v>0</c:v>
                </c:pt>
              </c:numCache>
            </c:numRef>
          </c:yVal>
          <c:smooth val="0"/>
          <c:extLst>
            <c:ext xmlns:c16="http://schemas.microsoft.com/office/drawing/2014/chart" uri="{C3380CC4-5D6E-409C-BE32-E72D297353CC}">
              <c16:uniqueId val="{00000013-20D5-4A8E-9CF6-F49C3579826F}"/>
            </c:ext>
          </c:extLst>
        </c:ser>
        <c:dLbls>
          <c:showLegendKey val="0"/>
          <c:showVal val="1"/>
          <c:showCatName val="0"/>
          <c:showSerName val="0"/>
          <c:showPercent val="0"/>
          <c:showBubbleSize val="0"/>
        </c:dLbls>
        <c:axId val="124151680"/>
        <c:axId val="187224064"/>
      </c:scatterChart>
      <c:valAx>
        <c:axId val="124151680"/>
        <c:scaling>
          <c:orientation val="minMax"/>
          <c:max val="15.6"/>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224064"/>
        <c:crosses val="autoZero"/>
        <c:crossBetween val="midCat"/>
      </c:valAx>
      <c:valAx>
        <c:axId val="187224064"/>
        <c:scaling>
          <c:orientation val="minMax"/>
          <c:max val="11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151680"/>
        <c:crosses val="autoZero"/>
        <c:crossBetween val="midCat"/>
        <c:majorUnit val="1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元利償還金は大規模事業の償還終了に伴い再び減に転じた。また組合等が起こした地方債の元利償還金に対する負担金等や債務負担行為に基づく支出額の減も併せ、分子は前年度より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町村合併以降、過疎・辺地対策事業債、合併特例事業債といった有利な地方債を中心に発行して来たことで実質公債費比率は近年減少を続けている。今後は大規模事業実施による地方債新規発行額増大が見込まれており、元利償還金増額が予想されるが、国県補助等を活用しながら有利な地方債を発行することで負担の抑制に努め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年度の町村合併以降、行財政改革の一環として行った繰上償還や地方債の新規発行抑制等による成果で将来負担額は年々減少傾向となっていた。しかし平成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大規模事業実施の財源として地方債を発行したため、借入額が償還額を上回り、地方債現在高が増加したため、将来負担額も増額に転じた。</a:t>
          </a:r>
          <a:endParaRPr lang="ja-JP" altLang="ja-JP" sz="1400">
            <a:effectLst/>
          </a:endParaRPr>
        </a:p>
        <a:p>
          <a:r>
            <a:rPr kumimoji="1" lang="ja-JP" altLang="ja-JP" sz="1100">
              <a:solidFill>
                <a:schemeClr val="dk1"/>
              </a:solidFill>
              <a:effectLst/>
              <a:latin typeface="+mn-lt"/>
              <a:ea typeface="+mn-ea"/>
              <a:cs typeface="+mn-cs"/>
            </a:rPr>
            <a:t>　今後も大規模事業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されるため</a:t>
          </a:r>
          <a:r>
            <a:rPr kumimoji="1" lang="ja-JP" altLang="ja-JP" sz="1100">
              <a:solidFill>
                <a:schemeClr val="dk1"/>
              </a:solidFill>
              <a:effectLst/>
              <a:latin typeface="+mn-lt"/>
              <a:ea typeface="+mn-ea"/>
              <a:cs typeface="+mn-cs"/>
            </a:rPr>
            <a:t>、基金を取崩して予算を確保していくこと</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予測され、充当可能財源が減少する上に、実質公債費比率も上昇に転じると見られることから将来負担比率についても上昇していくと思われる。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島根県隠岐の島町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財政調整基金及び減債基金において、歳計剰余金による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百万円を積立てた。また、その他特定目的基金においては、地域振興基金を事業財源として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百万円取崩したが、前年度を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百万円の取崩しとなり、合計残高は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今後大規模事業が続くため、基金の取崩しを継続して行う予定である。普通交付税の一本算定及びその後の人口減に備え、既存事業を見直し、繰上償還も視野に取崩しを極力抑えていきたい。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地域振興基金：隠岐の島町まち・ひと・しごと創生総合戦略に基づく重点事業に要する費用に充てる。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ふるさと隠岐の島応援基金：ふるさと納税等によるふるさと寄附金を積み立て、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青少年教育又は地域文化の振興に資する事業、医療又は保健・福祉の充実に資する事業、竹島の領土権の確立に資する事業、自然環境の保存・整備に資する事業等に要する費用に充てる。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地域振興基金：総合戦略に基づく重点事業に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ふるさと隠岐の島応援基金：教育事業等に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百万円充当した一方で、ふるさと寄附金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公共施設整備基金：庁舎整備事業実施に伴い、備品購入費等に充当予定。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年度は取り崩しはなく、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百万円をはじめ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今後も大規模事業が続くため、基金の取崩しを継続して行う予定ではあるが、既存事業の見直しを行いながら取崩しを極力抑えていきたい。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年度は取り崩しはなく、公営企業貸付金元利収入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百万円をはじめとして、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庁舎整備事業等大規模事業の財源で多額の地方債を発行することから、繰上償還等も検討の必要がある。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3F88011-860C-407D-8D74-73212578A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2314D2-2934-47FD-BB4D-B03910B82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A29023D-EEF9-4B09-BF9D-93A40A573DD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1B2ED4D-3155-4D9D-8292-6EE7D8B6855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D17BE46-3043-42F4-9EB3-E319E4D9A08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A10BA94-379A-4EA1-A5D7-84C9C86E219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75990BA-FEEE-45AE-872E-5975EA9AE94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C4E812E-8F78-4F67-9B02-9C20B569F2C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91EC98D-2C63-4406-9CBD-66E60711E35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C357B1B-A255-4066-8CFA-F018CB09CDD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F9D67A1-F1BF-47F0-8DE1-0EDC7A0EEA8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CABCB8A-F70E-4C75-A15B-337A99BD946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14,307
14,228
242.82
16,080,538
15,844,327
182,605
8,747,471
23,087,525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6CBD993-AA76-403F-9A96-06983930F70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00E4781-DB3A-49A0-A70F-32722D82FCA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04B6072-7D9A-488F-B5A4-75A9E8EAC85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0F9284A-8134-4F97-8A0C-4E93DF6A5D4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4BDA09E-A695-4D10-B195-A1E8D498E78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8FF804-2859-4CB4-87BF-B62630919E3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03AC578-1E76-4233-A9C5-9BE5546F17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5F514C3-19AD-4353-BB60-423B56CBB4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484DFC8-2E6C-4A45-B2ED-652ED97070C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38037F7-0774-49B7-946E-0D701C395EF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708A224-2C2A-4314-9E3C-57094AF137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4417B37-7DA1-4C7A-BEEB-2DD89566224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4C8C3C8-1847-4355-A586-58BB082DCE0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D8AB83B-5167-4E22-824C-9E3CCE550E5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44A58C5-E121-46FE-A2D9-CB0F24B1883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3A025DF-35A8-4C81-9B69-61BDD5A3F85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10716A8-0CB8-490F-9866-BAA74009469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F103E8B-3000-461D-A35F-ED78CD7B0A7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8AB1867F-27A5-41F7-9D40-881ABC4ED72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FB3F190-AD5D-4208-B305-0EF0EF10C93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73FB032-F6C7-45B4-BAEA-1A8DE36B56B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F2DA2F5-6EFD-474E-96A9-94198ACC7BE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02B313A-CC2F-4991-85DC-7538DEACBF4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F31D9BB-7F13-4A0A-A63F-69E8A1CE749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3467001-A2C0-4BA8-A28D-D6A9D820FC9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FFA3EE-5F18-4D26-88D7-51A1E8F0D30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F22CDF9-FCAB-4ED2-8F4C-686096C9461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1B2D0A9-25D2-42B0-957B-3003E899C6D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E97FE3A-F0D1-4663-AD36-8FC07FD918A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09C8F55-A43D-42AC-8C0D-5E74EA8C933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7BC1E40-8B8B-4F3C-B9FF-58724211876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D5B6B0D-9583-43E1-9211-D2B058D4031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B08762D-F8B5-472E-B87D-3D4C5DCC4B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7327831-636F-4DEA-A1A8-681CE3496AF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類似団体数値</a:t>
          </a:r>
          <a:r>
            <a:rPr kumimoji="1" lang="en-US" altLang="ja-JP" sz="1000">
              <a:solidFill>
                <a:schemeClr val="dk1"/>
              </a:solidFill>
              <a:effectLst/>
              <a:latin typeface="+mn-lt"/>
              <a:ea typeface="+mn-ea"/>
              <a:cs typeface="+mn-cs"/>
            </a:rPr>
            <a:t>58.6</a:t>
          </a:r>
          <a:r>
            <a:rPr kumimoji="1" lang="ja-JP" altLang="ja-JP" sz="1000">
              <a:solidFill>
                <a:schemeClr val="dk1"/>
              </a:solidFill>
              <a:effectLst/>
              <a:latin typeface="+mn-lt"/>
              <a:ea typeface="+mn-ea"/>
              <a:cs typeface="+mn-cs"/>
            </a:rPr>
            <a:t>％と比べ、本町は</a:t>
          </a:r>
          <a:r>
            <a:rPr kumimoji="1" lang="en-US" altLang="ja-JP" sz="1000">
              <a:solidFill>
                <a:schemeClr val="dk1"/>
              </a:solidFill>
              <a:effectLst/>
              <a:latin typeface="+mn-lt"/>
              <a:ea typeface="+mn-ea"/>
              <a:cs typeface="+mn-cs"/>
            </a:rPr>
            <a:t>55.6</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と数値は若干低めではある</a:t>
          </a:r>
          <a:r>
            <a:rPr kumimoji="1" lang="ja-JP" altLang="ja-JP" sz="1000">
              <a:solidFill>
                <a:schemeClr val="dk1"/>
              </a:solidFill>
              <a:effectLst/>
              <a:latin typeface="+mn-lt"/>
              <a:ea typeface="+mn-ea"/>
              <a:cs typeface="+mn-cs"/>
            </a:rPr>
            <a:t>が、本町所有の公共施設も老朽化が進んできており、除却すべき建造物も見受けられる。</a:t>
          </a:r>
          <a:r>
            <a:rPr kumimoji="1" lang="ja-JP" altLang="en-US" sz="1000">
              <a:solidFill>
                <a:schemeClr val="dk1"/>
              </a:solidFill>
              <a:effectLst/>
              <a:latin typeface="+mn-lt"/>
              <a:ea typeface="+mn-ea"/>
              <a:cs typeface="+mn-cs"/>
            </a:rPr>
            <a:t>近年は往年と比べ公共施設の除却、譲渡の動きが活発になってきており、今後も</a:t>
          </a:r>
          <a:r>
            <a:rPr kumimoji="1" lang="ja-JP" altLang="ja-JP" sz="1000">
              <a:solidFill>
                <a:schemeClr val="dk1"/>
              </a:solidFill>
              <a:effectLst/>
              <a:latin typeface="+mn-lt"/>
              <a:ea typeface="+mn-ea"/>
              <a:cs typeface="+mn-cs"/>
            </a:rPr>
            <a:t>除却</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改修費用の財源の確保に努めると同時に、公共施設の利用価値を見極め、公共施設の売却、譲渡も</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検討しながら適切に管理していくことが必要となる。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E5AE5E5E-4B02-453C-BE3F-FA642BE1376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9BE0C78-BD09-4FA5-B707-EB2C2862031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4869D207-D847-405F-BB8E-5571A62F2D4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7446C044-BF2F-4E05-B3C9-2F6724FDA43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9A1BE89A-495D-4ADA-9653-68197D487E1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90C4CACF-0828-4C1A-A277-FD933D3D41A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5C08099B-CFAE-45AA-9C52-57F2B0D7979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239773E8-702A-418F-95D1-5269782D027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EC21B4FB-0CAF-42EA-A353-7B10966000B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CCEE6711-FED5-43FB-882A-DAED13DCC55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F3EE376B-DD7A-43DE-ADA4-FCA32DC2F02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4C608BF9-F930-4DD6-959A-BFCCB1DF086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C1227BCB-35CF-4CB9-9FAC-C6502A8CAB3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2F5AD77-A3BF-404F-A9B6-F65711A9930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BC6FA868-5D2F-471D-BD31-8E2B158BE23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837C3D32-23AD-4B97-9515-56FE7FF7A35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67788C3F-3CE3-4BCE-B4B5-384CD0C5AF05}"/>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0B3C9E30-9929-4BCA-9A6A-3DE6157A2D18}"/>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A97F17BF-7CC4-4955-A38E-AB8EBC9F00F1}"/>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8C691C4F-17BA-4ACE-9DA1-A8A6BDF8AFFD}"/>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D588CF41-6392-49F8-946E-05C1E89877AE}"/>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139929</xdr:rowOff>
    </xdr:from>
    <xdr:ext cx="405111" cy="259045"/>
    <xdr:sp macro="" textlink="">
      <xdr:nvSpPr>
        <xdr:cNvPr id="69" name="有形固定資産減価償却率平均値テキスト">
          <a:extLst>
            <a:ext uri="{FF2B5EF4-FFF2-40B4-BE49-F238E27FC236}">
              <a16:creationId xmlns:a16="http://schemas.microsoft.com/office/drawing/2014/main" id="{63E8D0F2-D40D-4931-9F63-385C2C872BE1}"/>
            </a:ext>
          </a:extLst>
        </xdr:cNvPr>
        <xdr:cNvSpPr txBox="1"/>
      </xdr:nvSpPr>
      <xdr:spPr>
        <a:xfrm>
          <a:off x="4813300" y="5883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885F695A-4DF1-45A3-94F7-5603CA5DEDB0}"/>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A87779E3-1609-4E4B-9F57-D587B87169D3}"/>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C88D7365-83FD-476B-86CB-D29245012166}"/>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21258DD6-92B6-4EDE-8D7B-C9CA1EF72DA7}"/>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54D4F2F-6E40-4A98-B863-015BFD3003C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FD16382-84B6-45D8-93D1-E6308226A09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5D9531D-6841-4715-ADE3-6F034A0EBF0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8CFE2D1-28DB-4A83-B5FF-B14267A060B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AF2BA36-B231-4953-A373-F5A57D15AE1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79" name="楕円 78">
          <a:extLst>
            <a:ext uri="{FF2B5EF4-FFF2-40B4-BE49-F238E27FC236}">
              <a16:creationId xmlns:a16="http://schemas.microsoft.com/office/drawing/2014/main" id="{74CDF585-54EE-4651-A262-92AFAF064D0C}"/>
            </a:ext>
          </a:extLst>
        </xdr:cNvPr>
        <xdr:cNvSpPr/>
      </xdr:nvSpPr>
      <xdr:spPr>
        <a:xfrm>
          <a:off x="4711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31979</xdr:rowOff>
    </xdr:from>
    <xdr:ext cx="405111" cy="259045"/>
    <xdr:sp macro="" textlink="">
      <xdr:nvSpPr>
        <xdr:cNvPr id="80" name="有形固定資産減価償却率該当値テキスト">
          <a:extLst>
            <a:ext uri="{FF2B5EF4-FFF2-40B4-BE49-F238E27FC236}">
              <a16:creationId xmlns:a16="http://schemas.microsoft.com/office/drawing/2014/main" id="{F624A38C-A210-4818-BF76-D84FD558D394}"/>
            </a:ext>
          </a:extLst>
        </xdr:cNvPr>
        <xdr:cNvSpPr txBox="1"/>
      </xdr:nvSpPr>
      <xdr:spPr>
        <a:xfrm>
          <a:off x="4813300" y="611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118322</xdr:rowOff>
    </xdr:from>
    <xdr:to>
      <xdr:col>19</xdr:col>
      <xdr:colOff>187325</xdr:colOff>
      <xdr:row>32</xdr:row>
      <xdr:rowOff>48472</xdr:rowOff>
    </xdr:to>
    <xdr:sp macro="" textlink="">
      <xdr:nvSpPr>
        <xdr:cNvPr id="81" name="楕円 80">
          <a:extLst>
            <a:ext uri="{FF2B5EF4-FFF2-40B4-BE49-F238E27FC236}">
              <a16:creationId xmlns:a16="http://schemas.microsoft.com/office/drawing/2014/main" id="{894EBAD4-D41E-4F13-B698-14F349C8D478}"/>
            </a:ext>
          </a:extLst>
        </xdr:cNvPr>
        <xdr:cNvSpPr/>
      </xdr:nvSpPr>
      <xdr:spPr>
        <a:xfrm>
          <a:off x="4000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104352</xdr:rowOff>
    </xdr:from>
    <xdr:to>
      <xdr:col>23</xdr:col>
      <xdr:colOff>85725</xdr:colOff>
      <xdr:row>31</xdr:row>
      <xdr:rowOff>169122</xdr:rowOff>
    </xdr:to>
    <xdr:cxnSp macro="">
      <xdr:nvCxnSpPr>
        <xdr:cNvPr id="82" name="直線コネクタ 81">
          <a:extLst>
            <a:ext uri="{FF2B5EF4-FFF2-40B4-BE49-F238E27FC236}">
              <a16:creationId xmlns:a16="http://schemas.microsoft.com/office/drawing/2014/main" id="{13EF4481-DEA5-4FE3-81C9-DAB15A39F851}"/>
            </a:ext>
          </a:extLst>
        </xdr:cNvPr>
        <xdr:cNvCxnSpPr/>
      </xdr:nvCxnSpPr>
      <xdr:spPr>
        <a:xfrm flipV="1">
          <a:off x="4051300" y="619082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3" name="楕円 82">
          <a:extLst>
            <a:ext uri="{FF2B5EF4-FFF2-40B4-BE49-F238E27FC236}">
              <a16:creationId xmlns:a16="http://schemas.microsoft.com/office/drawing/2014/main" id="{8490C369-9B38-4280-82C8-B50D8B0D3F14}"/>
            </a:ext>
          </a:extLst>
        </xdr:cNvPr>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169122</xdr:rowOff>
    </xdr:from>
    <xdr:to>
      <xdr:col>19</xdr:col>
      <xdr:colOff>136525</xdr:colOff>
      <xdr:row>32</xdr:row>
      <xdr:rowOff>55245</xdr:rowOff>
    </xdr:to>
    <xdr:cxnSp macro="">
      <xdr:nvCxnSpPr>
        <xdr:cNvPr id="84" name="直線コネクタ 83">
          <a:extLst>
            <a:ext uri="{FF2B5EF4-FFF2-40B4-BE49-F238E27FC236}">
              <a16:creationId xmlns:a16="http://schemas.microsoft.com/office/drawing/2014/main" id="{3013385D-316E-472A-881C-915E3EF6E679}"/>
            </a:ext>
          </a:extLst>
        </xdr:cNvPr>
        <xdr:cNvCxnSpPr/>
      </xdr:nvCxnSpPr>
      <xdr:spPr>
        <a:xfrm flipV="1">
          <a:off x="3289300" y="625559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85" name="n_1aveValue有形固定資産減価償却率">
          <a:extLst>
            <a:ext uri="{FF2B5EF4-FFF2-40B4-BE49-F238E27FC236}">
              <a16:creationId xmlns:a16="http://schemas.microsoft.com/office/drawing/2014/main" id="{73A24413-CB94-4479-AE93-CD11C4CDC380}"/>
            </a:ext>
          </a:extLst>
        </xdr:cNvPr>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6" name="n_2aveValue有形固定資産減価償却率">
          <a:extLst>
            <a:ext uri="{FF2B5EF4-FFF2-40B4-BE49-F238E27FC236}">
              <a16:creationId xmlns:a16="http://schemas.microsoft.com/office/drawing/2014/main" id="{173A718D-F709-49A2-98CD-C00DD989400A}"/>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7" name="n_3aveValue有形固定資産減価償却率">
          <a:extLst>
            <a:ext uri="{FF2B5EF4-FFF2-40B4-BE49-F238E27FC236}">
              <a16:creationId xmlns:a16="http://schemas.microsoft.com/office/drawing/2014/main" id="{98B6E9C3-FEBA-4138-953E-C015B113E78A}"/>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39599</xdr:rowOff>
    </xdr:from>
    <xdr:ext cx="405111" cy="259045"/>
    <xdr:sp macro="" textlink="">
      <xdr:nvSpPr>
        <xdr:cNvPr id="88" name="n_1mainValue有形固定資産減価償却率">
          <a:extLst>
            <a:ext uri="{FF2B5EF4-FFF2-40B4-BE49-F238E27FC236}">
              <a16:creationId xmlns:a16="http://schemas.microsoft.com/office/drawing/2014/main" id="{F9E0264E-1854-4F39-ABB5-97CE185BB191}"/>
            </a:ext>
          </a:extLst>
        </xdr:cNvPr>
        <xdr:cNvSpPr txBox="1"/>
      </xdr:nvSpPr>
      <xdr:spPr>
        <a:xfrm>
          <a:off x="38360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122572</xdr:rowOff>
    </xdr:from>
    <xdr:ext cx="405111" cy="259045"/>
    <xdr:sp macro="" textlink="">
      <xdr:nvSpPr>
        <xdr:cNvPr id="89" name="n_2mainValue有形固定資産減価償却率">
          <a:extLst>
            <a:ext uri="{FF2B5EF4-FFF2-40B4-BE49-F238E27FC236}">
              <a16:creationId xmlns:a16="http://schemas.microsoft.com/office/drawing/2014/main" id="{06556FE9-820A-4C57-8E07-065B8567CE48}"/>
            </a:ext>
          </a:extLst>
        </xdr:cNvPr>
        <xdr:cNvSpPr txBox="1"/>
      </xdr:nvSpPr>
      <xdr:spPr>
        <a:xfrm>
          <a:off x="3086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C905DC17-1CFF-4097-8C0B-9140FFF709C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68B98488-FA32-4778-A10B-F284A4AB721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59C8A1E6-B56B-4058-B647-839D3E32AD6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5C163AB5-BC4E-46A0-9A4D-CA04A33A718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BF66FF4D-CCAA-4999-8314-ACC2DB8F72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6C36069A-02CD-410D-9714-473FD48E0E6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E8319C45-A2C7-443B-A6A2-E6A33C3102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718CD0E7-AD72-42A9-8D50-6DBAC462C19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83FBAB11-CE3A-4B8D-BD0E-987FD23A6D9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2E74F323-A32B-4E3B-B271-7BC5017736D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99AF7A3E-D43B-4560-B0B0-970DFE67207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CE00A7D9-9615-4EB4-BD60-FA750D0C4A3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E9E9C233-31B0-4848-909F-51B030EFB91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は類似団体数値</a:t>
          </a:r>
          <a:r>
            <a:rPr kumimoji="1" lang="en-US" altLang="ja-JP" sz="1100">
              <a:solidFill>
                <a:schemeClr val="dk1"/>
              </a:solidFill>
              <a:effectLst/>
              <a:latin typeface="+mn-lt"/>
              <a:ea typeface="+mn-ea"/>
              <a:cs typeface="+mn-cs"/>
            </a:rPr>
            <a:t>460.3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687.0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と高い。</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年度より、新庁舎建設事業、防災行政無線整備事業といった大規模事業が</a:t>
          </a:r>
          <a:r>
            <a:rPr kumimoji="1" lang="ja-JP" altLang="en-US" sz="1100">
              <a:solidFill>
                <a:schemeClr val="dk1"/>
              </a:solidFill>
              <a:effectLst/>
              <a:latin typeface="+mn-lt"/>
              <a:ea typeface="+mn-ea"/>
              <a:cs typeface="+mn-cs"/>
            </a:rPr>
            <a:t>続いており</a:t>
          </a:r>
          <a:r>
            <a:rPr kumimoji="1" lang="ja-JP" altLang="ja-JP" sz="1100">
              <a:solidFill>
                <a:schemeClr val="dk1"/>
              </a:solidFill>
              <a:effectLst/>
              <a:latin typeface="+mn-lt"/>
              <a:ea typeface="+mn-ea"/>
              <a:cs typeface="+mn-cs"/>
            </a:rPr>
            <a:t>、起債発行額が増加したことが原因と思われる。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17E82EDE-B98D-404D-ADFB-A906156E85E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F983664E-D6DF-4EB0-845B-9DB0779EEB3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3C203073-0537-489C-A2D5-BB9A2748B0D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1CE25A04-1971-427D-BBED-D2D6E5BE0D6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6CB157D5-C0FE-4D19-B9AD-37D424DCD03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22B2D964-236E-4C91-A5E4-3A8878691E9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6328A9A1-9E71-4E15-91EB-8011FB7A6D0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9CD50FB6-D753-4D0B-B470-F490FFE4EA9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C3234953-37AB-43D2-906B-F8ED4CC6322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F0960201-3207-4D98-B4EC-1E77406873D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69999DD7-48B5-4FDF-9CFF-F18547216CB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FDADBADF-827D-4BD5-AC94-D8E25666165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5BC4592E-3A80-4D16-AAF0-0F3734E4C94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3E18D0A8-7131-440E-A32C-85044A444AB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983BBE6C-BFAA-414A-A1AC-0FFA7C6C8EB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C0ED1C69-CAD9-490C-922C-D00BDD7E8CE7}"/>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DD3C22D8-2498-46EB-A817-50F7C3BFCB6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9681223-D94F-463D-BCBA-3B9E156A9982}"/>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1" name="債務償還比率最大値テキスト">
          <a:extLst>
            <a:ext uri="{FF2B5EF4-FFF2-40B4-BE49-F238E27FC236}">
              <a16:creationId xmlns:a16="http://schemas.microsoft.com/office/drawing/2014/main" id="{942CDE53-810B-4923-95FC-DB6A1ED2CEDF}"/>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2" name="直線コネクタ 121">
          <a:extLst>
            <a:ext uri="{FF2B5EF4-FFF2-40B4-BE49-F238E27FC236}">
              <a16:creationId xmlns:a16="http://schemas.microsoft.com/office/drawing/2014/main" id="{FFA9A68E-F021-4602-A87A-2AD211B4E30B}"/>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3" name="債務償還比率平均値テキスト">
          <a:extLst>
            <a:ext uri="{FF2B5EF4-FFF2-40B4-BE49-F238E27FC236}">
              <a16:creationId xmlns:a16="http://schemas.microsoft.com/office/drawing/2014/main" id="{52F5789F-20F9-43FE-8F2D-9B0782D86D73}"/>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4" name="フローチャート: 判断 123">
          <a:extLst>
            <a:ext uri="{FF2B5EF4-FFF2-40B4-BE49-F238E27FC236}">
              <a16:creationId xmlns:a16="http://schemas.microsoft.com/office/drawing/2014/main" id="{84844091-D73B-47CA-A78B-A0FDC7A1A42A}"/>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5" name="フローチャート: 判断 124">
          <a:extLst>
            <a:ext uri="{FF2B5EF4-FFF2-40B4-BE49-F238E27FC236}">
              <a16:creationId xmlns:a16="http://schemas.microsoft.com/office/drawing/2014/main" id="{268ED64A-1930-4AFB-B0B4-A8FB5FDD003D}"/>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DE90D50D-0FE9-4177-835D-507AA29A7D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A98897C5-8475-422A-B6C4-7D5690E6FA8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1B4FEF1-D0DC-48C0-B3E4-6CB0A0BE353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BC8E81A-D293-409D-B94C-74193F93EF9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A4E31A46-6632-4AAB-B3DA-C65B300D3B7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133773</xdr:rowOff>
    </xdr:from>
    <xdr:to>
      <xdr:col>76</xdr:col>
      <xdr:colOff>73025</xdr:colOff>
      <xdr:row>30</xdr:row>
      <xdr:rowOff>63923</xdr:rowOff>
    </xdr:to>
    <xdr:sp macro="" textlink="">
      <xdr:nvSpPr>
        <xdr:cNvPr id="131" name="楕円 130">
          <a:extLst>
            <a:ext uri="{FF2B5EF4-FFF2-40B4-BE49-F238E27FC236}">
              <a16:creationId xmlns:a16="http://schemas.microsoft.com/office/drawing/2014/main" id="{7E03376D-6C52-4CB3-B937-ED6143E3EA4F}"/>
            </a:ext>
          </a:extLst>
        </xdr:cNvPr>
        <xdr:cNvSpPr/>
      </xdr:nvSpPr>
      <xdr:spPr>
        <a:xfrm>
          <a:off x="147447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156650</xdr:rowOff>
    </xdr:from>
    <xdr:ext cx="469744" cy="259045"/>
    <xdr:sp macro="" textlink="">
      <xdr:nvSpPr>
        <xdr:cNvPr id="132" name="債務償還比率該当値テキスト">
          <a:extLst>
            <a:ext uri="{FF2B5EF4-FFF2-40B4-BE49-F238E27FC236}">
              <a16:creationId xmlns:a16="http://schemas.microsoft.com/office/drawing/2014/main" id="{7D300D89-AA3A-450B-BBE0-4888F6DE6855}"/>
            </a:ext>
          </a:extLst>
        </xdr:cNvPr>
        <xdr:cNvSpPr txBox="1"/>
      </xdr:nvSpPr>
      <xdr:spPr>
        <a:xfrm>
          <a:off x="14846300" y="572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9821</xdr:rowOff>
    </xdr:from>
    <xdr:to>
      <xdr:col>72</xdr:col>
      <xdr:colOff>123825</xdr:colOff>
      <xdr:row>30</xdr:row>
      <xdr:rowOff>111421</xdr:rowOff>
    </xdr:to>
    <xdr:sp macro="" textlink="">
      <xdr:nvSpPr>
        <xdr:cNvPr id="133" name="楕円 132">
          <a:extLst>
            <a:ext uri="{FF2B5EF4-FFF2-40B4-BE49-F238E27FC236}">
              <a16:creationId xmlns:a16="http://schemas.microsoft.com/office/drawing/2014/main" id="{73D370BB-BDBB-490C-9E4F-A698C8871434}"/>
            </a:ext>
          </a:extLst>
        </xdr:cNvPr>
        <xdr:cNvSpPr/>
      </xdr:nvSpPr>
      <xdr:spPr>
        <a:xfrm>
          <a:off x="14033500" y="59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13123</xdr:rowOff>
    </xdr:from>
    <xdr:to>
      <xdr:col>76</xdr:col>
      <xdr:colOff>22225</xdr:colOff>
      <xdr:row>30</xdr:row>
      <xdr:rowOff>60621</xdr:rowOff>
    </xdr:to>
    <xdr:cxnSp macro="">
      <xdr:nvCxnSpPr>
        <xdr:cNvPr id="134" name="直線コネクタ 133">
          <a:extLst>
            <a:ext uri="{FF2B5EF4-FFF2-40B4-BE49-F238E27FC236}">
              <a16:creationId xmlns:a16="http://schemas.microsoft.com/office/drawing/2014/main" id="{E44AEB3D-AA9B-4D3E-81ED-B75530E9BB73}"/>
            </a:ext>
          </a:extLst>
        </xdr:cNvPr>
        <xdr:cNvCxnSpPr/>
      </xdr:nvCxnSpPr>
      <xdr:spPr>
        <a:xfrm flipV="1">
          <a:off x="14084300" y="5928148"/>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5" name="n_1aveValue債務償還比率">
          <a:extLst>
            <a:ext uri="{FF2B5EF4-FFF2-40B4-BE49-F238E27FC236}">
              <a16:creationId xmlns:a16="http://schemas.microsoft.com/office/drawing/2014/main" id="{9D511CED-337C-4B50-A6D9-BC9DCF82DF2D}"/>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127948</xdr:rowOff>
    </xdr:from>
    <xdr:ext cx="469744" cy="259045"/>
    <xdr:sp macro="" textlink="">
      <xdr:nvSpPr>
        <xdr:cNvPr id="136" name="n_1mainValue債務償還比率">
          <a:extLst>
            <a:ext uri="{FF2B5EF4-FFF2-40B4-BE49-F238E27FC236}">
              <a16:creationId xmlns:a16="http://schemas.microsoft.com/office/drawing/2014/main" id="{A7DA2FC6-F214-4371-A54C-44E1BBC1BFD7}"/>
            </a:ext>
          </a:extLst>
        </xdr:cNvPr>
        <xdr:cNvSpPr txBox="1"/>
      </xdr:nvSpPr>
      <xdr:spPr>
        <a:xfrm>
          <a:off x="13836727" y="570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70EC6196-53CE-401C-A5C7-30CB5734CC4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8E773BDF-4D04-43C5-9FE5-E21C606A9B2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AAC20918-F576-44B1-8A97-1F613F13BF1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7501A98A-EB5D-4A66-BFF6-812D925CD86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9B6143C0-0229-4018-A4AB-8E93400B17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A02AB209-C92E-4B35-A488-8B34066395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C1D88D-FAC2-4E9B-BA28-BC2EF5E466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0FB6030-2C12-4A9C-B652-7D172F4AA7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C50019-5742-4969-BD24-7521CB6D99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947393-B1B2-48A0-BC90-3D54FFEC31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4767C7-CD01-4194-97FA-5F137AD2091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4D2494-4637-4D6A-B081-D9F60F49D1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C6DEA5-6F7A-4F2A-9170-E6C2B9D8AC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B307E7-2144-43C0-A76C-D202AEA233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2D2E34-B9C2-49AF-9A71-4AE11BA780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895168-1D84-49C0-8F10-C760E5CF953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14,307
14,228
242.82
16,080,538
15,844,327
182,605
8,747,471
23,087,525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0F2D9B-D37E-4E74-93A0-89F6D43D47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3EF21B-73BB-44B4-B948-F9F1082A43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FC3A1A-2C47-4D3F-BDB6-ABF870C80BC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0FE6A1-0A7A-492C-AAFE-5B39085E200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EA822B-1F7B-42CA-B2F2-E7C27162212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4A8F4A6-4034-42C5-B5C9-343E3DF34AC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386D5D2-E2E3-43AF-8BD5-EE9EC82043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D85CA0-EC1B-44BB-AF1A-B6BA22F50E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A09557-5F68-4707-B790-BE2A99AEB0C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5BBC40-9936-4B07-B0E9-2754C8DE25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C8BDFD-5224-4ACB-9ADA-060D2F4F88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05149D2-876A-4C3D-B191-22C7FEBC5F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A789334-BB32-4EC1-9AC5-8B0C41970D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53C393-FAEB-4922-9C36-EA885EE27C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60A343-600D-4BC0-820E-BCC6DD430D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50AF3E-63F1-4397-A8F8-658EB7600CB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B9CF378-F91E-4D92-89DA-484DAA31D3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BE2D8D-5CC3-432A-98E0-FA21B3D633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F0816F6-7FD0-4153-B79A-CF5B703F8D2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D73B865-3235-48E6-9650-71915B2D99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938BAAC-1BAA-48E5-918C-EAF751EF63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1C1B8D9-0B9D-4B1A-AD18-02FABA6E28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ACE56CB-BB88-4964-B378-818276A947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3EC7919-0CD7-466F-8771-588404A5F6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D5667CB-2D26-4ADF-9376-8441526709C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A07C0D9-C9F9-445A-BA1D-215992E380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E8C49BD-0665-4216-9845-ED609B12FE0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1AD84BE-4E21-4E73-AE3D-FB5335D0C30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4F09BD3-16A1-4871-9220-9CCB2B01E4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BE38FF1-6855-4886-9108-B369B5B5C2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45B73A4-1168-4867-9214-6254059DAFC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1D11A53-B106-49FE-95F2-9A6E03E4E21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5F03ACF6-FB9D-44BB-8CB2-B8A795C29DF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EE7E8EC-988D-4FD1-8AD6-3F7FC6589E4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1BAD75B-2B0A-4644-8C59-99A354B1EB4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720005D-8D0F-4AD8-9BFC-96EA88F44C6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2CE19AF-3AA7-463A-8189-36394F75897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293E007-6D58-43CC-B6D2-F230CB848C5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C960356-D3EC-4749-A379-6DAF1618DA1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7888B0F-BD72-4C38-A87F-0FD9F98CE07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422E17E-F842-458B-B4CC-2158C0C1151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36F7432-46E9-4A62-9036-8DA688917EE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8CFD9A4-434C-4CB6-BA5F-0EE16079E1A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5225A53-76E3-4BC3-B72B-9C0796E45E7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69408658-BEF3-4DE4-A3AF-C0E493AAD5C9}"/>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A7ABC037-3868-4D65-87E7-0FEC24135DA4}"/>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2BA47368-92A3-4EF3-9C27-E3A2CE3D606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B3B1E2A4-7C1D-40D4-BA04-C519D33DF938}"/>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39183C13-6679-47EB-A0B4-56F005ED45E2}"/>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a:extLst>
            <a:ext uri="{FF2B5EF4-FFF2-40B4-BE49-F238E27FC236}">
              <a16:creationId xmlns:a16="http://schemas.microsoft.com/office/drawing/2014/main" id="{93B60CB2-F1D4-4754-85C8-8A76A3FE9E3B}"/>
            </a:ext>
          </a:extLst>
        </xdr:cNvPr>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CBE28CF2-0AB3-4D88-8C44-2428AD5768C8}"/>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AA933B9A-06A1-4D30-A73E-DD255105201B}"/>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23F0C504-C3F6-4F22-A636-948B71ABC4F6}"/>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A54E8E71-0BE5-439E-8FE5-DA8601569CC7}"/>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F40458E-84CB-44B7-AD96-9764955133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FAC0074-8E5D-43D4-8F04-620C063DCE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0DCEB34-15D0-419B-B923-40BCB72F87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22AD88F-5C1F-46B9-B403-26E3D6F6C2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242160-317B-4681-8433-E0A791DFC4A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1" name="楕円 70">
          <a:extLst>
            <a:ext uri="{FF2B5EF4-FFF2-40B4-BE49-F238E27FC236}">
              <a16:creationId xmlns:a16="http://schemas.microsoft.com/office/drawing/2014/main" id="{FF2A4042-92FA-409E-A699-A9C7045ACCE0}"/>
            </a:ext>
          </a:extLst>
        </xdr:cNvPr>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121937</xdr:rowOff>
    </xdr:from>
    <xdr:ext cx="405111" cy="259045"/>
    <xdr:sp macro="" textlink="">
      <xdr:nvSpPr>
        <xdr:cNvPr id="72" name="【道路】&#10;有形固定資産減価償却率該当値テキスト">
          <a:extLst>
            <a:ext uri="{FF2B5EF4-FFF2-40B4-BE49-F238E27FC236}">
              <a16:creationId xmlns:a16="http://schemas.microsoft.com/office/drawing/2014/main" id="{9D24EAD2-D6B1-4F19-9CEC-C796994D16AE}"/>
            </a:ext>
          </a:extLst>
        </xdr:cNvPr>
        <xdr:cNvSpPr txBox="1"/>
      </xdr:nvSpPr>
      <xdr:spPr>
        <a:xfrm>
          <a:off x="46736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3" name="楕円 72">
          <a:extLst>
            <a:ext uri="{FF2B5EF4-FFF2-40B4-BE49-F238E27FC236}">
              <a16:creationId xmlns:a16="http://schemas.microsoft.com/office/drawing/2014/main" id="{087BA77D-748A-44E8-A4B6-6C1E02AD2064}"/>
            </a:ext>
          </a:extLst>
        </xdr:cNvPr>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59055</xdr:rowOff>
    </xdr:to>
    <xdr:cxnSp macro="">
      <xdr:nvCxnSpPr>
        <xdr:cNvPr id="74" name="直線コネクタ 73">
          <a:extLst>
            <a:ext uri="{FF2B5EF4-FFF2-40B4-BE49-F238E27FC236}">
              <a16:creationId xmlns:a16="http://schemas.microsoft.com/office/drawing/2014/main" id="{50D94AC6-20CC-43C9-9D3E-86C72322F09B}"/>
            </a:ext>
          </a:extLst>
        </xdr:cNvPr>
        <xdr:cNvCxnSpPr/>
      </xdr:nvCxnSpPr>
      <xdr:spPr>
        <a:xfrm flipV="1">
          <a:off x="3797300" y="65379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5" name="楕円 74">
          <a:extLst>
            <a:ext uri="{FF2B5EF4-FFF2-40B4-BE49-F238E27FC236}">
              <a16:creationId xmlns:a16="http://schemas.microsoft.com/office/drawing/2014/main" id="{F25BA0FB-5467-427F-A761-D28A3064F5DB}"/>
            </a:ext>
          </a:extLst>
        </xdr:cNvPr>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93345</xdr:rowOff>
    </xdr:to>
    <xdr:cxnSp macro="">
      <xdr:nvCxnSpPr>
        <xdr:cNvPr id="76" name="直線コネクタ 75">
          <a:extLst>
            <a:ext uri="{FF2B5EF4-FFF2-40B4-BE49-F238E27FC236}">
              <a16:creationId xmlns:a16="http://schemas.microsoft.com/office/drawing/2014/main" id="{09258E42-F725-4BDF-B242-E0E3CAFE8755}"/>
            </a:ext>
          </a:extLst>
        </xdr:cNvPr>
        <xdr:cNvCxnSpPr/>
      </xdr:nvCxnSpPr>
      <xdr:spPr>
        <a:xfrm flipV="1">
          <a:off x="2908300" y="6574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7" name="n_1aveValue【道路】&#10;有形固定資産減価償却率">
          <a:extLst>
            <a:ext uri="{FF2B5EF4-FFF2-40B4-BE49-F238E27FC236}">
              <a16:creationId xmlns:a16="http://schemas.microsoft.com/office/drawing/2014/main" id="{38E92239-7C16-41E8-A2C4-B2A08A1C665F}"/>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78" name="n_2aveValue【道路】&#10;有形固定資産減価償却率">
          <a:extLst>
            <a:ext uri="{FF2B5EF4-FFF2-40B4-BE49-F238E27FC236}">
              <a16:creationId xmlns:a16="http://schemas.microsoft.com/office/drawing/2014/main" id="{2645CD83-282F-42B9-B8AF-FC0A0A913F42}"/>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2D7F7989-E410-44C8-82D7-916E0FB72528}"/>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0" name="n_1mainValue【道路】&#10;有形固定資産減価償却率">
          <a:extLst>
            <a:ext uri="{FF2B5EF4-FFF2-40B4-BE49-F238E27FC236}">
              <a16:creationId xmlns:a16="http://schemas.microsoft.com/office/drawing/2014/main" id="{3B9E1EF9-B6E7-47F9-88E1-38C888E98746}"/>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1" name="n_2mainValue【道路】&#10;有形固定資産減価償却率">
          <a:extLst>
            <a:ext uri="{FF2B5EF4-FFF2-40B4-BE49-F238E27FC236}">
              <a16:creationId xmlns:a16="http://schemas.microsoft.com/office/drawing/2014/main" id="{CB28015E-A4BA-40E9-8686-041A185052A6}"/>
            </a:ext>
          </a:extLst>
        </xdr:cNvPr>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B5C61FAA-3C26-4922-8E7F-BD11626521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490A1BE5-4C6F-499A-A4F0-C6B9B74CBE2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18AC65C7-B2F6-416E-956A-B2D5F2EB33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14D210BE-D09E-44E7-8E16-87B77F2FF0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183C2B53-F0A6-4F95-9CC7-152011E447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7CB85781-42DF-488C-B6F8-C77480F4D78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FCA6FC63-B7A3-47B6-9C48-1B8DC5B7933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DF879B6A-EC95-422D-B731-0DEFDEF4B2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1F3AB2A8-A7EB-4D9D-9AC5-75FC74C9B82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CEDEEC52-9C59-4EB0-B2E1-D7BC4E58BE6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3B5BFE4E-E0E7-4D49-8511-99791E9ADD2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22BBBEE-E1BE-4A34-AE03-9894FE552F3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38FFCD9E-4ED6-4359-82AD-9F85C01CE5E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EFF94CC3-4E33-43F0-952A-24CF6E24D6E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91863B4E-DB51-4F71-9DFE-3BF8739AFA3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403CDFB9-DD32-4D94-8684-8C2905E66B33}"/>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76D11942-1D58-4BE0-8355-B9DD1007497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4B902886-3DBD-403E-B50E-B135731CCA92}"/>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BC2F2984-C6BE-456F-966E-CFEFEA9A0AF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3DFF15E3-5B83-434B-A2D2-CD4556B0212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DE4B5A0C-7B98-46A5-AB47-A1D16C8786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id="{84E206FB-80F0-4A92-AE14-85FC20E6D635}"/>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id="{60182FD4-1158-4719-86D9-D4ACC394D9AB}"/>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id="{FE8A3EDF-634F-4B7E-9697-B57022007AF9}"/>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id="{75A244A2-7A2F-40DA-A89D-57C4496BAF14}"/>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id="{54B6AAEC-C932-49B0-A532-46C7982DAB08}"/>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8" name="【道路】&#10;一人当たり延長平均値テキスト">
          <a:extLst>
            <a:ext uri="{FF2B5EF4-FFF2-40B4-BE49-F238E27FC236}">
              <a16:creationId xmlns:a16="http://schemas.microsoft.com/office/drawing/2014/main" id="{691E688E-6901-4187-9088-AAD8A438D146}"/>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id="{B56CC806-918E-4EDC-9242-EA8F4504B2DA}"/>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id="{46D1704A-3775-407E-B813-BAA25D39A337}"/>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id="{FF75ABE8-E4B8-42A0-885D-BFB5E3C24213}"/>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id="{BF57F537-79C0-4CF3-AFD4-0E62CC038EFB}"/>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2154D5B-FA0D-4B5E-B974-3EB906B644B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E680F4D-C06F-45BD-9557-3D7E0E7BA6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B5BF94A-19C5-4784-B881-D58FCF795BA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7A5826E-6F09-4159-9966-21B4EB5C060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CC5E688-87FB-417E-BE65-95373CBB3FC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20302</xdr:rowOff>
    </xdr:from>
    <xdr:to>
      <xdr:col>55</xdr:col>
      <xdr:colOff>50800</xdr:colOff>
      <xdr:row>35</xdr:row>
      <xdr:rowOff>121902</xdr:rowOff>
    </xdr:to>
    <xdr:sp macro="" textlink="">
      <xdr:nvSpPr>
        <xdr:cNvPr id="118" name="楕円 117">
          <a:extLst>
            <a:ext uri="{FF2B5EF4-FFF2-40B4-BE49-F238E27FC236}">
              <a16:creationId xmlns:a16="http://schemas.microsoft.com/office/drawing/2014/main" id="{B312C92A-6AC6-4DE4-9E4B-035D521E33C4}"/>
            </a:ext>
          </a:extLst>
        </xdr:cNvPr>
        <xdr:cNvSpPr/>
      </xdr:nvSpPr>
      <xdr:spPr>
        <a:xfrm>
          <a:off x="10426700" y="60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43179</xdr:rowOff>
    </xdr:from>
    <xdr:ext cx="534377" cy="259045"/>
    <xdr:sp macro="" textlink="">
      <xdr:nvSpPr>
        <xdr:cNvPr id="119" name="【道路】&#10;一人当たり延長該当値テキスト">
          <a:extLst>
            <a:ext uri="{FF2B5EF4-FFF2-40B4-BE49-F238E27FC236}">
              <a16:creationId xmlns:a16="http://schemas.microsoft.com/office/drawing/2014/main" id="{1C85A6AF-B231-458E-9D7D-165A1C669C59}"/>
            </a:ext>
          </a:extLst>
        </xdr:cNvPr>
        <xdr:cNvSpPr txBox="1"/>
      </xdr:nvSpPr>
      <xdr:spPr>
        <a:xfrm>
          <a:off x="10515600" y="587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33744</xdr:rowOff>
    </xdr:from>
    <xdr:to>
      <xdr:col>50</xdr:col>
      <xdr:colOff>165100</xdr:colOff>
      <xdr:row>35</xdr:row>
      <xdr:rowOff>135344</xdr:rowOff>
    </xdr:to>
    <xdr:sp macro="" textlink="">
      <xdr:nvSpPr>
        <xdr:cNvPr id="120" name="楕円 119">
          <a:extLst>
            <a:ext uri="{FF2B5EF4-FFF2-40B4-BE49-F238E27FC236}">
              <a16:creationId xmlns:a16="http://schemas.microsoft.com/office/drawing/2014/main" id="{3F6B97BB-6396-4F96-88CA-41D3C9BD16D3}"/>
            </a:ext>
          </a:extLst>
        </xdr:cNvPr>
        <xdr:cNvSpPr/>
      </xdr:nvSpPr>
      <xdr:spPr>
        <a:xfrm>
          <a:off x="9588500" y="60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71102</xdr:rowOff>
    </xdr:from>
    <xdr:to>
      <xdr:col>55</xdr:col>
      <xdr:colOff>0</xdr:colOff>
      <xdr:row>35</xdr:row>
      <xdr:rowOff>84544</xdr:rowOff>
    </xdr:to>
    <xdr:cxnSp macro="">
      <xdr:nvCxnSpPr>
        <xdr:cNvPr id="121" name="直線コネクタ 120">
          <a:extLst>
            <a:ext uri="{FF2B5EF4-FFF2-40B4-BE49-F238E27FC236}">
              <a16:creationId xmlns:a16="http://schemas.microsoft.com/office/drawing/2014/main" id="{E5AB53DB-3DAB-4F47-9168-9F7DF6348994}"/>
            </a:ext>
          </a:extLst>
        </xdr:cNvPr>
        <xdr:cNvCxnSpPr/>
      </xdr:nvCxnSpPr>
      <xdr:spPr>
        <a:xfrm flipV="1">
          <a:off x="9639300" y="6071852"/>
          <a:ext cx="8382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47917</xdr:rowOff>
    </xdr:from>
    <xdr:to>
      <xdr:col>46</xdr:col>
      <xdr:colOff>38100</xdr:colOff>
      <xdr:row>35</xdr:row>
      <xdr:rowOff>149517</xdr:rowOff>
    </xdr:to>
    <xdr:sp macro="" textlink="">
      <xdr:nvSpPr>
        <xdr:cNvPr id="122" name="楕円 121">
          <a:extLst>
            <a:ext uri="{FF2B5EF4-FFF2-40B4-BE49-F238E27FC236}">
              <a16:creationId xmlns:a16="http://schemas.microsoft.com/office/drawing/2014/main" id="{CAA4548C-8F7D-4FEB-A1A4-DC53109C8AC6}"/>
            </a:ext>
          </a:extLst>
        </xdr:cNvPr>
        <xdr:cNvSpPr/>
      </xdr:nvSpPr>
      <xdr:spPr>
        <a:xfrm>
          <a:off x="8699500" y="60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84544</xdr:rowOff>
    </xdr:from>
    <xdr:to>
      <xdr:col>50</xdr:col>
      <xdr:colOff>114300</xdr:colOff>
      <xdr:row>35</xdr:row>
      <xdr:rowOff>98717</xdr:rowOff>
    </xdr:to>
    <xdr:cxnSp macro="">
      <xdr:nvCxnSpPr>
        <xdr:cNvPr id="123" name="直線コネクタ 122">
          <a:extLst>
            <a:ext uri="{FF2B5EF4-FFF2-40B4-BE49-F238E27FC236}">
              <a16:creationId xmlns:a16="http://schemas.microsoft.com/office/drawing/2014/main" id="{4E2BCEAF-C0A3-406D-80C3-673694DAE29D}"/>
            </a:ext>
          </a:extLst>
        </xdr:cNvPr>
        <xdr:cNvCxnSpPr/>
      </xdr:nvCxnSpPr>
      <xdr:spPr>
        <a:xfrm flipV="1">
          <a:off x="8750300" y="608529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4" name="n_1aveValue【道路】&#10;一人当たり延長">
          <a:extLst>
            <a:ext uri="{FF2B5EF4-FFF2-40B4-BE49-F238E27FC236}">
              <a16:creationId xmlns:a16="http://schemas.microsoft.com/office/drawing/2014/main" id="{E1F27285-4C2A-4B26-A9C8-735E911BD9E4}"/>
            </a:ext>
          </a:extLst>
        </xdr:cNvPr>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5" name="n_2aveValue【道路】&#10;一人当たり延長">
          <a:extLst>
            <a:ext uri="{FF2B5EF4-FFF2-40B4-BE49-F238E27FC236}">
              <a16:creationId xmlns:a16="http://schemas.microsoft.com/office/drawing/2014/main" id="{A2DA1CC5-1B00-47BC-B361-87CA9B82BDDF}"/>
            </a:ext>
          </a:extLst>
        </xdr:cNvPr>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id="{C581CC2D-2D0B-4D96-8D8C-9F5F639E8F30}"/>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151871</xdr:rowOff>
    </xdr:from>
    <xdr:ext cx="534377" cy="259045"/>
    <xdr:sp macro="" textlink="">
      <xdr:nvSpPr>
        <xdr:cNvPr id="127" name="n_1mainValue【道路】&#10;一人当たり延長">
          <a:extLst>
            <a:ext uri="{FF2B5EF4-FFF2-40B4-BE49-F238E27FC236}">
              <a16:creationId xmlns:a16="http://schemas.microsoft.com/office/drawing/2014/main" id="{D6D413B8-407E-44FC-B115-3B29EC4E9DC7}"/>
            </a:ext>
          </a:extLst>
        </xdr:cNvPr>
        <xdr:cNvSpPr txBox="1"/>
      </xdr:nvSpPr>
      <xdr:spPr>
        <a:xfrm>
          <a:off x="9359411" y="58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166044</xdr:rowOff>
    </xdr:from>
    <xdr:ext cx="534377" cy="259045"/>
    <xdr:sp macro="" textlink="">
      <xdr:nvSpPr>
        <xdr:cNvPr id="128" name="n_2mainValue【道路】&#10;一人当たり延長">
          <a:extLst>
            <a:ext uri="{FF2B5EF4-FFF2-40B4-BE49-F238E27FC236}">
              <a16:creationId xmlns:a16="http://schemas.microsoft.com/office/drawing/2014/main" id="{ECC2892C-8FB1-4A47-BE1E-99DF80A98C54}"/>
            </a:ext>
          </a:extLst>
        </xdr:cNvPr>
        <xdr:cNvSpPr txBox="1"/>
      </xdr:nvSpPr>
      <xdr:spPr>
        <a:xfrm>
          <a:off x="8483111" y="58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839AF930-5663-4285-A43F-9ED154EFBC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2E2FE60E-658F-4010-8908-0443AE45E5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4610B1C8-F971-4EAE-BCAB-8F95612324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B03799CB-5BCC-4AF0-A891-3B1A9769EE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33081467-7482-4689-AA17-E2063C1E90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F1D74034-2E55-4FC8-BDBF-B4B2C89402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903F1067-C8CE-47A3-8149-64B46E267E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6483FBEE-AC2F-4E72-82F0-F2CCB0FC453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95B8EBE5-75D6-498D-85A1-2CD5E175FE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5A6867F8-B125-4631-B124-DA245D9DFF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AD936901-E96E-4BBE-8167-E64C66D7B99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A6DF4A9B-F453-42F9-9619-936A8AF91BA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3064B4BD-DBFA-4ED9-A602-B0F6F62F779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418BE1DA-A25E-4DA8-8427-48469095B5D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83069827-5FB5-41DE-B7F9-AFC218BDFA0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3BEA1BDB-5768-4C75-9EC3-840A5790BC1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326E7B32-6956-42E3-A458-AE632D45A2B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50D02635-68B5-4B35-8478-89F392783B6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C07108DE-6C58-4835-BA99-B8806EE12B6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FC3254F6-A989-4363-A920-F12E59B2FAA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F8B3656D-6A55-416C-B324-277448F6D80F}"/>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8BA655FB-B5B1-4611-92A6-3B4287950E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8DDB4487-817E-4FCB-A12D-E3919175A4B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7C01FFC6-5141-4563-B944-D0DD8A8E15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a:extLst>
            <a:ext uri="{FF2B5EF4-FFF2-40B4-BE49-F238E27FC236}">
              <a16:creationId xmlns:a16="http://schemas.microsoft.com/office/drawing/2014/main" id="{5F5A466C-F192-46CE-A935-65B12D77BBB8}"/>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03F7255A-2DDC-4408-8C86-05E94A645A11}"/>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a:extLst>
            <a:ext uri="{FF2B5EF4-FFF2-40B4-BE49-F238E27FC236}">
              <a16:creationId xmlns:a16="http://schemas.microsoft.com/office/drawing/2014/main" id="{ECF66464-2808-44B1-A1C9-BEF1948591E4}"/>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2497719F-E79F-45B8-9FC0-55C40D9D76FA}"/>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a:extLst>
            <a:ext uri="{FF2B5EF4-FFF2-40B4-BE49-F238E27FC236}">
              <a16:creationId xmlns:a16="http://schemas.microsoft.com/office/drawing/2014/main" id="{146DA6A0-3A0F-44A8-ABD3-5E910034DA0A}"/>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A517C935-0362-4B06-A11D-2D21FC9330AA}"/>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a:extLst>
            <a:ext uri="{FF2B5EF4-FFF2-40B4-BE49-F238E27FC236}">
              <a16:creationId xmlns:a16="http://schemas.microsoft.com/office/drawing/2014/main" id="{9F7DAB8C-5D57-4990-90A7-8B2C1866B637}"/>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a:extLst>
            <a:ext uri="{FF2B5EF4-FFF2-40B4-BE49-F238E27FC236}">
              <a16:creationId xmlns:a16="http://schemas.microsoft.com/office/drawing/2014/main" id="{E8513A14-4951-451C-A27D-7DBE81C162DA}"/>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a:extLst>
            <a:ext uri="{FF2B5EF4-FFF2-40B4-BE49-F238E27FC236}">
              <a16:creationId xmlns:a16="http://schemas.microsoft.com/office/drawing/2014/main" id="{066CDE54-C372-4B68-A1A0-BEFFEBB8D78F}"/>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a:extLst>
            <a:ext uri="{FF2B5EF4-FFF2-40B4-BE49-F238E27FC236}">
              <a16:creationId xmlns:a16="http://schemas.microsoft.com/office/drawing/2014/main" id="{CC9DCCE4-FF75-4D6C-A70B-78AE4E3E28F4}"/>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62E367D-26AD-4866-A69C-A15A114420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0390061-ED78-4245-BB00-3DBFA5175B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714399B-F896-4163-93A3-BACC5B802F2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6E333395-F5FE-4C0B-A82F-8D1C8B6C61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7DB9A7A-82EF-4FAA-86B0-8B1DABDFF6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69215</xdr:rowOff>
    </xdr:from>
    <xdr:to>
      <xdr:col>24</xdr:col>
      <xdr:colOff>114300</xdr:colOff>
      <xdr:row>60</xdr:row>
      <xdr:rowOff>170815</xdr:rowOff>
    </xdr:to>
    <xdr:sp macro="" textlink="">
      <xdr:nvSpPr>
        <xdr:cNvPr id="168" name="楕円 167">
          <a:extLst>
            <a:ext uri="{FF2B5EF4-FFF2-40B4-BE49-F238E27FC236}">
              <a16:creationId xmlns:a16="http://schemas.microsoft.com/office/drawing/2014/main" id="{B59B476A-E021-46C8-BCF3-91F1A1DFED99}"/>
            </a:ext>
          </a:extLst>
        </xdr:cNvPr>
        <xdr:cNvSpPr/>
      </xdr:nvSpPr>
      <xdr:spPr>
        <a:xfrm>
          <a:off x="4584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47642</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A32B9D88-F630-4AD9-8683-9D4CDA53D9F7}"/>
            </a:ext>
          </a:extLst>
        </xdr:cNvPr>
        <xdr:cNvSpPr txBox="1"/>
      </xdr:nvSpPr>
      <xdr:spPr>
        <a:xfrm>
          <a:off x="4673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70" name="楕円 169">
          <a:extLst>
            <a:ext uri="{FF2B5EF4-FFF2-40B4-BE49-F238E27FC236}">
              <a16:creationId xmlns:a16="http://schemas.microsoft.com/office/drawing/2014/main" id="{C78B1AFC-A034-434D-AEDE-284991100D5C}"/>
            </a:ext>
          </a:extLst>
        </xdr:cNvPr>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120015</xdr:rowOff>
    </xdr:from>
    <xdr:to>
      <xdr:col>24</xdr:col>
      <xdr:colOff>63500</xdr:colOff>
      <xdr:row>60</xdr:row>
      <xdr:rowOff>144780</xdr:rowOff>
    </xdr:to>
    <xdr:cxnSp macro="">
      <xdr:nvCxnSpPr>
        <xdr:cNvPr id="171" name="直線コネクタ 170">
          <a:extLst>
            <a:ext uri="{FF2B5EF4-FFF2-40B4-BE49-F238E27FC236}">
              <a16:creationId xmlns:a16="http://schemas.microsoft.com/office/drawing/2014/main" id="{F9057FAD-9F9F-4EE0-8AEE-66382057C404}"/>
            </a:ext>
          </a:extLst>
        </xdr:cNvPr>
        <xdr:cNvCxnSpPr/>
      </xdr:nvCxnSpPr>
      <xdr:spPr>
        <a:xfrm flipV="1">
          <a:off x="3797300" y="104070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72" name="楕円 171">
          <a:extLst>
            <a:ext uri="{FF2B5EF4-FFF2-40B4-BE49-F238E27FC236}">
              <a16:creationId xmlns:a16="http://schemas.microsoft.com/office/drawing/2014/main" id="{FC358E02-D128-4685-AF35-EDAA5AC0BFA4}"/>
            </a:ext>
          </a:extLst>
        </xdr:cNvPr>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60</xdr:row>
      <xdr:rowOff>158115</xdr:rowOff>
    </xdr:to>
    <xdr:cxnSp macro="">
      <xdr:nvCxnSpPr>
        <xdr:cNvPr id="173" name="直線コネクタ 172">
          <a:extLst>
            <a:ext uri="{FF2B5EF4-FFF2-40B4-BE49-F238E27FC236}">
              <a16:creationId xmlns:a16="http://schemas.microsoft.com/office/drawing/2014/main" id="{F7636836-D17D-4B16-AE94-A6326A72882C}"/>
            </a:ext>
          </a:extLst>
        </xdr:cNvPr>
        <xdr:cNvCxnSpPr/>
      </xdr:nvCxnSpPr>
      <xdr:spPr>
        <a:xfrm flipV="1">
          <a:off x="2908300" y="104317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1EF2E5AA-E991-42AB-9E75-B996F063BA4C}"/>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37DFA366-1DDC-4BD7-B75B-62F99FC5D86A}"/>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F94DD81A-932D-4DC6-8664-09D757A28B36}"/>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6DFFF807-5376-4FD6-8D51-826A31A0DD6D}"/>
            </a:ext>
          </a:extLst>
        </xdr:cNvPr>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53992</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7793BBCF-7103-421E-9AC1-BD70278A1AF7}"/>
            </a:ext>
          </a:extLst>
        </xdr:cNvPr>
        <xdr:cNvSpPr txBox="1"/>
      </xdr:nvSpPr>
      <xdr:spPr>
        <a:xfrm>
          <a:off x="2705744"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F34B1D4F-65DF-440D-97DC-5545B59BE8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56EB4EEE-8C98-4BA4-AC13-FFB9FBAE7E1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907CA12A-4483-45ED-B67E-E6819A0F8A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B77EB627-10B7-4681-92AB-81D78C2DCE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AAF370E6-9BC9-47B7-8F20-DC3D633F02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17933BF-F54F-49AE-A30E-BC9F51F47C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FBC636BD-2E79-4241-B9B3-5AAF284DD6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618B8F54-F3D5-4665-B2B8-4B6103EE48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D9221F77-CE5F-46D7-8D4E-9D65336745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A98887A-38BF-4F4F-A48B-9DDE789FC0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0A955D86-47BE-40F2-944D-5CC23121D6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5E9DE471-8952-465B-9557-75967560717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BF7861CF-76BF-41E2-9499-5CFD9CF92F3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E060C475-D459-45F5-B6A7-67314693EA9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652E7CA3-1ABA-4A09-9BEA-DE0CADB9FD5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8C463ED5-5BC3-4C9B-AAEC-F5704C6DE58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30DC688F-ED41-48C9-95B4-E7138888B23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3BA53A07-B48F-4B5B-96FF-DE6202682F5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533ED634-D197-492D-BE64-B25DCDD48FB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1A9CDF71-A262-400B-9F4D-ABFFCCBC6B1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32A0E349-66F2-4188-8EFA-A1D5570CC86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34C2C29C-F5A1-4435-9368-EE4E3988689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4DAAAA21-A915-44ED-ADAC-BB4A9567D5A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a:extLst>
            <a:ext uri="{FF2B5EF4-FFF2-40B4-BE49-F238E27FC236}">
              <a16:creationId xmlns:a16="http://schemas.microsoft.com/office/drawing/2014/main" id="{CD4B1312-F345-4C20-AC32-AF2432003710}"/>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C031309F-5A8C-4AE5-9412-A7773C5C264C}"/>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a:extLst>
            <a:ext uri="{FF2B5EF4-FFF2-40B4-BE49-F238E27FC236}">
              <a16:creationId xmlns:a16="http://schemas.microsoft.com/office/drawing/2014/main" id="{BFADDC36-803F-43CB-B7CF-76A22AA8E317}"/>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F72FC919-A0D5-42CF-B89B-B853C72DF7E8}"/>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a:extLst>
            <a:ext uri="{FF2B5EF4-FFF2-40B4-BE49-F238E27FC236}">
              <a16:creationId xmlns:a16="http://schemas.microsoft.com/office/drawing/2014/main" id="{6D60D7F2-0E9E-45CC-94C5-A7E097F4C224}"/>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FE7051DF-2F9A-43EE-8BDF-F20B1B2B0A53}"/>
            </a:ext>
          </a:extLst>
        </xdr:cNvPr>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a:extLst>
            <a:ext uri="{FF2B5EF4-FFF2-40B4-BE49-F238E27FC236}">
              <a16:creationId xmlns:a16="http://schemas.microsoft.com/office/drawing/2014/main" id="{4FC7E0E3-16A5-45CC-AC1E-EF0E2F5908C0}"/>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a:extLst>
            <a:ext uri="{FF2B5EF4-FFF2-40B4-BE49-F238E27FC236}">
              <a16:creationId xmlns:a16="http://schemas.microsoft.com/office/drawing/2014/main" id="{061350AB-7E35-4CF1-916A-17A8ECAD3621}"/>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a:extLst>
            <a:ext uri="{FF2B5EF4-FFF2-40B4-BE49-F238E27FC236}">
              <a16:creationId xmlns:a16="http://schemas.microsoft.com/office/drawing/2014/main" id="{B0C5A92F-4592-4019-98FD-A86692DD2BE9}"/>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a:extLst>
            <a:ext uri="{FF2B5EF4-FFF2-40B4-BE49-F238E27FC236}">
              <a16:creationId xmlns:a16="http://schemas.microsoft.com/office/drawing/2014/main" id="{E9D4EAE9-9DB0-4B9F-952E-1E3B4EAAD743}"/>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7C5278FF-46C5-4C05-9CD3-6695283C52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A0D4E319-3F7F-4633-BA96-03C5C0F8CC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5076563E-4AD7-42D6-91C5-4C110B5B36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686ADDFE-5A2E-4967-941D-71CFA41A4C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EBD7CBF-F4B7-4FE5-B9A0-3A7FA7CC6FF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87635</xdr:rowOff>
    </xdr:from>
    <xdr:to>
      <xdr:col>55</xdr:col>
      <xdr:colOff>50800</xdr:colOff>
      <xdr:row>56</xdr:row>
      <xdr:rowOff>17785</xdr:rowOff>
    </xdr:to>
    <xdr:sp macro="" textlink="">
      <xdr:nvSpPr>
        <xdr:cNvPr id="217" name="楕円 216">
          <a:extLst>
            <a:ext uri="{FF2B5EF4-FFF2-40B4-BE49-F238E27FC236}">
              <a16:creationId xmlns:a16="http://schemas.microsoft.com/office/drawing/2014/main" id="{8D2E4970-D5BB-4F2F-8820-4EEB30795C05}"/>
            </a:ext>
          </a:extLst>
        </xdr:cNvPr>
        <xdr:cNvSpPr/>
      </xdr:nvSpPr>
      <xdr:spPr>
        <a:xfrm>
          <a:off x="10426700" y="95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40662</xdr:rowOff>
    </xdr:from>
    <xdr:ext cx="690189" cy="259045"/>
    <xdr:sp macro="" textlink="">
      <xdr:nvSpPr>
        <xdr:cNvPr id="218" name="【橋りょう・トンネル】&#10;一人当たり有形固定資産（償却資産）額該当値テキスト">
          <a:extLst>
            <a:ext uri="{FF2B5EF4-FFF2-40B4-BE49-F238E27FC236}">
              <a16:creationId xmlns:a16="http://schemas.microsoft.com/office/drawing/2014/main" id="{16D58392-DDB9-48E7-9898-269C0A6BF3AF}"/>
            </a:ext>
          </a:extLst>
        </xdr:cNvPr>
        <xdr:cNvSpPr txBox="1"/>
      </xdr:nvSpPr>
      <xdr:spPr>
        <a:xfrm>
          <a:off x="10515600" y="9470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117132</xdr:rowOff>
    </xdr:from>
    <xdr:to>
      <xdr:col>50</xdr:col>
      <xdr:colOff>165100</xdr:colOff>
      <xdr:row>56</xdr:row>
      <xdr:rowOff>47282</xdr:rowOff>
    </xdr:to>
    <xdr:sp macro="" textlink="">
      <xdr:nvSpPr>
        <xdr:cNvPr id="219" name="楕円 218">
          <a:extLst>
            <a:ext uri="{FF2B5EF4-FFF2-40B4-BE49-F238E27FC236}">
              <a16:creationId xmlns:a16="http://schemas.microsoft.com/office/drawing/2014/main" id="{D9E48CAF-8AF8-4762-82EF-3F1C93E53F92}"/>
            </a:ext>
          </a:extLst>
        </xdr:cNvPr>
        <xdr:cNvSpPr/>
      </xdr:nvSpPr>
      <xdr:spPr>
        <a:xfrm>
          <a:off x="9588500" y="95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138435</xdr:rowOff>
    </xdr:from>
    <xdr:to>
      <xdr:col>55</xdr:col>
      <xdr:colOff>0</xdr:colOff>
      <xdr:row>55</xdr:row>
      <xdr:rowOff>167932</xdr:rowOff>
    </xdr:to>
    <xdr:cxnSp macro="">
      <xdr:nvCxnSpPr>
        <xdr:cNvPr id="220" name="直線コネクタ 219">
          <a:extLst>
            <a:ext uri="{FF2B5EF4-FFF2-40B4-BE49-F238E27FC236}">
              <a16:creationId xmlns:a16="http://schemas.microsoft.com/office/drawing/2014/main" id="{11FDAB64-9E35-400F-9F22-92DE6231688F}"/>
            </a:ext>
          </a:extLst>
        </xdr:cNvPr>
        <xdr:cNvCxnSpPr/>
      </xdr:nvCxnSpPr>
      <xdr:spPr>
        <a:xfrm flipV="1">
          <a:off x="9639300" y="9568185"/>
          <a:ext cx="8382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11115</xdr:rowOff>
    </xdr:from>
    <xdr:to>
      <xdr:col>46</xdr:col>
      <xdr:colOff>38100</xdr:colOff>
      <xdr:row>56</xdr:row>
      <xdr:rowOff>112715</xdr:rowOff>
    </xdr:to>
    <xdr:sp macro="" textlink="">
      <xdr:nvSpPr>
        <xdr:cNvPr id="221" name="楕円 220">
          <a:extLst>
            <a:ext uri="{FF2B5EF4-FFF2-40B4-BE49-F238E27FC236}">
              <a16:creationId xmlns:a16="http://schemas.microsoft.com/office/drawing/2014/main" id="{09A8137E-ECE7-47F9-8E0B-F9FE6883150F}"/>
            </a:ext>
          </a:extLst>
        </xdr:cNvPr>
        <xdr:cNvSpPr/>
      </xdr:nvSpPr>
      <xdr:spPr>
        <a:xfrm>
          <a:off x="8699500" y="96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167932</xdr:rowOff>
    </xdr:from>
    <xdr:to>
      <xdr:col>50</xdr:col>
      <xdr:colOff>114300</xdr:colOff>
      <xdr:row>56</xdr:row>
      <xdr:rowOff>61915</xdr:rowOff>
    </xdr:to>
    <xdr:cxnSp macro="">
      <xdr:nvCxnSpPr>
        <xdr:cNvPr id="222" name="直線コネクタ 221">
          <a:extLst>
            <a:ext uri="{FF2B5EF4-FFF2-40B4-BE49-F238E27FC236}">
              <a16:creationId xmlns:a16="http://schemas.microsoft.com/office/drawing/2014/main" id="{3004F1E3-EB6B-4C07-9D2C-E35E82F48405}"/>
            </a:ext>
          </a:extLst>
        </xdr:cNvPr>
        <xdr:cNvCxnSpPr/>
      </xdr:nvCxnSpPr>
      <xdr:spPr>
        <a:xfrm flipV="1">
          <a:off x="8750300" y="9597682"/>
          <a:ext cx="889000" cy="6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228E7D0B-93D4-488C-A948-51F0921ED244}"/>
            </a:ext>
          </a:extLst>
        </xdr:cNvPr>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410B13C5-B585-46B4-AD51-F0FF434262D4}"/>
            </a:ext>
          </a:extLst>
        </xdr:cNvPr>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87CA5582-74BC-4F83-A8CB-B7E7040464F2}"/>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63809</xdr:rowOff>
    </xdr:from>
    <xdr:ext cx="690189" cy="259045"/>
    <xdr:sp macro="" textlink="">
      <xdr:nvSpPr>
        <xdr:cNvPr id="226" name="n_1mainValue【橋りょう・トンネル】&#10;一人当たり有形固定資産（償却資産）額">
          <a:extLst>
            <a:ext uri="{FF2B5EF4-FFF2-40B4-BE49-F238E27FC236}">
              <a16:creationId xmlns:a16="http://schemas.microsoft.com/office/drawing/2014/main" id="{9CFD32DC-669E-4190-A397-993B2CEF0B40}"/>
            </a:ext>
          </a:extLst>
        </xdr:cNvPr>
        <xdr:cNvSpPr txBox="1"/>
      </xdr:nvSpPr>
      <xdr:spPr>
        <a:xfrm>
          <a:off x="9281505" y="9322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129242</xdr:rowOff>
    </xdr:from>
    <xdr:ext cx="690189" cy="259045"/>
    <xdr:sp macro="" textlink="">
      <xdr:nvSpPr>
        <xdr:cNvPr id="227" name="n_2mainValue【橋りょう・トンネル】&#10;一人当たり有形固定資産（償却資産）額">
          <a:extLst>
            <a:ext uri="{FF2B5EF4-FFF2-40B4-BE49-F238E27FC236}">
              <a16:creationId xmlns:a16="http://schemas.microsoft.com/office/drawing/2014/main" id="{77646B03-CF03-45E1-A1F6-2371C9676E12}"/>
            </a:ext>
          </a:extLst>
        </xdr:cNvPr>
        <xdr:cNvSpPr txBox="1"/>
      </xdr:nvSpPr>
      <xdr:spPr>
        <a:xfrm>
          <a:off x="8405205" y="9387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36DAFBCB-033F-45D5-B59D-FFE96D744C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BCFD74F3-0142-4CD9-8309-6D1F7D5CFE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D833A29C-5ED2-4469-9D56-B98CE0C8FE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6BF51600-FAB5-461A-8325-51356DF048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88DDE7F8-1E3E-4168-92A3-C5C9E8F8C6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C72A55AE-18B2-4E50-86A8-7452A47EEBC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B6A26050-F9D9-490F-876E-14976AAACE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AEB5A905-3AC2-4217-AE70-D07B377895D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405C1682-78B3-44BC-82D4-17F734BAA5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2CEE8C42-B1BD-41D0-A9AB-9E9B73286B5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4BC9695E-BC04-4AF4-A7F9-2A1C7D0E942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F61AD625-ADE4-4A6D-B9C6-C34BD1BFBD0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DC28EF68-DD61-41A7-B13D-683DF3F1807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FEA3B55B-F45A-46E7-9A21-5ED4A10BCF0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1C3C730A-F6E8-4595-8A3A-9DDD4D381FA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9475C8B7-7ED1-46D9-AE81-2EC703B6589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7A38B7A3-351E-4B16-94A6-282C88B5AB0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37CFBCAC-DCD2-4858-AD75-380CC0D8436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8E63BB45-AF7A-412F-9BC6-0178B863DF6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B3309E93-7F73-47B2-B494-159D50CFC19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B91A6D4C-6ADC-4CA9-8AC9-CC29AF51EBB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F9229C9A-0E6F-4585-A81D-15F332DA86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268CE30C-7C68-4A66-988D-9CB4EB146BC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2410F6CB-C4E3-4F32-A107-5CC6BC09A7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a:extLst>
            <a:ext uri="{FF2B5EF4-FFF2-40B4-BE49-F238E27FC236}">
              <a16:creationId xmlns:a16="http://schemas.microsoft.com/office/drawing/2014/main" id="{F224C39E-CB98-4FF4-A472-0EF7F4D94DBA}"/>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C746501E-D6AF-4730-B315-6CBAB08A6BDD}"/>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a:extLst>
            <a:ext uri="{FF2B5EF4-FFF2-40B4-BE49-F238E27FC236}">
              <a16:creationId xmlns:a16="http://schemas.microsoft.com/office/drawing/2014/main" id="{7D734CC3-9E07-4436-8DCD-B7EEF60BF37F}"/>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id="{0455FAE5-C990-4FF2-B35D-44B4A7600EA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id="{BB1709F8-CCBD-4483-B8FF-085E1C99476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75A24307-BA5B-4811-9191-D1A543ECD333}"/>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a:extLst>
            <a:ext uri="{FF2B5EF4-FFF2-40B4-BE49-F238E27FC236}">
              <a16:creationId xmlns:a16="http://schemas.microsoft.com/office/drawing/2014/main" id="{03DD0ABB-F927-4471-8A24-74A35CF8D99C}"/>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a:extLst>
            <a:ext uri="{FF2B5EF4-FFF2-40B4-BE49-F238E27FC236}">
              <a16:creationId xmlns:a16="http://schemas.microsoft.com/office/drawing/2014/main" id="{A26BB70E-6300-4C72-97B9-18B11CE7C224}"/>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a:extLst>
            <a:ext uri="{FF2B5EF4-FFF2-40B4-BE49-F238E27FC236}">
              <a16:creationId xmlns:a16="http://schemas.microsoft.com/office/drawing/2014/main" id="{F8803BDB-724B-4DDF-B7B6-A7BD98275CC9}"/>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a:extLst>
            <a:ext uri="{FF2B5EF4-FFF2-40B4-BE49-F238E27FC236}">
              <a16:creationId xmlns:a16="http://schemas.microsoft.com/office/drawing/2014/main" id="{B665F8E8-91E1-4A0B-94C0-3CBBB1F2A79C}"/>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C97914D-B4A3-4B51-AC5B-E4C409CFBE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0044828-EED1-4C79-BE47-A960E19922D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ACD4B23-8FAE-4E21-81CB-F7426D6F60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248EE45-2677-4D04-A056-EDE00EA92D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DDE35D04-7203-4B02-BE1B-F93B6B5F0B5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67" name="楕円 266">
          <a:extLst>
            <a:ext uri="{FF2B5EF4-FFF2-40B4-BE49-F238E27FC236}">
              <a16:creationId xmlns:a16="http://schemas.microsoft.com/office/drawing/2014/main" id="{CCEEA6CD-F05E-4409-8A5E-AE585C1CBAAD}"/>
            </a:ext>
          </a:extLst>
        </xdr:cNvPr>
        <xdr:cNvSpPr/>
      </xdr:nvSpPr>
      <xdr:spPr>
        <a:xfrm>
          <a:off x="4584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27322</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2FF48E15-C373-44B6-AD3A-B81B869D243E}"/>
            </a:ext>
          </a:extLst>
        </xdr:cNvPr>
        <xdr:cNvSpPr txBox="1"/>
      </xdr:nvSpPr>
      <xdr:spPr>
        <a:xfrm>
          <a:off x="4673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69" name="楕円 268">
          <a:extLst>
            <a:ext uri="{FF2B5EF4-FFF2-40B4-BE49-F238E27FC236}">
              <a16:creationId xmlns:a16="http://schemas.microsoft.com/office/drawing/2014/main" id="{784FCE86-0277-4E24-821B-C3F58C068F6C}"/>
            </a:ext>
          </a:extLst>
        </xdr:cNvPr>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106680</xdr:rowOff>
    </xdr:to>
    <xdr:cxnSp macro="">
      <xdr:nvCxnSpPr>
        <xdr:cNvPr id="270" name="直線コネクタ 269">
          <a:extLst>
            <a:ext uri="{FF2B5EF4-FFF2-40B4-BE49-F238E27FC236}">
              <a16:creationId xmlns:a16="http://schemas.microsoft.com/office/drawing/2014/main" id="{3FC22AB7-DEF3-4136-B7A6-E8E18ECB4221}"/>
            </a:ext>
          </a:extLst>
        </xdr:cNvPr>
        <xdr:cNvCxnSpPr/>
      </xdr:nvCxnSpPr>
      <xdr:spPr>
        <a:xfrm flipV="1">
          <a:off x="3797300" y="139426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271" name="楕円 270">
          <a:extLst>
            <a:ext uri="{FF2B5EF4-FFF2-40B4-BE49-F238E27FC236}">
              <a16:creationId xmlns:a16="http://schemas.microsoft.com/office/drawing/2014/main" id="{51DFF97D-B4EE-4705-A762-5A223033BAF1}"/>
            </a:ext>
          </a:extLst>
        </xdr:cNvPr>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156211</xdr:rowOff>
    </xdr:to>
    <xdr:cxnSp macro="">
      <xdr:nvCxnSpPr>
        <xdr:cNvPr id="272" name="直線コネクタ 271">
          <a:extLst>
            <a:ext uri="{FF2B5EF4-FFF2-40B4-BE49-F238E27FC236}">
              <a16:creationId xmlns:a16="http://schemas.microsoft.com/office/drawing/2014/main" id="{705D4693-1C2A-4C2E-B8B9-8A4EC88BA947}"/>
            </a:ext>
          </a:extLst>
        </xdr:cNvPr>
        <xdr:cNvCxnSpPr/>
      </xdr:nvCxnSpPr>
      <xdr:spPr>
        <a:xfrm flipV="1">
          <a:off x="2908300" y="139941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73" name="n_1aveValue【公営住宅】&#10;有形固定資産減価償却率">
          <a:extLst>
            <a:ext uri="{FF2B5EF4-FFF2-40B4-BE49-F238E27FC236}">
              <a16:creationId xmlns:a16="http://schemas.microsoft.com/office/drawing/2014/main" id="{1C2C5B29-E4DA-4ECB-82CC-8E8D2E59EE9E}"/>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74" name="n_2aveValue【公営住宅】&#10;有形固定資産減価償却率">
          <a:extLst>
            <a:ext uri="{FF2B5EF4-FFF2-40B4-BE49-F238E27FC236}">
              <a16:creationId xmlns:a16="http://schemas.microsoft.com/office/drawing/2014/main" id="{AB06F820-3646-4042-ADBF-A921A10E9E76}"/>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5" name="n_3aveValue【公営住宅】&#10;有形固定資産減価償却率">
          <a:extLst>
            <a:ext uri="{FF2B5EF4-FFF2-40B4-BE49-F238E27FC236}">
              <a16:creationId xmlns:a16="http://schemas.microsoft.com/office/drawing/2014/main" id="{BF101549-2498-48C6-B714-904FFBBC46AD}"/>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276" name="n_1mainValue【公営住宅】&#10;有形固定資産減価償却率">
          <a:extLst>
            <a:ext uri="{FF2B5EF4-FFF2-40B4-BE49-F238E27FC236}">
              <a16:creationId xmlns:a16="http://schemas.microsoft.com/office/drawing/2014/main" id="{836AAB67-5ADA-4438-A8FB-97EAAC39892E}"/>
            </a:ext>
          </a:extLst>
        </xdr:cNvPr>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7" name="n_2mainValue【公営住宅】&#10;有形固定資産減価償却率">
          <a:extLst>
            <a:ext uri="{FF2B5EF4-FFF2-40B4-BE49-F238E27FC236}">
              <a16:creationId xmlns:a16="http://schemas.microsoft.com/office/drawing/2014/main" id="{F424BFA0-8940-4E39-A8D7-05C6697808A2}"/>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5FE37294-2119-4C4D-9C89-6589B7A38D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30CE1B37-F17E-46A8-A248-6D21CA4727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8587B16B-D5BB-4EE8-AD81-019FB19E61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D1EFD974-439A-4A5E-8A83-F945CBBFB0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FCD4B15B-133D-468C-A06A-BC081F0D79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4E715A2A-74E2-4622-8ACE-2A670A50CE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B06306DF-6159-4D75-857A-3699082B82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F266F42F-F4FE-4C9D-A359-AF6E8A8EB8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1D1F1481-2B2F-4640-87D4-4CEB53AE2E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EADB5CD5-F0BF-4052-AE46-8823D3069E4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93C689D9-0658-4732-A69B-76A2A4BF820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BBF43FB0-10BC-4E86-8554-3CEB679234D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F3269C05-D378-4F46-A11C-98F06E0AC09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69F63919-537B-4BC5-BB4E-78A330D2EFF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072A84A0-1190-472C-AC52-B6C0D35E91E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86C58C66-6574-479C-B622-6887D21514D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96761608-0763-4CFE-853F-6113D1DA111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B6EC3181-683A-41BE-84A9-BD4AD69E0D1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55D08166-8423-412D-836A-68CBF9ACD66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952319BC-CC01-4C9E-AF12-BC92340186D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BB2B2E66-D371-40D0-B46D-CFCE92DD99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91CD7BE0-7BA7-496D-ABA5-29EB0D413C3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9EC9C792-59E0-4025-9720-FF7245979A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a:extLst>
            <a:ext uri="{FF2B5EF4-FFF2-40B4-BE49-F238E27FC236}">
              <a16:creationId xmlns:a16="http://schemas.microsoft.com/office/drawing/2014/main" id="{0937FA4E-12EF-4B1E-86FB-26B260B696D1}"/>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a:extLst>
            <a:ext uri="{FF2B5EF4-FFF2-40B4-BE49-F238E27FC236}">
              <a16:creationId xmlns:a16="http://schemas.microsoft.com/office/drawing/2014/main" id="{AFC10B0B-AAED-4D0D-AB7C-9BB3AF5720D3}"/>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a:extLst>
            <a:ext uri="{FF2B5EF4-FFF2-40B4-BE49-F238E27FC236}">
              <a16:creationId xmlns:a16="http://schemas.microsoft.com/office/drawing/2014/main" id="{C3A50E72-53E5-4691-99D2-9E805B2035D9}"/>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a:extLst>
            <a:ext uri="{FF2B5EF4-FFF2-40B4-BE49-F238E27FC236}">
              <a16:creationId xmlns:a16="http://schemas.microsoft.com/office/drawing/2014/main" id="{B9B3BCEE-60B8-43DC-A54F-1AF3DD572118}"/>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a:extLst>
            <a:ext uri="{FF2B5EF4-FFF2-40B4-BE49-F238E27FC236}">
              <a16:creationId xmlns:a16="http://schemas.microsoft.com/office/drawing/2014/main" id="{EE3525E2-10DC-47A7-AF8D-F04956474658}"/>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06" name="【公営住宅】&#10;一人当たり面積平均値テキスト">
          <a:extLst>
            <a:ext uri="{FF2B5EF4-FFF2-40B4-BE49-F238E27FC236}">
              <a16:creationId xmlns:a16="http://schemas.microsoft.com/office/drawing/2014/main" id="{61C81978-57D6-41EA-AB19-7A6578988C1A}"/>
            </a:ext>
          </a:extLst>
        </xdr:cNvPr>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a:extLst>
            <a:ext uri="{FF2B5EF4-FFF2-40B4-BE49-F238E27FC236}">
              <a16:creationId xmlns:a16="http://schemas.microsoft.com/office/drawing/2014/main" id="{10E207DA-0999-4768-901D-747941A9D786}"/>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a:extLst>
            <a:ext uri="{FF2B5EF4-FFF2-40B4-BE49-F238E27FC236}">
              <a16:creationId xmlns:a16="http://schemas.microsoft.com/office/drawing/2014/main" id="{DB9DCEDC-9552-4E09-B4FB-449E6DBDFC9F}"/>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a:extLst>
            <a:ext uri="{FF2B5EF4-FFF2-40B4-BE49-F238E27FC236}">
              <a16:creationId xmlns:a16="http://schemas.microsoft.com/office/drawing/2014/main" id="{E3E0CB00-F140-4920-9EDF-6FF54995A7AF}"/>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a:extLst>
            <a:ext uri="{FF2B5EF4-FFF2-40B4-BE49-F238E27FC236}">
              <a16:creationId xmlns:a16="http://schemas.microsoft.com/office/drawing/2014/main" id="{1B60CCC9-01E9-48BD-9AB3-068EC5285CEB}"/>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AFE597-2FA4-4ADB-B30A-3167BEE78C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2FAAC475-BD10-4815-BEBB-3E2825EA22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F72E89AA-BB63-4D0B-99A1-7EF191E9DB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1D7CFA8A-8469-45E6-A554-E62EB7A8DE8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7C26992F-DF90-4ED4-B154-65463CD35FF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122555</xdr:rowOff>
    </xdr:from>
    <xdr:to>
      <xdr:col>55</xdr:col>
      <xdr:colOff>50800</xdr:colOff>
      <xdr:row>84</xdr:row>
      <xdr:rowOff>52705</xdr:rowOff>
    </xdr:to>
    <xdr:sp macro="" textlink="">
      <xdr:nvSpPr>
        <xdr:cNvPr id="316" name="楕円 315">
          <a:extLst>
            <a:ext uri="{FF2B5EF4-FFF2-40B4-BE49-F238E27FC236}">
              <a16:creationId xmlns:a16="http://schemas.microsoft.com/office/drawing/2014/main" id="{D8B6A936-D14B-4643-B8CE-EFCC3B556B40}"/>
            </a:ext>
          </a:extLst>
        </xdr:cNvPr>
        <xdr:cNvSpPr/>
      </xdr:nvSpPr>
      <xdr:spPr>
        <a:xfrm>
          <a:off x="10426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145432</xdr:rowOff>
    </xdr:from>
    <xdr:ext cx="469744" cy="259045"/>
    <xdr:sp macro="" textlink="">
      <xdr:nvSpPr>
        <xdr:cNvPr id="317" name="【公営住宅】&#10;一人当たり面積該当値テキスト">
          <a:extLst>
            <a:ext uri="{FF2B5EF4-FFF2-40B4-BE49-F238E27FC236}">
              <a16:creationId xmlns:a16="http://schemas.microsoft.com/office/drawing/2014/main" id="{3425D816-D0E5-4948-A663-9B8306EBF6BD}"/>
            </a:ext>
          </a:extLst>
        </xdr:cNvPr>
        <xdr:cNvSpPr txBox="1"/>
      </xdr:nvSpPr>
      <xdr:spPr>
        <a:xfrm>
          <a:off x="10515600" y="1420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133604</xdr:rowOff>
    </xdr:from>
    <xdr:to>
      <xdr:col>50</xdr:col>
      <xdr:colOff>165100</xdr:colOff>
      <xdr:row>84</xdr:row>
      <xdr:rowOff>63754</xdr:rowOff>
    </xdr:to>
    <xdr:sp macro="" textlink="">
      <xdr:nvSpPr>
        <xdr:cNvPr id="318" name="楕円 317">
          <a:extLst>
            <a:ext uri="{FF2B5EF4-FFF2-40B4-BE49-F238E27FC236}">
              <a16:creationId xmlns:a16="http://schemas.microsoft.com/office/drawing/2014/main" id="{8C026543-ECD4-4627-8456-67C7011B8A37}"/>
            </a:ext>
          </a:extLst>
        </xdr:cNvPr>
        <xdr:cNvSpPr/>
      </xdr:nvSpPr>
      <xdr:spPr>
        <a:xfrm>
          <a:off x="9588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1905</xdr:rowOff>
    </xdr:from>
    <xdr:to>
      <xdr:col>55</xdr:col>
      <xdr:colOff>0</xdr:colOff>
      <xdr:row>84</xdr:row>
      <xdr:rowOff>12954</xdr:rowOff>
    </xdr:to>
    <xdr:cxnSp macro="">
      <xdr:nvCxnSpPr>
        <xdr:cNvPr id="319" name="直線コネクタ 318">
          <a:extLst>
            <a:ext uri="{FF2B5EF4-FFF2-40B4-BE49-F238E27FC236}">
              <a16:creationId xmlns:a16="http://schemas.microsoft.com/office/drawing/2014/main" id="{249522ED-5E55-4331-9229-9A4EA2CDED1E}"/>
            </a:ext>
          </a:extLst>
        </xdr:cNvPr>
        <xdr:cNvCxnSpPr/>
      </xdr:nvCxnSpPr>
      <xdr:spPr>
        <a:xfrm flipV="1">
          <a:off x="9639300" y="14403705"/>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146938</xdr:rowOff>
    </xdr:from>
    <xdr:to>
      <xdr:col>46</xdr:col>
      <xdr:colOff>38100</xdr:colOff>
      <xdr:row>84</xdr:row>
      <xdr:rowOff>77088</xdr:rowOff>
    </xdr:to>
    <xdr:sp macro="" textlink="">
      <xdr:nvSpPr>
        <xdr:cNvPr id="320" name="楕円 319">
          <a:extLst>
            <a:ext uri="{FF2B5EF4-FFF2-40B4-BE49-F238E27FC236}">
              <a16:creationId xmlns:a16="http://schemas.microsoft.com/office/drawing/2014/main" id="{FEB0B841-217F-4059-AA47-26E926E7136D}"/>
            </a:ext>
          </a:extLst>
        </xdr:cNvPr>
        <xdr:cNvSpPr/>
      </xdr:nvSpPr>
      <xdr:spPr>
        <a:xfrm>
          <a:off x="8699500" y="143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12954</xdr:rowOff>
    </xdr:from>
    <xdr:to>
      <xdr:col>50</xdr:col>
      <xdr:colOff>114300</xdr:colOff>
      <xdr:row>84</xdr:row>
      <xdr:rowOff>26288</xdr:rowOff>
    </xdr:to>
    <xdr:cxnSp macro="">
      <xdr:nvCxnSpPr>
        <xdr:cNvPr id="321" name="直線コネクタ 320">
          <a:extLst>
            <a:ext uri="{FF2B5EF4-FFF2-40B4-BE49-F238E27FC236}">
              <a16:creationId xmlns:a16="http://schemas.microsoft.com/office/drawing/2014/main" id="{56A8A5A6-3A30-4515-B050-6A3C3D53AFE0}"/>
            </a:ext>
          </a:extLst>
        </xdr:cNvPr>
        <xdr:cNvCxnSpPr/>
      </xdr:nvCxnSpPr>
      <xdr:spPr>
        <a:xfrm flipV="1">
          <a:off x="8750300" y="14414754"/>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22" name="n_1aveValue【公営住宅】&#10;一人当たり面積">
          <a:extLst>
            <a:ext uri="{FF2B5EF4-FFF2-40B4-BE49-F238E27FC236}">
              <a16:creationId xmlns:a16="http://schemas.microsoft.com/office/drawing/2014/main" id="{F8BB9FD0-9B01-485D-AFD0-E3CCD173AE4E}"/>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23" name="n_2aveValue【公営住宅】&#10;一人当たり面積">
          <a:extLst>
            <a:ext uri="{FF2B5EF4-FFF2-40B4-BE49-F238E27FC236}">
              <a16:creationId xmlns:a16="http://schemas.microsoft.com/office/drawing/2014/main" id="{8CCB0036-40A6-4ACC-A738-EE8E7E8CACF2}"/>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24" name="n_3aveValue【公営住宅】&#10;一人当たり面積">
          <a:extLst>
            <a:ext uri="{FF2B5EF4-FFF2-40B4-BE49-F238E27FC236}">
              <a16:creationId xmlns:a16="http://schemas.microsoft.com/office/drawing/2014/main" id="{2D833F2A-E8D1-47F6-B6E2-85490E3DD6B5}"/>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54881</xdr:rowOff>
    </xdr:from>
    <xdr:ext cx="469744" cy="259045"/>
    <xdr:sp macro="" textlink="">
      <xdr:nvSpPr>
        <xdr:cNvPr id="325" name="n_1mainValue【公営住宅】&#10;一人当たり面積">
          <a:extLst>
            <a:ext uri="{FF2B5EF4-FFF2-40B4-BE49-F238E27FC236}">
              <a16:creationId xmlns:a16="http://schemas.microsoft.com/office/drawing/2014/main" id="{75157642-CBE2-416F-9193-8911D48FD815}"/>
            </a:ext>
          </a:extLst>
        </xdr:cNvPr>
        <xdr:cNvSpPr txBox="1"/>
      </xdr:nvSpPr>
      <xdr:spPr>
        <a:xfrm>
          <a:off x="9391727"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68215</xdr:rowOff>
    </xdr:from>
    <xdr:ext cx="469744" cy="259045"/>
    <xdr:sp macro="" textlink="">
      <xdr:nvSpPr>
        <xdr:cNvPr id="326" name="n_2mainValue【公営住宅】&#10;一人当たり面積">
          <a:extLst>
            <a:ext uri="{FF2B5EF4-FFF2-40B4-BE49-F238E27FC236}">
              <a16:creationId xmlns:a16="http://schemas.microsoft.com/office/drawing/2014/main" id="{266A56DA-92F3-4699-88E4-7B3A42528175}"/>
            </a:ext>
          </a:extLst>
        </xdr:cNvPr>
        <xdr:cNvSpPr txBox="1"/>
      </xdr:nvSpPr>
      <xdr:spPr>
        <a:xfrm>
          <a:off x="8515427" y="1447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9D876568-D7C5-441A-A4B0-B20B9A9D5D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B0E8519E-4978-464D-A280-13C39A6CBDC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5A8F549B-5373-4D82-B7F9-0515E6B7DEE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91398C23-13CA-4172-8A65-F50A3EF9E9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5ED6C698-E010-4224-A76C-EE60C78F0E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A6B48878-489F-4A97-B02D-95A76340F1E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F47D6A1D-AE6F-45D3-8458-E36B4C06F3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33EDD30D-27A6-4990-AA3E-E40A43EBE92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DEF7C4D8-7F8D-4484-9FF1-9F61DD0551F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A803A2A5-2FC3-4C65-9A2B-7932C06B1E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a:extLst>
            <a:ext uri="{FF2B5EF4-FFF2-40B4-BE49-F238E27FC236}">
              <a16:creationId xmlns:a16="http://schemas.microsoft.com/office/drawing/2014/main" id="{65503D9A-8BCD-4EAB-A2B6-2EC4552AD59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a:extLst>
            <a:ext uri="{FF2B5EF4-FFF2-40B4-BE49-F238E27FC236}">
              <a16:creationId xmlns:a16="http://schemas.microsoft.com/office/drawing/2014/main" id="{ED2B4D75-A238-4069-A41A-120E80CDCAF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a:extLst>
            <a:ext uri="{FF2B5EF4-FFF2-40B4-BE49-F238E27FC236}">
              <a16:creationId xmlns:a16="http://schemas.microsoft.com/office/drawing/2014/main" id="{629AE0D4-12AB-4C9E-86C1-97C4CCD0C65A}"/>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a:extLst>
            <a:ext uri="{FF2B5EF4-FFF2-40B4-BE49-F238E27FC236}">
              <a16:creationId xmlns:a16="http://schemas.microsoft.com/office/drawing/2014/main" id="{5509465E-0D29-4E27-85AD-0FDCD9B4113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a:extLst>
            <a:ext uri="{FF2B5EF4-FFF2-40B4-BE49-F238E27FC236}">
              <a16:creationId xmlns:a16="http://schemas.microsoft.com/office/drawing/2014/main" id="{7F5500FF-E830-490C-9278-5C465B3F867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a:extLst>
            <a:ext uri="{FF2B5EF4-FFF2-40B4-BE49-F238E27FC236}">
              <a16:creationId xmlns:a16="http://schemas.microsoft.com/office/drawing/2014/main" id="{A96432F4-B573-4847-A39D-FD63D4E9291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a:extLst>
            <a:ext uri="{FF2B5EF4-FFF2-40B4-BE49-F238E27FC236}">
              <a16:creationId xmlns:a16="http://schemas.microsoft.com/office/drawing/2014/main" id="{E559BF99-9AC6-4D72-A885-4CB92436789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a:extLst>
            <a:ext uri="{FF2B5EF4-FFF2-40B4-BE49-F238E27FC236}">
              <a16:creationId xmlns:a16="http://schemas.microsoft.com/office/drawing/2014/main" id="{69E37532-0F01-4583-8C3A-403615A1ED0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a:extLst>
            <a:ext uri="{FF2B5EF4-FFF2-40B4-BE49-F238E27FC236}">
              <a16:creationId xmlns:a16="http://schemas.microsoft.com/office/drawing/2014/main" id="{86E87766-ADCC-435F-9C5F-9A43D482F97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a:extLst>
            <a:ext uri="{FF2B5EF4-FFF2-40B4-BE49-F238E27FC236}">
              <a16:creationId xmlns:a16="http://schemas.microsoft.com/office/drawing/2014/main" id="{057FCA3B-C7EE-4FDA-9AC5-9DFDAF036F1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7" name="テキスト ボックス 346">
          <a:extLst>
            <a:ext uri="{FF2B5EF4-FFF2-40B4-BE49-F238E27FC236}">
              <a16:creationId xmlns:a16="http://schemas.microsoft.com/office/drawing/2014/main" id="{AAE0BAF6-BB68-4F3B-B86B-E2E130FA6FD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a:extLst>
            <a:ext uri="{FF2B5EF4-FFF2-40B4-BE49-F238E27FC236}">
              <a16:creationId xmlns:a16="http://schemas.microsoft.com/office/drawing/2014/main" id="{9D5682B3-7570-4F7F-88A0-37D75EBAE53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A06D8343-ECC0-432A-BF3C-CC4157ECD6C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a:extLst>
            <a:ext uri="{FF2B5EF4-FFF2-40B4-BE49-F238E27FC236}">
              <a16:creationId xmlns:a16="http://schemas.microsoft.com/office/drawing/2014/main" id="{7B0777BD-0C2C-43DC-9064-6BB2ACE93BF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351" name="直線コネクタ 350">
          <a:extLst>
            <a:ext uri="{FF2B5EF4-FFF2-40B4-BE49-F238E27FC236}">
              <a16:creationId xmlns:a16="http://schemas.microsoft.com/office/drawing/2014/main" id="{BBC8C29F-CFA3-406E-BE44-3604FC5F3FF1}"/>
            </a:ext>
          </a:extLst>
        </xdr:cNvPr>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352" name="【港湾・漁港】&#10;有形固定資産減価償却率最小値テキスト">
          <a:extLst>
            <a:ext uri="{FF2B5EF4-FFF2-40B4-BE49-F238E27FC236}">
              <a16:creationId xmlns:a16="http://schemas.microsoft.com/office/drawing/2014/main" id="{B9A20055-AB93-45ED-8726-D908802B5ECE}"/>
            </a:ext>
          </a:extLst>
        </xdr:cNvPr>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53" name="直線コネクタ 352">
          <a:extLst>
            <a:ext uri="{FF2B5EF4-FFF2-40B4-BE49-F238E27FC236}">
              <a16:creationId xmlns:a16="http://schemas.microsoft.com/office/drawing/2014/main" id="{B9A49DB8-79E7-42F7-8FCB-ACDCB74F3614}"/>
            </a:ext>
          </a:extLst>
        </xdr:cNvPr>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354" name="【港湾・漁港】&#10;有形固定資産減価償却率最大値テキスト">
          <a:extLst>
            <a:ext uri="{FF2B5EF4-FFF2-40B4-BE49-F238E27FC236}">
              <a16:creationId xmlns:a16="http://schemas.microsoft.com/office/drawing/2014/main" id="{3F6BBD64-6846-44A2-B0C7-B2A0E7D3D8E0}"/>
            </a:ext>
          </a:extLst>
        </xdr:cNvPr>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355" name="直線コネクタ 354">
          <a:extLst>
            <a:ext uri="{FF2B5EF4-FFF2-40B4-BE49-F238E27FC236}">
              <a16:creationId xmlns:a16="http://schemas.microsoft.com/office/drawing/2014/main" id="{10C69101-1B5E-4D12-80DD-BF2D32780E81}"/>
            </a:ext>
          </a:extLst>
        </xdr:cNvPr>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84472</xdr:rowOff>
    </xdr:from>
    <xdr:ext cx="405111" cy="259045"/>
    <xdr:sp macro="" textlink="">
      <xdr:nvSpPr>
        <xdr:cNvPr id="356" name="【港湾・漁港】&#10;有形固定資産減価償却率平均値テキスト">
          <a:extLst>
            <a:ext uri="{FF2B5EF4-FFF2-40B4-BE49-F238E27FC236}">
              <a16:creationId xmlns:a16="http://schemas.microsoft.com/office/drawing/2014/main" id="{4230211B-88D0-459F-9212-C265EE7D6D83}"/>
            </a:ext>
          </a:extLst>
        </xdr:cNvPr>
        <xdr:cNvSpPr txBox="1"/>
      </xdr:nvSpPr>
      <xdr:spPr>
        <a:xfrm>
          <a:off x="4673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357" name="フローチャート: 判断 356">
          <a:extLst>
            <a:ext uri="{FF2B5EF4-FFF2-40B4-BE49-F238E27FC236}">
              <a16:creationId xmlns:a16="http://schemas.microsoft.com/office/drawing/2014/main" id="{19449D3A-0485-4216-8BF9-89E5E6C82057}"/>
            </a:ext>
          </a:extLst>
        </xdr:cNvPr>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358" name="フローチャート: 判断 357">
          <a:extLst>
            <a:ext uri="{FF2B5EF4-FFF2-40B4-BE49-F238E27FC236}">
              <a16:creationId xmlns:a16="http://schemas.microsoft.com/office/drawing/2014/main" id="{88EBE123-46FB-4EF8-9AAA-E3C4B2D766DC}"/>
            </a:ext>
          </a:extLst>
        </xdr:cNvPr>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9" name="フローチャート: 判断 358">
          <a:extLst>
            <a:ext uri="{FF2B5EF4-FFF2-40B4-BE49-F238E27FC236}">
              <a16:creationId xmlns:a16="http://schemas.microsoft.com/office/drawing/2014/main" id="{BA97367F-91C5-4FF7-A709-1F63487F8C11}"/>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95886</xdr:rowOff>
    </xdr:from>
    <xdr:to>
      <xdr:col>10</xdr:col>
      <xdr:colOff>165100</xdr:colOff>
      <xdr:row>106</xdr:row>
      <xdr:rowOff>26036</xdr:rowOff>
    </xdr:to>
    <xdr:sp macro="" textlink="">
      <xdr:nvSpPr>
        <xdr:cNvPr id="360" name="フローチャート: 判断 359">
          <a:extLst>
            <a:ext uri="{FF2B5EF4-FFF2-40B4-BE49-F238E27FC236}">
              <a16:creationId xmlns:a16="http://schemas.microsoft.com/office/drawing/2014/main" id="{5E390096-7A34-44E1-AFA8-C6D93FAEDA92}"/>
            </a:ext>
          </a:extLst>
        </xdr:cNvPr>
        <xdr:cNvSpPr/>
      </xdr:nvSpPr>
      <xdr:spPr>
        <a:xfrm>
          <a:off x="1968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AE72B0D-EF47-48C2-8E43-DB8A69DB8E4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C6F993B-40EF-4244-97E1-B05108DB2E6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EC231B9E-EE05-4C71-AFD0-187A95AEFCE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79A0FB3E-EA47-4410-9B30-B464C270C0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CBAEF29-1FBC-453A-83F5-B9C1AD967D8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137795</xdr:rowOff>
    </xdr:from>
    <xdr:to>
      <xdr:col>24</xdr:col>
      <xdr:colOff>114300</xdr:colOff>
      <xdr:row>106</xdr:row>
      <xdr:rowOff>67945</xdr:rowOff>
    </xdr:to>
    <xdr:sp macro="" textlink="">
      <xdr:nvSpPr>
        <xdr:cNvPr id="366" name="楕円 365">
          <a:extLst>
            <a:ext uri="{FF2B5EF4-FFF2-40B4-BE49-F238E27FC236}">
              <a16:creationId xmlns:a16="http://schemas.microsoft.com/office/drawing/2014/main" id="{04F43D72-C847-40BC-A23E-2C8FC749867A}"/>
            </a:ext>
          </a:extLst>
        </xdr:cNvPr>
        <xdr:cNvSpPr/>
      </xdr:nvSpPr>
      <xdr:spPr>
        <a:xfrm>
          <a:off x="4584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116222</xdr:rowOff>
    </xdr:from>
    <xdr:ext cx="405111" cy="259045"/>
    <xdr:sp macro="" textlink="">
      <xdr:nvSpPr>
        <xdr:cNvPr id="367" name="【港湾・漁港】&#10;有形固定資産減価償却率該当値テキスト">
          <a:extLst>
            <a:ext uri="{FF2B5EF4-FFF2-40B4-BE49-F238E27FC236}">
              <a16:creationId xmlns:a16="http://schemas.microsoft.com/office/drawing/2014/main" id="{CC69C020-C43F-43CB-9875-1FE9A33F3D3D}"/>
            </a:ext>
          </a:extLst>
        </xdr:cNvPr>
        <xdr:cNvSpPr txBox="1"/>
      </xdr:nvSpPr>
      <xdr:spPr>
        <a:xfrm>
          <a:off x="467360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xdr:rowOff>
    </xdr:from>
    <xdr:to>
      <xdr:col>20</xdr:col>
      <xdr:colOff>38100</xdr:colOff>
      <xdr:row>106</xdr:row>
      <xdr:rowOff>106045</xdr:rowOff>
    </xdr:to>
    <xdr:sp macro="" textlink="">
      <xdr:nvSpPr>
        <xdr:cNvPr id="368" name="楕円 367">
          <a:extLst>
            <a:ext uri="{FF2B5EF4-FFF2-40B4-BE49-F238E27FC236}">
              <a16:creationId xmlns:a16="http://schemas.microsoft.com/office/drawing/2014/main" id="{384B78A0-6B8A-45D6-98B4-7BC35CCBA180}"/>
            </a:ext>
          </a:extLst>
        </xdr:cNvPr>
        <xdr:cNvSpPr/>
      </xdr:nvSpPr>
      <xdr:spPr>
        <a:xfrm>
          <a:off x="3746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17145</xdr:rowOff>
    </xdr:from>
    <xdr:to>
      <xdr:col>24</xdr:col>
      <xdr:colOff>63500</xdr:colOff>
      <xdr:row>106</xdr:row>
      <xdr:rowOff>55245</xdr:rowOff>
    </xdr:to>
    <xdr:cxnSp macro="">
      <xdr:nvCxnSpPr>
        <xdr:cNvPr id="369" name="直線コネクタ 368">
          <a:extLst>
            <a:ext uri="{FF2B5EF4-FFF2-40B4-BE49-F238E27FC236}">
              <a16:creationId xmlns:a16="http://schemas.microsoft.com/office/drawing/2014/main" id="{25CA9635-C006-46CA-942B-A919994EA63F}"/>
            </a:ext>
          </a:extLst>
        </xdr:cNvPr>
        <xdr:cNvCxnSpPr/>
      </xdr:nvCxnSpPr>
      <xdr:spPr>
        <a:xfrm flipV="1">
          <a:off x="3797300" y="18190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36830</xdr:rowOff>
    </xdr:from>
    <xdr:to>
      <xdr:col>15</xdr:col>
      <xdr:colOff>101600</xdr:colOff>
      <xdr:row>106</xdr:row>
      <xdr:rowOff>138430</xdr:rowOff>
    </xdr:to>
    <xdr:sp macro="" textlink="">
      <xdr:nvSpPr>
        <xdr:cNvPr id="370" name="楕円 369">
          <a:extLst>
            <a:ext uri="{FF2B5EF4-FFF2-40B4-BE49-F238E27FC236}">
              <a16:creationId xmlns:a16="http://schemas.microsoft.com/office/drawing/2014/main" id="{452EFDB4-2FDB-4C3A-B688-6FB43CA39E78}"/>
            </a:ext>
          </a:extLst>
        </xdr:cNvPr>
        <xdr:cNvSpPr/>
      </xdr:nvSpPr>
      <xdr:spPr>
        <a:xfrm>
          <a:off x="2857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55245</xdr:rowOff>
    </xdr:from>
    <xdr:to>
      <xdr:col>19</xdr:col>
      <xdr:colOff>177800</xdr:colOff>
      <xdr:row>106</xdr:row>
      <xdr:rowOff>87630</xdr:rowOff>
    </xdr:to>
    <xdr:cxnSp macro="">
      <xdr:nvCxnSpPr>
        <xdr:cNvPr id="371" name="直線コネクタ 370">
          <a:extLst>
            <a:ext uri="{FF2B5EF4-FFF2-40B4-BE49-F238E27FC236}">
              <a16:creationId xmlns:a16="http://schemas.microsoft.com/office/drawing/2014/main" id="{C1C5B666-9685-469B-A136-2CDA4F422CDE}"/>
            </a:ext>
          </a:extLst>
        </xdr:cNvPr>
        <xdr:cNvCxnSpPr/>
      </xdr:nvCxnSpPr>
      <xdr:spPr>
        <a:xfrm flipV="1">
          <a:off x="2908300" y="1822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57802</xdr:rowOff>
    </xdr:from>
    <xdr:ext cx="405111" cy="259045"/>
    <xdr:sp macro="" textlink="">
      <xdr:nvSpPr>
        <xdr:cNvPr id="372" name="n_1aveValue【港湾・漁港】&#10;有形固定資産減価償却率">
          <a:extLst>
            <a:ext uri="{FF2B5EF4-FFF2-40B4-BE49-F238E27FC236}">
              <a16:creationId xmlns:a16="http://schemas.microsoft.com/office/drawing/2014/main" id="{D3003B79-9307-4C95-BEF5-F8FF7F7639F2}"/>
            </a:ext>
          </a:extLst>
        </xdr:cNvPr>
        <xdr:cNvSpPr txBox="1"/>
      </xdr:nvSpPr>
      <xdr:spPr>
        <a:xfrm>
          <a:off x="35820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73" name="n_2aveValue【港湾・漁港】&#10;有形固定資産減価償却率">
          <a:extLst>
            <a:ext uri="{FF2B5EF4-FFF2-40B4-BE49-F238E27FC236}">
              <a16:creationId xmlns:a16="http://schemas.microsoft.com/office/drawing/2014/main" id="{A7008A26-3B27-4FE9-B10E-4A04074DC1FC}"/>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42563</xdr:rowOff>
    </xdr:from>
    <xdr:ext cx="405111" cy="259045"/>
    <xdr:sp macro="" textlink="">
      <xdr:nvSpPr>
        <xdr:cNvPr id="374" name="n_3aveValue【港湾・漁港】&#10;有形固定資産減価償却率">
          <a:extLst>
            <a:ext uri="{FF2B5EF4-FFF2-40B4-BE49-F238E27FC236}">
              <a16:creationId xmlns:a16="http://schemas.microsoft.com/office/drawing/2014/main" id="{BDD46784-3C48-40AE-A678-F2638614CC63}"/>
            </a:ext>
          </a:extLst>
        </xdr:cNvPr>
        <xdr:cNvSpPr txBox="1"/>
      </xdr:nvSpPr>
      <xdr:spPr>
        <a:xfrm>
          <a:off x="1816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97172</xdr:rowOff>
    </xdr:from>
    <xdr:ext cx="405111" cy="259045"/>
    <xdr:sp macro="" textlink="">
      <xdr:nvSpPr>
        <xdr:cNvPr id="375" name="n_1mainValue【港湾・漁港】&#10;有形固定資産減価償却率">
          <a:extLst>
            <a:ext uri="{FF2B5EF4-FFF2-40B4-BE49-F238E27FC236}">
              <a16:creationId xmlns:a16="http://schemas.microsoft.com/office/drawing/2014/main" id="{87C5BBFB-7128-4420-BFE1-E51CE0203598}"/>
            </a:ext>
          </a:extLst>
        </xdr:cNvPr>
        <xdr:cNvSpPr txBox="1"/>
      </xdr:nvSpPr>
      <xdr:spPr>
        <a:xfrm>
          <a:off x="35820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376" name="n_2mainValue【港湾・漁港】&#10;有形固定資産減価償却率">
          <a:extLst>
            <a:ext uri="{FF2B5EF4-FFF2-40B4-BE49-F238E27FC236}">
              <a16:creationId xmlns:a16="http://schemas.microsoft.com/office/drawing/2014/main" id="{898EFE9A-9329-42DF-86AC-4D0DBC692D37}"/>
            </a:ext>
          </a:extLst>
        </xdr:cNvPr>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DC0056EF-6411-47D0-A6E6-19FBCE1230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9F3CBAE8-BCCF-494D-9700-CF57355DCF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EBBFEEBF-FD01-4031-A26D-6F8ABD3186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24ED67DE-3986-416B-A3F4-6AC60798FF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5B472AD1-B71C-4F11-B12A-87B6295230D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52E221C8-0031-4187-B4D5-ACD623FD60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A603B212-0ED9-4038-88E4-2F477E41CF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EE5C7ECF-D5E4-4DA4-A306-A670FCDAFCC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id="{7C695EE4-FBDE-4FF4-AB53-88BD0C391C6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a:extLst>
            <a:ext uri="{FF2B5EF4-FFF2-40B4-BE49-F238E27FC236}">
              <a16:creationId xmlns:a16="http://schemas.microsoft.com/office/drawing/2014/main" id="{723BFD8C-D765-4D4D-A037-4239B3707D2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7" name="直線コネクタ 386">
          <a:extLst>
            <a:ext uri="{FF2B5EF4-FFF2-40B4-BE49-F238E27FC236}">
              <a16:creationId xmlns:a16="http://schemas.microsoft.com/office/drawing/2014/main" id="{20AA19D1-EDF2-4E92-B049-FA90DF4C6002}"/>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8" name="テキスト ボックス 387">
          <a:extLst>
            <a:ext uri="{FF2B5EF4-FFF2-40B4-BE49-F238E27FC236}">
              <a16:creationId xmlns:a16="http://schemas.microsoft.com/office/drawing/2014/main" id="{8CA86FD8-2B03-4F79-B209-1E75192EE599}"/>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2D5D02F0-8A72-404E-8D09-21A3545BE0F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0" name="テキスト ボックス 389">
          <a:extLst>
            <a:ext uri="{FF2B5EF4-FFF2-40B4-BE49-F238E27FC236}">
              <a16:creationId xmlns:a16="http://schemas.microsoft.com/office/drawing/2014/main" id="{F56C65DD-8518-47DF-9486-4874DC3F6A13}"/>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1" name="直線コネクタ 390">
          <a:extLst>
            <a:ext uri="{FF2B5EF4-FFF2-40B4-BE49-F238E27FC236}">
              <a16:creationId xmlns:a16="http://schemas.microsoft.com/office/drawing/2014/main" id="{31A10105-C031-4D25-B28C-8DCD96393306}"/>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2" name="テキスト ボックス 391">
          <a:extLst>
            <a:ext uri="{FF2B5EF4-FFF2-40B4-BE49-F238E27FC236}">
              <a16:creationId xmlns:a16="http://schemas.microsoft.com/office/drawing/2014/main" id="{54AE1E3E-2F2B-4F2C-9BC8-764DFC1156F4}"/>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a:extLst>
            <a:ext uri="{FF2B5EF4-FFF2-40B4-BE49-F238E27FC236}">
              <a16:creationId xmlns:a16="http://schemas.microsoft.com/office/drawing/2014/main" id="{0934F2F5-E070-48FD-A1BF-AD48D829FDA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4" name="テキスト ボックス 393">
          <a:extLst>
            <a:ext uri="{FF2B5EF4-FFF2-40B4-BE49-F238E27FC236}">
              <a16:creationId xmlns:a16="http://schemas.microsoft.com/office/drawing/2014/main" id="{29519FF0-B0AA-4B03-8425-A606D49DB87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a:extLst>
            <a:ext uri="{FF2B5EF4-FFF2-40B4-BE49-F238E27FC236}">
              <a16:creationId xmlns:a16="http://schemas.microsoft.com/office/drawing/2014/main" id="{3897EE30-75A8-46F8-B3DC-44B1D6E3B82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396" name="直線コネクタ 395">
          <a:extLst>
            <a:ext uri="{FF2B5EF4-FFF2-40B4-BE49-F238E27FC236}">
              <a16:creationId xmlns:a16="http://schemas.microsoft.com/office/drawing/2014/main" id="{44833AD6-F584-4CEA-A3E2-E3D78C54911A}"/>
            </a:ext>
          </a:extLst>
        </xdr:cNvPr>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397" name="【港湾・漁港】&#10;一人当たり有形固定資産（償却資産）額最小値テキスト">
          <a:extLst>
            <a:ext uri="{FF2B5EF4-FFF2-40B4-BE49-F238E27FC236}">
              <a16:creationId xmlns:a16="http://schemas.microsoft.com/office/drawing/2014/main" id="{D271A375-A855-459D-AD8C-C0D5AFAC3DF2}"/>
            </a:ext>
          </a:extLst>
        </xdr:cNvPr>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398" name="直線コネクタ 397">
          <a:extLst>
            <a:ext uri="{FF2B5EF4-FFF2-40B4-BE49-F238E27FC236}">
              <a16:creationId xmlns:a16="http://schemas.microsoft.com/office/drawing/2014/main" id="{9AB537DD-749F-4A6B-8E61-3DC15DD06F4C}"/>
            </a:ext>
          </a:extLst>
        </xdr:cNvPr>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399" name="【港湾・漁港】&#10;一人当たり有形固定資産（償却資産）額最大値テキスト">
          <a:extLst>
            <a:ext uri="{FF2B5EF4-FFF2-40B4-BE49-F238E27FC236}">
              <a16:creationId xmlns:a16="http://schemas.microsoft.com/office/drawing/2014/main" id="{EF6C7AEC-2693-4FCB-9D7F-7973E1077010}"/>
            </a:ext>
          </a:extLst>
        </xdr:cNvPr>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400" name="直線コネクタ 399">
          <a:extLst>
            <a:ext uri="{FF2B5EF4-FFF2-40B4-BE49-F238E27FC236}">
              <a16:creationId xmlns:a16="http://schemas.microsoft.com/office/drawing/2014/main" id="{AF9505D8-862E-405A-B862-B5DFF91ADE81}"/>
            </a:ext>
          </a:extLst>
        </xdr:cNvPr>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31557</xdr:rowOff>
    </xdr:from>
    <xdr:ext cx="599010" cy="259045"/>
    <xdr:sp macro="" textlink="">
      <xdr:nvSpPr>
        <xdr:cNvPr id="401" name="【港湾・漁港】&#10;一人当たり有形固定資産（償却資産）額平均値テキスト">
          <a:extLst>
            <a:ext uri="{FF2B5EF4-FFF2-40B4-BE49-F238E27FC236}">
              <a16:creationId xmlns:a16="http://schemas.microsoft.com/office/drawing/2014/main" id="{E0EE409A-64EE-463F-BCB7-9B9A8BFBAFAE}"/>
            </a:ext>
          </a:extLst>
        </xdr:cNvPr>
        <xdr:cNvSpPr txBox="1"/>
      </xdr:nvSpPr>
      <xdr:spPr>
        <a:xfrm>
          <a:off x="10515600" y="18033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402" name="フローチャート: 判断 401">
          <a:extLst>
            <a:ext uri="{FF2B5EF4-FFF2-40B4-BE49-F238E27FC236}">
              <a16:creationId xmlns:a16="http://schemas.microsoft.com/office/drawing/2014/main" id="{F2CB9DF6-1C5A-449A-925F-19A76A4DFD95}"/>
            </a:ext>
          </a:extLst>
        </xdr:cNvPr>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403" name="フローチャート: 判断 402">
          <a:extLst>
            <a:ext uri="{FF2B5EF4-FFF2-40B4-BE49-F238E27FC236}">
              <a16:creationId xmlns:a16="http://schemas.microsoft.com/office/drawing/2014/main" id="{A419C9B2-324E-4C89-A082-5E52C85EDF84}"/>
            </a:ext>
          </a:extLst>
        </xdr:cNvPr>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404" name="フローチャート: 判断 403">
          <a:extLst>
            <a:ext uri="{FF2B5EF4-FFF2-40B4-BE49-F238E27FC236}">
              <a16:creationId xmlns:a16="http://schemas.microsoft.com/office/drawing/2014/main" id="{16D90483-6018-4DFA-BA06-C86A549A35C3}"/>
            </a:ext>
          </a:extLst>
        </xdr:cNvPr>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114894</xdr:rowOff>
    </xdr:from>
    <xdr:to>
      <xdr:col>41</xdr:col>
      <xdr:colOff>101600</xdr:colOff>
      <xdr:row>107</xdr:row>
      <xdr:rowOff>45044</xdr:rowOff>
    </xdr:to>
    <xdr:sp macro="" textlink="">
      <xdr:nvSpPr>
        <xdr:cNvPr id="405" name="フローチャート: 判断 404">
          <a:extLst>
            <a:ext uri="{FF2B5EF4-FFF2-40B4-BE49-F238E27FC236}">
              <a16:creationId xmlns:a16="http://schemas.microsoft.com/office/drawing/2014/main" id="{195568F7-CCDC-46BE-BC9D-89681748556C}"/>
            </a:ext>
          </a:extLst>
        </xdr:cNvPr>
        <xdr:cNvSpPr/>
      </xdr:nvSpPr>
      <xdr:spPr>
        <a:xfrm>
          <a:off x="7810500" y="1828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B245BE81-857F-41F8-B0EA-1B69B495A38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F307793B-B808-4FC0-BB19-DA56A7A40C6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6D82515-A3D1-45F3-A424-BA25E47F583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239C712-DAC5-46C5-9378-19554F06C4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51DDECA-E33B-4410-A192-BEDA721894C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147307</xdr:rowOff>
    </xdr:from>
    <xdr:to>
      <xdr:col>55</xdr:col>
      <xdr:colOff>50800</xdr:colOff>
      <xdr:row>102</xdr:row>
      <xdr:rowOff>77457</xdr:rowOff>
    </xdr:to>
    <xdr:sp macro="" textlink="">
      <xdr:nvSpPr>
        <xdr:cNvPr id="411" name="楕円 410">
          <a:extLst>
            <a:ext uri="{FF2B5EF4-FFF2-40B4-BE49-F238E27FC236}">
              <a16:creationId xmlns:a16="http://schemas.microsoft.com/office/drawing/2014/main" id="{92412F3C-EE20-4CD2-BE3E-28D78FF28F5C}"/>
            </a:ext>
          </a:extLst>
        </xdr:cNvPr>
        <xdr:cNvSpPr/>
      </xdr:nvSpPr>
      <xdr:spPr>
        <a:xfrm>
          <a:off x="10426700" y="174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170184</xdr:rowOff>
    </xdr:from>
    <xdr:ext cx="690189" cy="259045"/>
    <xdr:sp macro="" textlink="">
      <xdr:nvSpPr>
        <xdr:cNvPr id="412" name="【港湾・漁港】&#10;一人当たり有形固定資産（償却資産）額該当値テキスト">
          <a:extLst>
            <a:ext uri="{FF2B5EF4-FFF2-40B4-BE49-F238E27FC236}">
              <a16:creationId xmlns:a16="http://schemas.microsoft.com/office/drawing/2014/main" id="{212AFB3B-DB1C-4AD8-B46B-7D6D2B40FDBF}"/>
            </a:ext>
          </a:extLst>
        </xdr:cNvPr>
        <xdr:cNvSpPr txBox="1"/>
      </xdr:nvSpPr>
      <xdr:spPr>
        <a:xfrm>
          <a:off x="10515600" y="17315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162252</xdr:rowOff>
    </xdr:from>
    <xdr:to>
      <xdr:col>50</xdr:col>
      <xdr:colOff>165100</xdr:colOff>
      <xdr:row>102</xdr:row>
      <xdr:rowOff>92402</xdr:rowOff>
    </xdr:to>
    <xdr:sp macro="" textlink="">
      <xdr:nvSpPr>
        <xdr:cNvPr id="413" name="楕円 412">
          <a:extLst>
            <a:ext uri="{FF2B5EF4-FFF2-40B4-BE49-F238E27FC236}">
              <a16:creationId xmlns:a16="http://schemas.microsoft.com/office/drawing/2014/main" id="{E977241F-942E-46B8-9A7F-B38E31C93221}"/>
            </a:ext>
          </a:extLst>
        </xdr:cNvPr>
        <xdr:cNvSpPr/>
      </xdr:nvSpPr>
      <xdr:spPr>
        <a:xfrm>
          <a:off x="9588500" y="174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26657</xdr:rowOff>
    </xdr:from>
    <xdr:to>
      <xdr:col>55</xdr:col>
      <xdr:colOff>0</xdr:colOff>
      <xdr:row>102</xdr:row>
      <xdr:rowOff>41602</xdr:rowOff>
    </xdr:to>
    <xdr:cxnSp macro="">
      <xdr:nvCxnSpPr>
        <xdr:cNvPr id="414" name="直線コネクタ 413">
          <a:extLst>
            <a:ext uri="{FF2B5EF4-FFF2-40B4-BE49-F238E27FC236}">
              <a16:creationId xmlns:a16="http://schemas.microsoft.com/office/drawing/2014/main" id="{445051AA-24D4-4A1F-9DC1-CA26556BC6CB}"/>
            </a:ext>
          </a:extLst>
        </xdr:cNvPr>
        <xdr:cNvCxnSpPr/>
      </xdr:nvCxnSpPr>
      <xdr:spPr>
        <a:xfrm flipV="1">
          <a:off x="9639300" y="17514557"/>
          <a:ext cx="8382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8367</xdr:rowOff>
    </xdr:from>
    <xdr:to>
      <xdr:col>46</xdr:col>
      <xdr:colOff>38100</xdr:colOff>
      <xdr:row>102</xdr:row>
      <xdr:rowOff>109967</xdr:rowOff>
    </xdr:to>
    <xdr:sp macro="" textlink="">
      <xdr:nvSpPr>
        <xdr:cNvPr id="415" name="楕円 414">
          <a:extLst>
            <a:ext uri="{FF2B5EF4-FFF2-40B4-BE49-F238E27FC236}">
              <a16:creationId xmlns:a16="http://schemas.microsoft.com/office/drawing/2014/main" id="{4FF8CCA3-0F40-40F5-8706-2638B2BA6E89}"/>
            </a:ext>
          </a:extLst>
        </xdr:cNvPr>
        <xdr:cNvSpPr/>
      </xdr:nvSpPr>
      <xdr:spPr>
        <a:xfrm>
          <a:off x="8699500" y="1749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41602</xdr:rowOff>
    </xdr:from>
    <xdr:to>
      <xdr:col>50</xdr:col>
      <xdr:colOff>114300</xdr:colOff>
      <xdr:row>102</xdr:row>
      <xdr:rowOff>59167</xdr:rowOff>
    </xdr:to>
    <xdr:cxnSp macro="">
      <xdr:nvCxnSpPr>
        <xdr:cNvPr id="416" name="直線コネクタ 415">
          <a:extLst>
            <a:ext uri="{FF2B5EF4-FFF2-40B4-BE49-F238E27FC236}">
              <a16:creationId xmlns:a16="http://schemas.microsoft.com/office/drawing/2014/main" id="{B08BE8B5-51F9-49BD-B7E0-6E4C8FB84271}"/>
            </a:ext>
          </a:extLst>
        </xdr:cNvPr>
        <xdr:cNvCxnSpPr/>
      </xdr:nvCxnSpPr>
      <xdr:spPr>
        <a:xfrm flipV="1">
          <a:off x="8750300" y="17529502"/>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22541</xdr:rowOff>
    </xdr:from>
    <xdr:ext cx="599010" cy="259045"/>
    <xdr:sp macro="" textlink="">
      <xdr:nvSpPr>
        <xdr:cNvPr id="417" name="n_1aveValue【港湾・漁港】&#10;一人当たり有形固定資産（償却資産）額">
          <a:extLst>
            <a:ext uri="{FF2B5EF4-FFF2-40B4-BE49-F238E27FC236}">
              <a16:creationId xmlns:a16="http://schemas.microsoft.com/office/drawing/2014/main" id="{38EBD973-1482-4087-9527-A33D39CF2359}"/>
            </a:ext>
          </a:extLst>
        </xdr:cNvPr>
        <xdr:cNvSpPr txBox="1"/>
      </xdr:nvSpPr>
      <xdr:spPr>
        <a:xfrm>
          <a:off x="9327095" y="1819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19544</xdr:rowOff>
    </xdr:from>
    <xdr:ext cx="599010" cy="259045"/>
    <xdr:sp macro="" textlink="">
      <xdr:nvSpPr>
        <xdr:cNvPr id="418" name="n_2aveValue【港湾・漁港】&#10;一人当たり有形固定資産（償却資産）額">
          <a:extLst>
            <a:ext uri="{FF2B5EF4-FFF2-40B4-BE49-F238E27FC236}">
              <a16:creationId xmlns:a16="http://schemas.microsoft.com/office/drawing/2014/main" id="{3E4A8390-47B2-420C-8839-7D3B564656FB}"/>
            </a:ext>
          </a:extLst>
        </xdr:cNvPr>
        <xdr:cNvSpPr txBox="1"/>
      </xdr:nvSpPr>
      <xdr:spPr>
        <a:xfrm>
          <a:off x="8450795" y="1819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61571</xdr:rowOff>
    </xdr:from>
    <xdr:ext cx="599010" cy="259045"/>
    <xdr:sp macro="" textlink="">
      <xdr:nvSpPr>
        <xdr:cNvPr id="419" name="n_3aveValue【港湾・漁港】&#10;一人当たり有形固定資産（償却資産）額">
          <a:extLst>
            <a:ext uri="{FF2B5EF4-FFF2-40B4-BE49-F238E27FC236}">
              <a16:creationId xmlns:a16="http://schemas.microsoft.com/office/drawing/2014/main" id="{1E6B9034-0F91-4241-92BD-33F0B1CD3511}"/>
            </a:ext>
          </a:extLst>
        </xdr:cNvPr>
        <xdr:cNvSpPr txBox="1"/>
      </xdr:nvSpPr>
      <xdr:spPr>
        <a:xfrm>
          <a:off x="7561795" y="180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108929</xdr:rowOff>
    </xdr:from>
    <xdr:ext cx="690189" cy="259045"/>
    <xdr:sp macro="" textlink="">
      <xdr:nvSpPr>
        <xdr:cNvPr id="420" name="n_1mainValue【港湾・漁港】&#10;一人当たり有形固定資産（償却資産）額">
          <a:extLst>
            <a:ext uri="{FF2B5EF4-FFF2-40B4-BE49-F238E27FC236}">
              <a16:creationId xmlns:a16="http://schemas.microsoft.com/office/drawing/2014/main" id="{37FA420E-1B3C-450A-8AB5-6E1EFF2FF9E3}"/>
            </a:ext>
          </a:extLst>
        </xdr:cNvPr>
        <xdr:cNvSpPr txBox="1"/>
      </xdr:nvSpPr>
      <xdr:spPr>
        <a:xfrm>
          <a:off x="9281505" y="1725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126494</xdr:rowOff>
    </xdr:from>
    <xdr:ext cx="690189" cy="259045"/>
    <xdr:sp macro="" textlink="">
      <xdr:nvSpPr>
        <xdr:cNvPr id="421" name="n_2mainValue【港湾・漁港】&#10;一人当たり有形固定資産（償却資産）額">
          <a:extLst>
            <a:ext uri="{FF2B5EF4-FFF2-40B4-BE49-F238E27FC236}">
              <a16:creationId xmlns:a16="http://schemas.microsoft.com/office/drawing/2014/main" id="{4F6CE19C-B9F6-45B8-B9C7-080C4DE86F90}"/>
            </a:ext>
          </a:extLst>
        </xdr:cNvPr>
        <xdr:cNvSpPr txBox="1"/>
      </xdr:nvSpPr>
      <xdr:spPr>
        <a:xfrm>
          <a:off x="8405205" y="17271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D2CEF100-8578-4E16-AEC8-89D5C3D40C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4BB1D13B-3857-4E53-8CD7-835E7D2873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D5E7E3AB-FA66-4798-895C-316EC8BF5F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939B2A98-C5A0-4501-8DB6-699363EDA3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7BDF308C-B5EC-46CA-827D-A8C622244F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4325FAE8-60D6-4FCC-BE16-E5CA1E6F61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D8EB8038-6CE1-4091-AAA9-A9977AF210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13DCC90C-6CE4-4426-88FE-DC156341B5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a:extLst>
            <a:ext uri="{FF2B5EF4-FFF2-40B4-BE49-F238E27FC236}">
              <a16:creationId xmlns:a16="http://schemas.microsoft.com/office/drawing/2014/main" id="{76D1625B-4243-4DF2-9592-19C946CF20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a:extLst>
            <a:ext uri="{FF2B5EF4-FFF2-40B4-BE49-F238E27FC236}">
              <a16:creationId xmlns:a16="http://schemas.microsoft.com/office/drawing/2014/main" id="{E7A17D34-9F23-43DE-B88A-A7F409EA43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2" name="テキスト ボックス 431">
          <a:extLst>
            <a:ext uri="{FF2B5EF4-FFF2-40B4-BE49-F238E27FC236}">
              <a16:creationId xmlns:a16="http://schemas.microsoft.com/office/drawing/2014/main" id="{7F1B80AB-D66F-4E67-B71A-0D7C262CDDE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3" name="直線コネクタ 432">
          <a:extLst>
            <a:ext uri="{FF2B5EF4-FFF2-40B4-BE49-F238E27FC236}">
              <a16:creationId xmlns:a16="http://schemas.microsoft.com/office/drawing/2014/main" id="{B4A615A9-A120-44A6-92D5-D6469FFE639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4" name="テキスト ボックス 433">
          <a:extLst>
            <a:ext uri="{FF2B5EF4-FFF2-40B4-BE49-F238E27FC236}">
              <a16:creationId xmlns:a16="http://schemas.microsoft.com/office/drawing/2014/main" id="{DF5E161F-47B7-49F8-9FCB-473623C5A25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5" name="直線コネクタ 434">
          <a:extLst>
            <a:ext uri="{FF2B5EF4-FFF2-40B4-BE49-F238E27FC236}">
              <a16:creationId xmlns:a16="http://schemas.microsoft.com/office/drawing/2014/main" id="{EFB0B8E7-BBAB-43FF-AA27-B9FD4823C48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6" name="テキスト ボックス 435">
          <a:extLst>
            <a:ext uri="{FF2B5EF4-FFF2-40B4-BE49-F238E27FC236}">
              <a16:creationId xmlns:a16="http://schemas.microsoft.com/office/drawing/2014/main" id="{B7E81EA6-8452-47B7-B4E1-3C25CA1BE34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a:extLst>
            <a:ext uri="{FF2B5EF4-FFF2-40B4-BE49-F238E27FC236}">
              <a16:creationId xmlns:a16="http://schemas.microsoft.com/office/drawing/2014/main" id="{7F34E44E-A9BD-4AA9-9F03-F2EE4C8EA5D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a:extLst>
            <a:ext uri="{FF2B5EF4-FFF2-40B4-BE49-F238E27FC236}">
              <a16:creationId xmlns:a16="http://schemas.microsoft.com/office/drawing/2014/main" id="{3F3A695E-FC60-4B51-99F4-CA12B5ED526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9" name="直線コネクタ 438">
          <a:extLst>
            <a:ext uri="{FF2B5EF4-FFF2-40B4-BE49-F238E27FC236}">
              <a16:creationId xmlns:a16="http://schemas.microsoft.com/office/drawing/2014/main" id="{B6FB15FE-D1EB-47CE-AC2B-BFB93AEFA7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0" name="テキスト ボックス 439">
          <a:extLst>
            <a:ext uri="{FF2B5EF4-FFF2-40B4-BE49-F238E27FC236}">
              <a16:creationId xmlns:a16="http://schemas.microsoft.com/office/drawing/2014/main" id="{E3A0D878-72E1-4FE2-B4CB-068AE2C5303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1" name="直線コネクタ 440">
          <a:extLst>
            <a:ext uri="{FF2B5EF4-FFF2-40B4-BE49-F238E27FC236}">
              <a16:creationId xmlns:a16="http://schemas.microsoft.com/office/drawing/2014/main" id="{378C460E-4D73-4A93-9BC5-F4AE727C6AB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2" name="テキスト ボックス 441">
          <a:extLst>
            <a:ext uri="{FF2B5EF4-FFF2-40B4-BE49-F238E27FC236}">
              <a16:creationId xmlns:a16="http://schemas.microsoft.com/office/drawing/2014/main" id="{8249B48D-6921-43B4-8B44-4689DFDDDEB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a:extLst>
            <a:ext uri="{FF2B5EF4-FFF2-40B4-BE49-F238E27FC236}">
              <a16:creationId xmlns:a16="http://schemas.microsoft.com/office/drawing/2014/main" id="{DC2965DF-5FC8-407D-81DB-FF1F7FC0ECD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783E52FE-CBA3-47F7-AA9E-71207470FB4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認定こども園・幼稚園・保育所】&#10;有形固定資産減価償却率グラフ枠">
          <a:extLst>
            <a:ext uri="{FF2B5EF4-FFF2-40B4-BE49-F238E27FC236}">
              <a16:creationId xmlns:a16="http://schemas.microsoft.com/office/drawing/2014/main" id="{DEA6A8E2-FD32-484D-A010-D686A92AD2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46" name="直線コネクタ 445">
          <a:extLst>
            <a:ext uri="{FF2B5EF4-FFF2-40B4-BE49-F238E27FC236}">
              <a16:creationId xmlns:a16="http://schemas.microsoft.com/office/drawing/2014/main" id="{342D5728-C52D-4DC3-8193-88BA843293AC}"/>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47" name="【認定こども園・幼稚園・保育所】&#10;有形固定資産減価償却率最小値テキスト">
          <a:extLst>
            <a:ext uri="{FF2B5EF4-FFF2-40B4-BE49-F238E27FC236}">
              <a16:creationId xmlns:a16="http://schemas.microsoft.com/office/drawing/2014/main" id="{963AAC77-6F62-423F-B831-4358525366A8}"/>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48" name="直線コネクタ 447">
          <a:extLst>
            <a:ext uri="{FF2B5EF4-FFF2-40B4-BE49-F238E27FC236}">
              <a16:creationId xmlns:a16="http://schemas.microsoft.com/office/drawing/2014/main" id="{6C57F2B3-0DCE-4A22-B44E-4D4FE2B211EB}"/>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9" name="【認定こども園・幼稚園・保育所】&#10;有形固定資産減価償却率最大値テキスト">
          <a:extLst>
            <a:ext uri="{FF2B5EF4-FFF2-40B4-BE49-F238E27FC236}">
              <a16:creationId xmlns:a16="http://schemas.microsoft.com/office/drawing/2014/main" id="{2B995C4E-BD1E-47E7-9B33-E1E6C7FF7F2A}"/>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0" name="直線コネクタ 449">
          <a:extLst>
            <a:ext uri="{FF2B5EF4-FFF2-40B4-BE49-F238E27FC236}">
              <a16:creationId xmlns:a16="http://schemas.microsoft.com/office/drawing/2014/main" id="{D0FDD722-AA1A-4D35-AEF2-E3DE4B43A22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451" name="【認定こども園・幼稚園・保育所】&#10;有形固定資産減価償却率平均値テキスト">
          <a:extLst>
            <a:ext uri="{FF2B5EF4-FFF2-40B4-BE49-F238E27FC236}">
              <a16:creationId xmlns:a16="http://schemas.microsoft.com/office/drawing/2014/main" id="{35617923-1354-4A1E-9FEA-1CB0CC77494E}"/>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52" name="フローチャート: 判断 451">
          <a:extLst>
            <a:ext uri="{FF2B5EF4-FFF2-40B4-BE49-F238E27FC236}">
              <a16:creationId xmlns:a16="http://schemas.microsoft.com/office/drawing/2014/main" id="{86C611D0-36FB-4827-8A17-0E2892297BC6}"/>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53" name="フローチャート: 判断 452">
          <a:extLst>
            <a:ext uri="{FF2B5EF4-FFF2-40B4-BE49-F238E27FC236}">
              <a16:creationId xmlns:a16="http://schemas.microsoft.com/office/drawing/2014/main" id="{CC4C57F0-BD92-4F78-879B-C5EF6F7C0EFD}"/>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54" name="フローチャート: 判断 453">
          <a:extLst>
            <a:ext uri="{FF2B5EF4-FFF2-40B4-BE49-F238E27FC236}">
              <a16:creationId xmlns:a16="http://schemas.microsoft.com/office/drawing/2014/main" id="{8889008B-3B57-421A-A238-D2F99D0A6978}"/>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55" name="フローチャート: 判断 454">
          <a:extLst>
            <a:ext uri="{FF2B5EF4-FFF2-40B4-BE49-F238E27FC236}">
              <a16:creationId xmlns:a16="http://schemas.microsoft.com/office/drawing/2014/main" id="{95048494-EEAA-427C-AEDF-48C783002743}"/>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CC6B8872-835F-4561-AD1F-A706DDBFD6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8C026BA2-B369-4CB5-8AE8-829B05589E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80C9E73C-ABDA-46F6-AFB8-9F66F026058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9B7DBB1A-CABE-4E0B-A09D-9D82318337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852B414F-354E-4D0F-895A-6B6D000228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461" name="楕円 460">
          <a:extLst>
            <a:ext uri="{FF2B5EF4-FFF2-40B4-BE49-F238E27FC236}">
              <a16:creationId xmlns:a16="http://schemas.microsoft.com/office/drawing/2014/main" id="{9EA54890-D331-468E-9B43-E4265A097B1A}"/>
            </a:ext>
          </a:extLst>
        </xdr:cNvPr>
        <xdr:cNvSpPr/>
      </xdr:nvSpPr>
      <xdr:spPr>
        <a:xfrm>
          <a:off x="16268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130192</xdr:rowOff>
    </xdr:from>
    <xdr:ext cx="405111" cy="259045"/>
    <xdr:sp macro="" textlink="">
      <xdr:nvSpPr>
        <xdr:cNvPr id="462" name="【認定こども園・幼稚園・保育所】&#10;有形固定資産減価償却率該当値テキスト">
          <a:extLst>
            <a:ext uri="{FF2B5EF4-FFF2-40B4-BE49-F238E27FC236}">
              <a16:creationId xmlns:a16="http://schemas.microsoft.com/office/drawing/2014/main" id="{34E49CB2-649E-4546-9B81-1E19A1841FB2}"/>
            </a:ext>
          </a:extLst>
        </xdr:cNvPr>
        <xdr:cNvSpPr txBox="1"/>
      </xdr:nvSpPr>
      <xdr:spPr>
        <a:xfrm>
          <a:off x="16357600"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463" name="楕円 462">
          <a:extLst>
            <a:ext uri="{FF2B5EF4-FFF2-40B4-BE49-F238E27FC236}">
              <a16:creationId xmlns:a16="http://schemas.microsoft.com/office/drawing/2014/main" id="{33009775-E5E9-40ED-8B7A-FDA73B01DDD2}"/>
            </a:ext>
          </a:extLst>
        </xdr:cNvPr>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37</xdr:row>
      <xdr:rowOff>51435</xdr:rowOff>
    </xdr:to>
    <xdr:cxnSp macro="">
      <xdr:nvCxnSpPr>
        <xdr:cNvPr id="464" name="直線コネクタ 463">
          <a:extLst>
            <a:ext uri="{FF2B5EF4-FFF2-40B4-BE49-F238E27FC236}">
              <a16:creationId xmlns:a16="http://schemas.microsoft.com/office/drawing/2014/main" id="{E13E5EBD-6FD4-43D4-8D96-326C04C7CC51}"/>
            </a:ext>
          </a:extLst>
        </xdr:cNvPr>
        <xdr:cNvCxnSpPr/>
      </xdr:nvCxnSpPr>
      <xdr:spPr>
        <a:xfrm flipV="1">
          <a:off x="15481300" y="633031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465" name="楕円 464">
          <a:extLst>
            <a:ext uri="{FF2B5EF4-FFF2-40B4-BE49-F238E27FC236}">
              <a16:creationId xmlns:a16="http://schemas.microsoft.com/office/drawing/2014/main" id="{2950E978-4B0E-4389-8BFA-2E3239EB149E}"/>
            </a:ext>
          </a:extLst>
        </xdr:cNvPr>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118110</xdr:rowOff>
    </xdr:to>
    <xdr:cxnSp macro="">
      <xdr:nvCxnSpPr>
        <xdr:cNvPr id="466" name="直線コネクタ 465">
          <a:extLst>
            <a:ext uri="{FF2B5EF4-FFF2-40B4-BE49-F238E27FC236}">
              <a16:creationId xmlns:a16="http://schemas.microsoft.com/office/drawing/2014/main" id="{70CC5221-02B1-4C75-AD37-834CF34750D3}"/>
            </a:ext>
          </a:extLst>
        </xdr:cNvPr>
        <xdr:cNvCxnSpPr/>
      </xdr:nvCxnSpPr>
      <xdr:spPr>
        <a:xfrm flipV="1">
          <a:off x="14592300" y="63950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67" name="n_1aveValue【認定こども園・幼稚園・保育所】&#10;有形固定資産減価償却率">
          <a:extLst>
            <a:ext uri="{FF2B5EF4-FFF2-40B4-BE49-F238E27FC236}">
              <a16:creationId xmlns:a16="http://schemas.microsoft.com/office/drawing/2014/main" id="{2051332E-4B39-4A19-ADD6-9D19265CD97A}"/>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68" name="n_2aveValue【認定こども園・幼稚園・保育所】&#10;有形固定資産減価償却率">
          <a:extLst>
            <a:ext uri="{FF2B5EF4-FFF2-40B4-BE49-F238E27FC236}">
              <a16:creationId xmlns:a16="http://schemas.microsoft.com/office/drawing/2014/main" id="{A4F3A3A0-FD0A-4847-AF7A-543FD6EF3991}"/>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69" name="n_3aveValue【認定こども園・幼稚園・保育所】&#10;有形固定資産減価償却率">
          <a:extLst>
            <a:ext uri="{FF2B5EF4-FFF2-40B4-BE49-F238E27FC236}">
              <a16:creationId xmlns:a16="http://schemas.microsoft.com/office/drawing/2014/main" id="{85C98A6C-3799-4878-A7AB-A9BD5AFEE53D}"/>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118762</xdr:rowOff>
    </xdr:from>
    <xdr:ext cx="405111" cy="259045"/>
    <xdr:sp macro="" textlink="">
      <xdr:nvSpPr>
        <xdr:cNvPr id="470" name="n_1mainValue【認定こども園・幼稚園・保育所】&#10;有形固定資産減価償却率">
          <a:extLst>
            <a:ext uri="{FF2B5EF4-FFF2-40B4-BE49-F238E27FC236}">
              <a16:creationId xmlns:a16="http://schemas.microsoft.com/office/drawing/2014/main" id="{5967D9E7-46F9-4DD5-A22C-0A984BDC02D6}"/>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13987</xdr:rowOff>
    </xdr:from>
    <xdr:ext cx="405111" cy="259045"/>
    <xdr:sp macro="" textlink="">
      <xdr:nvSpPr>
        <xdr:cNvPr id="471" name="n_2mainValue【認定こども園・幼稚園・保育所】&#10;有形固定資産減価償却率">
          <a:extLst>
            <a:ext uri="{FF2B5EF4-FFF2-40B4-BE49-F238E27FC236}">
              <a16:creationId xmlns:a16="http://schemas.microsoft.com/office/drawing/2014/main" id="{5BE48405-2BD3-4053-B21E-10841CA8B732}"/>
            </a:ext>
          </a:extLst>
        </xdr:cNvPr>
        <xdr:cNvSpPr txBox="1"/>
      </xdr:nvSpPr>
      <xdr:spPr>
        <a:xfrm>
          <a:off x="14389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a:extLst>
            <a:ext uri="{FF2B5EF4-FFF2-40B4-BE49-F238E27FC236}">
              <a16:creationId xmlns:a16="http://schemas.microsoft.com/office/drawing/2014/main" id="{39E09163-5F54-4467-874D-289623367C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a:extLst>
            <a:ext uri="{FF2B5EF4-FFF2-40B4-BE49-F238E27FC236}">
              <a16:creationId xmlns:a16="http://schemas.microsoft.com/office/drawing/2014/main" id="{4522467F-17F0-45DD-95DF-376EEF71C7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a:extLst>
            <a:ext uri="{FF2B5EF4-FFF2-40B4-BE49-F238E27FC236}">
              <a16:creationId xmlns:a16="http://schemas.microsoft.com/office/drawing/2014/main" id="{7CFF1FC4-5C22-497C-84F9-685FDCC79B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a:extLst>
            <a:ext uri="{FF2B5EF4-FFF2-40B4-BE49-F238E27FC236}">
              <a16:creationId xmlns:a16="http://schemas.microsoft.com/office/drawing/2014/main" id="{6834EB93-170C-47B6-BBC1-BBFA42ECD5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a:extLst>
            <a:ext uri="{FF2B5EF4-FFF2-40B4-BE49-F238E27FC236}">
              <a16:creationId xmlns:a16="http://schemas.microsoft.com/office/drawing/2014/main" id="{20828B7B-A8EE-429A-BCD9-E0C9D37D46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a:extLst>
            <a:ext uri="{FF2B5EF4-FFF2-40B4-BE49-F238E27FC236}">
              <a16:creationId xmlns:a16="http://schemas.microsoft.com/office/drawing/2014/main" id="{2BA7E55A-180D-468A-948A-9AC86E195E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a:extLst>
            <a:ext uri="{FF2B5EF4-FFF2-40B4-BE49-F238E27FC236}">
              <a16:creationId xmlns:a16="http://schemas.microsoft.com/office/drawing/2014/main" id="{0ED00F7A-E78D-4A78-B4D2-69F0D8089E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a:extLst>
            <a:ext uri="{FF2B5EF4-FFF2-40B4-BE49-F238E27FC236}">
              <a16:creationId xmlns:a16="http://schemas.microsoft.com/office/drawing/2014/main" id="{7298CF79-C39B-42A9-AB57-7650C3A71C9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a:extLst>
            <a:ext uri="{FF2B5EF4-FFF2-40B4-BE49-F238E27FC236}">
              <a16:creationId xmlns:a16="http://schemas.microsoft.com/office/drawing/2014/main" id="{B55DE90E-34D4-4B9A-8C34-A8B2A8D3698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a:extLst>
            <a:ext uri="{FF2B5EF4-FFF2-40B4-BE49-F238E27FC236}">
              <a16:creationId xmlns:a16="http://schemas.microsoft.com/office/drawing/2014/main" id="{1508EE0B-7A4D-4F07-A3CA-2B65AE97977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a:extLst>
            <a:ext uri="{FF2B5EF4-FFF2-40B4-BE49-F238E27FC236}">
              <a16:creationId xmlns:a16="http://schemas.microsoft.com/office/drawing/2014/main" id="{49F78D5C-B577-45A4-ACCD-AA0A90DC5F4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FE592197-D456-4280-99A7-1BC71D4B4DA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a:extLst>
            <a:ext uri="{FF2B5EF4-FFF2-40B4-BE49-F238E27FC236}">
              <a16:creationId xmlns:a16="http://schemas.microsoft.com/office/drawing/2014/main" id="{82AB7AC1-A24F-4E6B-910F-FBC71615AE8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5" name="テキスト ボックス 484">
          <a:extLst>
            <a:ext uri="{FF2B5EF4-FFF2-40B4-BE49-F238E27FC236}">
              <a16:creationId xmlns:a16="http://schemas.microsoft.com/office/drawing/2014/main" id="{C3FD475E-6F52-47C8-9B03-AEE8A58C01C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a:extLst>
            <a:ext uri="{FF2B5EF4-FFF2-40B4-BE49-F238E27FC236}">
              <a16:creationId xmlns:a16="http://schemas.microsoft.com/office/drawing/2014/main" id="{5A86F9BE-5076-4B55-8D8E-DC0D819FABB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7" name="テキスト ボックス 486">
          <a:extLst>
            <a:ext uri="{FF2B5EF4-FFF2-40B4-BE49-F238E27FC236}">
              <a16:creationId xmlns:a16="http://schemas.microsoft.com/office/drawing/2014/main" id="{CC1F5A0A-9476-48B0-8082-5D691B668F8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a:extLst>
            <a:ext uri="{FF2B5EF4-FFF2-40B4-BE49-F238E27FC236}">
              <a16:creationId xmlns:a16="http://schemas.microsoft.com/office/drawing/2014/main" id="{6B9E0DE4-A45A-463C-B70B-4D2ED299750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9" name="テキスト ボックス 488">
          <a:extLst>
            <a:ext uri="{FF2B5EF4-FFF2-40B4-BE49-F238E27FC236}">
              <a16:creationId xmlns:a16="http://schemas.microsoft.com/office/drawing/2014/main" id="{8B734410-A1B5-4949-B351-B489611F14B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a:extLst>
            <a:ext uri="{FF2B5EF4-FFF2-40B4-BE49-F238E27FC236}">
              <a16:creationId xmlns:a16="http://schemas.microsoft.com/office/drawing/2014/main" id="{B1C1742C-2573-4F20-874C-F28DA2CA02F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1" name="テキスト ボックス 490">
          <a:extLst>
            <a:ext uri="{FF2B5EF4-FFF2-40B4-BE49-F238E27FC236}">
              <a16:creationId xmlns:a16="http://schemas.microsoft.com/office/drawing/2014/main" id="{31E70F19-B45B-4ECF-9B14-3E74472B1E8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a:extLst>
            <a:ext uri="{FF2B5EF4-FFF2-40B4-BE49-F238E27FC236}">
              <a16:creationId xmlns:a16="http://schemas.microsoft.com/office/drawing/2014/main" id="{26063AFC-5BCE-469D-B526-B84FF86E46C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3" name="テキスト ボックス 492">
          <a:extLst>
            <a:ext uri="{FF2B5EF4-FFF2-40B4-BE49-F238E27FC236}">
              <a16:creationId xmlns:a16="http://schemas.microsoft.com/office/drawing/2014/main" id="{596CD5A3-0F71-497C-A565-A7B7DEBFEF5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a:extLst>
            <a:ext uri="{FF2B5EF4-FFF2-40B4-BE49-F238E27FC236}">
              <a16:creationId xmlns:a16="http://schemas.microsoft.com/office/drawing/2014/main" id="{7E35BF6C-999D-42A4-ABC0-89FA2A33DE9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a:extLst>
            <a:ext uri="{FF2B5EF4-FFF2-40B4-BE49-F238E27FC236}">
              <a16:creationId xmlns:a16="http://schemas.microsoft.com/office/drawing/2014/main" id="{ADBE1744-5DDE-4492-88B7-DA89CA24D3B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a:extLst>
            <a:ext uri="{FF2B5EF4-FFF2-40B4-BE49-F238E27FC236}">
              <a16:creationId xmlns:a16="http://schemas.microsoft.com/office/drawing/2014/main" id="{B24AC64E-0711-41E9-B48D-AC56606DAA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97" name="直線コネクタ 496">
          <a:extLst>
            <a:ext uri="{FF2B5EF4-FFF2-40B4-BE49-F238E27FC236}">
              <a16:creationId xmlns:a16="http://schemas.microsoft.com/office/drawing/2014/main" id="{5036BE6B-EF9C-4119-BCD1-504E6AE5E3EA}"/>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98" name="【認定こども園・幼稚園・保育所】&#10;一人当たり面積最小値テキスト">
          <a:extLst>
            <a:ext uri="{FF2B5EF4-FFF2-40B4-BE49-F238E27FC236}">
              <a16:creationId xmlns:a16="http://schemas.microsoft.com/office/drawing/2014/main" id="{BDD59589-52D7-4C08-9FEA-BD3C7D0C110A}"/>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99" name="直線コネクタ 498">
          <a:extLst>
            <a:ext uri="{FF2B5EF4-FFF2-40B4-BE49-F238E27FC236}">
              <a16:creationId xmlns:a16="http://schemas.microsoft.com/office/drawing/2014/main" id="{B539AD3C-7CB4-45DC-995C-C2B60779D098}"/>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500" name="【認定こども園・幼稚園・保育所】&#10;一人当たり面積最大値テキスト">
          <a:extLst>
            <a:ext uri="{FF2B5EF4-FFF2-40B4-BE49-F238E27FC236}">
              <a16:creationId xmlns:a16="http://schemas.microsoft.com/office/drawing/2014/main" id="{B4498869-0227-450F-9B95-9E106E9A58A6}"/>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501" name="直線コネクタ 500">
          <a:extLst>
            <a:ext uri="{FF2B5EF4-FFF2-40B4-BE49-F238E27FC236}">
              <a16:creationId xmlns:a16="http://schemas.microsoft.com/office/drawing/2014/main" id="{73D49EC0-0C07-4165-B383-7274546B009F}"/>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502" name="【認定こども園・幼稚園・保育所】&#10;一人当たり面積平均値テキスト">
          <a:extLst>
            <a:ext uri="{FF2B5EF4-FFF2-40B4-BE49-F238E27FC236}">
              <a16:creationId xmlns:a16="http://schemas.microsoft.com/office/drawing/2014/main" id="{41F3DAEC-AF19-4F82-BF8B-0617E8E0BB0A}"/>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503" name="フローチャート: 判断 502">
          <a:extLst>
            <a:ext uri="{FF2B5EF4-FFF2-40B4-BE49-F238E27FC236}">
              <a16:creationId xmlns:a16="http://schemas.microsoft.com/office/drawing/2014/main" id="{5E62DF1E-1306-4237-A96E-7FA934E41973}"/>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504" name="フローチャート: 判断 503">
          <a:extLst>
            <a:ext uri="{FF2B5EF4-FFF2-40B4-BE49-F238E27FC236}">
              <a16:creationId xmlns:a16="http://schemas.microsoft.com/office/drawing/2014/main" id="{E35C1C83-428F-488C-9187-C96C2CCFD809}"/>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505" name="フローチャート: 判断 504">
          <a:extLst>
            <a:ext uri="{FF2B5EF4-FFF2-40B4-BE49-F238E27FC236}">
              <a16:creationId xmlns:a16="http://schemas.microsoft.com/office/drawing/2014/main" id="{ACCC125A-822E-4838-B411-2C24DB7CA04E}"/>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506" name="フローチャート: 判断 505">
          <a:extLst>
            <a:ext uri="{FF2B5EF4-FFF2-40B4-BE49-F238E27FC236}">
              <a16:creationId xmlns:a16="http://schemas.microsoft.com/office/drawing/2014/main" id="{7B2EBDDB-17AB-47D5-8FBA-CF14D477C3BA}"/>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519FD160-89FC-4956-A900-75B33BA6AB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9F90FE6F-52F5-4F3F-B228-A145329F9A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2708B11E-A6D4-48DC-8DBC-1AD8B7215F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6BD52F1E-63A2-4FB0-93AB-4EA7592442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9C3E5F2F-DF46-409E-B2CC-16A977BE93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12" name="楕円 511">
          <a:extLst>
            <a:ext uri="{FF2B5EF4-FFF2-40B4-BE49-F238E27FC236}">
              <a16:creationId xmlns:a16="http://schemas.microsoft.com/office/drawing/2014/main" id="{BCCBD537-A8B5-40FF-A530-9A1D595946DF}"/>
            </a:ext>
          </a:extLst>
        </xdr:cNvPr>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513" name="【認定こども園・幼稚園・保育所】&#10;一人当たり面積該当値テキスト">
          <a:extLst>
            <a:ext uri="{FF2B5EF4-FFF2-40B4-BE49-F238E27FC236}">
              <a16:creationId xmlns:a16="http://schemas.microsoft.com/office/drawing/2014/main" id="{87AE8AA4-DA0C-4462-859E-A1AFACF52B84}"/>
            </a:ext>
          </a:extLst>
        </xdr:cNvPr>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111941</xdr:rowOff>
    </xdr:from>
    <xdr:to>
      <xdr:col>112</xdr:col>
      <xdr:colOff>38100</xdr:colOff>
      <xdr:row>40</xdr:row>
      <xdr:rowOff>42091</xdr:rowOff>
    </xdr:to>
    <xdr:sp macro="" textlink="">
      <xdr:nvSpPr>
        <xdr:cNvPr id="514" name="楕円 513">
          <a:extLst>
            <a:ext uri="{FF2B5EF4-FFF2-40B4-BE49-F238E27FC236}">
              <a16:creationId xmlns:a16="http://schemas.microsoft.com/office/drawing/2014/main" id="{F09DB8E5-C954-4845-AA5F-AE5FDA3D4536}"/>
            </a:ext>
          </a:extLst>
        </xdr:cNvPr>
        <xdr:cNvSpPr/>
      </xdr:nvSpPr>
      <xdr:spPr>
        <a:xfrm>
          <a:off x="21272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162741</xdr:rowOff>
    </xdr:to>
    <xdr:cxnSp macro="">
      <xdr:nvCxnSpPr>
        <xdr:cNvPr id="515" name="直線コネクタ 514">
          <a:extLst>
            <a:ext uri="{FF2B5EF4-FFF2-40B4-BE49-F238E27FC236}">
              <a16:creationId xmlns:a16="http://schemas.microsoft.com/office/drawing/2014/main" id="{30C3A1C7-7471-4861-A87D-0B626FCDEF17}"/>
            </a:ext>
          </a:extLst>
        </xdr:cNvPr>
        <xdr:cNvCxnSpPr/>
      </xdr:nvCxnSpPr>
      <xdr:spPr>
        <a:xfrm flipV="1">
          <a:off x="21323300" y="68427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118473</xdr:rowOff>
    </xdr:from>
    <xdr:to>
      <xdr:col>107</xdr:col>
      <xdr:colOff>101600</xdr:colOff>
      <xdr:row>40</xdr:row>
      <xdr:rowOff>48623</xdr:rowOff>
    </xdr:to>
    <xdr:sp macro="" textlink="">
      <xdr:nvSpPr>
        <xdr:cNvPr id="516" name="楕円 515">
          <a:extLst>
            <a:ext uri="{FF2B5EF4-FFF2-40B4-BE49-F238E27FC236}">
              <a16:creationId xmlns:a16="http://schemas.microsoft.com/office/drawing/2014/main" id="{6F7587B1-5617-40E8-A1A7-A86FAD4880EC}"/>
            </a:ext>
          </a:extLst>
        </xdr:cNvPr>
        <xdr:cNvSpPr/>
      </xdr:nvSpPr>
      <xdr:spPr>
        <a:xfrm>
          <a:off x="20383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162741</xdr:rowOff>
    </xdr:from>
    <xdr:to>
      <xdr:col>111</xdr:col>
      <xdr:colOff>177800</xdr:colOff>
      <xdr:row>39</xdr:row>
      <xdr:rowOff>169273</xdr:rowOff>
    </xdr:to>
    <xdr:cxnSp macro="">
      <xdr:nvCxnSpPr>
        <xdr:cNvPr id="517" name="直線コネクタ 516">
          <a:extLst>
            <a:ext uri="{FF2B5EF4-FFF2-40B4-BE49-F238E27FC236}">
              <a16:creationId xmlns:a16="http://schemas.microsoft.com/office/drawing/2014/main" id="{2F794A8F-1037-4D7C-9EB5-D8CAB7F1735F}"/>
            </a:ext>
          </a:extLst>
        </xdr:cNvPr>
        <xdr:cNvCxnSpPr/>
      </xdr:nvCxnSpPr>
      <xdr:spPr>
        <a:xfrm flipV="1">
          <a:off x="20434300" y="68492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518" name="n_1aveValue【認定こども園・幼稚園・保育所】&#10;一人当たり面積">
          <a:extLst>
            <a:ext uri="{FF2B5EF4-FFF2-40B4-BE49-F238E27FC236}">
              <a16:creationId xmlns:a16="http://schemas.microsoft.com/office/drawing/2014/main" id="{5B402849-CE9D-44B4-A316-A18F188B33E3}"/>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19" name="n_2aveValue【認定こども園・幼稚園・保育所】&#10;一人当たり面積">
          <a:extLst>
            <a:ext uri="{FF2B5EF4-FFF2-40B4-BE49-F238E27FC236}">
              <a16:creationId xmlns:a16="http://schemas.microsoft.com/office/drawing/2014/main" id="{EED9173B-8AFE-4FAD-B53A-286CCCAE059A}"/>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520" name="n_3aveValue【認定こども園・幼稚園・保育所】&#10;一人当たり面積">
          <a:extLst>
            <a:ext uri="{FF2B5EF4-FFF2-40B4-BE49-F238E27FC236}">
              <a16:creationId xmlns:a16="http://schemas.microsoft.com/office/drawing/2014/main" id="{F32CE265-5414-4079-AB3B-E37DC75A5AE5}"/>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33218</xdr:rowOff>
    </xdr:from>
    <xdr:ext cx="469744" cy="259045"/>
    <xdr:sp macro="" textlink="">
      <xdr:nvSpPr>
        <xdr:cNvPr id="521" name="n_1mainValue【認定こども園・幼稚園・保育所】&#10;一人当たり面積">
          <a:extLst>
            <a:ext uri="{FF2B5EF4-FFF2-40B4-BE49-F238E27FC236}">
              <a16:creationId xmlns:a16="http://schemas.microsoft.com/office/drawing/2014/main" id="{327E8EFF-2EEA-47FC-AC0F-BA085B8DBA6B}"/>
            </a:ext>
          </a:extLst>
        </xdr:cNvPr>
        <xdr:cNvSpPr txBox="1"/>
      </xdr:nvSpPr>
      <xdr:spPr>
        <a:xfrm>
          <a:off x="210757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39750</xdr:rowOff>
    </xdr:from>
    <xdr:ext cx="469744" cy="259045"/>
    <xdr:sp macro="" textlink="">
      <xdr:nvSpPr>
        <xdr:cNvPr id="522" name="n_2mainValue【認定こども園・幼稚園・保育所】&#10;一人当たり面積">
          <a:extLst>
            <a:ext uri="{FF2B5EF4-FFF2-40B4-BE49-F238E27FC236}">
              <a16:creationId xmlns:a16="http://schemas.microsoft.com/office/drawing/2014/main" id="{6A05CAC4-E63D-45F6-B81B-7F7F159D80DA}"/>
            </a:ext>
          </a:extLst>
        </xdr:cNvPr>
        <xdr:cNvSpPr txBox="1"/>
      </xdr:nvSpPr>
      <xdr:spPr>
        <a:xfrm>
          <a:off x="20199427" y="68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a:extLst>
            <a:ext uri="{FF2B5EF4-FFF2-40B4-BE49-F238E27FC236}">
              <a16:creationId xmlns:a16="http://schemas.microsoft.com/office/drawing/2014/main" id="{8FD6D538-B186-4A88-9FC0-2211A6DFFF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a:extLst>
            <a:ext uri="{FF2B5EF4-FFF2-40B4-BE49-F238E27FC236}">
              <a16:creationId xmlns:a16="http://schemas.microsoft.com/office/drawing/2014/main" id="{6A5343B8-DA2C-4A77-B0DD-15AFD07BA3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a:extLst>
            <a:ext uri="{FF2B5EF4-FFF2-40B4-BE49-F238E27FC236}">
              <a16:creationId xmlns:a16="http://schemas.microsoft.com/office/drawing/2014/main" id="{3BA34065-8A29-4850-B26C-E22C24795B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a:extLst>
            <a:ext uri="{FF2B5EF4-FFF2-40B4-BE49-F238E27FC236}">
              <a16:creationId xmlns:a16="http://schemas.microsoft.com/office/drawing/2014/main" id="{7BE58B4B-8AF0-4FA3-BF32-61B25C0073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a:extLst>
            <a:ext uri="{FF2B5EF4-FFF2-40B4-BE49-F238E27FC236}">
              <a16:creationId xmlns:a16="http://schemas.microsoft.com/office/drawing/2014/main" id="{DB78F1F8-420D-4D9D-9D6B-B1B6763C0F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a:extLst>
            <a:ext uri="{FF2B5EF4-FFF2-40B4-BE49-F238E27FC236}">
              <a16:creationId xmlns:a16="http://schemas.microsoft.com/office/drawing/2014/main" id="{142CC2A4-2B17-497B-B9C0-B151F776D1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a:extLst>
            <a:ext uri="{FF2B5EF4-FFF2-40B4-BE49-F238E27FC236}">
              <a16:creationId xmlns:a16="http://schemas.microsoft.com/office/drawing/2014/main" id="{6B5522C5-75DD-488E-90BD-3484047A45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a:extLst>
            <a:ext uri="{FF2B5EF4-FFF2-40B4-BE49-F238E27FC236}">
              <a16:creationId xmlns:a16="http://schemas.microsoft.com/office/drawing/2014/main" id="{531C5C7E-907E-477A-9148-1349336C6A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a:extLst>
            <a:ext uri="{FF2B5EF4-FFF2-40B4-BE49-F238E27FC236}">
              <a16:creationId xmlns:a16="http://schemas.microsoft.com/office/drawing/2014/main" id="{D2CC8488-A328-46B9-B0B0-01F0EF4D27C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a:extLst>
            <a:ext uri="{FF2B5EF4-FFF2-40B4-BE49-F238E27FC236}">
              <a16:creationId xmlns:a16="http://schemas.microsoft.com/office/drawing/2014/main" id="{EE3BD696-324D-40E4-96A1-05199B2AF8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3" name="直線コネクタ 532">
          <a:extLst>
            <a:ext uri="{FF2B5EF4-FFF2-40B4-BE49-F238E27FC236}">
              <a16:creationId xmlns:a16="http://schemas.microsoft.com/office/drawing/2014/main" id="{B172D166-347E-40B2-99C0-E5FA88AFE53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4" name="テキスト ボックス 533">
          <a:extLst>
            <a:ext uri="{FF2B5EF4-FFF2-40B4-BE49-F238E27FC236}">
              <a16:creationId xmlns:a16="http://schemas.microsoft.com/office/drawing/2014/main" id="{E9AD1D10-A498-454C-8B45-1414E92CA31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5" name="直線コネクタ 534">
          <a:extLst>
            <a:ext uri="{FF2B5EF4-FFF2-40B4-BE49-F238E27FC236}">
              <a16:creationId xmlns:a16="http://schemas.microsoft.com/office/drawing/2014/main" id="{8B31742F-E015-4369-B16C-6CA6CB8C6C1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6" name="テキスト ボックス 535">
          <a:extLst>
            <a:ext uri="{FF2B5EF4-FFF2-40B4-BE49-F238E27FC236}">
              <a16:creationId xmlns:a16="http://schemas.microsoft.com/office/drawing/2014/main" id="{9695D89B-2E7D-40BF-8C8C-FB7CF1FCEE5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7" name="直線コネクタ 536">
          <a:extLst>
            <a:ext uri="{FF2B5EF4-FFF2-40B4-BE49-F238E27FC236}">
              <a16:creationId xmlns:a16="http://schemas.microsoft.com/office/drawing/2014/main" id="{EE45A9D0-A307-4914-8175-85649858040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8" name="テキスト ボックス 537">
          <a:extLst>
            <a:ext uri="{FF2B5EF4-FFF2-40B4-BE49-F238E27FC236}">
              <a16:creationId xmlns:a16="http://schemas.microsoft.com/office/drawing/2014/main" id="{FC0BB363-34F4-43FD-9A59-3BCA57388C0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9" name="直線コネクタ 538">
          <a:extLst>
            <a:ext uri="{FF2B5EF4-FFF2-40B4-BE49-F238E27FC236}">
              <a16:creationId xmlns:a16="http://schemas.microsoft.com/office/drawing/2014/main" id="{B489E57F-E118-464E-8D05-F96B9F69054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0" name="テキスト ボックス 539">
          <a:extLst>
            <a:ext uri="{FF2B5EF4-FFF2-40B4-BE49-F238E27FC236}">
              <a16:creationId xmlns:a16="http://schemas.microsoft.com/office/drawing/2014/main" id="{1921D4BD-EB40-40D9-9FC2-C3E8D0164AF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1" name="直線コネクタ 540">
          <a:extLst>
            <a:ext uri="{FF2B5EF4-FFF2-40B4-BE49-F238E27FC236}">
              <a16:creationId xmlns:a16="http://schemas.microsoft.com/office/drawing/2014/main" id="{12AA61A0-C39B-4AA1-8D3F-28990E98B41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2" name="テキスト ボックス 541">
          <a:extLst>
            <a:ext uri="{FF2B5EF4-FFF2-40B4-BE49-F238E27FC236}">
              <a16:creationId xmlns:a16="http://schemas.microsoft.com/office/drawing/2014/main" id="{7D42B9AE-0A17-4320-958D-2607E7CF9E2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3" name="直線コネクタ 542">
          <a:extLst>
            <a:ext uri="{FF2B5EF4-FFF2-40B4-BE49-F238E27FC236}">
              <a16:creationId xmlns:a16="http://schemas.microsoft.com/office/drawing/2014/main" id="{F9AA1082-2A6B-4E72-A7A7-C5ED2A455BD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4" name="テキスト ボックス 543">
          <a:extLst>
            <a:ext uri="{FF2B5EF4-FFF2-40B4-BE49-F238E27FC236}">
              <a16:creationId xmlns:a16="http://schemas.microsoft.com/office/drawing/2014/main" id="{F32E822E-450F-40D6-A16E-7F22C0671D1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a16="http://schemas.microsoft.com/office/drawing/2014/main" id="{68F02601-FDF0-4C4D-9A61-ED9B27E4B5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643D719-28CB-4A45-81A9-5BBB8C39872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a:extLst>
            <a:ext uri="{FF2B5EF4-FFF2-40B4-BE49-F238E27FC236}">
              <a16:creationId xmlns:a16="http://schemas.microsoft.com/office/drawing/2014/main" id="{8232A1A1-7528-44C8-9037-F4F6EAF0F0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48" name="直線コネクタ 547">
          <a:extLst>
            <a:ext uri="{FF2B5EF4-FFF2-40B4-BE49-F238E27FC236}">
              <a16:creationId xmlns:a16="http://schemas.microsoft.com/office/drawing/2014/main" id="{0729DE73-6DC1-49CD-9D98-CB31F6F232F9}"/>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49" name="【学校施設】&#10;有形固定資産減価償却率最小値テキスト">
          <a:extLst>
            <a:ext uri="{FF2B5EF4-FFF2-40B4-BE49-F238E27FC236}">
              <a16:creationId xmlns:a16="http://schemas.microsoft.com/office/drawing/2014/main" id="{88100E6B-AA0E-48C1-AF23-EA142F577F2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50" name="直線コネクタ 549">
          <a:extLst>
            <a:ext uri="{FF2B5EF4-FFF2-40B4-BE49-F238E27FC236}">
              <a16:creationId xmlns:a16="http://schemas.microsoft.com/office/drawing/2014/main" id="{C2E96DE7-C537-458B-9D69-3C3A1A1B6F8D}"/>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51" name="【学校施設】&#10;有形固定資産減価償却率最大値テキスト">
          <a:extLst>
            <a:ext uri="{FF2B5EF4-FFF2-40B4-BE49-F238E27FC236}">
              <a16:creationId xmlns:a16="http://schemas.microsoft.com/office/drawing/2014/main" id="{33D74699-DAED-4A70-9E9B-84E94564112A}"/>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52" name="直線コネクタ 551">
          <a:extLst>
            <a:ext uri="{FF2B5EF4-FFF2-40B4-BE49-F238E27FC236}">
              <a16:creationId xmlns:a16="http://schemas.microsoft.com/office/drawing/2014/main" id="{5AF7DA34-F601-4282-98FB-C812F7E95C82}"/>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553" name="【学校施設】&#10;有形固定資産減価償却率平均値テキスト">
          <a:extLst>
            <a:ext uri="{FF2B5EF4-FFF2-40B4-BE49-F238E27FC236}">
              <a16:creationId xmlns:a16="http://schemas.microsoft.com/office/drawing/2014/main" id="{DF25ECBF-3357-4ACE-804B-96B187F3A1E3}"/>
            </a:ext>
          </a:extLst>
        </xdr:cNvPr>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54" name="フローチャート: 判断 553">
          <a:extLst>
            <a:ext uri="{FF2B5EF4-FFF2-40B4-BE49-F238E27FC236}">
              <a16:creationId xmlns:a16="http://schemas.microsoft.com/office/drawing/2014/main" id="{4C05112D-EAAD-4C37-AC05-C74D1BA9A062}"/>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55" name="フローチャート: 判断 554">
          <a:extLst>
            <a:ext uri="{FF2B5EF4-FFF2-40B4-BE49-F238E27FC236}">
              <a16:creationId xmlns:a16="http://schemas.microsoft.com/office/drawing/2014/main" id="{2E3DA9A3-C508-462C-AFED-BD47B6BF710E}"/>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56" name="フローチャート: 判断 555">
          <a:extLst>
            <a:ext uri="{FF2B5EF4-FFF2-40B4-BE49-F238E27FC236}">
              <a16:creationId xmlns:a16="http://schemas.microsoft.com/office/drawing/2014/main" id="{50626587-7BFB-484F-9B43-EBD4CA83A50A}"/>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57" name="フローチャート: 判断 556">
          <a:extLst>
            <a:ext uri="{FF2B5EF4-FFF2-40B4-BE49-F238E27FC236}">
              <a16:creationId xmlns:a16="http://schemas.microsoft.com/office/drawing/2014/main" id="{10AC6056-B1A8-4F6B-8A8B-349B8C464480}"/>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94A40BC-D0FB-4F1F-B57A-EFAAB392C7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EC682CA4-E84B-400D-A487-C1498EB571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C0846C2-291C-4350-B847-3D16EDB546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F1D25835-6AC8-4E6B-8ECF-5DAA612AA8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AA675561-657F-4322-A91D-A5AABF321F6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563" name="楕円 562">
          <a:extLst>
            <a:ext uri="{FF2B5EF4-FFF2-40B4-BE49-F238E27FC236}">
              <a16:creationId xmlns:a16="http://schemas.microsoft.com/office/drawing/2014/main" id="{42751EFA-9C91-47E5-AEB7-2256B989D011}"/>
            </a:ext>
          </a:extLst>
        </xdr:cNvPr>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107242</xdr:rowOff>
    </xdr:from>
    <xdr:ext cx="405111" cy="259045"/>
    <xdr:sp macro="" textlink="">
      <xdr:nvSpPr>
        <xdr:cNvPr id="564" name="【学校施設】&#10;有形固定資産減価償却率該当値テキスト">
          <a:extLst>
            <a:ext uri="{FF2B5EF4-FFF2-40B4-BE49-F238E27FC236}">
              <a16:creationId xmlns:a16="http://schemas.microsoft.com/office/drawing/2014/main" id="{3EE2F09F-77DE-4A83-851C-00C0F015CCDB}"/>
            </a:ext>
          </a:extLst>
        </xdr:cNvPr>
        <xdr:cNvSpPr txBox="1"/>
      </xdr:nvSpPr>
      <xdr:spPr>
        <a:xfrm>
          <a:off x="16357600" y="1005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565" name="楕円 564">
          <a:extLst>
            <a:ext uri="{FF2B5EF4-FFF2-40B4-BE49-F238E27FC236}">
              <a16:creationId xmlns:a16="http://schemas.microsoft.com/office/drawing/2014/main" id="{18ECE898-42DA-4BBD-9208-B64F5B80AB59}"/>
            </a:ext>
          </a:extLst>
        </xdr:cNvPr>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24493</xdr:rowOff>
    </xdr:to>
    <xdr:cxnSp macro="">
      <xdr:nvCxnSpPr>
        <xdr:cNvPr id="566" name="直線コネクタ 565">
          <a:extLst>
            <a:ext uri="{FF2B5EF4-FFF2-40B4-BE49-F238E27FC236}">
              <a16:creationId xmlns:a16="http://schemas.microsoft.com/office/drawing/2014/main" id="{ACBC4495-3509-4F8A-83FF-1D185A74D0D1}"/>
            </a:ext>
          </a:extLst>
        </xdr:cNvPr>
        <xdr:cNvCxnSpPr/>
      </xdr:nvCxnSpPr>
      <xdr:spPr>
        <a:xfrm flipV="1">
          <a:off x="15481300" y="10123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567" name="楕円 566">
          <a:extLst>
            <a:ext uri="{FF2B5EF4-FFF2-40B4-BE49-F238E27FC236}">
              <a16:creationId xmlns:a16="http://schemas.microsoft.com/office/drawing/2014/main" id="{E6A6A35F-A1BA-4A56-84C3-103BFC48FEB9}"/>
            </a:ext>
          </a:extLst>
        </xdr:cNvPr>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24493</xdr:rowOff>
    </xdr:from>
    <xdr:to>
      <xdr:col>81</xdr:col>
      <xdr:colOff>50800</xdr:colOff>
      <xdr:row>59</xdr:row>
      <xdr:rowOff>63681</xdr:rowOff>
    </xdr:to>
    <xdr:cxnSp macro="">
      <xdr:nvCxnSpPr>
        <xdr:cNvPr id="568" name="直線コネクタ 567">
          <a:extLst>
            <a:ext uri="{FF2B5EF4-FFF2-40B4-BE49-F238E27FC236}">
              <a16:creationId xmlns:a16="http://schemas.microsoft.com/office/drawing/2014/main" id="{C424D098-5C37-4166-8785-686FF1F044CF}"/>
            </a:ext>
          </a:extLst>
        </xdr:cNvPr>
        <xdr:cNvCxnSpPr/>
      </xdr:nvCxnSpPr>
      <xdr:spPr>
        <a:xfrm flipV="1">
          <a:off x="14592300" y="101400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69" name="n_1aveValue【学校施設】&#10;有形固定資産減価償却率">
          <a:extLst>
            <a:ext uri="{FF2B5EF4-FFF2-40B4-BE49-F238E27FC236}">
              <a16:creationId xmlns:a16="http://schemas.microsoft.com/office/drawing/2014/main" id="{38E5D7F1-A25F-44CD-B679-7E23ADB26953}"/>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70" name="n_2aveValue【学校施設】&#10;有形固定資産減価償却率">
          <a:extLst>
            <a:ext uri="{FF2B5EF4-FFF2-40B4-BE49-F238E27FC236}">
              <a16:creationId xmlns:a16="http://schemas.microsoft.com/office/drawing/2014/main" id="{A54C70FD-29F0-432C-A79F-7880AEE2C74B}"/>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71" name="n_3aveValue【学校施設】&#10;有形固定資産減価償却率">
          <a:extLst>
            <a:ext uri="{FF2B5EF4-FFF2-40B4-BE49-F238E27FC236}">
              <a16:creationId xmlns:a16="http://schemas.microsoft.com/office/drawing/2014/main" id="{4FF337B6-81ED-40C7-A6AF-92422DD0E55E}"/>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66420</xdr:rowOff>
    </xdr:from>
    <xdr:ext cx="405111" cy="259045"/>
    <xdr:sp macro="" textlink="">
      <xdr:nvSpPr>
        <xdr:cNvPr id="572" name="n_1mainValue【学校施設】&#10;有形固定資産減価償却率">
          <a:extLst>
            <a:ext uri="{FF2B5EF4-FFF2-40B4-BE49-F238E27FC236}">
              <a16:creationId xmlns:a16="http://schemas.microsoft.com/office/drawing/2014/main" id="{C6D9ED67-C324-4749-8327-4142F2A2E716}"/>
            </a:ext>
          </a:extLst>
        </xdr:cNvPr>
        <xdr:cNvSpPr txBox="1"/>
      </xdr:nvSpPr>
      <xdr:spPr>
        <a:xfrm>
          <a:off x="15266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105608</xdr:rowOff>
    </xdr:from>
    <xdr:ext cx="405111" cy="259045"/>
    <xdr:sp macro="" textlink="">
      <xdr:nvSpPr>
        <xdr:cNvPr id="573" name="n_2mainValue【学校施設】&#10;有形固定資産減価償却率">
          <a:extLst>
            <a:ext uri="{FF2B5EF4-FFF2-40B4-BE49-F238E27FC236}">
              <a16:creationId xmlns:a16="http://schemas.microsoft.com/office/drawing/2014/main" id="{4D09DCC0-C742-4A17-ADD2-AA57ECA05B5A}"/>
            </a:ext>
          </a:extLst>
        </xdr:cNvPr>
        <xdr:cNvSpPr txBox="1"/>
      </xdr:nvSpPr>
      <xdr:spPr>
        <a:xfrm>
          <a:off x="14389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C2108A0B-A773-4418-92BC-686B1216DE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5E2EA0EF-70FB-4B37-98D7-15B7756C5C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FB4D4E9C-645A-49B3-B45A-58CCFBD4DC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BA026CC7-6DEB-4FC5-92DF-BE7C7B9CFC3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824C61E2-0EC0-4AAD-94DE-DC46EB01F74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DD2695A4-BE8F-408B-8126-718CC4B5862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202E6D8E-8CD5-4150-AF9D-D743A8BF1C6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AE29CAA0-15DE-40FF-BE12-30B1929F5D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F59F4C31-9D6C-40A7-AD77-324DDC96A73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31CC6D87-83E2-48E1-AC4F-4A184C5D7EE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9695DDC0-282B-45AF-A27D-E2BA73313F4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25472F5A-C779-4DD0-97C0-6521D712B8E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54D775B9-897C-40FF-89D8-F98D8C9D44C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4F7DB499-A277-41CD-AC86-4DD6511EC27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84406FC3-5F6A-4860-B2B8-2E73BAB5798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777F04FF-0F0B-4788-B554-157B1ADF5CB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06A44A08-D179-4D8C-B680-853E9653D1B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2D52A5B0-542A-4E67-9191-F000574514C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76C837A0-E554-475A-9EFA-8BC88C3A379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69E4AF1B-98FD-4DFB-9AA6-AE145A16EA5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a:extLst>
            <a:ext uri="{FF2B5EF4-FFF2-40B4-BE49-F238E27FC236}">
              <a16:creationId xmlns:a16="http://schemas.microsoft.com/office/drawing/2014/main" id="{680FC67E-BCC5-43A5-8FA4-481F1270945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872E9B3D-F500-4F64-B98E-50A109A5D3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1D57081D-CDF9-4CED-9DA9-3436D900124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D28F300-CD3B-4780-98D1-B32BFFCF7B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98" name="直線コネクタ 597">
          <a:extLst>
            <a:ext uri="{FF2B5EF4-FFF2-40B4-BE49-F238E27FC236}">
              <a16:creationId xmlns:a16="http://schemas.microsoft.com/office/drawing/2014/main" id="{C6D87645-C64E-4E67-B310-8BF709F823D2}"/>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99" name="【学校施設】&#10;一人当たり面積最小値テキスト">
          <a:extLst>
            <a:ext uri="{FF2B5EF4-FFF2-40B4-BE49-F238E27FC236}">
              <a16:creationId xmlns:a16="http://schemas.microsoft.com/office/drawing/2014/main" id="{0EE67AF6-5FE7-4AFF-8EDF-F4AD9D36D33B}"/>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600" name="直線コネクタ 599">
          <a:extLst>
            <a:ext uri="{FF2B5EF4-FFF2-40B4-BE49-F238E27FC236}">
              <a16:creationId xmlns:a16="http://schemas.microsoft.com/office/drawing/2014/main" id="{5DE5EDE0-5D42-467E-917A-9D6C376118D7}"/>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601" name="【学校施設】&#10;一人当たり面積最大値テキスト">
          <a:extLst>
            <a:ext uri="{FF2B5EF4-FFF2-40B4-BE49-F238E27FC236}">
              <a16:creationId xmlns:a16="http://schemas.microsoft.com/office/drawing/2014/main" id="{8045742E-37EB-4443-BADB-F15D32EBBCE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602" name="直線コネクタ 601">
          <a:extLst>
            <a:ext uri="{FF2B5EF4-FFF2-40B4-BE49-F238E27FC236}">
              <a16:creationId xmlns:a16="http://schemas.microsoft.com/office/drawing/2014/main" id="{993090FC-0F42-491C-B620-BABEC84ED6BE}"/>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603" name="【学校施設】&#10;一人当たり面積平均値テキスト">
          <a:extLst>
            <a:ext uri="{FF2B5EF4-FFF2-40B4-BE49-F238E27FC236}">
              <a16:creationId xmlns:a16="http://schemas.microsoft.com/office/drawing/2014/main" id="{7D1467BB-4C68-4BEF-92E3-E36041306880}"/>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604" name="フローチャート: 判断 603">
          <a:extLst>
            <a:ext uri="{FF2B5EF4-FFF2-40B4-BE49-F238E27FC236}">
              <a16:creationId xmlns:a16="http://schemas.microsoft.com/office/drawing/2014/main" id="{CF573CB1-B73E-4C51-BB36-8D245F98F706}"/>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605" name="フローチャート: 判断 604">
          <a:extLst>
            <a:ext uri="{FF2B5EF4-FFF2-40B4-BE49-F238E27FC236}">
              <a16:creationId xmlns:a16="http://schemas.microsoft.com/office/drawing/2014/main" id="{20B92441-CA7D-411E-8AD9-26A3F7F7173D}"/>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606" name="フローチャート: 判断 605">
          <a:extLst>
            <a:ext uri="{FF2B5EF4-FFF2-40B4-BE49-F238E27FC236}">
              <a16:creationId xmlns:a16="http://schemas.microsoft.com/office/drawing/2014/main" id="{398D7AD8-1CEC-49C6-9E46-CC0E67F1527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607" name="フローチャート: 判断 606">
          <a:extLst>
            <a:ext uri="{FF2B5EF4-FFF2-40B4-BE49-F238E27FC236}">
              <a16:creationId xmlns:a16="http://schemas.microsoft.com/office/drawing/2014/main" id="{3617FB22-9D31-47C1-9858-C7BCFC2DCB53}"/>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A1B310E-8A7A-4AB2-BFD2-8D8FE1047E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A4A8CF1-1E6E-4103-A719-2FB2AAB41D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47E0C8E9-01F5-4BFD-91E6-73AD56E0DF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9253498D-30A5-4B77-B630-0BC831E2A7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01DE883-A29D-41FE-B427-F88695B2ADF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51308</xdr:rowOff>
    </xdr:from>
    <xdr:to>
      <xdr:col>116</xdr:col>
      <xdr:colOff>114300</xdr:colOff>
      <xdr:row>56</xdr:row>
      <xdr:rowOff>152908</xdr:rowOff>
    </xdr:to>
    <xdr:sp macro="" textlink="">
      <xdr:nvSpPr>
        <xdr:cNvPr id="613" name="楕円 612">
          <a:extLst>
            <a:ext uri="{FF2B5EF4-FFF2-40B4-BE49-F238E27FC236}">
              <a16:creationId xmlns:a16="http://schemas.microsoft.com/office/drawing/2014/main" id="{C372592E-6B79-4859-A6B5-8E7F14E60027}"/>
            </a:ext>
          </a:extLst>
        </xdr:cNvPr>
        <xdr:cNvSpPr/>
      </xdr:nvSpPr>
      <xdr:spPr>
        <a:xfrm>
          <a:off x="22110700" y="96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4335</xdr:rowOff>
    </xdr:from>
    <xdr:ext cx="469744" cy="259045"/>
    <xdr:sp macro="" textlink="">
      <xdr:nvSpPr>
        <xdr:cNvPr id="614" name="【学校施設】&#10;一人当たり面積該当値テキスト">
          <a:extLst>
            <a:ext uri="{FF2B5EF4-FFF2-40B4-BE49-F238E27FC236}">
              <a16:creationId xmlns:a16="http://schemas.microsoft.com/office/drawing/2014/main" id="{0FCFED97-6D76-48E7-94AF-33075F9C70CE}"/>
            </a:ext>
          </a:extLst>
        </xdr:cNvPr>
        <xdr:cNvSpPr txBox="1"/>
      </xdr:nvSpPr>
      <xdr:spPr>
        <a:xfrm>
          <a:off x="22199600" y="960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74930</xdr:rowOff>
    </xdr:from>
    <xdr:to>
      <xdr:col>112</xdr:col>
      <xdr:colOff>38100</xdr:colOff>
      <xdr:row>57</xdr:row>
      <xdr:rowOff>5080</xdr:rowOff>
    </xdr:to>
    <xdr:sp macro="" textlink="">
      <xdr:nvSpPr>
        <xdr:cNvPr id="615" name="楕円 614">
          <a:extLst>
            <a:ext uri="{FF2B5EF4-FFF2-40B4-BE49-F238E27FC236}">
              <a16:creationId xmlns:a16="http://schemas.microsoft.com/office/drawing/2014/main" id="{A84E53DA-4EAB-4951-83EB-F83B8BD9E1C5}"/>
            </a:ext>
          </a:extLst>
        </xdr:cNvPr>
        <xdr:cNvSpPr/>
      </xdr:nvSpPr>
      <xdr:spPr>
        <a:xfrm>
          <a:off x="21272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102108</xdr:rowOff>
    </xdr:from>
    <xdr:to>
      <xdr:col>116</xdr:col>
      <xdr:colOff>63500</xdr:colOff>
      <xdr:row>56</xdr:row>
      <xdr:rowOff>125730</xdr:rowOff>
    </xdr:to>
    <xdr:cxnSp macro="">
      <xdr:nvCxnSpPr>
        <xdr:cNvPr id="616" name="直線コネクタ 615">
          <a:extLst>
            <a:ext uri="{FF2B5EF4-FFF2-40B4-BE49-F238E27FC236}">
              <a16:creationId xmlns:a16="http://schemas.microsoft.com/office/drawing/2014/main" id="{F39D94A3-B720-4B6F-B1BE-0A00676871AE}"/>
            </a:ext>
          </a:extLst>
        </xdr:cNvPr>
        <xdr:cNvCxnSpPr/>
      </xdr:nvCxnSpPr>
      <xdr:spPr>
        <a:xfrm flipV="1">
          <a:off x="21323300" y="9703308"/>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99314</xdr:rowOff>
    </xdr:from>
    <xdr:to>
      <xdr:col>107</xdr:col>
      <xdr:colOff>101600</xdr:colOff>
      <xdr:row>57</xdr:row>
      <xdr:rowOff>29464</xdr:rowOff>
    </xdr:to>
    <xdr:sp macro="" textlink="">
      <xdr:nvSpPr>
        <xdr:cNvPr id="617" name="楕円 616">
          <a:extLst>
            <a:ext uri="{FF2B5EF4-FFF2-40B4-BE49-F238E27FC236}">
              <a16:creationId xmlns:a16="http://schemas.microsoft.com/office/drawing/2014/main" id="{E9D8FC39-C2D8-49A0-9F84-F2D5EFBA8B87}"/>
            </a:ext>
          </a:extLst>
        </xdr:cNvPr>
        <xdr:cNvSpPr/>
      </xdr:nvSpPr>
      <xdr:spPr>
        <a:xfrm>
          <a:off x="20383500" y="97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125730</xdr:rowOff>
    </xdr:from>
    <xdr:to>
      <xdr:col>111</xdr:col>
      <xdr:colOff>177800</xdr:colOff>
      <xdr:row>56</xdr:row>
      <xdr:rowOff>150114</xdr:rowOff>
    </xdr:to>
    <xdr:cxnSp macro="">
      <xdr:nvCxnSpPr>
        <xdr:cNvPr id="618" name="直線コネクタ 617">
          <a:extLst>
            <a:ext uri="{FF2B5EF4-FFF2-40B4-BE49-F238E27FC236}">
              <a16:creationId xmlns:a16="http://schemas.microsoft.com/office/drawing/2014/main" id="{71BB57A0-52A4-48DA-A8E8-A8374DB26293}"/>
            </a:ext>
          </a:extLst>
        </xdr:cNvPr>
        <xdr:cNvCxnSpPr/>
      </xdr:nvCxnSpPr>
      <xdr:spPr>
        <a:xfrm flipV="1">
          <a:off x="20434300" y="972693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619" name="n_1aveValue【学校施設】&#10;一人当たり面積">
          <a:extLst>
            <a:ext uri="{FF2B5EF4-FFF2-40B4-BE49-F238E27FC236}">
              <a16:creationId xmlns:a16="http://schemas.microsoft.com/office/drawing/2014/main" id="{29B8F385-DAD5-4E43-A60E-E37B35681C9B}"/>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620" name="n_2aveValue【学校施設】&#10;一人当たり面積">
          <a:extLst>
            <a:ext uri="{FF2B5EF4-FFF2-40B4-BE49-F238E27FC236}">
              <a16:creationId xmlns:a16="http://schemas.microsoft.com/office/drawing/2014/main" id="{F6B9E7F9-EFAC-49D2-BF54-D2D252A31F60}"/>
            </a:ext>
          </a:extLst>
        </xdr:cNvPr>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621" name="n_3aveValue【学校施設】&#10;一人当たり面積">
          <a:extLst>
            <a:ext uri="{FF2B5EF4-FFF2-40B4-BE49-F238E27FC236}">
              <a16:creationId xmlns:a16="http://schemas.microsoft.com/office/drawing/2014/main" id="{8A6B1FF8-7B11-421C-BDC6-8CCECE17C625}"/>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21607</xdr:rowOff>
    </xdr:from>
    <xdr:ext cx="469744" cy="259045"/>
    <xdr:sp macro="" textlink="">
      <xdr:nvSpPr>
        <xdr:cNvPr id="622" name="n_1mainValue【学校施設】&#10;一人当たり面積">
          <a:extLst>
            <a:ext uri="{FF2B5EF4-FFF2-40B4-BE49-F238E27FC236}">
              <a16:creationId xmlns:a16="http://schemas.microsoft.com/office/drawing/2014/main" id="{7CA93301-2916-40F5-96CE-FAF79A86E707}"/>
            </a:ext>
          </a:extLst>
        </xdr:cNvPr>
        <xdr:cNvSpPr txBox="1"/>
      </xdr:nvSpPr>
      <xdr:spPr>
        <a:xfrm>
          <a:off x="21075727" y="94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45991</xdr:rowOff>
    </xdr:from>
    <xdr:ext cx="469744" cy="259045"/>
    <xdr:sp macro="" textlink="">
      <xdr:nvSpPr>
        <xdr:cNvPr id="623" name="n_2mainValue【学校施設】&#10;一人当たり面積">
          <a:extLst>
            <a:ext uri="{FF2B5EF4-FFF2-40B4-BE49-F238E27FC236}">
              <a16:creationId xmlns:a16="http://schemas.microsoft.com/office/drawing/2014/main" id="{04E4EFB2-58FA-4ED5-87E9-C42A097D7351}"/>
            </a:ext>
          </a:extLst>
        </xdr:cNvPr>
        <xdr:cNvSpPr txBox="1"/>
      </xdr:nvSpPr>
      <xdr:spPr>
        <a:xfrm>
          <a:off x="20199427" y="94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4107CBA-EA14-4A0F-BC50-CA8739E536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75198464-946A-45E4-8235-232E7AEFC4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79FE3E05-8D5A-472D-8177-4628FE99B3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ACB22A6E-C92A-411F-998E-4B75E62355D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6CA4BF74-C081-468D-A382-CFE70E6C911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F006C2C3-E9F8-4723-86AF-83C9164CE9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C8586BF7-ECBE-4194-89EC-95159ADFD9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67BF2BE3-25C5-4E8E-80AB-C603F2CE639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FF4B9497-4D51-4CF6-95EA-425002936A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D7F08022-A8DC-4416-9EE4-71FC05AC15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E09B20E7-2703-430B-8836-F254EA40BB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9963E564-71AF-4090-ACA9-69C8DE42C4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DACCA016-6BB4-4088-86B9-77DCEF6C9E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1E439C78-64BD-45B6-9C19-3CB747827F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6082CA55-5440-4BD6-8AA9-6EA7798E34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DBB13DEA-6723-4ED5-964C-3EE996431DE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6F51F842-90D2-4730-AF06-B42EAC58DF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EE01969A-0C96-40E9-B52B-DF894B4FB2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47F93FFA-E122-4B22-A054-34086C608C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98FD76BB-054C-41AC-87CD-0B83A2654A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8B068FC5-8B31-4ADD-95E8-83D8E28A10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51F895B5-D229-45C4-8014-A881F059D1E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199E642C-BDF0-4882-A81D-1D9F6AB9D44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EA8BE8EA-9E46-4657-8B14-18E88192278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305A5BD-9CDE-4010-B86E-B2046F9C91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95031283-DD24-4C03-9D38-BA32AF4B29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7412F0BC-05A6-4724-80D3-7EF0A960302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a:extLst>
            <a:ext uri="{FF2B5EF4-FFF2-40B4-BE49-F238E27FC236}">
              <a16:creationId xmlns:a16="http://schemas.microsoft.com/office/drawing/2014/main" id="{FC913480-1134-43F7-8B0F-B4E6583D434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39BC2440-B18F-48C0-AA61-27CDFEC73D6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B9C96596-39AD-4337-A5BD-B7D1AAE1737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D3E563FF-010B-41E5-A0E0-090D2A6A117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765B0E85-5A09-4ED4-9AB4-B47C13E2287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DBEB61A3-09EE-483A-A4B0-D65301107DF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BD38E2A6-4FEC-4C70-88F2-217C79C51E5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26A9D4A4-DB3A-4CC2-857C-F44CD552BC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D84B45F1-8CCF-4BFD-A2F9-AE8C703A170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EBFDF93F-7DA9-4F28-940C-07E244A72DE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A69285F1-ABB0-448B-96A8-DFD8052D007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AC8C5CCE-C8A9-4CB8-B6BF-40CB20217D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1D146BF2-C94E-4EEB-8E51-52A8EB7DC82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69FC2889-61B8-4912-93FA-272B78A5B7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65" name="直線コネクタ 664">
          <a:extLst>
            <a:ext uri="{FF2B5EF4-FFF2-40B4-BE49-F238E27FC236}">
              <a16:creationId xmlns:a16="http://schemas.microsoft.com/office/drawing/2014/main" id="{1F14F49D-72DA-4AF3-A784-33571B56970B}"/>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66" name="【公民館】&#10;有形固定資産減価償却率最小値テキスト">
          <a:extLst>
            <a:ext uri="{FF2B5EF4-FFF2-40B4-BE49-F238E27FC236}">
              <a16:creationId xmlns:a16="http://schemas.microsoft.com/office/drawing/2014/main" id="{3C2A7462-E982-4208-A23A-CF90D0D5EAA9}"/>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67" name="直線コネクタ 666">
          <a:extLst>
            <a:ext uri="{FF2B5EF4-FFF2-40B4-BE49-F238E27FC236}">
              <a16:creationId xmlns:a16="http://schemas.microsoft.com/office/drawing/2014/main" id="{63BA966D-8DF0-411D-A42C-8A89941DC3C6}"/>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a:extLst>
            <a:ext uri="{FF2B5EF4-FFF2-40B4-BE49-F238E27FC236}">
              <a16:creationId xmlns:a16="http://schemas.microsoft.com/office/drawing/2014/main" id="{C4CEDC7B-3FCF-4354-87CE-F6D7E50ACFA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a:extLst>
            <a:ext uri="{FF2B5EF4-FFF2-40B4-BE49-F238E27FC236}">
              <a16:creationId xmlns:a16="http://schemas.microsoft.com/office/drawing/2014/main" id="{50B87C83-6D78-49AB-8563-6DD689C5B88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70" name="【公民館】&#10;有形固定資産減価償却率平均値テキスト">
          <a:extLst>
            <a:ext uri="{FF2B5EF4-FFF2-40B4-BE49-F238E27FC236}">
              <a16:creationId xmlns:a16="http://schemas.microsoft.com/office/drawing/2014/main" id="{F1868014-255D-42EE-B9CE-4BC4829ECC3C}"/>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1" name="フローチャート: 判断 670">
          <a:extLst>
            <a:ext uri="{FF2B5EF4-FFF2-40B4-BE49-F238E27FC236}">
              <a16:creationId xmlns:a16="http://schemas.microsoft.com/office/drawing/2014/main" id="{C5181524-E6DE-4172-9B93-DD12620DF1D5}"/>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72" name="フローチャート: 判断 671">
          <a:extLst>
            <a:ext uri="{FF2B5EF4-FFF2-40B4-BE49-F238E27FC236}">
              <a16:creationId xmlns:a16="http://schemas.microsoft.com/office/drawing/2014/main" id="{90F53209-4DA9-4A65-9043-04D6CB05391E}"/>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73" name="フローチャート: 判断 672">
          <a:extLst>
            <a:ext uri="{FF2B5EF4-FFF2-40B4-BE49-F238E27FC236}">
              <a16:creationId xmlns:a16="http://schemas.microsoft.com/office/drawing/2014/main" id="{080C650A-7A4C-4FE0-9FC6-498CF2BEE8A5}"/>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74" name="フローチャート: 判断 673">
          <a:extLst>
            <a:ext uri="{FF2B5EF4-FFF2-40B4-BE49-F238E27FC236}">
              <a16:creationId xmlns:a16="http://schemas.microsoft.com/office/drawing/2014/main" id="{5F55207D-ADA4-43AF-8A84-CE1DB48BB2A1}"/>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833EBC3-8AE2-412A-ABF4-1C321FC09D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2084F995-AA7D-4B1C-B8D7-ABFB74879C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A19432A-4699-4F8D-8F21-A3F6D53CD5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C179DF0-4012-4838-99D3-71E46437B0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F9CF1C5-288E-44EF-BBCA-1B611F6F538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680" name="楕円 679">
          <a:extLst>
            <a:ext uri="{FF2B5EF4-FFF2-40B4-BE49-F238E27FC236}">
              <a16:creationId xmlns:a16="http://schemas.microsoft.com/office/drawing/2014/main" id="{E056F851-E6E8-43B7-B6B8-1FB6E5C77150}"/>
            </a:ext>
          </a:extLst>
        </xdr:cNvPr>
        <xdr:cNvSpPr/>
      </xdr:nvSpPr>
      <xdr:spPr>
        <a:xfrm>
          <a:off x="162687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18522</xdr:rowOff>
    </xdr:from>
    <xdr:ext cx="405111" cy="259045"/>
    <xdr:sp macro="" textlink="">
      <xdr:nvSpPr>
        <xdr:cNvPr id="681" name="【公民館】&#10;有形固定資産減価償却率該当値テキスト">
          <a:extLst>
            <a:ext uri="{FF2B5EF4-FFF2-40B4-BE49-F238E27FC236}">
              <a16:creationId xmlns:a16="http://schemas.microsoft.com/office/drawing/2014/main" id="{2D8AAB72-4031-41F8-B203-0F68BC344A32}"/>
            </a:ext>
          </a:extLst>
        </xdr:cNvPr>
        <xdr:cNvSpPr txBox="1"/>
      </xdr:nvSpPr>
      <xdr:spPr>
        <a:xfrm>
          <a:off x="16357600"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69487</xdr:rowOff>
    </xdr:from>
    <xdr:to>
      <xdr:col>81</xdr:col>
      <xdr:colOff>101600</xdr:colOff>
      <xdr:row>104</xdr:row>
      <xdr:rowOff>171087</xdr:rowOff>
    </xdr:to>
    <xdr:sp macro="" textlink="">
      <xdr:nvSpPr>
        <xdr:cNvPr id="682" name="楕円 681">
          <a:extLst>
            <a:ext uri="{FF2B5EF4-FFF2-40B4-BE49-F238E27FC236}">
              <a16:creationId xmlns:a16="http://schemas.microsoft.com/office/drawing/2014/main" id="{336CA906-BE2C-407C-9069-808794746B78}"/>
            </a:ext>
          </a:extLst>
        </xdr:cNvPr>
        <xdr:cNvSpPr/>
      </xdr:nvSpPr>
      <xdr:spPr>
        <a:xfrm>
          <a:off x="15430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90895</xdr:rowOff>
    </xdr:from>
    <xdr:to>
      <xdr:col>85</xdr:col>
      <xdr:colOff>127000</xdr:colOff>
      <xdr:row>104</xdr:row>
      <xdr:rowOff>120287</xdr:rowOff>
    </xdr:to>
    <xdr:cxnSp macro="">
      <xdr:nvCxnSpPr>
        <xdr:cNvPr id="683" name="直線コネクタ 682">
          <a:extLst>
            <a:ext uri="{FF2B5EF4-FFF2-40B4-BE49-F238E27FC236}">
              <a16:creationId xmlns:a16="http://schemas.microsoft.com/office/drawing/2014/main" id="{EE168AA5-0614-44CC-B137-D5F73E938E36}"/>
            </a:ext>
          </a:extLst>
        </xdr:cNvPr>
        <xdr:cNvCxnSpPr/>
      </xdr:nvCxnSpPr>
      <xdr:spPr>
        <a:xfrm flipV="1">
          <a:off x="15481300" y="1792169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98879</xdr:rowOff>
    </xdr:from>
    <xdr:to>
      <xdr:col>76</xdr:col>
      <xdr:colOff>165100</xdr:colOff>
      <xdr:row>105</xdr:row>
      <xdr:rowOff>29029</xdr:rowOff>
    </xdr:to>
    <xdr:sp macro="" textlink="">
      <xdr:nvSpPr>
        <xdr:cNvPr id="684" name="楕円 683">
          <a:extLst>
            <a:ext uri="{FF2B5EF4-FFF2-40B4-BE49-F238E27FC236}">
              <a16:creationId xmlns:a16="http://schemas.microsoft.com/office/drawing/2014/main" id="{D389F3D7-0926-478B-ABA6-5DAF04CE8AD3}"/>
            </a:ext>
          </a:extLst>
        </xdr:cNvPr>
        <xdr:cNvSpPr/>
      </xdr:nvSpPr>
      <xdr:spPr>
        <a:xfrm>
          <a:off x="14541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104</xdr:row>
      <xdr:rowOff>149679</xdr:rowOff>
    </xdr:to>
    <xdr:cxnSp macro="">
      <xdr:nvCxnSpPr>
        <xdr:cNvPr id="685" name="直線コネクタ 684">
          <a:extLst>
            <a:ext uri="{FF2B5EF4-FFF2-40B4-BE49-F238E27FC236}">
              <a16:creationId xmlns:a16="http://schemas.microsoft.com/office/drawing/2014/main" id="{B1FF167B-52DD-483A-80A8-A19D3B9B1473}"/>
            </a:ext>
          </a:extLst>
        </xdr:cNvPr>
        <xdr:cNvCxnSpPr/>
      </xdr:nvCxnSpPr>
      <xdr:spPr>
        <a:xfrm flipV="1">
          <a:off x="14592300" y="179510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86" name="n_1aveValue【公民館】&#10;有形固定資産減価償却率">
          <a:extLst>
            <a:ext uri="{FF2B5EF4-FFF2-40B4-BE49-F238E27FC236}">
              <a16:creationId xmlns:a16="http://schemas.microsoft.com/office/drawing/2014/main" id="{452231C3-88BF-43C1-99ED-EB66B61F3774}"/>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687" name="n_2aveValue【公民館】&#10;有形固定資産減価償却率">
          <a:extLst>
            <a:ext uri="{FF2B5EF4-FFF2-40B4-BE49-F238E27FC236}">
              <a16:creationId xmlns:a16="http://schemas.microsoft.com/office/drawing/2014/main" id="{86756C27-6EE5-49D5-93E2-A5ED6DBD370C}"/>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88" name="n_3aveValue【公民館】&#10;有形固定資産減価償却率">
          <a:extLst>
            <a:ext uri="{FF2B5EF4-FFF2-40B4-BE49-F238E27FC236}">
              <a16:creationId xmlns:a16="http://schemas.microsoft.com/office/drawing/2014/main" id="{E5DA35BD-8892-4741-BA9D-D4587E879A9F}"/>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162214</xdr:rowOff>
    </xdr:from>
    <xdr:ext cx="405111" cy="259045"/>
    <xdr:sp macro="" textlink="">
      <xdr:nvSpPr>
        <xdr:cNvPr id="689" name="n_1mainValue【公民館】&#10;有形固定資産減価償却率">
          <a:extLst>
            <a:ext uri="{FF2B5EF4-FFF2-40B4-BE49-F238E27FC236}">
              <a16:creationId xmlns:a16="http://schemas.microsoft.com/office/drawing/2014/main" id="{CBAB6E20-3577-4929-8B60-CD5981329796}"/>
            </a:ext>
          </a:extLst>
        </xdr:cNvPr>
        <xdr:cNvSpPr txBox="1"/>
      </xdr:nvSpPr>
      <xdr:spPr>
        <a:xfrm>
          <a:off x="152660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20156</xdr:rowOff>
    </xdr:from>
    <xdr:ext cx="405111" cy="259045"/>
    <xdr:sp macro="" textlink="">
      <xdr:nvSpPr>
        <xdr:cNvPr id="690" name="n_2mainValue【公民館】&#10;有形固定資産減価償却率">
          <a:extLst>
            <a:ext uri="{FF2B5EF4-FFF2-40B4-BE49-F238E27FC236}">
              <a16:creationId xmlns:a16="http://schemas.microsoft.com/office/drawing/2014/main" id="{1838BD36-C28D-4001-8092-889B27818373}"/>
            </a:ext>
          </a:extLst>
        </xdr:cNvPr>
        <xdr:cNvSpPr txBox="1"/>
      </xdr:nvSpPr>
      <xdr:spPr>
        <a:xfrm>
          <a:off x="14389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19F6D783-9C4D-4DEB-A332-E59E2EAF26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2891642E-2971-4271-9857-EA71F8BF69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0166294F-2C31-4078-AC50-A35F32B90B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D7524331-6AFF-45AC-8789-85AC0753799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654ECC61-F104-47C3-BA56-46288EB9F3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C378BFCF-9115-4BCE-9D37-C685ADBEA4D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C5CFB191-E9D2-498E-9A79-7ABB7F26B9A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0A1A7491-387D-4B76-B64E-E9E4B7FC42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D40FF9E8-65AB-4B37-A083-FCAC2175EA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9A5E6299-2DC8-4B89-A478-A117C54A9E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a:extLst>
            <a:ext uri="{FF2B5EF4-FFF2-40B4-BE49-F238E27FC236}">
              <a16:creationId xmlns:a16="http://schemas.microsoft.com/office/drawing/2014/main" id="{2AE0DF76-45E6-4C5B-9B69-F617283EDA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4CDCA080-8E9E-490C-A855-7826B1178E3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a:extLst>
            <a:ext uri="{FF2B5EF4-FFF2-40B4-BE49-F238E27FC236}">
              <a16:creationId xmlns:a16="http://schemas.microsoft.com/office/drawing/2014/main" id="{CC5659A4-7CB8-4222-B38D-21594C82FA6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a:extLst>
            <a:ext uri="{FF2B5EF4-FFF2-40B4-BE49-F238E27FC236}">
              <a16:creationId xmlns:a16="http://schemas.microsoft.com/office/drawing/2014/main" id="{A01EE5EE-0115-4AC0-A341-F8BD72686C3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a:extLst>
            <a:ext uri="{FF2B5EF4-FFF2-40B4-BE49-F238E27FC236}">
              <a16:creationId xmlns:a16="http://schemas.microsoft.com/office/drawing/2014/main" id="{C94613A5-257B-4B32-BE04-22179EDDF5E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a:extLst>
            <a:ext uri="{FF2B5EF4-FFF2-40B4-BE49-F238E27FC236}">
              <a16:creationId xmlns:a16="http://schemas.microsoft.com/office/drawing/2014/main" id="{282E3826-FC74-4B84-9CE6-E2A99EDA5FE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a:extLst>
            <a:ext uri="{FF2B5EF4-FFF2-40B4-BE49-F238E27FC236}">
              <a16:creationId xmlns:a16="http://schemas.microsoft.com/office/drawing/2014/main" id="{84E7F3CD-BFCB-4565-83D9-A97CFD36F6B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a:extLst>
            <a:ext uri="{FF2B5EF4-FFF2-40B4-BE49-F238E27FC236}">
              <a16:creationId xmlns:a16="http://schemas.microsoft.com/office/drawing/2014/main" id="{06E1FF81-337B-4A9C-A9C2-1996F127D74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a:extLst>
            <a:ext uri="{FF2B5EF4-FFF2-40B4-BE49-F238E27FC236}">
              <a16:creationId xmlns:a16="http://schemas.microsoft.com/office/drawing/2014/main" id="{0496C9D3-EA35-4A4E-9366-E079CB5995B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a:extLst>
            <a:ext uri="{FF2B5EF4-FFF2-40B4-BE49-F238E27FC236}">
              <a16:creationId xmlns:a16="http://schemas.microsoft.com/office/drawing/2014/main" id="{2AB11CF5-1966-4093-88D6-798286DB20D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5EF2CA11-1486-47C1-A569-C099AA1192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094188CE-D26F-4D29-8721-716F75C942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a:extLst>
            <a:ext uri="{FF2B5EF4-FFF2-40B4-BE49-F238E27FC236}">
              <a16:creationId xmlns:a16="http://schemas.microsoft.com/office/drawing/2014/main" id="{D5D30A55-5891-495E-8827-D74FFE6B7CA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14" name="直線コネクタ 713">
          <a:extLst>
            <a:ext uri="{FF2B5EF4-FFF2-40B4-BE49-F238E27FC236}">
              <a16:creationId xmlns:a16="http://schemas.microsoft.com/office/drawing/2014/main" id="{FEF60A8E-B6C2-4744-8111-E2A1C166CB9B}"/>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15" name="【公民館】&#10;一人当たり面積最小値テキスト">
          <a:extLst>
            <a:ext uri="{FF2B5EF4-FFF2-40B4-BE49-F238E27FC236}">
              <a16:creationId xmlns:a16="http://schemas.microsoft.com/office/drawing/2014/main" id="{28AEC344-A541-4DD1-9893-B51ED6F962AC}"/>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16" name="直線コネクタ 715">
          <a:extLst>
            <a:ext uri="{FF2B5EF4-FFF2-40B4-BE49-F238E27FC236}">
              <a16:creationId xmlns:a16="http://schemas.microsoft.com/office/drawing/2014/main" id="{3472DBBE-4862-4D1C-84A1-D7BC8CD82FAD}"/>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17" name="【公民館】&#10;一人当たり面積最大値テキスト">
          <a:extLst>
            <a:ext uri="{FF2B5EF4-FFF2-40B4-BE49-F238E27FC236}">
              <a16:creationId xmlns:a16="http://schemas.microsoft.com/office/drawing/2014/main" id="{F850AFF0-AB3D-4154-AFE5-2F1AC7FF1BE3}"/>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18" name="直線コネクタ 717">
          <a:extLst>
            <a:ext uri="{FF2B5EF4-FFF2-40B4-BE49-F238E27FC236}">
              <a16:creationId xmlns:a16="http://schemas.microsoft.com/office/drawing/2014/main" id="{E4302354-1E4B-4786-983B-82D073FBE679}"/>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719" name="【公民館】&#10;一人当たり面積平均値テキスト">
          <a:extLst>
            <a:ext uri="{FF2B5EF4-FFF2-40B4-BE49-F238E27FC236}">
              <a16:creationId xmlns:a16="http://schemas.microsoft.com/office/drawing/2014/main" id="{F2EC97EC-E8A7-4F02-AFD3-2F0D0A576778}"/>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20" name="フローチャート: 判断 719">
          <a:extLst>
            <a:ext uri="{FF2B5EF4-FFF2-40B4-BE49-F238E27FC236}">
              <a16:creationId xmlns:a16="http://schemas.microsoft.com/office/drawing/2014/main" id="{D61786E0-C8D1-47A0-822B-1CAE47D87B9C}"/>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21" name="フローチャート: 判断 720">
          <a:extLst>
            <a:ext uri="{FF2B5EF4-FFF2-40B4-BE49-F238E27FC236}">
              <a16:creationId xmlns:a16="http://schemas.microsoft.com/office/drawing/2014/main" id="{E9D1CD8A-51DA-44E1-8C2A-D5AF9AF0905C}"/>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22" name="フローチャート: 判断 721">
          <a:extLst>
            <a:ext uri="{FF2B5EF4-FFF2-40B4-BE49-F238E27FC236}">
              <a16:creationId xmlns:a16="http://schemas.microsoft.com/office/drawing/2014/main" id="{2A6D2D35-E896-4AE5-A6A0-510164AEFDEE}"/>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23" name="フローチャート: 判断 722">
          <a:extLst>
            <a:ext uri="{FF2B5EF4-FFF2-40B4-BE49-F238E27FC236}">
              <a16:creationId xmlns:a16="http://schemas.microsoft.com/office/drawing/2014/main" id="{6CA92844-46B7-4E9F-8C66-3E429DD80269}"/>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797CBD22-89F2-4232-8614-9068B1ED0C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6B3196FC-8BBC-49D2-8F34-95BDE6E288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3D754890-2638-490C-B8B0-41BA8E19EE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66EADE84-0552-4757-8FFB-F65A084707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A4C2FEC2-DA78-4006-BF7A-A0A76255AC4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83820</xdr:rowOff>
    </xdr:from>
    <xdr:to>
      <xdr:col>116</xdr:col>
      <xdr:colOff>114300</xdr:colOff>
      <xdr:row>108</xdr:row>
      <xdr:rowOff>13970</xdr:rowOff>
    </xdr:to>
    <xdr:sp macro="" textlink="">
      <xdr:nvSpPr>
        <xdr:cNvPr id="729" name="楕円 728">
          <a:extLst>
            <a:ext uri="{FF2B5EF4-FFF2-40B4-BE49-F238E27FC236}">
              <a16:creationId xmlns:a16="http://schemas.microsoft.com/office/drawing/2014/main" id="{C27CC830-7B78-46BD-8C9C-190E05FFB3E0}"/>
            </a:ext>
          </a:extLst>
        </xdr:cNvPr>
        <xdr:cNvSpPr/>
      </xdr:nvSpPr>
      <xdr:spPr>
        <a:xfrm>
          <a:off x="22110700" y="184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62247</xdr:rowOff>
    </xdr:from>
    <xdr:ext cx="469744" cy="259045"/>
    <xdr:sp macro="" textlink="">
      <xdr:nvSpPr>
        <xdr:cNvPr id="730" name="【公民館】&#10;一人当たり面積該当値テキスト">
          <a:extLst>
            <a:ext uri="{FF2B5EF4-FFF2-40B4-BE49-F238E27FC236}">
              <a16:creationId xmlns:a16="http://schemas.microsoft.com/office/drawing/2014/main" id="{E9837D20-944F-4EA8-A899-65C974BA2A2E}"/>
            </a:ext>
          </a:extLst>
        </xdr:cNvPr>
        <xdr:cNvSpPr txBox="1"/>
      </xdr:nvSpPr>
      <xdr:spPr>
        <a:xfrm>
          <a:off x="22199600"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86361</xdr:rowOff>
    </xdr:from>
    <xdr:to>
      <xdr:col>112</xdr:col>
      <xdr:colOff>38100</xdr:colOff>
      <xdr:row>108</xdr:row>
      <xdr:rowOff>16511</xdr:rowOff>
    </xdr:to>
    <xdr:sp macro="" textlink="">
      <xdr:nvSpPr>
        <xdr:cNvPr id="731" name="楕円 730">
          <a:extLst>
            <a:ext uri="{FF2B5EF4-FFF2-40B4-BE49-F238E27FC236}">
              <a16:creationId xmlns:a16="http://schemas.microsoft.com/office/drawing/2014/main" id="{6C1E7923-4DFD-4351-84B1-1CB93DD0E8E1}"/>
            </a:ext>
          </a:extLst>
        </xdr:cNvPr>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134620</xdr:rowOff>
    </xdr:from>
    <xdr:to>
      <xdr:col>116</xdr:col>
      <xdr:colOff>63500</xdr:colOff>
      <xdr:row>107</xdr:row>
      <xdr:rowOff>137161</xdr:rowOff>
    </xdr:to>
    <xdr:cxnSp macro="">
      <xdr:nvCxnSpPr>
        <xdr:cNvPr id="732" name="直線コネクタ 731">
          <a:extLst>
            <a:ext uri="{FF2B5EF4-FFF2-40B4-BE49-F238E27FC236}">
              <a16:creationId xmlns:a16="http://schemas.microsoft.com/office/drawing/2014/main" id="{5D4BDE45-B167-4A6F-A240-EA85B9231C6D}"/>
            </a:ext>
          </a:extLst>
        </xdr:cNvPr>
        <xdr:cNvCxnSpPr/>
      </xdr:nvCxnSpPr>
      <xdr:spPr>
        <a:xfrm flipV="1">
          <a:off x="21323300" y="184797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88900</xdr:rowOff>
    </xdr:from>
    <xdr:to>
      <xdr:col>107</xdr:col>
      <xdr:colOff>101600</xdr:colOff>
      <xdr:row>108</xdr:row>
      <xdr:rowOff>19050</xdr:rowOff>
    </xdr:to>
    <xdr:sp macro="" textlink="">
      <xdr:nvSpPr>
        <xdr:cNvPr id="733" name="楕円 732">
          <a:extLst>
            <a:ext uri="{FF2B5EF4-FFF2-40B4-BE49-F238E27FC236}">
              <a16:creationId xmlns:a16="http://schemas.microsoft.com/office/drawing/2014/main" id="{4D4CFE84-0CCB-41F0-BF58-B94041B17214}"/>
            </a:ext>
          </a:extLst>
        </xdr:cNvPr>
        <xdr:cNvSpPr/>
      </xdr:nvSpPr>
      <xdr:spPr>
        <a:xfrm>
          <a:off x="203835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137161</xdr:rowOff>
    </xdr:from>
    <xdr:to>
      <xdr:col>111</xdr:col>
      <xdr:colOff>177800</xdr:colOff>
      <xdr:row>107</xdr:row>
      <xdr:rowOff>139700</xdr:rowOff>
    </xdr:to>
    <xdr:cxnSp macro="">
      <xdr:nvCxnSpPr>
        <xdr:cNvPr id="734" name="直線コネクタ 733">
          <a:extLst>
            <a:ext uri="{FF2B5EF4-FFF2-40B4-BE49-F238E27FC236}">
              <a16:creationId xmlns:a16="http://schemas.microsoft.com/office/drawing/2014/main" id="{77BE3166-CCC4-43AA-809B-92484BCFF90C}"/>
            </a:ext>
          </a:extLst>
        </xdr:cNvPr>
        <xdr:cNvCxnSpPr/>
      </xdr:nvCxnSpPr>
      <xdr:spPr>
        <a:xfrm flipV="1">
          <a:off x="20434300" y="184823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735" name="n_1aveValue【公民館】&#10;一人当たり面積">
          <a:extLst>
            <a:ext uri="{FF2B5EF4-FFF2-40B4-BE49-F238E27FC236}">
              <a16:creationId xmlns:a16="http://schemas.microsoft.com/office/drawing/2014/main" id="{846DE4BA-A97D-4CBD-A545-EFA3CCB05632}"/>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736" name="n_2aveValue【公民館】&#10;一人当たり面積">
          <a:extLst>
            <a:ext uri="{FF2B5EF4-FFF2-40B4-BE49-F238E27FC236}">
              <a16:creationId xmlns:a16="http://schemas.microsoft.com/office/drawing/2014/main" id="{0C03DE61-2B24-4717-BF6B-8E2003A9E8EA}"/>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37" name="n_3aveValue【公民館】&#10;一人当たり面積">
          <a:extLst>
            <a:ext uri="{FF2B5EF4-FFF2-40B4-BE49-F238E27FC236}">
              <a16:creationId xmlns:a16="http://schemas.microsoft.com/office/drawing/2014/main" id="{294250FA-9FCB-4182-9E52-9EE214113427}"/>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7638</xdr:rowOff>
    </xdr:from>
    <xdr:ext cx="469744" cy="259045"/>
    <xdr:sp macro="" textlink="">
      <xdr:nvSpPr>
        <xdr:cNvPr id="738" name="n_1mainValue【公民館】&#10;一人当たり面積">
          <a:extLst>
            <a:ext uri="{FF2B5EF4-FFF2-40B4-BE49-F238E27FC236}">
              <a16:creationId xmlns:a16="http://schemas.microsoft.com/office/drawing/2014/main" id="{4ACFBA08-3EFE-4548-AF2C-3325DA605D94}"/>
            </a:ext>
          </a:extLst>
        </xdr:cNvPr>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10177</xdr:rowOff>
    </xdr:from>
    <xdr:ext cx="469744" cy="259045"/>
    <xdr:sp macro="" textlink="">
      <xdr:nvSpPr>
        <xdr:cNvPr id="739" name="n_2mainValue【公民館】&#10;一人当たり面積">
          <a:extLst>
            <a:ext uri="{FF2B5EF4-FFF2-40B4-BE49-F238E27FC236}">
              <a16:creationId xmlns:a16="http://schemas.microsoft.com/office/drawing/2014/main" id="{D852A1A3-F985-440D-A376-17DE24F63C5F}"/>
            </a:ext>
          </a:extLst>
        </xdr:cNvPr>
        <xdr:cNvSpPr txBox="1"/>
      </xdr:nvSpPr>
      <xdr:spPr>
        <a:xfrm>
          <a:off x="20199427" y="185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F12A7211-3838-4BBA-80EA-B920B23D7E8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7C4B144D-BB5E-475D-A2A0-041264D44C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529C481A-79EB-4D66-8D4D-DD9C36F59D3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類似団体に比べ数値が高い中で特徴的なものとしては、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人当たり延長、</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人当たり有形固定資産額、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人当たり有形固定資産額、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人当たり面積、以上の項目が見て取れる。道路については、集落が点在していることや主な移動手段が車輌であること、さらに合併時の新町建設計画において新町の中心部と各地域の中心部が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分以内で到達できるように道路整備をする「島内基幹道路整備による</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分構想」を掲げ整備事業を行っていることなどから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人当たりの延長が類似団体と比べ数値が高くなっていると思われる。橋りょう・トンネルについては、山間部が町の</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80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占めていることから、類似団体に比べ、その数が多いためと考えられる。港湾・漁港については、離島であることから、類似団体に比べ、その数が多いためと考えられる。学校施設については、合併前に旧町村で整備したものがほとんどであり、統廃合が進んでいるものの、集落が点在していること、遠方においては通学手段が車に限られることなどから、これ以上の統廃合が難しく、人口に対してその数が多いため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4E2AAA-34C1-4A6A-A728-F1F48FE7C9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28BCD8-C889-469D-91D7-760D1F51AA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5E75E7-C2B8-4049-BA27-66FE6C4F29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050361-13BC-4220-B123-D022EE71F22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783242-F5FD-4828-9478-EF13305B61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F56B95-C76A-48B7-9372-C08AC5F4D2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417038-AE57-487B-92B4-9D18B0802B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1D4FD4-A6D0-4C65-AB46-067F241D8FF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6FD649-A717-4699-957B-627A748DF6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05ED7E-1CCA-4AB5-9172-0D90D6F6B3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14,307
14,228
242.82
16,080,538
15,844,327
182,605
8,747,471
23,087,525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8890F8-957A-4A85-8C87-107D6505D8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B56740-D3AE-4953-9640-814C95BD60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CE0E7B-67D6-4AE7-841A-2273B8D84F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FC8EFC-3BD3-433A-8FFD-A33FE6F91D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53A500-48F2-4DC8-9C51-7FD8548F31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6DF9B4E-6E43-4394-A48B-AA997343994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84266B-AAC7-4D3C-AE49-BAB695CA35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B4C5A8-CDE6-4507-96BF-94F3A97D3BF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885C0D-DE91-4DEB-AB9B-004CF50BE16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86CD5F-54C0-4B98-AAED-DF387AE9FE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23C8BB-3366-425D-9262-F120279236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96BC692-B590-438B-A5B7-AEF73F6B7C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EAFA6B-7B4C-49EF-B0F7-2691A7CC8B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F4A240-87BE-401A-8657-2AC18A8335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A52383-FD0A-45C3-8565-A3A1400175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EF65B2E-AD4D-49BF-972C-3D78A9449BD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079434-A954-4732-8FEA-4D1A60AA5D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61E9E8-7FAB-4CC9-B970-F205E9EE36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759F64-4355-4FC2-8654-8EDA772CCB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E34526C-069D-445F-BE5A-39505D90D21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F19D7DD-2D44-40AA-AB78-425E0639E3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1AB5B26-C9AA-4747-ADCE-3ABBCF08A6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F61571F-B6B6-4DBF-B6AF-5A5E38D5B5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7A9FB4D-3161-4C26-A7F2-16B97F322F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86E7494-7CF5-4CFA-A707-06636584DF8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58EE16C-2957-45E9-96EE-B1A322460D1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A65D872-DB22-489F-B224-5F7E0A0359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417DE1A-80A4-4980-9569-0F4A6B3234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7871E35-9333-4855-8A47-8715A04C52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FB17679-6C67-4842-9D3E-D0B762236D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5FA1F18-B498-486F-B86D-16CAD20A616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EB305F2-F0DC-44FC-A94A-0D8442D240E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7F4924D-4255-4A88-B9A3-9C100EEBB2B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8259B26-933C-48B2-B8DB-E727E41D7D1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3A3A4B2-55A7-4FCE-B8F1-9D5C3DEF12B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A1C54EB-963B-4C5F-A514-6884F225DD0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85B5BF5A-E5C8-453D-BB9B-25336EA3A54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A78C792-2CF3-4BE4-8A99-00B0B72202E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11EF14F-88D2-42AF-B52E-793EB102A57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B8672FF-D317-4359-ACC1-47399818EC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207A53F-53DF-47A1-85D1-7A8BF87FDB6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0DE2DF8-4A9A-42D8-ADBD-678E049A6C1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3EB45A9-906E-4F10-963E-3E71931854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214BFAB5-ED3E-43BD-BBFC-03EB0F6BB07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0794969-FA09-4CFB-A812-628AA48B05F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4ABEEB06-DB81-42F8-A4BF-E4943F10DF71}"/>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CD26ACF6-C1FA-420B-8605-53685E3EC4D8}"/>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4E421874-6365-45A7-84B3-F9ADAB72E434}"/>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48CEA1F3-2E73-4A3D-96B4-A5CF7592CC71}"/>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A004E8C3-0C5A-45B8-8F6B-998F023D61A7}"/>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2" name="【図書館】&#10;有形固定資産減価償却率平均値テキスト">
          <a:extLst>
            <a:ext uri="{FF2B5EF4-FFF2-40B4-BE49-F238E27FC236}">
              <a16:creationId xmlns:a16="http://schemas.microsoft.com/office/drawing/2014/main" id="{66B8C53E-B207-4320-ADC4-7D9E66AE8E0F}"/>
            </a:ext>
          </a:extLst>
        </xdr:cNvPr>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B8BA8C96-B206-4F93-9161-C80A99C0E6D6}"/>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25E5562F-9743-4FE3-9B3F-1F000E3DEE9D}"/>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id="{4006F731-85BB-44A1-A166-AEF881BE931B}"/>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id="{CCC05C3D-E563-43D8-A344-E8C5F8495850}"/>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A82AD30-3790-4019-B1B7-383F8EF80F1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C3E3600-972D-4432-907B-5103D37064F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943785C-83B3-44D0-8357-6DDDB6EB0E2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A03A0EA-3B1F-468F-919C-A07104E659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AC9DFCC-9E51-4BE2-860A-ABA4A894D0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2" name="楕円 71">
          <a:extLst>
            <a:ext uri="{FF2B5EF4-FFF2-40B4-BE49-F238E27FC236}">
              <a16:creationId xmlns:a16="http://schemas.microsoft.com/office/drawing/2014/main" id="{6EF19EDB-96F1-41B2-B120-2BA02860B0A0}"/>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47914</xdr:rowOff>
    </xdr:from>
    <xdr:ext cx="405111" cy="259045"/>
    <xdr:sp macro="" textlink="">
      <xdr:nvSpPr>
        <xdr:cNvPr id="73" name="【図書館】&#10;有形固定資産減価償却率該当値テキスト">
          <a:extLst>
            <a:ext uri="{FF2B5EF4-FFF2-40B4-BE49-F238E27FC236}">
              <a16:creationId xmlns:a16="http://schemas.microsoft.com/office/drawing/2014/main" id="{9E22F0B9-3915-4313-8681-A30B4B178431}"/>
            </a:ext>
          </a:extLst>
        </xdr:cNvPr>
        <xdr:cNvSpPr txBox="1"/>
      </xdr:nvSpPr>
      <xdr:spPr>
        <a:xfrm>
          <a:off x="4673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4" name="楕円 73">
          <a:extLst>
            <a:ext uri="{FF2B5EF4-FFF2-40B4-BE49-F238E27FC236}">
              <a16:creationId xmlns:a16="http://schemas.microsoft.com/office/drawing/2014/main" id="{F42D1B21-950C-4F8F-8B17-BA3684BAF82A}"/>
            </a:ext>
          </a:extLst>
        </xdr:cNvPr>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152944</xdr:rowOff>
    </xdr:to>
    <xdr:cxnSp macro="">
      <xdr:nvCxnSpPr>
        <xdr:cNvPr id="75" name="直線コネクタ 74">
          <a:extLst>
            <a:ext uri="{FF2B5EF4-FFF2-40B4-BE49-F238E27FC236}">
              <a16:creationId xmlns:a16="http://schemas.microsoft.com/office/drawing/2014/main" id="{EA2ABACB-0389-494E-A4E3-77A9F49A02C9}"/>
            </a:ext>
          </a:extLst>
        </xdr:cNvPr>
        <xdr:cNvCxnSpPr/>
      </xdr:nvCxnSpPr>
      <xdr:spPr>
        <a:xfrm flipV="1">
          <a:off x="3797300" y="663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134801</xdr:rowOff>
    </xdr:from>
    <xdr:to>
      <xdr:col>15</xdr:col>
      <xdr:colOff>101600</xdr:colOff>
      <xdr:row>39</xdr:row>
      <xdr:rowOff>64951</xdr:rowOff>
    </xdr:to>
    <xdr:sp macro="" textlink="">
      <xdr:nvSpPr>
        <xdr:cNvPr id="76" name="楕円 75">
          <a:extLst>
            <a:ext uri="{FF2B5EF4-FFF2-40B4-BE49-F238E27FC236}">
              <a16:creationId xmlns:a16="http://schemas.microsoft.com/office/drawing/2014/main" id="{78AFD733-F718-4286-B0A6-19F69FF449AB}"/>
            </a:ext>
          </a:extLst>
        </xdr:cNvPr>
        <xdr:cNvSpPr/>
      </xdr:nvSpPr>
      <xdr:spPr>
        <a:xfrm>
          <a:off x="2857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14151</xdr:rowOff>
    </xdr:to>
    <xdr:cxnSp macro="">
      <xdr:nvCxnSpPr>
        <xdr:cNvPr id="77" name="直線コネクタ 76">
          <a:extLst>
            <a:ext uri="{FF2B5EF4-FFF2-40B4-BE49-F238E27FC236}">
              <a16:creationId xmlns:a16="http://schemas.microsoft.com/office/drawing/2014/main" id="{2C6EDC86-773B-4B37-BD05-9A42854CDB7B}"/>
            </a:ext>
          </a:extLst>
        </xdr:cNvPr>
        <xdr:cNvCxnSpPr/>
      </xdr:nvCxnSpPr>
      <xdr:spPr>
        <a:xfrm flipV="1">
          <a:off x="2908300" y="66680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140261</xdr:rowOff>
    </xdr:from>
    <xdr:ext cx="405111" cy="259045"/>
    <xdr:sp macro="" textlink="">
      <xdr:nvSpPr>
        <xdr:cNvPr id="78" name="n_1aveValue【図書館】&#10;有形固定資産減価償却率">
          <a:extLst>
            <a:ext uri="{FF2B5EF4-FFF2-40B4-BE49-F238E27FC236}">
              <a16:creationId xmlns:a16="http://schemas.microsoft.com/office/drawing/2014/main" id="{5CB20415-49EB-44E8-8060-6A55570153D6}"/>
            </a:ext>
          </a:extLst>
        </xdr:cNvPr>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79" name="n_2aveValue【図書館】&#10;有形固定資産減価償却率">
          <a:extLst>
            <a:ext uri="{FF2B5EF4-FFF2-40B4-BE49-F238E27FC236}">
              <a16:creationId xmlns:a16="http://schemas.microsoft.com/office/drawing/2014/main" id="{9372CF65-04CF-4029-A718-6DD11EB66ABA}"/>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0" name="n_3aveValue【図書館】&#10;有形固定資産減価償却率">
          <a:extLst>
            <a:ext uri="{FF2B5EF4-FFF2-40B4-BE49-F238E27FC236}">
              <a16:creationId xmlns:a16="http://schemas.microsoft.com/office/drawing/2014/main" id="{8295FFC7-172A-4D7D-B9FD-6788A6D7A07D}"/>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23421</xdr:rowOff>
    </xdr:from>
    <xdr:ext cx="405111" cy="259045"/>
    <xdr:sp macro="" textlink="">
      <xdr:nvSpPr>
        <xdr:cNvPr id="81" name="n_1mainValue【図書館】&#10;有形固定資産減価償却率">
          <a:extLst>
            <a:ext uri="{FF2B5EF4-FFF2-40B4-BE49-F238E27FC236}">
              <a16:creationId xmlns:a16="http://schemas.microsoft.com/office/drawing/2014/main" id="{37AD1B9F-8733-4D2D-9C3B-D98ECA758E7C}"/>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2" name="n_2mainValue【図書館】&#10;有形固定資産減価償却率">
          <a:extLst>
            <a:ext uri="{FF2B5EF4-FFF2-40B4-BE49-F238E27FC236}">
              <a16:creationId xmlns:a16="http://schemas.microsoft.com/office/drawing/2014/main" id="{E81FD9E0-01D5-49A2-B6E7-2C715AF3BDA4}"/>
            </a:ext>
          </a:extLst>
        </xdr:cNvPr>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9FB901D6-0090-4E47-B2DA-4EFD27CFB7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4DA674A7-21C3-47C3-8B2E-B0221AE031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4613A986-EFBC-4761-8929-B65E469621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D759534E-4B48-49FA-9DFE-FCDAFF8662C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2151D68F-05FB-4B90-A7AC-3C5E6A5F0C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6A94EEC5-0F29-4E9E-91D5-4C9A8DD3AC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73EC67B8-D8B7-4F81-8A57-75458C427F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D69FE9A2-7301-4E2F-8AA3-2C2292BCA1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EE3414A1-8570-4AAD-AF1E-B61E132E7C9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7E637BA0-2AFA-48CF-9447-58B2C63C18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29946233-63CC-435A-BDB9-1FD16798B83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782560B8-495D-44D3-BEEE-00FE7B9EA21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4524BA3E-0DC9-4168-B219-00116427F43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D205BB54-3A10-471D-8790-C68BA653678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4B13A003-3783-4A6D-96EC-70EB289EA99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4E340931-24A8-42B2-9895-6E9F7766A1A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E84BC6D-011D-41EF-ACF6-C4DB63655A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EB38EC1F-BF67-4866-8AA7-92A53CAF226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97DA41C0-7D1C-405D-9DC4-9CC79FB8F6E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B1D81340-E287-470D-AB3B-4E04AB844B9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50EF9E0F-79EA-4A84-9874-AD6D5E4A35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3B4B2B6B-B873-4CF8-AE9C-9731EFFEC15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AA8AC20-DC4E-4A0D-A11D-8B865C2051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a:extLst>
            <a:ext uri="{FF2B5EF4-FFF2-40B4-BE49-F238E27FC236}">
              <a16:creationId xmlns:a16="http://schemas.microsoft.com/office/drawing/2014/main" id="{E0CDEB7B-6812-4D6F-9BF7-4983287908E2}"/>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a:extLst>
            <a:ext uri="{FF2B5EF4-FFF2-40B4-BE49-F238E27FC236}">
              <a16:creationId xmlns:a16="http://schemas.microsoft.com/office/drawing/2014/main" id="{8B771755-200F-43FF-AA30-5F5C2AA44906}"/>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a:extLst>
            <a:ext uri="{FF2B5EF4-FFF2-40B4-BE49-F238E27FC236}">
              <a16:creationId xmlns:a16="http://schemas.microsoft.com/office/drawing/2014/main" id="{7A36CC7D-5B24-4C37-99DF-A1795F7BE9CB}"/>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a:extLst>
            <a:ext uri="{FF2B5EF4-FFF2-40B4-BE49-F238E27FC236}">
              <a16:creationId xmlns:a16="http://schemas.microsoft.com/office/drawing/2014/main" id="{5762B6F9-A681-445F-AD7B-7259FBCB4810}"/>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a:extLst>
            <a:ext uri="{FF2B5EF4-FFF2-40B4-BE49-F238E27FC236}">
              <a16:creationId xmlns:a16="http://schemas.microsoft.com/office/drawing/2014/main" id="{7300542F-55E4-49DD-9A93-F4CD73A7C79F}"/>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1" name="【図書館】&#10;一人当たり面積平均値テキスト">
          <a:extLst>
            <a:ext uri="{FF2B5EF4-FFF2-40B4-BE49-F238E27FC236}">
              <a16:creationId xmlns:a16="http://schemas.microsoft.com/office/drawing/2014/main" id="{A1FD5016-6FFB-4D7B-80AA-B14059191CEF}"/>
            </a:ext>
          </a:extLst>
        </xdr:cNvPr>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a:extLst>
            <a:ext uri="{FF2B5EF4-FFF2-40B4-BE49-F238E27FC236}">
              <a16:creationId xmlns:a16="http://schemas.microsoft.com/office/drawing/2014/main" id="{DD225A6E-D47D-41EE-8E7E-549FA23F5C4D}"/>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a:extLst>
            <a:ext uri="{FF2B5EF4-FFF2-40B4-BE49-F238E27FC236}">
              <a16:creationId xmlns:a16="http://schemas.microsoft.com/office/drawing/2014/main" id="{C5FF2F97-69AF-480F-B27E-3BA36F86FEDA}"/>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a:extLst>
            <a:ext uri="{FF2B5EF4-FFF2-40B4-BE49-F238E27FC236}">
              <a16:creationId xmlns:a16="http://schemas.microsoft.com/office/drawing/2014/main" id="{8272208A-9BD7-4FB6-ADCE-14CA88BDA453}"/>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a:extLst>
            <a:ext uri="{FF2B5EF4-FFF2-40B4-BE49-F238E27FC236}">
              <a16:creationId xmlns:a16="http://schemas.microsoft.com/office/drawing/2014/main" id="{F3427B5C-E9E1-4B05-9D4F-4E14BDEA8266}"/>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9B76EDE-91E9-4C0A-80DD-E271B1E7E4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40F2D54-3053-4FA6-8B98-AA50859F820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23C32B5-643C-4546-9DCD-DC0D43996B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786DD3C-034F-42FD-B19C-42DAAA0F2D2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814ECE4-CD4E-4B5C-BBD8-78AC1851B1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109220</xdr:rowOff>
    </xdr:from>
    <xdr:to>
      <xdr:col>55</xdr:col>
      <xdr:colOff>50800</xdr:colOff>
      <xdr:row>40</xdr:row>
      <xdr:rowOff>39370</xdr:rowOff>
    </xdr:to>
    <xdr:sp macro="" textlink="">
      <xdr:nvSpPr>
        <xdr:cNvPr id="121" name="楕円 120">
          <a:extLst>
            <a:ext uri="{FF2B5EF4-FFF2-40B4-BE49-F238E27FC236}">
              <a16:creationId xmlns:a16="http://schemas.microsoft.com/office/drawing/2014/main" id="{42B36F97-F2B1-4A17-B3B4-9EB77FCE1022}"/>
            </a:ext>
          </a:extLst>
        </xdr:cNvPr>
        <xdr:cNvSpPr/>
      </xdr:nvSpPr>
      <xdr:spPr>
        <a:xfrm>
          <a:off x="10426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132097</xdr:rowOff>
    </xdr:from>
    <xdr:ext cx="469744" cy="259045"/>
    <xdr:sp macro="" textlink="">
      <xdr:nvSpPr>
        <xdr:cNvPr id="122" name="【図書館】&#10;一人当たり面積該当値テキスト">
          <a:extLst>
            <a:ext uri="{FF2B5EF4-FFF2-40B4-BE49-F238E27FC236}">
              <a16:creationId xmlns:a16="http://schemas.microsoft.com/office/drawing/2014/main" id="{662E0189-9E25-4D95-BA00-3D8C37F4B212}"/>
            </a:ext>
          </a:extLst>
        </xdr:cNvPr>
        <xdr:cNvSpPr txBox="1"/>
      </xdr:nvSpPr>
      <xdr:spPr>
        <a:xfrm>
          <a:off x="10515600"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3" name="楕円 122">
          <a:extLst>
            <a:ext uri="{FF2B5EF4-FFF2-40B4-BE49-F238E27FC236}">
              <a16:creationId xmlns:a16="http://schemas.microsoft.com/office/drawing/2014/main" id="{A080018C-96C5-44B2-9BF4-B285A1D75AF1}"/>
            </a:ext>
          </a:extLst>
        </xdr:cNvPr>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160020</xdr:rowOff>
    </xdr:from>
    <xdr:to>
      <xdr:col>55</xdr:col>
      <xdr:colOff>0</xdr:colOff>
      <xdr:row>39</xdr:row>
      <xdr:rowOff>167640</xdr:rowOff>
    </xdr:to>
    <xdr:cxnSp macro="">
      <xdr:nvCxnSpPr>
        <xdr:cNvPr id="124" name="直線コネクタ 123">
          <a:extLst>
            <a:ext uri="{FF2B5EF4-FFF2-40B4-BE49-F238E27FC236}">
              <a16:creationId xmlns:a16="http://schemas.microsoft.com/office/drawing/2014/main" id="{A878F486-282A-41DA-9E71-AB5A1B784301}"/>
            </a:ext>
          </a:extLst>
        </xdr:cNvPr>
        <xdr:cNvCxnSpPr/>
      </xdr:nvCxnSpPr>
      <xdr:spPr>
        <a:xfrm flipV="1">
          <a:off x="9639300" y="68465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5" name="楕円 124">
          <a:extLst>
            <a:ext uri="{FF2B5EF4-FFF2-40B4-BE49-F238E27FC236}">
              <a16:creationId xmlns:a16="http://schemas.microsoft.com/office/drawing/2014/main" id="{C8F19E86-4D94-44CD-B944-7ED37C9E2B68}"/>
            </a:ext>
          </a:extLst>
        </xdr:cNvPr>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167640</xdr:rowOff>
    </xdr:from>
    <xdr:to>
      <xdr:col>50</xdr:col>
      <xdr:colOff>114300</xdr:colOff>
      <xdr:row>40</xdr:row>
      <xdr:rowOff>0</xdr:rowOff>
    </xdr:to>
    <xdr:cxnSp macro="">
      <xdr:nvCxnSpPr>
        <xdr:cNvPr id="126" name="直線コネクタ 125">
          <a:extLst>
            <a:ext uri="{FF2B5EF4-FFF2-40B4-BE49-F238E27FC236}">
              <a16:creationId xmlns:a16="http://schemas.microsoft.com/office/drawing/2014/main" id="{BAA44B3F-CCC3-4813-B57C-29A424409BA9}"/>
            </a:ext>
          </a:extLst>
        </xdr:cNvPr>
        <xdr:cNvCxnSpPr/>
      </xdr:nvCxnSpPr>
      <xdr:spPr>
        <a:xfrm flipV="1">
          <a:off x="8750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27" name="n_1aveValue【図書館】&#10;一人当たり面積">
          <a:extLst>
            <a:ext uri="{FF2B5EF4-FFF2-40B4-BE49-F238E27FC236}">
              <a16:creationId xmlns:a16="http://schemas.microsoft.com/office/drawing/2014/main" id="{EAA844C1-2692-4810-B8BE-3C11A036288D}"/>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a:extLst>
            <a:ext uri="{FF2B5EF4-FFF2-40B4-BE49-F238E27FC236}">
              <a16:creationId xmlns:a16="http://schemas.microsoft.com/office/drawing/2014/main" id="{A365CDE0-1E01-4A22-B0B6-6A67931CBC04}"/>
            </a:ext>
          </a:extLst>
        </xdr:cNvPr>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9" name="n_3aveValue【図書館】&#10;一人当たり面積">
          <a:extLst>
            <a:ext uri="{FF2B5EF4-FFF2-40B4-BE49-F238E27FC236}">
              <a16:creationId xmlns:a16="http://schemas.microsoft.com/office/drawing/2014/main" id="{76B3D5E5-2386-4867-829D-4E41A485BE40}"/>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63517</xdr:rowOff>
    </xdr:from>
    <xdr:ext cx="469744" cy="259045"/>
    <xdr:sp macro="" textlink="">
      <xdr:nvSpPr>
        <xdr:cNvPr id="130" name="n_1mainValue【図書館】&#10;一人当たり面積">
          <a:extLst>
            <a:ext uri="{FF2B5EF4-FFF2-40B4-BE49-F238E27FC236}">
              <a16:creationId xmlns:a16="http://schemas.microsoft.com/office/drawing/2014/main" id="{9E11C9DB-FB09-4C29-91C8-1F69F23082FB}"/>
            </a:ext>
          </a:extLst>
        </xdr:cNvPr>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31" name="n_2mainValue【図書館】&#10;一人当たり面積">
          <a:extLst>
            <a:ext uri="{FF2B5EF4-FFF2-40B4-BE49-F238E27FC236}">
              <a16:creationId xmlns:a16="http://schemas.microsoft.com/office/drawing/2014/main" id="{C81B8F42-D588-48BA-B93E-5A160019BADD}"/>
            </a:ext>
          </a:extLst>
        </xdr:cNvPr>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E8797CA-6CF3-44B5-A42A-AC6786649B2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B4381E80-8DDA-442F-B89A-5604EDC70D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626D038B-1C1C-4984-B24F-C4F89C253E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667E6F41-27ED-4756-8368-1D55C2E34E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CFA5B04-C476-4613-858C-6843A808BE2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E972AC8F-9BBF-456C-8C4E-ED9DCC09B8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C368E9D-B63B-45B1-ADAF-D6ED370FBF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448D7583-8188-4EB5-B7A2-E3E2F3AACD9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953640D9-7D09-4E25-8154-979B906BCB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8411C3C8-CE6E-467D-A53C-4550EE9774D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BFE2DDBC-0CB5-4E1C-8E17-8FA229FDB60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F6FB1944-220B-41C5-9B30-9ACB9D9AE70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E37D909A-BC36-457D-82E9-B574A5F05E9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E09A522F-2B0F-4E5C-8AFC-483BCF9078F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F9FAB887-DC9B-4697-B3C2-18EA6640C5D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643DDC51-0629-405C-8BD8-C6BD1596C99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18E12082-8F94-4CD4-851A-952A983B7D3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4EB785DA-7385-4EF5-910F-5E74B5E1BE9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7743BFFF-DF9E-4762-8AFC-5E7B71ED04E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5797713B-203C-449A-818C-C9517A81C32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B77BBF22-AF1B-4756-AA88-F4236D55ED5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1B8DFCC4-98C6-4DDE-B81E-BE562F2D40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4FB1DB00-549D-403B-8EF6-38B84659C69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4A58185B-6E35-4EE4-8C7C-BA10A9584A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a:extLst>
            <a:ext uri="{FF2B5EF4-FFF2-40B4-BE49-F238E27FC236}">
              <a16:creationId xmlns:a16="http://schemas.microsoft.com/office/drawing/2014/main" id="{D666F999-5730-4DE3-8A98-154C172D68BC}"/>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CD2E532E-37D2-490E-B25A-621DFCC1D8C9}"/>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a:extLst>
            <a:ext uri="{FF2B5EF4-FFF2-40B4-BE49-F238E27FC236}">
              <a16:creationId xmlns:a16="http://schemas.microsoft.com/office/drawing/2014/main" id="{06DDF5E0-A249-443B-B7B0-39268F86C25D}"/>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a:extLst>
            <a:ext uri="{FF2B5EF4-FFF2-40B4-BE49-F238E27FC236}">
              <a16:creationId xmlns:a16="http://schemas.microsoft.com/office/drawing/2014/main" id="{FE4376D9-6E29-4BDF-9A7B-505184273FD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a16="http://schemas.microsoft.com/office/drawing/2014/main" id="{CCF01C8E-EAB3-4C7B-ABCF-5CDD6ABD387E}"/>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14416BE1-74A1-4519-88FF-8C128FBD14C2}"/>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a:extLst>
            <a:ext uri="{FF2B5EF4-FFF2-40B4-BE49-F238E27FC236}">
              <a16:creationId xmlns:a16="http://schemas.microsoft.com/office/drawing/2014/main" id="{1EDACA7A-6CF3-46D7-B2E3-E1A53FA3AAFC}"/>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a:extLst>
            <a:ext uri="{FF2B5EF4-FFF2-40B4-BE49-F238E27FC236}">
              <a16:creationId xmlns:a16="http://schemas.microsoft.com/office/drawing/2014/main" id="{57562556-693E-455D-8EFE-F728DB9A4E11}"/>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a:extLst>
            <a:ext uri="{FF2B5EF4-FFF2-40B4-BE49-F238E27FC236}">
              <a16:creationId xmlns:a16="http://schemas.microsoft.com/office/drawing/2014/main" id="{E1715C45-5E57-4902-ACA8-5AD74C5429EE}"/>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5" name="フローチャート: 判断 164">
          <a:extLst>
            <a:ext uri="{FF2B5EF4-FFF2-40B4-BE49-F238E27FC236}">
              <a16:creationId xmlns:a16="http://schemas.microsoft.com/office/drawing/2014/main" id="{C601020F-0BB8-42AA-9357-2CCD1551DCE2}"/>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F69BD27-378C-479B-A340-94EDB13B155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8C119DEA-BFF9-4FBB-BD4B-165A84174A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332DA0E-02C3-44FB-B1DE-B38E46DDED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120244DD-EFE1-4342-AC23-2858C26A2E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11F2DAF-261A-4EF0-958A-4E5192A83A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71" name="楕円 170">
          <a:extLst>
            <a:ext uri="{FF2B5EF4-FFF2-40B4-BE49-F238E27FC236}">
              <a16:creationId xmlns:a16="http://schemas.microsoft.com/office/drawing/2014/main" id="{9D92B53D-5B96-442F-923D-52FA7FE6C05D}"/>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349F3C85-063E-46D5-ABF0-68DDD38D4E0D}"/>
            </a:ext>
          </a:extLst>
        </xdr:cNvPr>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118745</xdr:rowOff>
    </xdr:from>
    <xdr:to>
      <xdr:col>20</xdr:col>
      <xdr:colOff>38100</xdr:colOff>
      <xdr:row>61</xdr:row>
      <xdr:rowOff>48895</xdr:rowOff>
    </xdr:to>
    <xdr:sp macro="" textlink="">
      <xdr:nvSpPr>
        <xdr:cNvPr id="173" name="楕円 172">
          <a:extLst>
            <a:ext uri="{FF2B5EF4-FFF2-40B4-BE49-F238E27FC236}">
              <a16:creationId xmlns:a16="http://schemas.microsoft.com/office/drawing/2014/main" id="{C50124EA-FE94-4875-8A3B-755F71B3015F}"/>
            </a:ext>
          </a:extLst>
        </xdr:cNvPr>
        <xdr:cNvSpPr/>
      </xdr:nvSpPr>
      <xdr:spPr>
        <a:xfrm>
          <a:off x="3746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169545</xdr:rowOff>
    </xdr:to>
    <xdr:cxnSp macro="">
      <xdr:nvCxnSpPr>
        <xdr:cNvPr id="174" name="直線コネクタ 173">
          <a:extLst>
            <a:ext uri="{FF2B5EF4-FFF2-40B4-BE49-F238E27FC236}">
              <a16:creationId xmlns:a16="http://schemas.microsoft.com/office/drawing/2014/main" id="{3F5B7806-BE92-4A8F-A9DC-6CC44277ABDC}"/>
            </a:ext>
          </a:extLst>
        </xdr:cNvPr>
        <xdr:cNvCxnSpPr/>
      </xdr:nvCxnSpPr>
      <xdr:spPr>
        <a:xfrm flipV="1">
          <a:off x="3797300" y="104013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69215</xdr:rowOff>
    </xdr:from>
    <xdr:to>
      <xdr:col>15</xdr:col>
      <xdr:colOff>101600</xdr:colOff>
      <xdr:row>60</xdr:row>
      <xdr:rowOff>170815</xdr:rowOff>
    </xdr:to>
    <xdr:sp macro="" textlink="">
      <xdr:nvSpPr>
        <xdr:cNvPr id="175" name="楕円 174">
          <a:extLst>
            <a:ext uri="{FF2B5EF4-FFF2-40B4-BE49-F238E27FC236}">
              <a16:creationId xmlns:a16="http://schemas.microsoft.com/office/drawing/2014/main" id="{90712F73-9E34-4ECC-A388-318B4CC3A287}"/>
            </a:ext>
          </a:extLst>
        </xdr:cNvPr>
        <xdr:cNvSpPr/>
      </xdr:nvSpPr>
      <xdr:spPr>
        <a:xfrm>
          <a:off x="2857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60</xdr:row>
      <xdr:rowOff>169545</xdr:rowOff>
    </xdr:to>
    <xdr:cxnSp macro="">
      <xdr:nvCxnSpPr>
        <xdr:cNvPr id="176" name="直線コネクタ 175">
          <a:extLst>
            <a:ext uri="{FF2B5EF4-FFF2-40B4-BE49-F238E27FC236}">
              <a16:creationId xmlns:a16="http://schemas.microsoft.com/office/drawing/2014/main" id="{93139A81-5457-4265-A668-1D97B0F12428}"/>
            </a:ext>
          </a:extLst>
        </xdr:cNvPr>
        <xdr:cNvCxnSpPr/>
      </xdr:nvCxnSpPr>
      <xdr:spPr>
        <a:xfrm>
          <a:off x="2908300" y="104070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7" name="n_1aveValue【体育館・プール】&#10;有形固定資産減価償却率">
          <a:extLst>
            <a:ext uri="{FF2B5EF4-FFF2-40B4-BE49-F238E27FC236}">
              <a16:creationId xmlns:a16="http://schemas.microsoft.com/office/drawing/2014/main" id="{13E4B8FE-634C-41A5-8592-77676FB7F276}"/>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78" name="n_2aveValue【体育館・プール】&#10;有形固定資産減価償却率">
          <a:extLst>
            <a:ext uri="{FF2B5EF4-FFF2-40B4-BE49-F238E27FC236}">
              <a16:creationId xmlns:a16="http://schemas.microsoft.com/office/drawing/2014/main" id="{274C4B00-C8E6-419F-9898-E7677FA8A0DD}"/>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79" name="n_3aveValue【体育館・プール】&#10;有形固定資産減価償却率">
          <a:extLst>
            <a:ext uri="{FF2B5EF4-FFF2-40B4-BE49-F238E27FC236}">
              <a16:creationId xmlns:a16="http://schemas.microsoft.com/office/drawing/2014/main" id="{5264A184-0413-46F6-A8BB-8F1456ADF5C2}"/>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40022</xdr:rowOff>
    </xdr:from>
    <xdr:ext cx="405111" cy="259045"/>
    <xdr:sp macro="" textlink="">
      <xdr:nvSpPr>
        <xdr:cNvPr id="180" name="n_1mainValue【体育館・プール】&#10;有形固定資産減価償却率">
          <a:extLst>
            <a:ext uri="{FF2B5EF4-FFF2-40B4-BE49-F238E27FC236}">
              <a16:creationId xmlns:a16="http://schemas.microsoft.com/office/drawing/2014/main" id="{C4EDE34E-668B-4FF4-92DB-84C43C745596}"/>
            </a:ext>
          </a:extLst>
        </xdr:cNvPr>
        <xdr:cNvSpPr txBox="1"/>
      </xdr:nvSpPr>
      <xdr:spPr>
        <a:xfrm>
          <a:off x="3582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161942</xdr:rowOff>
    </xdr:from>
    <xdr:ext cx="405111" cy="259045"/>
    <xdr:sp macro="" textlink="">
      <xdr:nvSpPr>
        <xdr:cNvPr id="181" name="n_2mainValue【体育館・プール】&#10;有形固定資産減価償却率">
          <a:extLst>
            <a:ext uri="{FF2B5EF4-FFF2-40B4-BE49-F238E27FC236}">
              <a16:creationId xmlns:a16="http://schemas.microsoft.com/office/drawing/2014/main" id="{950EF487-C0B1-46C4-85DF-F47ABDF74F64}"/>
            </a:ext>
          </a:extLst>
        </xdr:cNvPr>
        <xdr:cNvSpPr txBox="1"/>
      </xdr:nvSpPr>
      <xdr:spPr>
        <a:xfrm>
          <a:off x="2705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1BAB5AD9-7FB2-486A-8E14-626D4E5415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DD6B53FE-D076-4B95-B573-24589ACD2A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10BE482C-BD07-4F86-8BEF-5555E36900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2E29A357-9D2A-40C1-8243-40D2B302AA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9B43511D-DF30-44A9-8FB2-46D71A5DE20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CD01FFA4-633A-43A4-AD62-257076AB8E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E1EE4397-5B0E-44D4-827C-AC18D04E97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36EB7A6-6537-4235-8A80-0F4055F735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DDDCA8D8-D048-40D7-AA25-8681D292600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F3FAAA52-DD81-463E-84DC-E34F4E5853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2327579B-4DBC-4B16-8B61-5442B92D3F0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a:extLst>
            <a:ext uri="{FF2B5EF4-FFF2-40B4-BE49-F238E27FC236}">
              <a16:creationId xmlns:a16="http://schemas.microsoft.com/office/drawing/2014/main" id="{AB479E74-E8FE-447D-9744-DFBC9552F65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0A6785A2-BFD4-493E-A6E0-6A5FFA7661B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a:extLst>
            <a:ext uri="{FF2B5EF4-FFF2-40B4-BE49-F238E27FC236}">
              <a16:creationId xmlns:a16="http://schemas.microsoft.com/office/drawing/2014/main" id="{F7B408D6-C68C-4CE6-A672-1D2D4DE10C6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8A559E02-E54E-47E6-8D54-BDE20C9574C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a:extLst>
            <a:ext uri="{FF2B5EF4-FFF2-40B4-BE49-F238E27FC236}">
              <a16:creationId xmlns:a16="http://schemas.microsoft.com/office/drawing/2014/main" id="{2BF92858-CA2A-4F5A-8D51-850A6E99689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F9E3F249-CFBC-40A1-9DA3-7019511439C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a:extLst>
            <a:ext uri="{FF2B5EF4-FFF2-40B4-BE49-F238E27FC236}">
              <a16:creationId xmlns:a16="http://schemas.microsoft.com/office/drawing/2014/main" id="{34E116EE-9CB7-435A-A12B-D0B913BD8BC7}"/>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B6FB3E80-9211-45ED-B9EA-1AA96E7B46D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8023BE7C-D287-4185-827D-70FE57DAC50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6ED7F57F-F5BA-4803-A511-EB3B004D4C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68580</xdr:rowOff>
    </xdr:from>
    <xdr:to>
      <xdr:col>54</xdr:col>
      <xdr:colOff>189865</xdr:colOff>
      <xdr:row>63</xdr:row>
      <xdr:rowOff>166878</xdr:rowOff>
    </xdr:to>
    <xdr:cxnSp macro="">
      <xdr:nvCxnSpPr>
        <xdr:cNvPr id="203" name="直線コネクタ 202">
          <a:extLst>
            <a:ext uri="{FF2B5EF4-FFF2-40B4-BE49-F238E27FC236}">
              <a16:creationId xmlns:a16="http://schemas.microsoft.com/office/drawing/2014/main" id="{33AA3F72-06FD-431D-BBE9-A8C5C9011599}"/>
            </a:ext>
          </a:extLst>
        </xdr:cNvPr>
        <xdr:cNvCxnSpPr/>
      </xdr:nvCxnSpPr>
      <xdr:spPr>
        <a:xfrm flipV="1">
          <a:off x="10476865" y="10527030"/>
          <a:ext cx="0" cy="44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170705</xdr:rowOff>
    </xdr:from>
    <xdr:ext cx="469744" cy="259045"/>
    <xdr:sp macro="" textlink="">
      <xdr:nvSpPr>
        <xdr:cNvPr id="204" name="【体育館・プール】&#10;一人当たり面積最小値テキスト">
          <a:extLst>
            <a:ext uri="{FF2B5EF4-FFF2-40B4-BE49-F238E27FC236}">
              <a16:creationId xmlns:a16="http://schemas.microsoft.com/office/drawing/2014/main" id="{B1A55283-B533-4C03-B8CF-6445F801DAD1}"/>
            </a:ext>
          </a:extLst>
        </xdr:cNvPr>
        <xdr:cNvSpPr txBox="1"/>
      </xdr:nvSpPr>
      <xdr:spPr>
        <a:xfrm>
          <a:off x="10515600"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205" name="直線コネクタ 204">
          <a:extLst>
            <a:ext uri="{FF2B5EF4-FFF2-40B4-BE49-F238E27FC236}">
              <a16:creationId xmlns:a16="http://schemas.microsoft.com/office/drawing/2014/main" id="{54FADDFF-73C5-444C-ABB0-5BA7213901E6}"/>
            </a:ext>
          </a:extLst>
        </xdr:cNvPr>
        <xdr:cNvCxnSpPr/>
      </xdr:nvCxnSpPr>
      <xdr:spPr>
        <a:xfrm>
          <a:off x="10388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15257</xdr:rowOff>
    </xdr:from>
    <xdr:ext cx="469744" cy="259045"/>
    <xdr:sp macro="" textlink="">
      <xdr:nvSpPr>
        <xdr:cNvPr id="206" name="【体育館・プール】&#10;一人当たり面積最大値テキスト">
          <a:extLst>
            <a:ext uri="{FF2B5EF4-FFF2-40B4-BE49-F238E27FC236}">
              <a16:creationId xmlns:a16="http://schemas.microsoft.com/office/drawing/2014/main" id="{112CBB95-83E4-47CC-968C-79227D578645}"/>
            </a:ext>
          </a:extLst>
        </xdr:cNvPr>
        <xdr:cNvSpPr txBox="1"/>
      </xdr:nvSpPr>
      <xdr:spPr>
        <a:xfrm>
          <a:off x="10515600"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68580</xdr:rowOff>
    </xdr:from>
    <xdr:to>
      <xdr:col>55</xdr:col>
      <xdr:colOff>88900</xdr:colOff>
      <xdr:row>61</xdr:row>
      <xdr:rowOff>68580</xdr:rowOff>
    </xdr:to>
    <xdr:cxnSp macro="">
      <xdr:nvCxnSpPr>
        <xdr:cNvPr id="207" name="直線コネクタ 206">
          <a:extLst>
            <a:ext uri="{FF2B5EF4-FFF2-40B4-BE49-F238E27FC236}">
              <a16:creationId xmlns:a16="http://schemas.microsoft.com/office/drawing/2014/main" id="{76D4E8FD-F66C-4E38-B082-9898B829AE4F}"/>
            </a:ext>
          </a:extLst>
        </xdr:cNvPr>
        <xdr:cNvCxnSpPr/>
      </xdr:nvCxnSpPr>
      <xdr:spPr>
        <a:xfrm>
          <a:off x="10388600" y="1052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99077</xdr:rowOff>
    </xdr:from>
    <xdr:ext cx="469744" cy="259045"/>
    <xdr:sp macro="" textlink="">
      <xdr:nvSpPr>
        <xdr:cNvPr id="208" name="【体育館・プール】&#10;一人当たり面積平均値テキスト">
          <a:extLst>
            <a:ext uri="{FF2B5EF4-FFF2-40B4-BE49-F238E27FC236}">
              <a16:creationId xmlns:a16="http://schemas.microsoft.com/office/drawing/2014/main" id="{E97F2B3D-88BE-4561-9712-0EABFF666E77}"/>
            </a:ext>
          </a:extLst>
        </xdr:cNvPr>
        <xdr:cNvSpPr txBox="1"/>
      </xdr:nvSpPr>
      <xdr:spPr>
        <a:xfrm>
          <a:off x="10515600" y="1072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09" name="フローチャート: 判断 208">
          <a:extLst>
            <a:ext uri="{FF2B5EF4-FFF2-40B4-BE49-F238E27FC236}">
              <a16:creationId xmlns:a16="http://schemas.microsoft.com/office/drawing/2014/main" id="{FB038A9E-3A0D-43FF-BFF7-A06906DC0C69}"/>
            </a:ext>
          </a:extLst>
        </xdr:cNvPr>
        <xdr:cNvSpPr/>
      </xdr:nvSpPr>
      <xdr:spPr>
        <a:xfrm>
          <a:off x="104267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128422</xdr:rowOff>
    </xdr:from>
    <xdr:to>
      <xdr:col>50</xdr:col>
      <xdr:colOff>165100</xdr:colOff>
      <xdr:row>63</xdr:row>
      <xdr:rowOff>58572</xdr:rowOff>
    </xdr:to>
    <xdr:sp macro="" textlink="">
      <xdr:nvSpPr>
        <xdr:cNvPr id="210" name="フローチャート: 判断 209">
          <a:extLst>
            <a:ext uri="{FF2B5EF4-FFF2-40B4-BE49-F238E27FC236}">
              <a16:creationId xmlns:a16="http://schemas.microsoft.com/office/drawing/2014/main" id="{A5D437EE-CB55-418B-BDD5-913542E8FB81}"/>
            </a:ext>
          </a:extLst>
        </xdr:cNvPr>
        <xdr:cNvSpPr/>
      </xdr:nvSpPr>
      <xdr:spPr>
        <a:xfrm>
          <a:off x="9588500" y="1075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106934</xdr:rowOff>
    </xdr:from>
    <xdr:to>
      <xdr:col>46</xdr:col>
      <xdr:colOff>38100</xdr:colOff>
      <xdr:row>63</xdr:row>
      <xdr:rowOff>37084</xdr:rowOff>
    </xdr:to>
    <xdr:sp macro="" textlink="">
      <xdr:nvSpPr>
        <xdr:cNvPr id="211" name="フローチャート: 判断 210">
          <a:extLst>
            <a:ext uri="{FF2B5EF4-FFF2-40B4-BE49-F238E27FC236}">
              <a16:creationId xmlns:a16="http://schemas.microsoft.com/office/drawing/2014/main" id="{82EC240C-2B6E-4D1E-8BEF-8BB84AD74263}"/>
            </a:ext>
          </a:extLst>
        </xdr:cNvPr>
        <xdr:cNvSpPr/>
      </xdr:nvSpPr>
      <xdr:spPr>
        <a:xfrm>
          <a:off x="8699500" y="10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131166</xdr:rowOff>
    </xdr:from>
    <xdr:to>
      <xdr:col>41</xdr:col>
      <xdr:colOff>101600</xdr:colOff>
      <xdr:row>63</xdr:row>
      <xdr:rowOff>61316</xdr:rowOff>
    </xdr:to>
    <xdr:sp macro="" textlink="">
      <xdr:nvSpPr>
        <xdr:cNvPr id="212" name="フローチャート: 判断 211">
          <a:extLst>
            <a:ext uri="{FF2B5EF4-FFF2-40B4-BE49-F238E27FC236}">
              <a16:creationId xmlns:a16="http://schemas.microsoft.com/office/drawing/2014/main" id="{388FF0C0-F60E-4CF8-9857-C9D39B11052E}"/>
            </a:ext>
          </a:extLst>
        </xdr:cNvPr>
        <xdr:cNvSpPr/>
      </xdr:nvSpPr>
      <xdr:spPr>
        <a:xfrm>
          <a:off x="7810500" y="1076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DD999794-1F21-4193-BD54-4C5565A659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88A2A707-C655-4EC5-A3E9-3B84C5918C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E3FB35B-5B6A-4CDE-A0F3-5095BB7B73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122D8521-DCBA-4938-9432-4B7A740634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F7104475-B57C-473C-8A1E-B2AD46630C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83159</xdr:rowOff>
    </xdr:from>
    <xdr:to>
      <xdr:col>55</xdr:col>
      <xdr:colOff>50800</xdr:colOff>
      <xdr:row>62</xdr:row>
      <xdr:rowOff>13309</xdr:rowOff>
    </xdr:to>
    <xdr:sp macro="" textlink="">
      <xdr:nvSpPr>
        <xdr:cNvPr id="218" name="楕円 217">
          <a:extLst>
            <a:ext uri="{FF2B5EF4-FFF2-40B4-BE49-F238E27FC236}">
              <a16:creationId xmlns:a16="http://schemas.microsoft.com/office/drawing/2014/main" id="{A598B827-E602-4BDC-BC7F-0168D76A7B49}"/>
            </a:ext>
          </a:extLst>
        </xdr:cNvPr>
        <xdr:cNvSpPr/>
      </xdr:nvSpPr>
      <xdr:spPr>
        <a:xfrm>
          <a:off x="10426700" y="10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169536</xdr:rowOff>
    </xdr:from>
    <xdr:ext cx="469744" cy="259045"/>
    <xdr:sp macro="" textlink="">
      <xdr:nvSpPr>
        <xdr:cNvPr id="219" name="【体育館・プール】&#10;一人当たり面積該当値テキスト">
          <a:extLst>
            <a:ext uri="{FF2B5EF4-FFF2-40B4-BE49-F238E27FC236}">
              <a16:creationId xmlns:a16="http://schemas.microsoft.com/office/drawing/2014/main" id="{DE726DB0-2874-4C44-9800-4D5E08709154}"/>
            </a:ext>
          </a:extLst>
        </xdr:cNvPr>
        <xdr:cNvSpPr txBox="1"/>
      </xdr:nvSpPr>
      <xdr:spPr>
        <a:xfrm>
          <a:off x="10515600" y="1045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88188</xdr:rowOff>
    </xdr:from>
    <xdr:to>
      <xdr:col>50</xdr:col>
      <xdr:colOff>165100</xdr:colOff>
      <xdr:row>62</xdr:row>
      <xdr:rowOff>18338</xdr:rowOff>
    </xdr:to>
    <xdr:sp macro="" textlink="">
      <xdr:nvSpPr>
        <xdr:cNvPr id="220" name="楕円 219">
          <a:extLst>
            <a:ext uri="{FF2B5EF4-FFF2-40B4-BE49-F238E27FC236}">
              <a16:creationId xmlns:a16="http://schemas.microsoft.com/office/drawing/2014/main" id="{6B6F33FB-B8A2-45FE-A3AA-5AD52BF5E8C7}"/>
            </a:ext>
          </a:extLst>
        </xdr:cNvPr>
        <xdr:cNvSpPr/>
      </xdr:nvSpPr>
      <xdr:spPr>
        <a:xfrm>
          <a:off x="9588500" y="10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133959</xdr:rowOff>
    </xdr:from>
    <xdr:to>
      <xdr:col>55</xdr:col>
      <xdr:colOff>0</xdr:colOff>
      <xdr:row>61</xdr:row>
      <xdr:rowOff>138988</xdr:rowOff>
    </xdr:to>
    <xdr:cxnSp macro="">
      <xdr:nvCxnSpPr>
        <xdr:cNvPr id="221" name="直線コネクタ 220">
          <a:extLst>
            <a:ext uri="{FF2B5EF4-FFF2-40B4-BE49-F238E27FC236}">
              <a16:creationId xmlns:a16="http://schemas.microsoft.com/office/drawing/2014/main" id="{FBAE2384-218D-44D3-A64B-0259EBA72C1E}"/>
            </a:ext>
          </a:extLst>
        </xdr:cNvPr>
        <xdr:cNvCxnSpPr/>
      </xdr:nvCxnSpPr>
      <xdr:spPr>
        <a:xfrm flipV="1">
          <a:off x="9639300" y="1059240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170942</xdr:rowOff>
    </xdr:from>
    <xdr:to>
      <xdr:col>46</xdr:col>
      <xdr:colOff>38100</xdr:colOff>
      <xdr:row>57</xdr:row>
      <xdr:rowOff>101092</xdr:rowOff>
    </xdr:to>
    <xdr:sp macro="" textlink="">
      <xdr:nvSpPr>
        <xdr:cNvPr id="222" name="楕円 221">
          <a:extLst>
            <a:ext uri="{FF2B5EF4-FFF2-40B4-BE49-F238E27FC236}">
              <a16:creationId xmlns:a16="http://schemas.microsoft.com/office/drawing/2014/main" id="{2B9B53C4-7F9A-4E96-8F07-4A0B55124A32}"/>
            </a:ext>
          </a:extLst>
        </xdr:cNvPr>
        <xdr:cNvSpPr/>
      </xdr:nvSpPr>
      <xdr:spPr>
        <a:xfrm>
          <a:off x="8699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50292</xdr:rowOff>
    </xdr:from>
    <xdr:to>
      <xdr:col>50</xdr:col>
      <xdr:colOff>114300</xdr:colOff>
      <xdr:row>61</xdr:row>
      <xdr:rowOff>138988</xdr:rowOff>
    </xdr:to>
    <xdr:cxnSp macro="">
      <xdr:nvCxnSpPr>
        <xdr:cNvPr id="223" name="直線コネクタ 222">
          <a:extLst>
            <a:ext uri="{FF2B5EF4-FFF2-40B4-BE49-F238E27FC236}">
              <a16:creationId xmlns:a16="http://schemas.microsoft.com/office/drawing/2014/main" id="{4B85F26F-8A58-43DB-BF5E-9B4B54B5BD46}"/>
            </a:ext>
          </a:extLst>
        </xdr:cNvPr>
        <xdr:cNvCxnSpPr/>
      </xdr:nvCxnSpPr>
      <xdr:spPr>
        <a:xfrm>
          <a:off x="8750300" y="9822942"/>
          <a:ext cx="889000" cy="7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49699</xdr:rowOff>
    </xdr:from>
    <xdr:ext cx="469744" cy="259045"/>
    <xdr:sp macro="" textlink="">
      <xdr:nvSpPr>
        <xdr:cNvPr id="224" name="n_1aveValue【体育館・プール】&#10;一人当たり面積">
          <a:extLst>
            <a:ext uri="{FF2B5EF4-FFF2-40B4-BE49-F238E27FC236}">
              <a16:creationId xmlns:a16="http://schemas.microsoft.com/office/drawing/2014/main" id="{2CCF41BE-3955-4268-99E5-A7727957C843}"/>
            </a:ext>
          </a:extLst>
        </xdr:cNvPr>
        <xdr:cNvSpPr txBox="1"/>
      </xdr:nvSpPr>
      <xdr:spPr>
        <a:xfrm>
          <a:off x="93917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28211</xdr:rowOff>
    </xdr:from>
    <xdr:ext cx="469744" cy="259045"/>
    <xdr:sp macro="" textlink="">
      <xdr:nvSpPr>
        <xdr:cNvPr id="225" name="n_2aveValue【体育館・プール】&#10;一人当たり面積">
          <a:extLst>
            <a:ext uri="{FF2B5EF4-FFF2-40B4-BE49-F238E27FC236}">
              <a16:creationId xmlns:a16="http://schemas.microsoft.com/office/drawing/2014/main" id="{4C18D347-0802-4E05-93AA-A8ED09469D91}"/>
            </a:ext>
          </a:extLst>
        </xdr:cNvPr>
        <xdr:cNvSpPr txBox="1"/>
      </xdr:nvSpPr>
      <xdr:spPr>
        <a:xfrm>
          <a:off x="8515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77843</xdr:rowOff>
    </xdr:from>
    <xdr:ext cx="469744" cy="259045"/>
    <xdr:sp macro="" textlink="">
      <xdr:nvSpPr>
        <xdr:cNvPr id="226" name="n_3aveValue【体育館・プール】&#10;一人当たり面積">
          <a:extLst>
            <a:ext uri="{FF2B5EF4-FFF2-40B4-BE49-F238E27FC236}">
              <a16:creationId xmlns:a16="http://schemas.microsoft.com/office/drawing/2014/main" id="{09BA864D-02AC-47A8-8839-4B6D89F76F31}"/>
            </a:ext>
          </a:extLst>
        </xdr:cNvPr>
        <xdr:cNvSpPr txBox="1"/>
      </xdr:nvSpPr>
      <xdr:spPr>
        <a:xfrm>
          <a:off x="7626427" y="1053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34865</xdr:rowOff>
    </xdr:from>
    <xdr:ext cx="469744" cy="259045"/>
    <xdr:sp macro="" textlink="">
      <xdr:nvSpPr>
        <xdr:cNvPr id="227" name="n_1mainValue【体育館・プール】&#10;一人当たり面積">
          <a:extLst>
            <a:ext uri="{FF2B5EF4-FFF2-40B4-BE49-F238E27FC236}">
              <a16:creationId xmlns:a16="http://schemas.microsoft.com/office/drawing/2014/main" id="{3CA6B3AC-A3B6-4BF9-AEAA-746CDF5E4591}"/>
            </a:ext>
          </a:extLst>
        </xdr:cNvPr>
        <xdr:cNvSpPr txBox="1"/>
      </xdr:nvSpPr>
      <xdr:spPr>
        <a:xfrm>
          <a:off x="93917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117619</xdr:rowOff>
    </xdr:from>
    <xdr:ext cx="469744" cy="259045"/>
    <xdr:sp macro="" textlink="">
      <xdr:nvSpPr>
        <xdr:cNvPr id="228" name="n_2mainValue【体育館・プール】&#10;一人当たり面積">
          <a:extLst>
            <a:ext uri="{FF2B5EF4-FFF2-40B4-BE49-F238E27FC236}">
              <a16:creationId xmlns:a16="http://schemas.microsoft.com/office/drawing/2014/main" id="{CB9A7553-E585-4A6F-8414-190197B8C7EB}"/>
            </a:ext>
          </a:extLst>
        </xdr:cNvPr>
        <xdr:cNvSpPr txBox="1"/>
      </xdr:nvSpPr>
      <xdr:spPr>
        <a:xfrm>
          <a:off x="8515427" y="954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DB879DC3-5140-4EF2-A2D0-DF107C75E7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C60D9D87-D3C8-40EF-8711-AA573227B8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C4F4E59B-AF31-4435-B020-365C843FC81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26F98F4C-308A-400D-9697-E0F3E42448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15D5F542-E652-4FF0-95BC-EB7B3ABF74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E8C492D2-FBA7-4F11-981B-E1580465F7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22CC7813-F009-4547-9F86-2BD72F0444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780CDB0B-5649-48B6-AF31-905F7F06288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F49EB090-B22B-44BB-843B-92227CDBCD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89E65AA9-7871-41C2-AF2D-1B5A4364669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id="{F5DBDD1A-88B5-4FB6-B014-6F9A3ED48FF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a16="http://schemas.microsoft.com/office/drawing/2014/main" id="{1E0180AC-B0EE-481C-B4B2-B824B34EA1F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id="{7559A950-8FD6-4E9D-85DA-2D9615F973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E6FD2760-D890-430A-89FA-658C7F65540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id="{838C28E4-3356-4807-AFEF-8529230A114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9E4F1992-A6C3-4067-B2B8-205AF9EE9DC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id="{7C210F63-DA2B-4D2B-A25A-188B8E09C51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53E09400-7F29-494C-8ADA-0C0F7B200AD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id="{9A51199B-0009-41BF-953D-1319EE42E3C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85693954-7EA2-45B4-BCE9-F51238ACCEA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id="{BE2CA757-ADB7-4EC4-83E2-625E2D7B290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a16="http://schemas.microsoft.com/office/drawing/2014/main" id="{01BB10DF-9E58-415B-89FA-DDE3B484D571}"/>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A7180546-AC73-4763-A6D1-94799B110FE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38045506-952A-40E4-9873-A7DE027B4AB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2296B602-F6DC-41F3-AD4F-E2CFE0773B7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54" name="直線コネクタ 253">
          <a:extLst>
            <a:ext uri="{FF2B5EF4-FFF2-40B4-BE49-F238E27FC236}">
              <a16:creationId xmlns:a16="http://schemas.microsoft.com/office/drawing/2014/main" id="{D59D5712-F723-413D-BE8B-809D0002AA20}"/>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55" name="【福祉施設】&#10;有形固定資産減価償却率最小値テキスト">
          <a:extLst>
            <a:ext uri="{FF2B5EF4-FFF2-40B4-BE49-F238E27FC236}">
              <a16:creationId xmlns:a16="http://schemas.microsoft.com/office/drawing/2014/main" id="{B63C4790-798A-4283-91F5-195852CAFE39}"/>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56" name="直線コネクタ 255">
          <a:extLst>
            <a:ext uri="{FF2B5EF4-FFF2-40B4-BE49-F238E27FC236}">
              <a16:creationId xmlns:a16="http://schemas.microsoft.com/office/drawing/2014/main" id="{34275A08-23FD-46FD-884A-7A6E36F0B12F}"/>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57" name="【福祉施設】&#10;有形固定資産減価償却率最大値テキスト">
          <a:extLst>
            <a:ext uri="{FF2B5EF4-FFF2-40B4-BE49-F238E27FC236}">
              <a16:creationId xmlns:a16="http://schemas.microsoft.com/office/drawing/2014/main" id="{50FCFB63-0416-4C71-9758-0A69505B3208}"/>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58" name="直線コネクタ 257">
          <a:extLst>
            <a:ext uri="{FF2B5EF4-FFF2-40B4-BE49-F238E27FC236}">
              <a16:creationId xmlns:a16="http://schemas.microsoft.com/office/drawing/2014/main" id="{10832164-1260-4F10-BE30-B78A3B53FCE8}"/>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75491</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819BCAED-D5F8-41F3-A9AE-E29BED289424}"/>
            </a:ext>
          </a:extLst>
        </xdr:cNvPr>
        <xdr:cNvSpPr txBox="1"/>
      </xdr:nvSpPr>
      <xdr:spPr>
        <a:xfrm>
          <a:off x="4673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60" name="フローチャート: 判断 259">
          <a:extLst>
            <a:ext uri="{FF2B5EF4-FFF2-40B4-BE49-F238E27FC236}">
              <a16:creationId xmlns:a16="http://schemas.microsoft.com/office/drawing/2014/main" id="{E62349F1-FC2B-40E4-9405-BE461E1A838B}"/>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61" name="フローチャート: 判断 260">
          <a:extLst>
            <a:ext uri="{FF2B5EF4-FFF2-40B4-BE49-F238E27FC236}">
              <a16:creationId xmlns:a16="http://schemas.microsoft.com/office/drawing/2014/main" id="{D586AB92-7727-4D15-850D-4DD4E22CB57A}"/>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62" name="フローチャート: 判断 261">
          <a:extLst>
            <a:ext uri="{FF2B5EF4-FFF2-40B4-BE49-F238E27FC236}">
              <a16:creationId xmlns:a16="http://schemas.microsoft.com/office/drawing/2014/main" id="{508B18D0-3A9F-4B05-A241-AE6AB1C90FDE}"/>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63" name="フローチャート: 判断 262">
          <a:extLst>
            <a:ext uri="{FF2B5EF4-FFF2-40B4-BE49-F238E27FC236}">
              <a16:creationId xmlns:a16="http://schemas.microsoft.com/office/drawing/2014/main" id="{F043D5C4-87D2-48AB-8DF7-3D76C4B99F8E}"/>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D8EA8513-42EB-4A6E-9C4B-1F12100B59B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5F587C69-53C8-47FD-984F-2EEC20ED6BC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D5B6DAF-87EB-4EA9-BDF2-595669C996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9536808B-A3EF-40AF-A377-617D257756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F2A1B4B0-375A-4284-B293-64346559098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69" name="楕円 268">
          <a:extLst>
            <a:ext uri="{FF2B5EF4-FFF2-40B4-BE49-F238E27FC236}">
              <a16:creationId xmlns:a16="http://schemas.microsoft.com/office/drawing/2014/main" id="{2D7FFE3A-5015-4D89-8042-4923B9C62CC3}"/>
            </a:ext>
          </a:extLst>
        </xdr:cNvPr>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62065</xdr:rowOff>
    </xdr:from>
    <xdr:ext cx="405111" cy="259045"/>
    <xdr:sp macro="" textlink="">
      <xdr:nvSpPr>
        <xdr:cNvPr id="270" name="【福祉施設】&#10;有形固定資産減価償却率該当値テキスト">
          <a:extLst>
            <a:ext uri="{FF2B5EF4-FFF2-40B4-BE49-F238E27FC236}">
              <a16:creationId xmlns:a16="http://schemas.microsoft.com/office/drawing/2014/main" id="{B62C025A-7698-4732-9624-E0723DB00F7C}"/>
            </a:ext>
          </a:extLst>
        </xdr:cNvPr>
        <xdr:cNvSpPr txBox="1"/>
      </xdr:nvSpPr>
      <xdr:spPr>
        <a:xfrm>
          <a:off x="4673600" y="1394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71" name="楕円 270">
          <a:extLst>
            <a:ext uri="{FF2B5EF4-FFF2-40B4-BE49-F238E27FC236}">
              <a16:creationId xmlns:a16="http://schemas.microsoft.com/office/drawing/2014/main" id="{A8563D54-38DA-46FE-B6EF-BE7FE3C6A440}"/>
            </a:ext>
          </a:extLst>
        </xdr:cNvPr>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134438</xdr:rowOff>
    </xdr:from>
    <xdr:to>
      <xdr:col>24</xdr:col>
      <xdr:colOff>63500</xdr:colOff>
      <xdr:row>82</xdr:row>
      <xdr:rowOff>3811</xdr:rowOff>
    </xdr:to>
    <xdr:cxnSp macro="">
      <xdr:nvCxnSpPr>
        <xdr:cNvPr id="272" name="直線コネクタ 271">
          <a:extLst>
            <a:ext uri="{FF2B5EF4-FFF2-40B4-BE49-F238E27FC236}">
              <a16:creationId xmlns:a16="http://schemas.microsoft.com/office/drawing/2014/main" id="{AF23049C-7931-4F48-ABD1-0B5D82007026}"/>
            </a:ext>
          </a:extLst>
        </xdr:cNvPr>
        <xdr:cNvCxnSpPr/>
      </xdr:nvCxnSpPr>
      <xdr:spPr>
        <a:xfrm flipV="1">
          <a:off x="3797300" y="14021888"/>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144055</xdr:rowOff>
    </xdr:from>
    <xdr:to>
      <xdr:col>15</xdr:col>
      <xdr:colOff>101600</xdr:colOff>
      <xdr:row>82</xdr:row>
      <xdr:rowOff>74205</xdr:rowOff>
    </xdr:to>
    <xdr:sp macro="" textlink="">
      <xdr:nvSpPr>
        <xdr:cNvPr id="273" name="楕円 272">
          <a:extLst>
            <a:ext uri="{FF2B5EF4-FFF2-40B4-BE49-F238E27FC236}">
              <a16:creationId xmlns:a16="http://schemas.microsoft.com/office/drawing/2014/main" id="{C659FC96-5566-4B0D-8420-4EE167B695B0}"/>
            </a:ext>
          </a:extLst>
        </xdr:cNvPr>
        <xdr:cNvSpPr/>
      </xdr:nvSpPr>
      <xdr:spPr>
        <a:xfrm>
          <a:off x="2857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23405</xdr:rowOff>
    </xdr:to>
    <xdr:cxnSp macro="">
      <xdr:nvCxnSpPr>
        <xdr:cNvPr id="274" name="直線コネクタ 273">
          <a:extLst>
            <a:ext uri="{FF2B5EF4-FFF2-40B4-BE49-F238E27FC236}">
              <a16:creationId xmlns:a16="http://schemas.microsoft.com/office/drawing/2014/main" id="{16614158-56E3-4E2C-AFF7-05B3C8392CFC}"/>
            </a:ext>
          </a:extLst>
        </xdr:cNvPr>
        <xdr:cNvCxnSpPr/>
      </xdr:nvCxnSpPr>
      <xdr:spPr>
        <a:xfrm flipV="1">
          <a:off x="2908300" y="140627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18885</xdr:rowOff>
    </xdr:from>
    <xdr:ext cx="405111" cy="259045"/>
    <xdr:sp macro="" textlink="">
      <xdr:nvSpPr>
        <xdr:cNvPr id="275" name="n_1aveValue【福祉施設】&#10;有形固定資産減価償却率">
          <a:extLst>
            <a:ext uri="{FF2B5EF4-FFF2-40B4-BE49-F238E27FC236}">
              <a16:creationId xmlns:a16="http://schemas.microsoft.com/office/drawing/2014/main" id="{6D7F3FD6-A84A-474B-8BEB-4CDD574B8813}"/>
            </a:ext>
          </a:extLst>
        </xdr:cNvPr>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276" name="n_2aveValue【福祉施設】&#10;有形固定資産減価償却率">
          <a:extLst>
            <a:ext uri="{FF2B5EF4-FFF2-40B4-BE49-F238E27FC236}">
              <a16:creationId xmlns:a16="http://schemas.microsoft.com/office/drawing/2014/main" id="{24E2CF50-A794-4049-BBCE-BC37F1AF1D1C}"/>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277" name="n_3aveValue【福祉施設】&#10;有形固定資産減価償却率">
          <a:extLst>
            <a:ext uri="{FF2B5EF4-FFF2-40B4-BE49-F238E27FC236}">
              <a16:creationId xmlns:a16="http://schemas.microsoft.com/office/drawing/2014/main" id="{1233B38D-445D-4E9D-B7A0-05C0721D3FD7}"/>
            </a:ext>
          </a:extLst>
        </xdr:cNvPr>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78" name="n_1mainValue【福祉施設】&#10;有形固定資産減価償却率">
          <a:extLst>
            <a:ext uri="{FF2B5EF4-FFF2-40B4-BE49-F238E27FC236}">
              <a16:creationId xmlns:a16="http://schemas.microsoft.com/office/drawing/2014/main" id="{4DB55B3F-EF96-4C14-9FD7-16E91F7F76A4}"/>
            </a:ext>
          </a:extLst>
        </xdr:cNvPr>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65332</xdr:rowOff>
    </xdr:from>
    <xdr:ext cx="405111" cy="259045"/>
    <xdr:sp macro="" textlink="">
      <xdr:nvSpPr>
        <xdr:cNvPr id="279" name="n_2mainValue【福祉施設】&#10;有形固定資産減価償却率">
          <a:extLst>
            <a:ext uri="{FF2B5EF4-FFF2-40B4-BE49-F238E27FC236}">
              <a16:creationId xmlns:a16="http://schemas.microsoft.com/office/drawing/2014/main" id="{C4E0FAFA-C342-4874-89D8-02CCEF0B0566}"/>
            </a:ext>
          </a:extLst>
        </xdr:cNvPr>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360D3289-3119-4DA9-B90E-852F79DCFFD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2BD664E2-FAE5-49F6-9568-06B4D3B79A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7599F070-985E-4AD7-A3CA-3BD3FB8A510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27C0316A-F3ED-40AD-890F-52858B85757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8FE4FE7F-9963-4C07-BAD3-0852B237399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86CF2EBB-9798-47F2-B053-F6263BEB2D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1453EBB6-5978-448E-9840-FF68DCA25E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C07F9B16-6198-4440-BD35-4F085F6D49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7140E752-639C-42D2-B902-49A27BF291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43B8D795-B2B5-4182-9AA4-2D241635D1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4FDD94CF-1F2C-47B3-8DCB-AD307B404A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3737A789-E88C-4F1B-ABCA-A7463AED766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B3AD9175-9D75-4F42-A52E-54E63D42A98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CC2DD776-B475-44CE-8B02-D624A51C38C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3E3053CD-7F43-4A55-AEB0-BEAE7686C96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84980C02-68B9-4CA5-A7B0-B1C20718A42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C276DB80-91E1-4F3E-9526-18495D64EEB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DC09B545-845D-4BAD-9E7A-5B2BEA2FD50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6E15539E-A95B-4E45-9353-D3B46119FFF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id="{53FC2B86-A97A-4224-899A-CA626B6E671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7EAFD0A0-7E7D-4484-8130-6EC5374121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55F1E18C-5C71-4A5B-8414-337BF8959F7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D3C7EDC5-C42A-4F73-BCA5-F12A2AE177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03" name="直線コネクタ 302">
          <a:extLst>
            <a:ext uri="{FF2B5EF4-FFF2-40B4-BE49-F238E27FC236}">
              <a16:creationId xmlns:a16="http://schemas.microsoft.com/office/drawing/2014/main" id="{C3161107-1CCB-4704-AB37-0E6BC035D63D}"/>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04" name="【福祉施設】&#10;一人当たり面積最小値テキスト">
          <a:extLst>
            <a:ext uri="{FF2B5EF4-FFF2-40B4-BE49-F238E27FC236}">
              <a16:creationId xmlns:a16="http://schemas.microsoft.com/office/drawing/2014/main" id="{56A4E8A6-FE49-4B45-AE2B-1DFDBAAE25BE}"/>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05" name="直線コネクタ 304">
          <a:extLst>
            <a:ext uri="{FF2B5EF4-FFF2-40B4-BE49-F238E27FC236}">
              <a16:creationId xmlns:a16="http://schemas.microsoft.com/office/drawing/2014/main" id="{218179F1-8C54-4E94-9D21-64BA44E6A838}"/>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06" name="【福祉施設】&#10;一人当たり面積最大値テキスト">
          <a:extLst>
            <a:ext uri="{FF2B5EF4-FFF2-40B4-BE49-F238E27FC236}">
              <a16:creationId xmlns:a16="http://schemas.microsoft.com/office/drawing/2014/main" id="{BE7CE326-9D27-4A48-9F67-81E5FDAF170A}"/>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07" name="直線コネクタ 306">
          <a:extLst>
            <a:ext uri="{FF2B5EF4-FFF2-40B4-BE49-F238E27FC236}">
              <a16:creationId xmlns:a16="http://schemas.microsoft.com/office/drawing/2014/main" id="{4B0B9F37-8D58-4DA5-A1FB-C078B6493173}"/>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15257</xdr:rowOff>
    </xdr:from>
    <xdr:ext cx="469744" cy="259045"/>
    <xdr:sp macro="" textlink="">
      <xdr:nvSpPr>
        <xdr:cNvPr id="308" name="【福祉施設】&#10;一人当たり面積平均値テキスト">
          <a:extLst>
            <a:ext uri="{FF2B5EF4-FFF2-40B4-BE49-F238E27FC236}">
              <a16:creationId xmlns:a16="http://schemas.microsoft.com/office/drawing/2014/main" id="{83828EA8-30EF-49F4-8994-6ACA558FDEA5}"/>
            </a:ext>
          </a:extLst>
        </xdr:cNvPr>
        <xdr:cNvSpPr txBox="1"/>
      </xdr:nvSpPr>
      <xdr:spPr>
        <a:xfrm>
          <a:off x="1051560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09" name="フローチャート: 判断 308">
          <a:extLst>
            <a:ext uri="{FF2B5EF4-FFF2-40B4-BE49-F238E27FC236}">
              <a16:creationId xmlns:a16="http://schemas.microsoft.com/office/drawing/2014/main" id="{1CC8BD4E-154D-401F-8279-22BA472818CD}"/>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10" name="フローチャート: 判断 309">
          <a:extLst>
            <a:ext uri="{FF2B5EF4-FFF2-40B4-BE49-F238E27FC236}">
              <a16:creationId xmlns:a16="http://schemas.microsoft.com/office/drawing/2014/main" id="{7B71D1B1-5476-4069-97E0-210D715E7D4B}"/>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11" name="フローチャート: 判断 310">
          <a:extLst>
            <a:ext uri="{FF2B5EF4-FFF2-40B4-BE49-F238E27FC236}">
              <a16:creationId xmlns:a16="http://schemas.microsoft.com/office/drawing/2014/main" id="{3B66FC67-1DDA-4135-A475-06BA92A16B72}"/>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312" name="フローチャート: 判断 311">
          <a:extLst>
            <a:ext uri="{FF2B5EF4-FFF2-40B4-BE49-F238E27FC236}">
              <a16:creationId xmlns:a16="http://schemas.microsoft.com/office/drawing/2014/main" id="{EC3A4C96-F72A-4747-92BC-A35FCBED55B1}"/>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5AF5EDE1-D0F1-4415-85C6-453855973E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2CF7D972-F495-4745-9999-51EFF30C9E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00BA8F3-F5C8-4F6C-9267-0EBE22E3DA9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C953DA5F-DA3F-49B2-9A68-A23D97BEF8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5DC989EB-87CB-4F6A-AFE2-C35F891E03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4445</xdr:rowOff>
    </xdr:from>
    <xdr:to>
      <xdr:col>55</xdr:col>
      <xdr:colOff>50800</xdr:colOff>
      <xdr:row>78</xdr:row>
      <xdr:rowOff>106045</xdr:rowOff>
    </xdr:to>
    <xdr:sp macro="" textlink="">
      <xdr:nvSpPr>
        <xdr:cNvPr id="318" name="楕円 317">
          <a:extLst>
            <a:ext uri="{FF2B5EF4-FFF2-40B4-BE49-F238E27FC236}">
              <a16:creationId xmlns:a16="http://schemas.microsoft.com/office/drawing/2014/main" id="{DA19F469-1DE4-40FF-B624-AFAA4CA4B23C}"/>
            </a:ext>
          </a:extLst>
        </xdr:cNvPr>
        <xdr:cNvSpPr/>
      </xdr:nvSpPr>
      <xdr:spPr>
        <a:xfrm>
          <a:off x="104267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128922</xdr:rowOff>
    </xdr:from>
    <xdr:ext cx="469744" cy="259045"/>
    <xdr:sp macro="" textlink="">
      <xdr:nvSpPr>
        <xdr:cNvPr id="319" name="【福祉施設】&#10;一人当たり面積該当値テキスト">
          <a:extLst>
            <a:ext uri="{FF2B5EF4-FFF2-40B4-BE49-F238E27FC236}">
              <a16:creationId xmlns:a16="http://schemas.microsoft.com/office/drawing/2014/main" id="{6954C857-D509-45AC-BC02-689D36F81F42}"/>
            </a:ext>
          </a:extLst>
        </xdr:cNvPr>
        <xdr:cNvSpPr txBox="1"/>
      </xdr:nvSpPr>
      <xdr:spPr>
        <a:xfrm>
          <a:off x="10515600" y="133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23495</xdr:rowOff>
    </xdr:from>
    <xdr:to>
      <xdr:col>50</xdr:col>
      <xdr:colOff>165100</xdr:colOff>
      <xdr:row>78</xdr:row>
      <xdr:rowOff>125095</xdr:rowOff>
    </xdr:to>
    <xdr:sp macro="" textlink="">
      <xdr:nvSpPr>
        <xdr:cNvPr id="320" name="楕円 319">
          <a:extLst>
            <a:ext uri="{FF2B5EF4-FFF2-40B4-BE49-F238E27FC236}">
              <a16:creationId xmlns:a16="http://schemas.microsoft.com/office/drawing/2014/main" id="{DD394C81-720A-4A4F-8EB0-7682C2B4BD79}"/>
            </a:ext>
          </a:extLst>
        </xdr:cNvPr>
        <xdr:cNvSpPr/>
      </xdr:nvSpPr>
      <xdr:spPr>
        <a:xfrm>
          <a:off x="958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55245</xdr:rowOff>
    </xdr:from>
    <xdr:to>
      <xdr:col>55</xdr:col>
      <xdr:colOff>0</xdr:colOff>
      <xdr:row>78</xdr:row>
      <xdr:rowOff>74295</xdr:rowOff>
    </xdr:to>
    <xdr:cxnSp macro="">
      <xdr:nvCxnSpPr>
        <xdr:cNvPr id="321" name="直線コネクタ 320">
          <a:extLst>
            <a:ext uri="{FF2B5EF4-FFF2-40B4-BE49-F238E27FC236}">
              <a16:creationId xmlns:a16="http://schemas.microsoft.com/office/drawing/2014/main" id="{40F93664-012A-4183-9FEE-640E7174E1C0}"/>
            </a:ext>
          </a:extLst>
        </xdr:cNvPr>
        <xdr:cNvCxnSpPr/>
      </xdr:nvCxnSpPr>
      <xdr:spPr>
        <a:xfrm flipV="1">
          <a:off x="9639300" y="134283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40639</xdr:rowOff>
    </xdr:from>
    <xdr:to>
      <xdr:col>46</xdr:col>
      <xdr:colOff>38100</xdr:colOff>
      <xdr:row>78</xdr:row>
      <xdr:rowOff>142239</xdr:rowOff>
    </xdr:to>
    <xdr:sp macro="" textlink="">
      <xdr:nvSpPr>
        <xdr:cNvPr id="322" name="楕円 321">
          <a:extLst>
            <a:ext uri="{FF2B5EF4-FFF2-40B4-BE49-F238E27FC236}">
              <a16:creationId xmlns:a16="http://schemas.microsoft.com/office/drawing/2014/main" id="{A06DC359-04D7-4FA1-AA31-673151E9A81C}"/>
            </a:ext>
          </a:extLst>
        </xdr:cNvPr>
        <xdr:cNvSpPr/>
      </xdr:nvSpPr>
      <xdr:spPr>
        <a:xfrm>
          <a:off x="8699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74295</xdr:rowOff>
    </xdr:from>
    <xdr:to>
      <xdr:col>50</xdr:col>
      <xdr:colOff>114300</xdr:colOff>
      <xdr:row>78</xdr:row>
      <xdr:rowOff>91439</xdr:rowOff>
    </xdr:to>
    <xdr:cxnSp macro="">
      <xdr:nvCxnSpPr>
        <xdr:cNvPr id="323" name="直線コネクタ 322">
          <a:extLst>
            <a:ext uri="{FF2B5EF4-FFF2-40B4-BE49-F238E27FC236}">
              <a16:creationId xmlns:a16="http://schemas.microsoft.com/office/drawing/2014/main" id="{DF8A699A-7846-47AC-A52A-581CC25F4C17}"/>
            </a:ext>
          </a:extLst>
        </xdr:cNvPr>
        <xdr:cNvCxnSpPr/>
      </xdr:nvCxnSpPr>
      <xdr:spPr>
        <a:xfrm flipV="1">
          <a:off x="8750300" y="134473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160038</xdr:rowOff>
    </xdr:from>
    <xdr:ext cx="469744" cy="259045"/>
    <xdr:sp macro="" textlink="">
      <xdr:nvSpPr>
        <xdr:cNvPr id="324" name="n_1aveValue【福祉施設】&#10;一人当たり面積">
          <a:extLst>
            <a:ext uri="{FF2B5EF4-FFF2-40B4-BE49-F238E27FC236}">
              <a16:creationId xmlns:a16="http://schemas.microsoft.com/office/drawing/2014/main" id="{EAD86C85-1D07-4DB3-A4E4-BCD1E2CD2FCC}"/>
            </a:ext>
          </a:extLst>
        </xdr:cNvPr>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110507</xdr:rowOff>
    </xdr:from>
    <xdr:ext cx="469744" cy="259045"/>
    <xdr:sp macro="" textlink="">
      <xdr:nvSpPr>
        <xdr:cNvPr id="325" name="n_2aveValue【福祉施設】&#10;一人当たり面積">
          <a:extLst>
            <a:ext uri="{FF2B5EF4-FFF2-40B4-BE49-F238E27FC236}">
              <a16:creationId xmlns:a16="http://schemas.microsoft.com/office/drawing/2014/main" id="{15E61B46-F85F-437B-BA86-612CE88010FF}"/>
            </a:ext>
          </a:extLst>
        </xdr:cNvPr>
        <xdr:cNvSpPr txBox="1"/>
      </xdr:nvSpPr>
      <xdr:spPr>
        <a:xfrm>
          <a:off x="8515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326" name="n_3aveValue【福祉施設】&#10;一人当たり面積">
          <a:extLst>
            <a:ext uri="{FF2B5EF4-FFF2-40B4-BE49-F238E27FC236}">
              <a16:creationId xmlns:a16="http://schemas.microsoft.com/office/drawing/2014/main" id="{DF4DC460-CBE0-44C9-974C-EE6F23C7BA0D}"/>
            </a:ext>
          </a:extLst>
        </xdr:cNvPr>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141622</xdr:rowOff>
    </xdr:from>
    <xdr:ext cx="469744" cy="259045"/>
    <xdr:sp macro="" textlink="">
      <xdr:nvSpPr>
        <xdr:cNvPr id="327" name="n_1mainValue【福祉施設】&#10;一人当たり面積">
          <a:extLst>
            <a:ext uri="{FF2B5EF4-FFF2-40B4-BE49-F238E27FC236}">
              <a16:creationId xmlns:a16="http://schemas.microsoft.com/office/drawing/2014/main" id="{14313482-D78D-445D-85A2-FAE5048378E0}"/>
            </a:ext>
          </a:extLst>
        </xdr:cNvPr>
        <xdr:cNvSpPr txBox="1"/>
      </xdr:nvSpPr>
      <xdr:spPr>
        <a:xfrm>
          <a:off x="9391727"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158766</xdr:rowOff>
    </xdr:from>
    <xdr:ext cx="469744" cy="259045"/>
    <xdr:sp macro="" textlink="">
      <xdr:nvSpPr>
        <xdr:cNvPr id="328" name="n_2mainValue【福祉施設】&#10;一人当たり面積">
          <a:extLst>
            <a:ext uri="{FF2B5EF4-FFF2-40B4-BE49-F238E27FC236}">
              <a16:creationId xmlns:a16="http://schemas.microsoft.com/office/drawing/2014/main" id="{E56007ED-2DA1-40C9-8BB4-9D6A172C616A}"/>
            </a:ext>
          </a:extLst>
        </xdr:cNvPr>
        <xdr:cNvSpPr txBox="1"/>
      </xdr:nvSpPr>
      <xdr:spPr>
        <a:xfrm>
          <a:off x="8515427"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9C05F7D2-B5B0-41A3-A33B-539F1109F1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151D414-A0A2-4BC1-BF62-B84D109A11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143FC62C-94E1-463C-8BEA-748C0CCF9D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DF433DC4-FD75-4857-BC70-AEB4D22A83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74476DC1-90C4-4023-ABE8-A65515EBB9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3EF59C31-D799-4409-A8CE-5D54D1C3DA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6C279AFF-B50F-48BB-B73D-B8AD0A07D42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9B5413B1-2326-4452-9871-0BECB7D14E8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99625855-5879-47C3-BEC8-827B5839BCA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F6E58535-5F40-420E-A5C8-096111E5510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a:extLst>
            <a:ext uri="{FF2B5EF4-FFF2-40B4-BE49-F238E27FC236}">
              <a16:creationId xmlns:a16="http://schemas.microsoft.com/office/drawing/2014/main" id="{BE2224D5-8360-40DC-86B6-38F826AB13BB}"/>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6DCFC2B4-ABAC-4FE5-8D6F-82DBDE0A1F4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a:extLst>
            <a:ext uri="{FF2B5EF4-FFF2-40B4-BE49-F238E27FC236}">
              <a16:creationId xmlns:a16="http://schemas.microsoft.com/office/drawing/2014/main" id="{C1846F5F-28C0-4969-BB4B-CB47BD33D03E}"/>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27AF3843-411A-489E-B1A8-79555F85354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32B048BF-FECA-4833-9086-19D4DA0C178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6D178852-0149-4DBB-9B52-65E1E0C226E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5968295D-EF27-4E61-BBB3-1C7278630EB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C59A9BE6-11FA-4721-A3D8-5FCA22FB083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0FCE2AD7-7600-461E-A029-C2A2145FFB3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2A904CFF-2E5B-4E8F-9BC4-93C11E451E3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a:extLst>
            <a:ext uri="{FF2B5EF4-FFF2-40B4-BE49-F238E27FC236}">
              <a16:creationId xmlns:a16="http://schemas.microsoft.com/office/drawing/2014/main" id="{158610B4-450F-490F-BB84-8A1ED56B25A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8F40CB0A-2396-4D0D-8E26-B0ED80919F6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C7FA1351-5092-49C4-B6C0-1592260194C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974E3E0-189B-4BB7-AD37-576CCFDAE0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53" name="直線コネクタ 352">
          <a:extLst>
            <a:ext uri="{FF2B5EF4-FFF2-40B4-BE49-F238E27FC236}">
              <a16:creationId xmlns:a16="http://schemas.microsoft.com/office/drawing/2014/main" id="{10970070-8753-43F8-8E1B-E1093515DDAB}"/>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FC394FBC-6AD1-4C7C-8BBC-92C4858C99F9}"/>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55" name="直線コネクタ 354">
          <a:extLst>
            <a:ext uri="{FF2B5EF4-FFF2-40B4-BE49-F238E27FC236}">
              <a16:creationId xmlns:a16="http://schemas.microsoft.com/office/drawing/2014/main" id="{6171031F-742C-43B9-AE0C-D0B190622915}"/>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C2918755-1352-412A-AF4E-E2B013EB079C}"/>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57" name="直線コネクタ 356">
          <a:extLst>
            <a:ext uri="{FF2B5EF4-FFF2-40B4-BE49-F238E27FC236}">
              <a16:creationId xmlns:a16="http://schemas.microsoft.com/office/drawing/2014/main" id="{5428DF9A-2D1E-4F16-AFCC-BA2C46D367AB}"/>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5204C2F8-D069-4273-B456-109AD8A6D83F}"/>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59" name="フローチャート: 判断 358">
          <a:extLst>
            <a:ext uri="{FF2B5EF4-FFF2-40B4-BE49-F238E27FC236}">
              <a16:creationId xmlns:a16="http://schemas.microsoft.com/office/drawing/2014/main" id="{8263CE3D-3CB5-4D6C-B95C-AC36219F25DA}"/>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60" name="フローチャート: 判断 359">
          <a:extLst>
            <a:ext uri="{FF2B5EF4-FFF2-40B4-BE49-F238E27FC236}">
              <a16:creationId xmlns:a16="http://schemas.microsoft.com/office/drawing/2014/main" id="{3D26909B-02E5-41DC-BC8F-C2E3ED8A6A43}"/>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61" name="フローチャート: 判断 360">
          <a:extLst>
            <a:ext uri="{FF2B5EF4-FFF2-40B4-BE49-F238E27FC236}">
              <a16:creationId xmlns:a16="http://schemas.microsoft.com/office/drawing/2014/main" id="{A575997C-359C-417C-A753-293C17F80C7B}"/>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62" name="フローチャート: 判断 361">
          <a:extLst>
            <a:ext uri="{FF2B5EF4-FFF2-40B4-BE49-F238E27FC236}">
              <a16:creationId xmlns:a16="http://schemas.microsoft.com/office/drawing/2014/main" id="{DFD13C05-AA8A-4344-81D9-6263ABA4BC29}"/>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170F7333-A9EB-4F2F-81E1-B31C66E8AAB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2B5E4565-92DB-4574-AD6A-BF69E6632BD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9ADC5A4B-2257-402E-A35D-4AA9231311C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14E74518-B082-4272-866E-CD8AC22BC12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FF531903-9AF7-4B8F-A043-96A93DB3EB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99695</xdr:rowOff>
    </xdr:from>
    <xdr:to>
      <xdr:col>24</xdr:col>
      <xdr:colOff>114300</xdr:colOff>
      <xdr:row>103</xdr:row>
      <xdr:rowOff>29845</xdr:rowOff>
    </xdr:to>
    <xdr:sp macro="" textlink="">
      <xdr:nvSpPr>
        <xdr:cNvPr id="368" name="楕円 367">
          <a:extLst>
            <a:ext uri="{FF2B5EF4-FFF2-40B4-BE49-F238E27FC236}">
              <a16:creationId xmlns:a16="http://schemas.microsoft.com/office/drawing/2014/main" id="{43098B40-1D79-4C08-A560-6A5D5EA443A2}"/>
            </a:ext>
          </a:extLst>
        </xdr:cNvPr>
        <xdr:cNvSpPr/>
      </xdr:nvSpPr>
      <xdr:spPr>
        <a:xfrm>
          <a:off x="45847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122572</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C9332761-FF7D-4C41-96A1-BD42A9731E1D}"/>
            </a:ext>
          </a:extLst>
        </xdr:cNvPr>
        <xdr:cNvSpPr txBox="1"/>
      </xdr:nvSpPr>
      <xdr:spPr>
        <a:xfrm>
          <a:off x="4673600"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147320</xdr:rowOff>
    </xdr:from>
    <xdr:to>
      <xdr:col>20</xdr:col>
      <xdr:colOff>38100</xdr:colOff>
      <xdr:row>103</xdr:row>
      <xdr:rowOff>77470</xdr:rowOff>
    </xdr:to>
    <xdr:sp macro="" textlink="">
      <xdr:nvSpPr>
        <xdr:cNvPr id="370" name="楕円 369">
          <a:extLst>
            <a:ext uri="{FF2B5EF4-FFF2-40B4-BE49-F238E27FC236}">
              <a16:creationId xmlns:a16="http://schemas.microsoft.com/office/drawing/2014/main" id="{CD5A4036-9C00-4F68-A376-B8A626183DAF}"/>
            </a:ext>
          </a:extLst>
        </xdr:cNvPr>
        <xdr:cNvSpPr/>
      </xdr:nvSpPr>
      <xdr:spPr>
        <a:xfrm>
          <a:off x="3746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150495</xdr:rowOff>
    </xdr:from>
    <xdr:to>
      <xdr:col>24</xdr:col>
      <xdr:colOff>63500</xdr:colOff>
      <xdr:row>103</xdr:row>
      <xdr:rowOff>26670</xdr:rowOff>
    </xdr:to>
    <xdr:cxnSp macro="">
      <xdr:nvCxnSpPr>
        <xdr:cNvPr id="371" name="直線コネクタ 370">
          <a:extLst>
            <a:ext uri="{FF2B5EF4-FFF2-40B4-BE49-F238E27FC236}">
              <a16:creationId xmlns:a16="http://schemas.microsoft.com/office/drawing/2014/main" id="{8C2EDD7C-3203-4372-B70C-925F682AD703}"/>
            </a:ext>
          </a:extLst>
        </xdr:cNvPr>
        <xdr:cNvCxnSpPr/>
      </xdr:nvCxnSpPr>
      <xdr:spPr>
        <a:xfrm flipV="1">
          <a:off x="3797300" y="176383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21589</xdr:rowOff>
    </xdr:from>
    <xdr:to>
      <xdr:col>15</xdr:col>
      <xdr:colOff>101600</xdr:colOff>
      <xdr:row>103</xdr:row>
      <xdr:rowOff>123189</xdr:rowOff>
    </xdr:to>
    <xdr:sp macro="" textlink="">
      <xdr:nvSpPr>
        <xdr:cNvPr id="372" name="楕円 371">
          <a:extLst>
            <a:ext uri="{FF2B5EF4-FFF2-40B4-BE49-F238E27FC236}">
              <a16:creationId xmlns:a16="http://schemas.microsoft.com/office/drawing/2014/main" id="{231EE7C4-C5FD-4D8B-B78A-8BA849C4BC12}"/>
            </a:ext>
          </a:extLst>
        </xdr:cNvPr>
        <xdr:cNvSpPr/>
      </xdr:nvSpPr>
      <xdr:spPr>
        <a:xfrm>
          <a:off x="2857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26670</xdr:rowOff>
    </xdr:from>
    <xdr:to>
      <xdr:col>19</xdr:col>
      <xdr:colOff>177800</xdr:colOff>
      <xdr:row>103</xdr:row>
      <xdr:rowOff>72389</xdr:rowOff>
    </xdr:to>
    <xdr:cxnSp macro="">
      <xdr:nvCxnSpPr>
        <xdr:cNvPr id="373" name="直線コネクタ 372">
          <a:extLst>
            <a:ext uri="{FF2B5EF4-FFF2-40B4-BE49-F238E27FC236}">
              <a16:creationId xmlns:a16="http://schemas.microsoft.com/office/drawing/2014/main" id="{3D0BCE47-85A3-4298-8C97-D2A39AFAD08A}"/>
            </a:ext>
          </a:extLst>
        </xdr:cNvPr>
        <xdr:cNvCxnSpPr/>
      </xdr:nvCxnSpPr>
      <xdr:spPr>
        <a:xfrm flipV="1">
          <a:off x="2908300" y="17686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374" name="n_1aveValue【市民会館】&#10;有形固定資産減価償却率">
          <a:extLst>
            <a:ext uri="{FF2B5EF4-FFF2-40B4-BE49-F238E27FC236}">
              <a16:creationId xmlns:a16="http://schemas.microsoft.com/office/drawing/2014/main" id="{A966A2AB-05A4-4C09-83EB-F4B19BFE74F2}"/>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375" name="n_2aveValue【市民会館】&#10;有形固定資産減価償却率">
          <a:extLst>
            <a:ext uri="{FF2B5EF4-FFF2-40B4-BE49-F238E27FC236}">
              <a16:creationId xmlns:a16="http://schemas.microsoft.com/office/drawing/2014/main" id="{475A5365-2D8A-49C3-96D8-C1D8AB081300}"/>
            </a:ext>
          </a:extLst>
        </xdr:cNvPr>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6366</xdr:rowOff>
    </xdr:from>
    <xdr:ext cx="405111" cy="259045"/>
    <xdr:sp macro="" textlink="">
      <xdr:nvSpPr>
        <xdr:cNvPr id="376" name="n_3aveValue【市民会館】&#10;有形固定資産減価償却率">
          <a:extLst>
            <a:ext uri="{FF2B5EF4-FFF2-40B4-BE49-F238E27FC236}">
              <a16:creationId xmlns:a16="http://schemas.microsoft.com/office/drawing/2014/main" id="{3B271EA3-A219-4A4C-B3A6-581A228A99AD}"/>
            </a:ext>
          </a:extLst>
        </xdr:cNvPr>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93997</xdr:rowOff>
    </xdr:from>
    <xdr:ext cx="405111" cy="259045"/>
    <xdr:sp macro="" textlink="">
      <xdr:nvSpPr>
        <xdr:cNvPr id="377" name="n_1mainValue【市民会館】&#10;有形固定資産減価償却率">
          <a:extLst>
            <a:ext uri="{FF2B5EF4-FFF2-40B4-BE49-F238E27FC236}">
              <a16:creationId xmlns:a16="http://schemas.microsoft.com/office/drawing/2014/main" id="{BA34C578-2039-46ED-86A4-6355F168751F}"/>
            </a:ext>
          </a:extLst>
        </xdr:cNvPr>
        <xdr:cNvSpPr txBox="1"/>
      </xdr:nvSpPr>
      <xdr:spPr>
        <a:xfrm>
          <a:off x="35820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139716</xdr:rowOff>
    </xdr:from>
    <xdr:ext cx="405111" cy="259045"/>
    <xdr:sp macro="" textlink="">
      <xdr:nvSpPr>
        <xdr:cNvPr id="378" name="n_2mainValue【市民会館】&#10;有形固定資産減価償却率">
          <a:extLst>
            <a:ext uri="{FF2B5EF4-FFF2-40B4-BE49-F238E27FC236}">
              <a16:creationId xmlns:a16="http://schemas.microsoft.com/office/drawing/2014/main" id="{D8AC1F43-2A46-4D8D-A413-FDA9088722C8}"/>
            </a:ext>
          </a:extLst>
        </xdr:cNvPr>
        <xdr:cNvSpPr txBox="1"/>
      </xdr:nvSpPr>
      <xdr:spPr>
        <a:xfrm>
          <a:off x="2705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C53F8F92-72D3-44DF-B992-B1738908FF8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D397BB51-48A4-49EF-90F6-B5DA5A2566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82406834-F854-4E1C-B787-0A80D9AC627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B876916A-8F29-4631-9F7A-5A215EA1DA1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B3FB2C5B-E9FE-499B-B54C-B2ECD5D333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A883FBD7-E888-4D7F-BFE5-7D3AA9F79E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3FD2ABA7-20A3-455D-ACF6-0DB7EE233F2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4821B6DA-B480-4195-B2E0-11246C550EE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42191CAB-180A-4192-B3FC-BE1153D88B7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CAAD10A5-E243-40B8-912D-CA699AF4D73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a:extLst>
            <a:ext uri="{FF2B5EF4-FFF2-40B4-BE49-F238E27FC236}">
              <a16:creationId xmlns:a16="http://schemas.microsoft.com/office/drawing/2014/main" id="{5CB503A7-966E-4D49-B113-E70FD51E9D4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10628832-3961-4D17-A905-7067D89742E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a:extLst>
            <a:ext uri="{FF2B5EF4-FFF2-40B4-BE49-F238E27FC236}">
              <a16:creationId xmlns:a16="http://schemas.microsoft.com/office/drawing/2014/main" id="{48E4084A-01F7-47F0-B2A5-D4AF1A4ED02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a:extLst>
            <a:ext uri="{FF2B5EF4-FFF2-40B4-BE49-F238E27FC236}">
              <a16:creationId xmlns:a16="http://schemas.microsoft.com/office/drawing/2014/main" id="{22B3FC93-24FB-4A2A-8F92-C7BB6F7F0C1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a:extLst>
            <a:ext uri="{FF2B5EF4-FFF2-40B4-BE49-F238E27FC236}">
              <a16:creationId xmlns:a16="http://schemas.microsoft.com/office/drawing/2014/main" id="{C1C204C1-DD84-49DE-A689-221FED136AA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a:extLst>
            <a:ext uri="{FF2B5EF4-FFF2-40B4-BE49-F238E27FC236}">
              <a16:creationId xmlns:a16="http://schemas.microsoft.com/office/drawing/2014/main" id="{8BEA7F58-54EB-4E3F-AB14-B5B0A32FA05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a:extLst>
            <a:ext uri="{FF2B5EF4-FFF2-40B4-BE49-F238E27FC236}">
              <a16:creationId xmlns:a16="http://schemas.microsoft.com/office/drawing/2014/main" id="{B1681F95-FA17-4AE3-9D53-54B80957AEF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a:extLst>
            <a:ext uri="{FF2B5EF4-FFF2-40B4-BE49-F238E27FC236}">
              <a16:creationId xmlns:a16="http://schemas.microsoft.com/office/drawing/2014/main" id="{D6CDF2C6-8B37-402F-823E-5A69032DC9B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a:extLst>
            <a:ext uri="{FF2B5EF4-FFF2-40B4-BE49-F238E27FC236}">
              <a16:creationId xmlns:a16="http://schemas.microsoft.com/office/drawing/2014/main" id="{D557998A-DE32-4B22-82C7-0FF59CB42E3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a:extLst>
            <a:ext uri="{FF2B5EF4-FFF2-40B4-BE49-F238E27FC236}">
              <a16:creationId xmlns:a16="http://schemas.microsoft.com/office/drawing/2014/main" id="{66E07EC9-A677-43F0-9509-73E5D4B374D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BD408A5A-49DC-4D7C-B08B-133057AEDB1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a:extLst>
            <a:ext uri="{FF2B5EF4-FFF2-40B4-BE49-F238E27FC236}">
              <a16:creationId xmlns:a16="http://schemas.microsoft.com/office/drawing/2014/main" id="{4697C06A-0144-4D43-A812-6635893762D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a:extLst>
            <a:ext uri="{FF2B5EF4-FFF2-40B4-BE49-F238E27FC236}">
              <a16:creationId xmlns:a16="http://schemas.microsoft.com/office/drawing/2014/main" id="{7A638842-E7A6-4139-BC4F-08834562B70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402" name="直線コネクタ 401">
          <a:extLst>
            <a:ext uri="{FF2B5EF4-FFF2-40B4-BE49-F238E27FC236}">
              <a16:creationId xmlns:a16="http://schemas.microsoft.com/office/drawing/2014/main" id="{0591BA54-F324-4453-8665-19AD9657C028}"/>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403" name="【市民会館】&#10;一人当たり面積最小値テキスト">
          <a:extLst>
            <a:ext uri="{FF2B5EF4-FFF2-40B4-BE49-F238E27FC236}">
              <a16:creationId xmlns:a16="http://schemas.microsoft.com/office/drawing/2014/main" id="{7CE73B0E-340F-466C-8A96-4ECB634BDAE3}"/>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404" name="直線コネクタ 403">
          <a:extLst>
            <a:ext uri="{FF2B5EF4-FFF2-40B4-BE49-F238E27FC236}">
              <a16:creationId xmlns:a16="http://schemas.microsoft.com/office/drawing/2014/main" id="{79C277A0-4531-41B8-8AB7-F66FBC882E27}"/>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05" name="【市民会館】&#10;一人当たり面積最大値テキスト">
          <a:extLst>
            <a:ext uri="{FF2B5EF4-FFF2-40B4-BE49-F238E27FC236}">
              <a16:creationId xmlns:a16="http://schemas.microsoft.com/office/drawing/2014/main" id="{E3932E0E-1210-4A80-A852-674A2A2194D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06" name="直線コネクタ 405">
          <a:extLst>
            <a:ext uri="{FF2B5EF4-FFF2-40B4-BE49-F238E27FC236}">
              <a16:creationId xmlns:a16="http://schemas.microsoft.com/office/drawing/2014/main" id="{845BD242-C6FD-4EAE-8003-080822B47E66}"/>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23513</xdr:rowOff>
    </xdr:from>
    <xdr:ext cx="469744" cy="259045"/>
    <xdr:sp macro="" textlink="">
      <xdr:nvSpPr>
        <xdr:cNvPr id="407" name="【市民会館】&#10;一人当たり面積平均値テキスト">
          <a:extLst>
            <a:ext uri="{FF2B5EF4-FFF2-40B4-BE49-F238E27FC236}">
              <a16:creationId xmlns:a16="http://schemas.microsoft.com/office/drawing/2014/main" id="{4174DC04-22EC-40BD-B20E-7C053FC5D6B4}"/>
            </a:ext>
          </a:extLst>
        </xdr:cNvPr>
        <xdr:cNvSpPr txBox="1"/>
      </xdr:nvSpPr>
      <xdr:spPr>
        <a:xfrm>
          <a:off x="10515600" y="1802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08" name="フローチャート: 判断 407">
          <a:extLst>
            <a:ext uri="{FF2B5EF4-FFF2-40B4-BE49-F238E27FC236}">
              <a16:creationId xmlns:a16="http://schemas.microsoft.com/office/drawing/2014/main" id="{E8630E30-4379-4E81-B818-5EFEA4D93B77}"/>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409" name="フローチャート: 判断 408">
          <a:extLst>
            <a:ext uri="{FF2B5EF4-FFF2-40B4-BE49-F238E27FC236}">
              <a16:creationId xmlns:a16="http://schemas.microsoft.com/office/drawing/2014/main" id="{115A078D-A521-42BA-9500-7254CAEC0627}"/>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10" name="フローチャート: 判断 409">
          <a:extLst>
            <a:ext uri="{FF2B5EF4-FFF2-40B4-BE49-F238E27FC236}">
              <a16:creationId xmlns:a16="http://schemas.microsoft.com/office/drawing/2014/main" id="{C365AF82-9748-4ABC-91FC-F7A9081DE15B}"/>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411" name="フローチャート: 判断 410">
          <a:extLst>
            <a:ext uri="{FF2B5EF4-FFF2-40B4-BE49-F238E27FC236}">
              <a16:creationId xmlns:a16="http://schemas.microsoft.com/office/drawing/2014/main" id="{8982D2A1-8482-44D9-B85F-925A369BC7C9}"/>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767AAC6-31DD-48DD-908B-54E59C45AEF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909E9AC-D3E9-49CF-8FF6-99E639A37A1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C3E9C48-DF64-4678-8786-3E30798579D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C0C1AC9-711A-4C8A-9220-6DFA2FD6A5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E6C1BDC-2DE5-4964-BD3B-87DA4C324BA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84455</xdr:rowOff>
    </xdr:from>
    <xdr:to>
      <xdr:col>55</xdr:col>
      <xdr:colOff>50800</xdr:colOff>
      <xdr:row>107</xdr:row>
      <xdr:rowOff>14605</xdr:rowOff>
    </xdr:to>
    <xdr:sp macro="" textlink="">
      <xdr:nvSpPr>
        <xdr:cNvPr id="417" name="楕円 416">
          <a:extLst>
            <a:ext uri="{FF2B5EF4-FFF2-40B4-BE49-F238E27FC236}">
              <a16:creationId xmlns:a16="http://schemas.microsoft.com/office/drawing/2014/main" id="{3C53B75A-5950-4380-9EFC-2A11F7117454}"/>
            </a:ext>
          </a:extLst>
        </xdr:cNvPr>
        <xdr:cNvSpPr/>
      </xdr:nvSpPr>
      <xdr:spPr>
        <a:xfrm>
          <a:off x="104267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62882</xdr:rowOff>
    </xdr:from>
    <xdr:ext cx="469744" cy="259045"/>
    <xdr:sp macro="" textlink="">
      <xdr:nvSpPr>
        <xdr:cNvPr id="418" name="【市民会館】&#10;一人当たり面積該当値テキスト">
          <a:extLst>
            <a:ext uri="{FF2B5EF4-FFF2-40B4-BE49-F238E27FC236}">
              <a16:creationId xmlns:a16="http://schemas.microsoft.com/office/drawing/2014/main" id="{35B35BFE-9C92-41EB-B6DF-612DFF43D110}"/>
            </a:ext>
          </a:extLst>
        </xdr:cNvPr>
        <xdr:cNvSpPr txBox="1"/>
      </xdr:nvSpPr>
      <xdr:spPr>
        <a:xfrm>
          <a:off x="10515600"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88264</xdr:rowOff>
    </xdr:from>
    <xdr:to>
      <xdr:col>50</xdr:col>
      <xdr:colOff>165100</xdr:colOff>
      <xdr:row>107</xdr:row>
      <xdr:rowOff>18414</xdr:rowOff>
    </xdr:to>
    <xdr:sp macro="" textlink="">
      <xdr:nvSpPr>
        <xdr:cNvPr id="419" name="楕円 418">
          <a:extLst>
            <a:ext uri="{FF2B5EF4-FFF2-40B4-BE49-F238E27FC236}">
              <a16:creationId xmlns:a16="http://schemas.microsoft.com/office/drawing/2014/main" id="{0688AC72-72D7-4036-B477-F728D5F74E76}"/>
            </a:ext>
          </a:extLst>
        </xdr:cNvPr>
        <xdr:cNvSpPr/>
      </xdr:nvSpPr>
      <xdr:spPr>
        <a:xfrm>
          <a:off x="9588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135255</xdr:rowOff>
    </xdr:from>
    <xdr:to>
      <xdr:col>55</xdr:col>
      <xdr:colOff>0</xdr:colOff>
      <xdr:row>106</xdr:row>
      <xdr:rowOff>139064</xdr:rowOff>
    </xdr:to>
    <xdr:cxnSp macro="">
      <xdr:nvCxnSpPr>
        <xdr:cNvPr id="420" name="直線コネクタ 419">
          <a:extLst>
            <a:ext uri="{FF2B5EF4-FFF2-40B4-BE49-F238E27FC236}">
              <a16:creationId xmlns:a16="http://schemas.microsoft.com/office/drawing/2014/main" id="{557EFF1C-1008-4F19-ABC5-04A9A064A974}"/>
            </a:ext>
          </a:extLst>
        </xdr:cNvPr>
        <xdr:cNvCxnSpPr/>
      </xdr:nvCxnSpPr>
      <xdr:spPr>
        <a:xfrm flipV="1">
          <a:off x="9639300" y="183089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21" name="楕円 420">
          <a:extLst>
            <a:ext uri="{FF2B5EF4-FFF2-40B4-BE49-F238E27FC236}">
              <a16:creationId xmlns:a16="http://schemas.microsoft.com/office/drawing/2014/main" id="{6B192C56-A98C-4D72-B48E-6C755BD41E42}"/>
            </a:ext>
          </a:extLst>
        </xdr:cNvPr>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139064</xdr:rowOff>
    </xdr:from>
    <xdr:to>
      <xdr:col>50</xdr:col>
      <xdr:colOff>114300</xdr:colOff>
      <xdr:row>106</xdr:row>
      <xdr:rowOff>144780</xdr:rowOff>
    </xdr:to>
    <xdr:cxnSp macro="">
      <xdr:nvCxnSpPr>
        <xdr:cNvPr id="422" name="直線コネクタ 421">
          <a:extLst>
            <a:ext uri="{FF2B5EF4-FFF2-40B4-BE49-F238E27FC236}">
              <a16:creationId xmlns:a16="http://schemas.microsoft.com/office/drawing/2014/main" id="{622B89A7-1201-4E29-A9E2-39A9187E35B8}"/>
            </a:ext>
          </a:extLst>
        </xdr:cNvPr>
        <xdr:cNvCxnSpPr/>
      </xdr:nvCxnSpPr>
      <xdr:spPr>
        <a:xfrm flipV="1">
          <a:off x="8750300" y="1831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23513</xdr:rowOff>
    </xdr:from>
    <xdr:ext cx="469744" cy="259045"/>
    <xdr:sp macro="" textlink="">
      <xdr:nvSpPr>
        <xdr:cNvPr id="423" name="n_1aveValue【市民会館】&#10;一人当たり面積">
          <a:extLst>
            <a:ext uri="{FF2B5EF4-FFF2-40B4-BE49-F238E27FC236}">
              <a16:creationId xmlns:a16="http://schemas.microsoft.com/office/drawing/2014/main" id="{B494B229-8B50-4B1B-AE62-3BEFC6F7FBE6}"/>
            </a:ext>
          </a:extLst>
        </xdr:cNvPr>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24" name="n_2aveValue【市民会館】&#10;一人当たり面積">
          <a:extLst>
            <a:ext uri="{FF2B5EF4-FFF2-40B4-BE49-F238E27FC236}">
              <a16:creationId xmlns:a16="http://schemas.microsoft.com/office/drawing/2014/main" id="{84535166-13D1-4AE3-AB57-97829C505A3E}"/>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425" name="n_3aveValue【市民会館】&#10;一人当たり面積">
          <a:extLst>
            <a:ext uri="{FF2B5EF4-FFF2-40B4-BE49-F238E27FC236}">
              <a16:creationId xmlns:a16="http://schemas.microsoft.com/office/drawing/2014/main" id="{FE0193A0-A016-4E79-9501-EDB5B21D690D}"/>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9541</xdr:rowOff>
    </xdr:from>
    <xdr:ext cx="469744" cy="259045"/>
    <xdr:sp macro="" textlink="">
      <xdr:nvSpPr>
        <xdr:cNvPr id="426" name="n_1mainValue【市民会館】&#10;一人当たり面積">
          <a:extLst>
            <a:ext uri="{FF2B5EF4-FFF2-40B4-BE49-F238E27FC236}">
              <a16:creationId xmlns:a16="http://schemas.microsoft.com/office/drawing/2014/main" id="{64BBB3B4-7787-4803-B6F5-381FDE3AADDB}"/>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27" name="n_2mainValue【市民会館】&#10;一人当たり面積">
          <a:extLst>
            <a:ext uri="{FF2B5EF4-FFF2-40B4-BE49-F238E27FC236}">
              <a16:creationId xmlns:a16="http://schemas.microsoft.com/office/drawing/2014/main" id="{2D8193F3-D9B4-41B3-A1E3-81BEB2453E8E}"/>
            </a:ext>
          </a:extLst>
        </xdr:cNvPr>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1C5373EE-6587-496C-9B93-B0CAB195D8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63382528-9E01-4B9E-977A-9AB6BB97E5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297A94D9-612B-4FAC-894C-24536884AC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2C873E4E-600D-4E9F-A9E9-FB50D45681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FFFFA53E-6BC4-49DE-9006-267E2A037B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11BA8863-9799-4CE9-B7A8-4B39EB0DBDB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0C0A8A33-911A-4D93-8C19-A09C29758E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10BC9B8A-BCF8-439A-8D13-572000BF39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C4F78C15-BBD9-4D75-BAD5-B4F70CF32E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02F9A0A2-3EE6-49F5-9A59-02F2447F0D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a:extLst>
            <a:ext uri="{FF2B5EF4-FFF2-40B4-BE49-F238E27FC236}">
              <a16:creationId xmlns:a16="http://schemas.microsoft.com/office/drawing/2014/main" id="{7FEDE545-0C5D-4837-B40F-991ACE2A64B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a:extLst>
            <a:ext uri="{FF2B5EF4-FFF2-40B4-BE49-F238E27FC236}">
              <a16:creationId xmlns:a16="http://schemas.microsoft.com/office/drawing/2014/main" id="{CBA3862E-801F-4BB0-B143-D67BE4A1488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a:extLst>
            <a:ext uri="{FF2B5EF4-FFF2-40B4-BE49-F238E27FC236}">
              <a16:creationId xmlns:a16="http://schemas.microsoft.com/office/drawing/2014/main" id="{99724B0C-4E81-4CA1-8352-53A05D7BD16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a:extLst>
            <a:ext uri="{FF2B5EF4-FFF2-40B4-BE49-F238E27FC236}">
              <a16:creationId xmlns:a16="http://schemas.microsoft.com/office/drawing/2014/main" id="{B9D8EEEC-2741-45FB-B8EF-E36FA1F594B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a:extLst>
            <a:ext uri="{FF2B5EF4-FFF2-40B4-BE49-F238E27FC236}">
              <a16:creationId xmlns:a16="http://schemas.microsoft.com/office/drawing/2014/main" id="{5177965B-78F2-4426-AFE9-31C0FA8D45C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a:extLst>
            <a:ext uri="{FF2B5EF4-FFF2-40B4-BE49-F238E27FC236}">
              <a16:creationId xmlns:a16="http://schemas.microsoft.com/office/drawing/2014/main" id="{E019670B-F37C-4BFB-AFA4-BCF32450C20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a:extLst>
            <a:ext uri="{FF2B5EF4-FFF2-40B4-BE49-F238E27FC236}">
              <a16:creationId xmlns:a16="http://schemas.microsoft.com/office/drawing/2014/main" id="{6E09BCD9-491D-4233-86C5-DAC17A54627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a:extLst>
            <a:ext uri="{FF2B5EF4-FFF2-40B4-BE49-F238E27FC236}">
              <a16:creationId xmlns:a16="http://schemas.microsoft.com/office/drawing/2014/main" id="{95255A69-3900-40CC-BB36-8A3FE726329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a:extLst>
            <a:ext uri="{FF2B5EF4-FFF2-40B4-BE49-F238E27FC236}">
              <a16:creationId xmlns:a16="http://schemas.microsoft.com/office/drawing/2014/main" id="{E767D6EA-4C30-4FF0-870B-5A19127D4FD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a:extLst>
            <a:ext uri="{FF2B5EF4-FFF2-40B4-BE49-F238E27FC236}">
              <a16:creationId xmlns:a16="http://schemas.microsoft.com/office/drawing/2014/main" id="{5C046A5D-1DD4-4822-92B4-469BDC6F16D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a:extLst>
            <a:ext uri="{FF2B5EF4-FFF2-40B4-BE49-F238E27FC236}">
              <a16:creationId xmlns:a16="http://schemas.microsoft.com/office/drawing/2014/main" id="{FA3F76A7-4CC3-4B52-8870-8546A1CAD0F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883B24F3-BF16-499D-9461-8FFD518E48C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DF8D6062-1300-4421-AAA4-3CD3446EF7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D2B7CD53-AEBE-4113-BB05-96738684CF5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a:extLst>
            <a:ext uri="{FF2B5EF4-FFF2-40B4-BE49-F238E27FC236}">
              <a16:creationId xmlns:a16="http://schemas.microsoft.com/office/drawing/2014/main" id="{DDE7DA46-29DA-422A-B664-B64FAC89887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53" name="直線コネクタ 452">
          <a:extLst>
            <a:ext uri="{FF2B5EF4-FFF2-40B4-BE49-F238E27FC236}">
              <a16:creationId xmlns:a16="http://schemas.microsoft.com/office/drawing/2014/main" id="{8B066B2E-64DB-4250-8574-1281EFCB19D3}"/>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54" name="【一般廃棄物処理施設】&#10;有形固定資産減価償却率最小値テキスト">
          <a:extLst>
            <a:ext uri="{FF2B5EF4-FFF2-40B4-BE49-F238E27FC236}">
              <a16:creationId xmlns:a16="http://schemas.microsoft.com/office/drawing/2014/main" id="{098AACAB-F3D6-459B-BDB8-63306C97F5C8}"/>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55" name="直線コネクタ 454">
          <a:extLst>
            <a:ext uri="{FF2B5EF4-FFF2-40B4-BE49-F238E27FC236}">
              <a16:creationId xmlns:a16="http://schemas.microsoft.com/office/drawing/2014/main" id="{99DC79DB-F0D4-4C3C-814E-62991C138D63}"/>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a:extLst>
            <a:ext uri="{FF2B5EF4-FFF2-40B4-BE49-F238E27FC236}">
              <a16:creationId xmlns:a16="http://schemas.microsoft.com/office/drawing/2014/main" id="{DF5D1A04-0BAD-404B-9AE2-C36C4342DE0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a:extLst>
            <a:ext uri="{FF2B5EF4-FFF2-40B4-BE49-F238E27FC236}">
              <a16:creationId xmlns:a16="http://schemas.microsoft.com/office/drawing/2014/main" id="{172CD3D3-580D-4AA3-82CA-A6C51059135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458" name="【一般廃棄物処理施設】&#10;有形固定資産減価償却率平均値テキスト">
          <a:extLst>
            <a:ext uri="{FF2B5EF4-FFF2-40B4-BE49-F238E27FC236}">
              <a16:creationId xmlns:a16="http://schemas.microsoft.com/office/drawing/2014/main" id="{A7B63F93-9CD9-4CF9-AB29-4CA9C78C3988}"/>
            </a:ext>
          </a:extLst>
        </xdr:cNvPr>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59" name="フローチャート: 判断 458">
          <a:extLst>
            <a:ext uri="{FF2B5EF4-FFF2-40B4-BE49-F238E27FC236}">
              <a16:creationId xmlns:a16="http://schemas.microsoft.com/office/drawing/2014/main" id="{679EEA10-8629-4723-A863-2579DD982D6A}"/>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60" name="フローチャート: 判断 459">
          <a:extLst>
            <a:ext uri="{FF2B5EF4-FFF2-40B4-BE49-F238E27FC236}">
              <a16:creationId xmlns:a16="http://schemas.microsoft.com/office/drawing/2014/main" id="{79AF5A2B-A364-4A3E-BDCC-75C01EC7D22D}"/>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61" name="フローチャート: 判断 460">
          <a:extLst>
            <a:ext uri="{FF2B5EF4-FFF2-40B4-BE49-F238E27FC236}">
              <a16:creationId xmlns:a16="http://schemas.microsoft.com/office/drawing/2014/main" id="{CF637C1E-2612-4114-9C0D-0F14E08032C2}"/>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62" name="フローチャート: 判断 461">
          <a:extLst>
            <a:ext uri="{FF2B5EF4-FFF2-40B4-BE49-F238E27FC236}">
              <a16:creationId xmlns:a16="http://schemas.microsoft.com/office/drawing/2014/main" id="{8FDDAA8B-B813-4882-9153-8614C9FDC2EF}"/>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B9BB390E-4BD2-4B57-BB27-7BAB099A11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E22B8843-FB42-46BD-8F6D-F24EFE2B92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A96CC845-8480-46B4-9E98-84C796AFB7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F531736-8B51-4E10-B65F-EDFD628F6A7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A567276-B2E7-4E36-AEFB-81C98C5D2A6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44994</xdr:rowOff>
    </xdr:from>
    <xdr:to>
      <xdr:col>85</xdr:col>
      <xdr:colOff>177800</xdr:colOff>
      <xdr:row>36</xdr:row>
      <xdr:rowOff>146594</xdr:rowOff>
    </xdr:to>
    <xdr:sp macro="" textlink="">
      <xdr:nvSpPr>
        <xdr:cNvPr id="468" name="楕円 467">
          <a:extLst>
            <a:ext uri="{FF2B5EF4-FFF2-40B4-BE49-F238E27FC236}">
              <a16:creationId xmlns:a16="http://schemas.microsoft.com/office/drawing/2014/main" id="{2C868010-4417-4765-8B2F-F074B0A94FA9}"/>
            </a:ext>
          </a:extLst>
        </xdr:cNvPr>
        <xdr:cNvSpPr/>
      </xdr:nvSpPr>
      <xdr:spPr>
        <a:xfrm>
          <a:off x="16268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23421</xdr:rowOff>
    </xdr:from>
    <xdr:ext cx="405111" cy="259045"/>
    <xdr:sp macro="" textlink="">
      <xdr:nvSpPr>
        <xdr:cNvPr id="469" name="【一般廃棄物処理施設】&#10;有形固定資産減価償却率該当値テキスト">
          <a:extLst>
            <a:ext uri="{FF2B5EF4-FFF2-40B4-BE49-F238E27FC236}">
              <a16:creationId xmlns:a16="http://schemas.microsoft.com/office/drawing/2014/main" id="{A2BF08E0-B3AD-4E73-AF19-7F6F363980CE}"/>
            </a:ext>
          </a:extLst>
        </xdr:cNvPr>
        <xdr:cNvSpPr txBox="1"/>
      </xdr:nvSpPr>
      <xdr:spPr>
        <a:xfrm>
          <a:off x="16357600"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61323</xdr:rowOff>
    </xdr:from>
    <xdr:to>
      <xdr:col>81</xdr:col>
      <xdr:colOff>101600</xdr:colOff>
      <xdr:row>36</xdr:row>
      <xdr:rowOff>162923</xdr:rowOff>
    </xdr:to>
    <xdr:sp macro="" textlink="">
      <xdr:nvSpPr>
        <xdr:cNvPr id="470" name="楕円 469">
          <a:extLst>
            <a:ext uri="{FF2B5EF4-FFF2-40B4-BE49-F238E27FC236}">
              <a16:creationId xmlns:a16="http://schemas.microsoft.com/office/drawing/2014/main" id="{C0FDEB65-3A61-4668-9AD3-864E86617AD0}"/>
            </a:ext>
          </a:extLst>
        </xdr:cNvPr>
        <xdr:cNvSpPr/>
      </xdr:nvSpPr>
      <xdr:spPr>
        <a:xfrm>
          <a:off x="15430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36</xdr:row>
      <xdr:rowOff>112123</xdr:rowOff>
    </xdr:to>
    <xdr:cxnSp macro="">
      <xdr:nvCxnSpPr>
        <xdr:cNvPr id="471" name="直線コネクタ 470">
          <a:extLst>
            <a:ext uri="{FF2B5EF4-FFF2-40B4-BE49-F238E27FC236}">
              <a16:creationId xmlns:a16="http://schemas.microsoft.com/office/drawing/2014/main" id="{64514EAB-284E-493E-845A-21EE8DDDAFE5}"/>
            </a:ext>
          </a:extLst>
        </xdr:cNvPr>
        <xdr:cNvCxnSpPr/>
      </xdr:nvCxnSpPr>
      <xdr:spPr>
        <a:xfrm flipV="1">
          <a:off x="15481300" y="62679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472" name="楕円 471">
          <a:extLst>
            <a:ext uri="{FF2B5EF4-FFF2-40B4-BE49-F238E27FC236}">
              <a16:creationId xmlns:a16="http://schemas.microsoft.com/office/drawing/2014/main" id="{E73AB7F2-080C-4342-96D7-C40624252555}"/>
            </a:ext>
          </a:extLst>
        </xdr:cNvPr>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112123</xdr:rowOff>
    </xdr:to>
    <xdr:cxnSp macro="">
      <xdr:nvCxnSpPr>
        <xdr:cNvPr id="473" name="直線コネクタ 472">
          <a:extLst>
            <a:ext uri="{FF2B5EF4-FFF2-40B4-BE49-F238E27FC236}">
              <a16:creationId xmlns:a16="http://schemas.microsoft.com/office/drawing/2014/main" id="{AED66582-3C51-4BAE-9C8D-5615C6E1A08F}"/>
            </a:ext>
          </a:extLst>
        </xdr:cNvPr>
        <xdr:cNvCxnSpPr/>
      </xdr:nvCxnSpPr>
      <xdr:spPr>
        <a:xfrm>
          <a:off x="14592300" y="62777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154957</xdr:rowOff>
    </xdr:from>
    <xdr:ext cx="405111" cy="259045"/>
    <xdr:sp macro="" textlink="">
      <xdr:nvSpPr>
        <xdr:cNvPr id="474" name="n_1aveValue【一般廃棄物処理施設】&#10;有形固定資産減価償却率">
          <a:extLst>
            <a:ext uri="{FF2B5EF4-FFF2-40B4-BE49-F238E27FC236}">
              <a16:creationId xmlns:a16="http://schemas.microsoft.com/office/drawing/2014/main" id="{BFC29AD9-27A9-43BA-BA55-BA97574B0165}"/>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75" name="n_2aveValue【一般廃棄物処理施設】&#10;有形固定資産減価償却率">
          <a:extLst>
            <a:ext uri="{FF2B5EF4-FFF2-40B4-BE49-F238E27FC236}">
              <a16:creationId xmlns:a16="http://schemas.microsoft.com/office/drawing/2014/main" id="{A9D933C4-9E5C-4932-BBFC-1DA23F37673B}"/>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476" name="n_3aveValue【一般廃棄物処理施設】&#10;有形固定資産減価償却率">
          <a:extLst>
            <a:ext uri="{FF2B5EF4-FFF2-40B4-BE49-F238E27FC236}">
              <a16:creationId xmlns:a16="http://schemas.microsoft.com/office/drawing/2014/main" id="{DEF9FF9A-14AA-47C9-B757-B8E8A8FB934F}"/>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154050</xdr:rowOff>
    </xdr:from>
    <xdr:ext cx="405111" cy="259045"/>
    <xdr:sp macro="" textlink="">
      <xdr:nvSpPr>
        <xdr:cNvPr id="477" name="n_1mainValue【一般廃棄物処理施設】&#10;有形固定資産減価償却率">
          <a:extLst>
            <a:ext uri="{FF2B5EF4-FFF2-40B4-BE49-F238E27FC236}">
              <a16:creationId xmlns:a16="http://schemas.microsoft.com/office/drawing/2014/main" id="{8A29D3DE-CD3B-4AA7-B435-B3234766D77D}"/>
            </a:ext>
          </a:extLst>
        </xdr:cNvPr>
        <xdr:cNvSpPr txBox="1"/>
      </xdr:nvSpPr>
      <xdr:spPr>
        <a:xfrm>
          <a:off x="15266044" y="632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147519</xdr:rowOff>
    </xdr:from>
    <xdr:ext cx="405111" cy="259045"/>
    <xdr:sp macro="" textlink="">
      <xdr:nvSpPr>
        <xdr:cNvPr id="478" name="n_2mainValue【一般廃棄物処理施設】&#10;有形固定資産減価償却率">
          <a:extLst>
            <a:ext uri="{FF2B5EF4-FFF2-40B4-BE49-F238E27FC236}">
              <a16:creationId xmlns:a16="http://schemas.microsoft.com/office/drawing/2014/main" id="{A3289705-C0BC-4773-BFCA-37994C31C9F2}"/>
            </a:ext>
          </a:extLst>
        </xdr:cNvPr>
        <xdr:cNvSpPr txBox="1"/>
      </xdr:nvSpPr>
      <xdr:spPr>
        <a:xfrm>
          <a:off x="14389744" y="63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C985E91E-B1F0-40CF-BED5-06986C5BFB4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6971F9BF-B38B-4B4E-9A0D-28A4BB5F194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1CC4DBB5-3E17-4D39-86F3-4A8D8A6EA8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4E49CFBF-0FBA-454D-89C0-1B50A4CAC1F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57C8855F-A07F-4DAE-9073-C198889E0D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BECA426B-7643-4639-BC74-063F786D82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75BA64FB-77F9-4035-ADCD-55579E3633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240678E9-D5E6-4535-854D-F4D81CA615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a:extLst>
            <a:ext uri="{FF2B5EF4-FFF2-40B4-BE49-F238E27FC236}">
              <a16:creationId xmlns:a16="http://schemas.microsoft.com/office/drawing/2014/main" id="{38BDB892-F17D-40F3-87C0-964FAEFF1E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a:extLst>
            <a:ext uri="{FF2B5EF4-FFF2-40B4-BE49-F238E27FC236}">
              <a16:creationId xmlns:a16="http://schemas.microsoft.com/office/drawing/2014/main" id="{27D096E2-5D1D-4FD2-8783-6FDA49A57B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9" name="直線コネクタ 488">
          <a:extLst>
            <a:ext uri="{FF2B5EF4-FFF2-40B4-BE49-F238E27FC236}">
              <a16:creationId xmlns:a16="http://schemas.microsoft.com/office/drawing/2014/main" id="{BEF88EBA-1A23-4006-9ECF-BBCBD047D7D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0" name="テキスト ボックス 489">
          <a:extLst>
            <a:ext uri="{FF2B5EF4-FFF2-40B4-BE49-F238E27FC236}">
              <a16:creationId xmlns:a16="http://schemas.microsoft.com/office/drawing/2014/main" id="{67CA6278-EDEE-47BB-9B6C-BA209C6BE18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1" name="直線コネクタ 490">
          <a:extLst>
            <a:ext uri="{FF2B5EF4-FFF2-40B4-BE49-F238E27FC236}">
              <a16:creationId xmlns:a16="http://schemas.microsoft.com/office/drawing/2014/main" id="{A8ED7D94-057F-4DF6-AA28-FDACDBA4722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2" name="テキスト ボックス 491">
          <a:extLst>
            <a:ext uri="{FF2B5EF4-FFF2-40B4-BE49-F238E27FC236}">
              <a16:creationId xmlns:a16="http://schemas.microsoft.com/office/drawing/2014/main" id="{BA09FF2E-A178-4A79-BA47-664D6A139E6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3" name="直線コネクタ 492">
          <a:extLst>
            <a:ext uri="{FF2B5EF4-FFF2-40B4-BE49-F238E27FC236}">
              <a16:creationId xmlns:a16="http://schemas.microsoft.com/office/drawing/2014/main" id="{3170D0DB-73D3-451A-A0C4-EF818867B15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4" name="テキスト ボックス 493">
          <a:extLst>
            <a:ext uri="{FF2B5EF4-FFF2-40B4-BE49-F238E27FC236}">
              <a16:creationId xmlns:a16="http://schemas.microsoft.com/office/drawing/2014/main" id="{9DCF58D8-1CDC-4742-A085-283BFC92B51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5" name="直線コネクタ 494">
          <a:extLst>
            <a:ext uri="{FF2B5EF4-FFF2-40B4-BE49-F238E27FC236}">
              <a16:creationId xmlns:a16="http://schemas.microsoft.com/office/drawing/2014/main" id="{A6300F76-2351-4673-B1B2-A810F0A0594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6" name="テキスト ボックス 495">
          <a:extLst>
            <a:ext uri="{FF2B5EF4-FFF2-40B4-BE49-F238E27FC236}">
              <a16:creationId xmlns:a16="http://schemas.microsoft.com/office/drawing/2014/main" id="{7E3D3FAA-E5CC-4DCB-B9B8-477F351309E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a:extLst>
            <a:ext uri="{FF2B5EF4-FFF2-40B4-BE49-F238E27FC236}">
              <a16:creationId xmlns:a16="http://schemas.microsoft.com/office/drawing/2014/main" id="{A32DF733-F2C6-447D-8755-116DC20A47A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a:extLst>
            <a:ext uri="{FF2B5EF4-FFF2-40B4-BE49-F238E27FC236}">
              <a16:creationId xmlns:a16="http://schemas.microsoft.com/office/drawing/2014/main" id="{1FD216DF-BA3C-4206-96A5-33283913554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a:extLst>
            <a:ext uri="{FF2B5EF4-FFF2-40B4-BE49-F238E27FC236}">
              <a16:creationId xmlns:a16="http://schemas.microsoft.com/office/drawing/2014/main" id="{442E4EDC-08EB-4DE6-8446-A6261914E9D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500" name="直線コネクタ 499">
          <a:extLst>
            <a:ext uri="{FF2B5EF4-FFF2-40B4-BE49-F238E27FC236}">
              <a16:creationId xmlns:a16="http://schemas.microsoft.com/office/drawing/2014/main" id="{5534EAF4-8E55-412F-8DD5-223381BDF63B}"/>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501" name="【一般廃棄物処理施設】&#10;一人当たり有形固定資産（償却資産）額最小値テキスト">
          <a:extLst>
            <a:ext uri="{FF2B5EF4-FFF2-40B4-BE49-F238E27FC236}">
              <a16:creationId xmlns:a16="http://schemas.microsoft.com/office/drawing/2014/main" id="{C5A7B36D-0F2D-43A9-B444-74220DD8B984}"/>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502" name="直線コネクタ 501">
          <a:extLst>
            <a:ext uri="{FF2B5EF4-FFF2-40B4-BE49-F238E27FC236}">
              <a16:creationId xmlns:a16="http://schemas.microsoft.com/office/drawing/2014/main" id="{FA19F6B2-32A0-4D47-9A31-567FF567EFB1}"/>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503" name="【一般廃棄物処理施設】&#10;一人当たり有形固定資産（償却資産）額最大値テキスト">
          <a:extLst>
            <a:ext uri="{FF2B5EF4-FFF2-40B4-BE49-F238E27FC236}">
              <a16:creationId xmlns:a16="http://schemas.microsoft.com/office/drawing/2014/main" id="{911AFD43-59FE-4943-A30C-E20C7EC48B8C}"/>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504" name="直線コネクタ 503">
          <a:extLst>
            <a:ext uri="{FF2B5EF4-FFF2-40B4-BE49-F238E27FC236}">
              <a16:creationId xmlns:a16="http://schemas.microsoft.com/office/drawing/2014/main" id="{090E460C-2475-4DF6-A9DE-2B0CDD83E798}"/>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505" name="【一般廃棄物処理施設】&#10;一人当たり有形固定資産（償却資産）額平均値テキスト">
          <a:extLst>
            <a:ext uri="{FF2B5EF4-FFF2-40B4-BE49-F238E27FC236}">
              <a16:creationId xmlns:a16="http://schemas.microsoft.com/office/drawing/2014/main" id="{80E23223-BF97-4609-852C-C6FF1CCA2514}"/>
            </a:ext>
          </a:extLst>
        </xdr:cNvPr>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506" name="フローチャート: 判断 505">
          <a:extLst>
            <a:ext uri="{FF2B5EF4-FFF2-40B4-BE49-F238E27FC236}">
              <a16:creationId xmlns:a16="http://schemas.microsoft.com/office/drawing/2014/main" id="{D45B5FF6-E8C8-4224-8AF4-A78304EF6103}"/>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507" name="フローチャート: 判断 506">
          <a:extLst>
            <a:ext uri="{FF2B5EF4-FFF2-40B4-BE49-F238E27FC236}">
              <a16:creationId xmlns:a16="http://schemas.microsoft.com/office/drawing/2014/main" id="{24A4F97A-45E8-4F9A-B156-15F68580C801}"/>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508" name="フローチャート: 判断 507">
          <a:extLst>
            <a:ext uri="{FF2B5EF4-FFF2-40B4-BE49-F238E27FC236}">
              <a16:creationId xmlns:a16="http://schemas.microsoft.com/office/drawing/2014/main" id="{FF00EFDB-6105-4C7F-B35A-13F7BBBCCBF6}"/>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509" name="フローチャート: 判断 508">
          <a:extLst>
            <a:ext uri="{FF2B5EF4-FFF2-40B4-BE49-F238E27FC236}">
              <a16:creationId xmlns:a16="http://schemas.microsoft.com/office/drawing/2014/main" id="{B2A04841-F2DF-48DA-BF45-91FE7495CA4E}"/>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914D0856-C1E3-40A7-8534-3927C6A8D3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F663BCB8-CD3D-4612-BB24-6C7A9459E6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DC5DAFF0-E516-4C40-8A42-CD6B7C94A6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2433CB17-CD1F-41B5-85D2-72D34165DB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44DE2CDA-0294-4631-B18A-0FD5D0A878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97553</xdr:rowOff>
    </xdr:from>
    <xdr:to>
      <xdr:col>116</xdr:col>
      <xdr:colOff>114300</xdr:colOff>
      <xdr:row>39</xdr:row>
      <xdr:rowOff>27703</xdr:rowOff>
    </xdr:to>
    <xdr:sp macro="" textlink="">
      <xdr:nvSpPr>
        <xdr:cNvPr id="515" name="楕円 514">
          <a:extLst>
            <a:ext uri="{FF2B5EF4-FFF2-40B4-BE49-F238E27FC236}">
              <a16:creationId xmlns:a16="http://schemas.microsoft.com/office/drawing/2014/main" id="{856342D7-7D54-4F28-ADA2-043F2E67948D}"/>
            </a:ext>
          </a:extLst>
        </xdr:cNvPr>
        <xdr:cNvSpPr/>
      </xdr:nvSpPr>
      <xdr:spPr>
        <a:xfrm>
          <a:off x="22110700" y="6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120430</xdr:rowOff>
    </xdr:from>
    <xdr:ext cx="599010" cy="259045"/>
    <xdr:sp macro="" textlink="">
      <xdr:nvSpPr>
        <xdr:cNvPr id="516" name="【一般廃棄物処理施設】&#10;一人当たり有形固定資産（償却資産）額該当値テキスト">
          <a:extLst>
            <a:ext uri="{FF2B5EF4-FFF2-40B4-BE49-F238E27FC236}">
              <a16:creationId xmlns:a16="http://schemas.microsoft.com/office/drawing/2014/main" id="{1CCE8BF9-ED56-4A88-B3CA-7F093CBE8DFD}"/>
            </a:ext>
          </a:extLst>
        </xdr:cNvPr>
        <xdr:cNvSpPr txBox="1"/>
      </xdr:nvSpPr>
      <xdr:spPr>
        <a:xfrm>
          <a:off x="22199600" y="646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119572</xdr:rowOff>
    </xdr:from>
    <xdr:to>
      <xdr:col>112</xdr:col>
      <xdr:colOff>38100</xdr:colOff>
      <xdr:row>39</xdr:row>
      <xdr:rowOff>49722</xdr:rowOff>
    </xdr:to>
    <xdr:sp macro="" textlink="">
      <xdr:nvSpPr>
        <xdr:cNvPr id="517" name="楕円 516">
          <a:extLst>
            <a:ext uri="{FF2B5EF4-FFF2-40B4-BE49-F238E27FC236}">
              <a16:creationId xmlns:a16="http://schemas.microsoft.com/office/drawing/2014/main" id="{36ED1CC9-1D59-46C9-87E7-3AED8FBFC107}"/>
            </a:ext>
          </a:extLst>
        </xdr:cNvPr>
        <xdr:cNvSpPr/>
      </xdr:nvSpPr>
      <xdr:spPr>
        <a:xfrm>
          <a:off x="21272500" y="66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148353</xdr:rowOff>
    </xdr:from>
    <xdr:to>
      <xdr:col>116</xdr:col>
      <xdr:colOff>63500</xdr:colOff>
      <xdr:row>38</xdr:row>
      <xdr:rowOff>170372</xdr:rowOff>
    </xdr:to>
    <xdr:cxnSp macro="">
      <xdr:nvCxnSpPr>
        <xdr:cNvPr id="518" name="直線コネクタ 517">
          <a:extLst>
            <a:ext uri="{FF2B5EF4-FFF2-40B4-BE49-F238E27FC236}">
              <a16:creationId xmlns:a16="http://schemas.microsoft.com/office/drawing/2014/main" id="{927B70EF-F39F-480D-9058-E00AED014BED}"/>
            </a:ext>
          </a:extLst>
        </xdr:cNvPr>
        <xdr:cNvCxnSpPr/>
      </xdr:nvCxnSpPr>
      <xdr:spPr>
        <a:xfrm flipV="1">
          <a:off x="21323300" y="6663453"/>
          <a:ext cx="8382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149606</xdr:rowOff>
    </xdr:from>
    <xdr:to>
      <xdr:col>107</xdr:col>
      <xdr:colOff>101600</xdr:colOff>
      <xdr:row>39</xdr:row>
      <xdr:rowOff>79756</xdr:rowOff>
    </xdr:to>
    <xdr:sp macro="" textlink="">
      <xdr:nvSpPr>
        <xdr:cNvPr id="519" name="楕円 518">
          <a:extLst>
            <a:ext uri="{FF2B5EF4-FFF2-40B4-BE49-F238E27FC236}">
              <a16:creationId xmlns:a16="http://schemas.microsoft.com/office/drawing/2014/main" id="{15066A34-5A16-4224-BFA2-1F4A62F7B1B8}"/>
            </a:ext>
          </a:extLst>
        </xdr:cNvPr>
        <xdr:cNvSpPr/>
      </xdr:nvSpPr>
      <xdr:spPr>
        <a:xfrm>
          <a:off x="203835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170372</xdr:rowOff>
    </xdr:from>
    <xdr:to>
      <xdr:col>111</xdr:col>
      <xdr:colOff>177800</xdr:colOff>
      <xdr:row>39</xdr:row>
      <xdr:rowOff>28956</xdr:rowOff>
    </xdr:to>
    <xdr:cxnSp macro="">
      <xdr:nvCxnSpPr>
        <xdr:cNvPr id="520" name="直線コネクタ 519">
          <a:extLst>
            <a:ext uri="{FF2B5EF4-FFF2-40B4-BE49-F238E27FC236}">
              <a16:creationId xmlns:a16="http://schemas.microsoft.com/office/drawing/2014/main" id="{0E49E53E-2A84-4961-BEC3-A2B02FADC3E0}"/>
            </a:ext>
          </a:extLst>
        </xdr:cNvPr>
        <xdr:cNvCxnSpPr/>
      </xdr:nvCxnSpPr>
      <xdr:spPr>
        <a:xfrm flipV="1">
          <a:off x="20434300" y="6685472"/>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22442</xdr:rowOff>
    </xdr:from>
    <xdr:ext cx="599010" cy="259045"/>
    <xdr:sp macro="" textlink="">
      <xdr:nvSpPr>
        <xdr:cNvPr id="521" name="n_1aveValue【一般廃棄物処理施設】&#10;一人当たり有形固定資産（償却資産）額">
          <a:extLst>
            <a:ext uri="{FF2B5EF4-FFF2-40B4-BE49-F238E27FC236}">
              <a16:creationId xmlns:a16="http://schemas.microsoft.com/office/drawing/2014/main" id="{5E72E98D-5D6F-44C3-9585-C03E8CEF9580}"/>
            </a:ext>
          </a:extLst>
        </xdr:cNvPr>
        <xdr:cNvSpPr txBox="1"/>
      </xdr:nvSpPr>
      <xdr:spPr>
        <a:xfrm>
          <a:off x="210110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158843</xdr:rowOff>
    </xdr:from>
    <xdr:ext cx="599010" cy="259045"/>
    <xdr:sp macro="" textlink="">
      <xdr:nvSpPr>
        <xdr:cNvPr id="522" name="n_2aveValue【一般廃棄物処理施設】&#10;一人当たり有形固定資産（償却資産）額">
          <a:extLst>
            <a:ext uri="{FF2B5EF4-FFF2-40B4-BE49-F238E27FC236}">
              <a16:creationId xmlns:a16="http://schemas.microsoft.com/office/drawing/2014/main" id="{D2FE7FF2-3FF4-4138-8330-DC292259ABB9}"/>
            </a:ext>
          </a:extLst>
        </xdr:cNvPr>
        <xdr:cNvSpPr txBox="1"/>
      </xdr:nvSpPr>
      <xdr:spPr>
        <a:xfrm>
          <a:off x="20134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523" name="n_3aveValue【一般廃棄物処理施設】&#10;一人当たり有形固定資産（償却資産）額">
          <a:extLst>
            <a:ext uri="{FF2B5EF4-FFF2-40B4-BE49-F238E27FC236}">
              <a16:creationId xmlns:a16="http://schemas.microsoft.com/office/drawing/2014/main" id="{629FECDB-4992-4EC7-ADC9-447649C7D15E}"/>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66249</xdr:rowOff>
    </xdr:from>
    <xdr:ext cx="599010" cy="259045"/>
    <xdr:sp macro="" textlink="">
      <xdr:nvSpPr>
        <xdr:cNvPr id="524" name="n_1mainValue【一般廃棄物処理施設】&#10;一人当たり有形固定資産（償却資産）額">
          <a:extLst>
            <a:ext uri="{FF2B5EF4-FFF2-40B4-BE49-F238E27FC236}">
              <a16:creationId xmlns:a16="http://schemas.microsoft.com/office/drawing/2014/main" id="{CA775076-D31B-4B33-8A79-F7D1E5475157}"/>
            </a:ext>
          </a:extLst>
        </xdr:cNvPr>
        <xdr:cNvSpPr txBox="1"/>
      </xdr:nvSpPr>
      <xdr:spPr>
        <a:xfrm>
          <a:off x="21011095" y="640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96282</xdr:rowOff>
    </xdr:from>
    <xdr:ext cx="599010" cy="259045"/>
    <xdr:sp macro="" textlink="">
      <xdr:nvSpPr>
        <xdr:cNvPr id="525" name="n_2mainValue【一般廃棄物処理施設】&#10;一人当たり有形固定資産（償却資産）額">
          <a:extLst>
            <a:ext uri="{FF2B5EF4-FFF2-40B4-BE49-F238E27FC236}">
              <a16:creationId xmlns:a16="http://schemas.microsoft.com/office/drawing/2014/main" id="{CB25DD90-128A-4D5B-9E88-CC3D5427DCB8}"/>
            </a:ext>
          </a:extLst>
        </xdr:cNvPr>
        <xdr:cNvSpPr txBox="1"/>
      </xdr:nvSpPr>
      <xdr:spPr>
        <a:xfrm>
          <a:off x="20134795" y="64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a:extLst>
            <a:ext uri="{FF2B5EF4-FFF2-40B4-BE49-F238E27FC236}">
              <a16:creationId xmlns:a16="http://schemas.microsoft.com/office/drawing/2014/main" id="{B6B8764F-0F1C-4CF3-9E00-105CED52B5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a:extLst>
            <a:ext uri="{FF2B5EF4-FFF2-40B4-BE49-F238E27FC236}">
              <a16:creationId xmlns:a16="http://schemas.microsoft.com/office/drawing/2014/main" id="{EB36C155-86E6-47AC-8D5F-5D087A6279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a:extLst>
            <a:ext uri="{FF2B5EF4-FFF2-40B4-BE49-F238E27FC236}">
              <a16:creationId xmlns:a16="http://schemas.microsoft.com/office/drawing/2014/main" id="{C5F8A491-A118-48A1-BE00-68157E987F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a:extLst>
            <a:ext uri="{FF2B5EF4-FFF2-40B4-BE49-F238E27FC236}">
              <a16:creationId xmlns:a16="http://schemas.microsoft.com/office/drawing/2014/main" id="{FB587DF8-926E-43DE-AEF9-8D9A2885D6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a:extLst>
            <a:ext uri="{FF2B5EF4-FFF2-40B4-BE49-F238E27FC236}">
              <a16:creationId xmlns:a16="http://schemas.microsoft.com/office/drawing/2014/main" id="{395B1AD1-1C2E-49C3-A235-22AA18634D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a:extLst>
            <a:ext uri="{FF2B5EF4-FFF2-40B4-BE49-F238E27FC236}">
              <a16:creationId xmlns:a16="http://schemas.microsoft.com/office/drawing/2014/main" id="{296F65C9-A3DA-4D85-BF89-0D573959E9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a:extLst>
            <a:ext uri="{FF2B5EF4-FFF2-40B4-BE49-F238E27FC236}">
              <a16:creationId xmlns:a16="http://schemas.microsoft.com/office/drawing/2014/main" id="{91C6DF70-54F7-4BA2-810B-1B7496D7A1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a:extLst>
            <a:ext uri="{FF2B5EF4-FFF2-40B4-BE49-F238E27FC236}">
              <a16:creationId xmlns:a16="http://schemas.microsoft.com/office/drawing/2014/main" id="{7D1FD480-057E-4374-A211-2CAFDBE063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a:extLst>
            <a:ext uri="{FF2B5EF4-FFF2-40B4-BE49-F238E27FC236}">
              <a16:creationId xmlns:a16="http://schemas.microsoft.com/office/drawing/2014/main" id="{6F2B66F2-C1AB-4972-9F35-7EB023441B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a:extLst>
            <a:ext uri="{FF2B5EF4-FFF2-40B4-BE49-F238E27FC236}">
              <a16:creationId xmlns:a16="http://schemas.microsoft.com/office/drawing/2014/main" id="{B4F0FB1D-3AEE-4134-A0B9-0A1EF6DE08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a:extLst>
            <a:ext uri="{FF2B5EF4-FFF2-40B4-BE49-F238E27FC236}">
              <a16:creationId xmlns:a16="http://schemas.microsoft.com/office/drawing/2014/main" id="{5A3C7D9B-408A-452D-8DFB-E3619805C3C1}"/>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7" name="直線コネクタ 536">
          <a:extLst>
            <a:ext uri="{FF2B5EF4-FFF2-40B4-BE49-F238E27FC236}">
              <a16:creationId xmlns:a16="http://schemas.microsoft.com/office/drawing/2014/main" id="{E3ABA76D-A93B-4A6F-A90C-62DA500DAB0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8" name="テキスト ボックス 537">
          <a:extLst>
            <a:ext uri="{FF2B5EF4-FFF2-40B4-BE49-F238E27FC236}">
              <a16:creationId xmlns:a16="http://schemas.microsoft.com/office/drawing/2014/main" id="{6FF1EFCD-AB36-4495-8F71-6117E5C786A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9" name="直線コネクタ 538">
          <a:extLst>
            <a:ext uri="{FF2B5EF4-FFF2-40B4-BE49-F238E27FC236}">
              <a16:creationId xmlns:a16="http://schemas.microsoft.com/office/drawing/2014/main" id="{A7FF4FCE-C0FD-46AA-86C3-40DEAA739F1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0" name="テキスト ボックス 539">
          <a:extLst>
            <a:ext uri="{FF2B5EF4-FFF2-40B4-BE49-F238E27FC236}">
              <a16:creationId xmlns:a16="http://schemas.microsoft.com/office/drawing/2014/main" id="{226D7863-CED2-4B90-A7A9-6BA260A008E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1" name="直線コネクタ 540">
          <a:extLst>
            <a:ext uri="{FF2B5EF4-FFF2-40B4-BE49-F238E27FC236}">
              <a16:creationId xmlns:a16="http://schemas.microsoft.com/office/drawing/2014/main" id="{E444423E-92A7-4C42-B101-6743AEC9184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2" name="テキスト ボックス 541">
          <a:extLst>
            <a:ext uri="{FF2B5EF4-FFF2-40B4-BE49-F238E27FC236}">
              <a16:creationId xmlns:a16="http://schemas.microsoft.com/office/drawing/2014/main" id="{41B446E3-D933-4A55-BDBE-0899FC4002A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3" name="直線コネクタ 542">
          <a:extLst>
            <a:ext uri="{FF2B5EF4-FFF2-40B4-BE49-F238E27FC236}">
              <a16:creationId xmlns:a16="http://schemas.microsoft.com/office/drawing/2014/main" id="{76014A62-AD77-42D7-B086-7FE0236B314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4" name="テキスト ボックス 543">
          <a:extLst>
            <a:ext uri="{FF2B5EF4-FFF2-40B4-BE49-F238E27FC236}">
              <a16:creationId xmlns:a16="http://schemas.microsoft.com/office/drawing/2014/main" id="{4FAC3BA0-2B3E-4344-B83B-96E421080CC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5" name="直線コネクタ 544">
          <a:extLst>
            <a:ext uri="{FF2B5EF4-FFF2-40B4-BE49-F238E27FC236}">
              <a16:creationId xmlns:a16="http://schemas.microsoft.com/office/drawing/2014/main" id="{8A1D0EB5-9A15-43B8-9066-4C62BACE87E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727D8146-C784-40DC-B876-D48D08AFFDC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a:extLst>
            <a:ext uri="{FF2B5EF4-FFF2-40B4-BE49-F238E27FC236}">
              <a16:creationId xmlns:a16="http://schemas.microsoft.com/office/drawing/2014/main" id="{C48389B1-8A3D-43B4-9751-8923DA2C09D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CAD46D46-6D11-45F9-9434-C1A58188B74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保健センター・保健所】&#10;有形固定資産減価償却率グラフ枠">
          <a:extLst>
            <a:ext uri="{FF2B5EF4-FFF2-40B4-BE49-F238E27FC236}">
              <a16:creationId xmlns:a16="http://schemas.microsoft.com/office/drawing/2014/main" id="{ED734EE4-05F3-43F8-AF64-63F49197A5D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550" name="直線コネクタ 549">
          <a:extLst>
            <a:ext uri="{FF2B5EF4-FFF2-40B4-BE49-F238E27FC236}">
              <a16:creationId xmlns:a16="http://schemas.microsoft.com/office/drawing/2014/main" id="{ADAEC49D-7928-47B0-B08F-A7CB9E416F67}"/>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51" name="【保健センター・保健所】&#10;有形固定資産減価償却率最小値テキスト">
          <a:extLst>
            <a:ext uri="{FF2B5EF4-FFF2-40B4-BE49-F238E27FC236}">
              <a16:creationId xmlns:a16="http://schemas.microsoft.com/office/drawing/2014/main" id="{F97FFFEC-4A6D-4A5A-AB3B-90F6E3FB3367}"/>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52" name="直線コネクタ 551">
          <a:extLst>
            <a:ext uri="{FF2B5EF4-FFF2-40B4-BE49-F238E27FC236}">
              <a16:creationId xmlns:a16="http://schemas.microsoft.com/office/drawing/2014/main" id="{FBC46209-B76F-4652-AA1D-E250C00FF5C8}"/>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553" name="【保健センター・保健所】&#10;有形固定資産減価償却率最大値テキスト">
          <a:extLst>
            <a:ext uri="{FF2B5EF4-FFF2-40B4-BE49-F238E27FC236}">
              <a16:creationId xmlns:a16="http://schemas.microsoft.com/office/drawing/2014/main" id="{2DFB39C5-4341-412D-959F-10FA0DD1F60C}"/>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554" name="直線コネクタ 553">
          <a:extLst>
            <a:ext uri="{FF2B5EF4-FFF2-40B4-BE49-F238E27FC236}">
              <a16:creationId xmlns:a16="http://schemas.microsoft.com/office/drawing/2014/main" id="{6DBDE179-9CB3-4952-8D2D-85A9F4667314}"/>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107332</xdr:rowOff>
    </xdr:from>
    <xdr:ext cx="405111" cy="259045"/>
    <xdr:sp macro="" textlink="">
      <xdr:nvSpPr>
        <xdr:cNvPr id="555" name="【保健センター・保健所】&#10;有形固定資産減価償却率平均値テキスト">
          <a:extLst>
            <a:ext uri="{FF2B5EF4-FFF2-40B4-BE49-F238E27FC236}">
              <a16:creationId xmlns:a16="http://schemas.microsoft.com/office/drawing/2014/main" id="{52AA1189-BB64-4E31-BC5A-05DE345733B9}"/>
            </a:ext>
          </a:extLst>
        </xdr:cNvPr>
        <xdr:cNvSpPr txBox="1"/>
      </xdr:nvSpPr>
      <xdr:spPr>
        <a:xfrm>
          <a:off x="163576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56" name="フローチャート: 判断 555">
          <a:extLst>
            <a:ext uri="{FF2B5EF4-FFF2-40B4-BE49-F238E27FC236}">
              <a16:creationId xmlns:a16="http://schemas.microsoft.com/office/drawing/2014/main" id="{11538D35-B594-4F53-B220-85F37262353B}"/>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57" name="フローチャート: 判断 556">
          <a:extLst>
            <a:ext uri="{FF2B5EF4-FFF2-40B4-BE49-F238E27FC236}">
              <a16:creationId xmlns:a16="http://schemas.microsoft.com/office/drawing/2014/main" id="{A5CFAB25-B909-4F4C-895C-C8A6081526AD}"/>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58" name="フローチャート: 判断 557">
          <a:extLst>
            <a:ext uri="{FF2B5EF4-FFF2-40B4-BE49-F238E27FC236}">
              <a16:creationId xmlns:a16="http://schemas.microsoft.com/office/drawing/2014/main" id="{FC1525E5-EE08-4785-B175-B70306F5B072}"/>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59" name="フローチャート: 判断 558">
          <a:extLst>
            <a:ext uri="{FF2B5EF4-FFF2-40B4-BE49-F238E27FC236}">
              <a16:creationId xmlns:a16="http://schemas.microsoft.com/office/drawing/2014/main" id="{A4542CF4-6ACA-4050-823E-38D61920934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73AE5FE-2C54-494F-9886-E844CE41D39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A4EE525-9746-46AC-B822-02B62F1DED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F9F29BA4-A1A2-4F7C-BB22-56A82F330B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1F93ECA5-26EB-4549-ACFA-65606AF655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D9ADAF09-0ED4-4DCF-BE0A-B081963430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50165</xdr:rowOff>
    </xdr:from>
    <xdr:to>
      <xdr:col>85</xdr:col>
      <xdr:colOff>177800</xdr:colOff>
      <xdr:row>61</xdr:row>
      <xdr:rowOff>151765</xdr:rowOff>
    </xdr:to>
    <xdr:sp macro="" textlink="">
      <xdr:nvSpPr>
        <xdr:cNvPr id="565" name="楕円 564">
          <a:extLst>
            <a:ext uri="{FF2B5EF4-FFF2-40B4-BE49-F238E27FC236}">
              <a16:creationId xmlns:a16="http://schemas.microsoft.com/office/drawing/2014/main" id="{89C75CC0-2908-43C1-8294-14B53E52D149}"/>
            </a:ext>
          </a:extLst>
        </xdr:cNvPr>
        <xdr:cNvSpPr/>
      </xdr:nvSpPr>
      <xdr:spPr>
        <a:xfrm>
          <a:off x="16268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28592</xdr:rowOff>
    </xdr:from>
    <xdr:ext cx="405111" cy="259045"/>
    <xdr:sp macro="" textlink="">
      <xdr:nvSpPr>
        <xdr:cNvPr id="566" name="【保健センター・保健所】&#10;有形固定資産減価償却率該当値テキスト">
          <a:extLst>
            <a:ext uri="{FF2B5EF4-FFF2-40B4-BE49-F238E27FC236}">
              <a16:creationId xmlns:a16="http://schemas.microsoft.com/office/drawing/2014/main" id="{2569876D-B82F-4ABF-A994-5EEBF58FEFE8}"/>
            </a:ext>
          </a:extLst>
        </xdr:cNvPr>
        <xdr:cNvSpPr txBox="1"/>
      </xdr:nvSpPr>
      <xdr:spPr>
        <a:xfrm>
          <a:off x="163576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90170</xdr:rowOff>
    </xdr:from>
    <xdr:to>
      <xdr:col>81</xdr:col>
      <xdr:colOff>101600</xdr:colOff>
      <xdr:row>62</xdr:row>
      <xdr:rowOff>20320</xdr:rowOff>
    </xdr:to>
    <xdr:sp macro="" textlink="">
      <xdr:nvSpPr>
        <xdr:cNvPr id="567" name="楕円 566">
          <a:extLst>
            <a:ext uri="{FF2B5EF4-FFF2-40B4-BE49-F238E27FC236}">
              <a16:creationId xmlns:a16="http://schemas.microsoft.com/office/drawing/2014/main" id="{7E89C323-CA94-4E1F-9B1B-FFD7D9C1D981}"/>
            </a:ext>
          </a:extLst>
        </xdr:cNvPr>
        <xdr:cNvSpPr/>
      </xdr:nvSpPr>
      <xdr:spPr>
        <a:xfrm>
          <a:off x="1543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100965</xdr:rowOff>
    </xdr:from>
    <xdr:to>
      <xdr:col>85</xdr:col>
      <xdr:colOff>127000</xdr:colOff>
      <xdr:row>61</xdr:row>
      <xdr:rowOff>140970</xdr:rowOff>
    </xdr:to>
    <xdr:cxnSp macro="">
      <xdr:nvCxnSpPr>
        <xdr:cNvPr id="568" name="直線コネクタ 567">
          <a:extLst>
            <a:ext uri="{FF2B5EF4-FFF2-40B4-BE49-F238E27FC236}">
              <a16:creationId xmlns:a16="http://schemas.microsoft.com/office/drawing/2014/main" id="{9AE31A8B-04FD-4331-9BE0-6F72FBDD7ED6}"/>
            </a:ext>
          </a:extLst>
        </xdr:cNvPr>
        <xdr:cNvCxnSpPr/>
      </xdr:nvCxnSpPr>
      <xdr:spPr>
        <a:xfrm flipV="1">
          <a:off x="15481300" y="105594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130175</xdr:rowOff>
    </xdr:from>
    <xdr:to>
      <xdr:col>76</xdr:col>
      <xdr:colOff>165100</xdr:colOff>
      <xdr:row>62</xdr:row>
      <xdr:rowOff>60325</xdr:rowOff>
    </xdr:to>
    <xdr:sp macro="" textlink="">
      <xdr:nvSpPr>
        <xdr:cNvPr id="569" name="楕円 568">
          <a:extLst>
            <a:ext uri="{FF2B5EF4-FFF2-40B4-BE49-F238E27FC236}">
              <a16:creationId xmlns:a16="http://schemas.microsoft.com/office/drawing/2014/main" id="{8D14EE8F-9BFD-4892-BB0F-3A4618F71592}"/>
            </a:ext>
          </a:extLst>
        </xdr:cNvPr>
        <xdr:cNvSpPr/>
      </xdr:nvSpPr>
      <xdr:spPr>
        <a:xfrm>
          <a:off x="14541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140970</xdr:rowOff>
    </xdr:from>
    <xdr:to>
      <xdr:col>81</xdr:col>
      <xdr:colOff>50800</xdr:colOff>
      <xdr:row>62</xdr:row>
      <xdr:rowOff>9525</xdr:rowOff>
    </xdr:to>
    <xdr:cxnSp macro="">
      <xdr:nvCxnSpPr>
        <xdr:cNvPr id="570" name="直線コネクタ 569">
          <a:extLst>
            <a:ext uri="{FF2B5EF4-FFF2-40B4-BE49-F238E27FC236}">
              <a16:creationId xmlns:a16="http://schemas.microsoft.com/office/drawing/2014/main" id="{12E4DD84-CA75-46DA-BD84-9D4C04635A8C}"/>
            </a:ext>
          </a:extLst>
        </xdr:cNvPr>
        <xdr:cNvCxnSpPr/>
      </xdr:nvCxnSpPr>
      <xdr:spPr>
        <a:xfrm flipV="1">
          <a:off x="14592300" y="10599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92092</xdr:rowOff>
    </xdr:from>
    <xdr:ext cx="405111" cy="259045"/>
    <xdr:sp macro="" textlink="">
      <xdr:nvSpPr>
        <xdr:cNvPr id="571" name="n_1aveValue【保健センター・保健所】&#10;有形固定資産減価償却率">
          <a:extLst>
            <a:ext uri="{FF2B5EF4-FFF2-40B4-BE49-F238E27FC236}">
              <a16:creationId xmlns:a16="http://schemas.microsoft.com/office/drawing/2014/main" id="{1EBF0BDB-158E-4B8C-8D21-4FC1219DEB3F}"/>
            </a:ext>
          </a:extLst>
        </xdr:cNvPr>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82567</xdr:rowOff>
    </xdr:from>
    <xdr:ext cx="405111" cy="259045"/>
    <xdr:sp macro="" textlink="">
      <xdr:nvSpPr>
        <xdr:cNvPr id="572" name="n_2aveValue【保健センター・保健所】&#10;有形固定資産減価償却率">
          <a:extLst>
            <a:ext uri="{FF2B5EF4-FFF2-40B4-BE49-F238E27FC236}">
              <a16:creationId xmlns:a16="http://schemas.microsoft.com/office/drawing/2014/main" id="{30D22E8A-3D4D-4004-BCAC-A703AF9AD3F1}"/>
            </a:ext>
          </a:extLst>
        </xdr:cNvPr>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573" name="n_3aveValue【保健センター・保健所】&#10;有形固定資産減価償却率">
          <a:extLst>
            <a:ext uri="{FF2B5EF4-FFF2-40B4-BE49-F238E27FC236}">
              <a16:creationId xmlns:a16="http://schemas.microsoft.com/office/drawing/2014/main" id="{405CA967-CF12-488F-B2CC-4920AA6CF236}"/>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11447</xdr:rowOff>
    </xdr:from>
    <xdr:ext cx="405111" cy="259045"/>
    <xdr:sp macro="" textlink="">
      <xdr:nvSpPr>
        <xdr:cNvPr id="574" name="n_1mainValue【保健センター・保健所】&#10;有形固定資産減価償却率">
          <a:extLst>
            <a:ext uri="{FF2B5EF4-FFF2-40B4-BE49-F238E27FC236}">
              <a16:creationId xmlns:a16="http://schemas.microsoft.com/office/drawing/2014/main" id="{87BE4B30-9CA4-4DC9-ADCF-74CB0052D138}"/>
            </a:ext>
          </a:extLst>
        </xdr:cNvPr>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51452</xdr:rowOff>
    </xdr:from>
    <xdr:ext cx="405111" cy="259045"/>
    <xdr:sp macro="" textlink="">
      <xdr:nvSpPr>
        <xdr:cNvPr id="575" name="n_2mainValue【保健センター・保健所】&#10;有形固定資産減価償却率">
          <a:extLst>
            <a:ext uri="{FF2B5EF4-FFF2-40B4-BE49-F238E27FC236}">
              <a16:creationId xmlns:a16="http://schemas.microsoft.com/office/drawing/2014/main" id="{45D815CE-69DC-4293-B40B-32AA5E57F944}"/>
            </a:ext>
          </a:extLst>
        </xdr:cNvPr>
        <xdr:cNvSpPr txBox="1"/>
      </xdr:nvSpPr>
      <xdr:spPr>
        <a:xfrm>
          <a:off x="14389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id="{4E15D76F-D1F3-4E0A-9CB8-0ED167DC8A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id="{FD46B047-F968-4CD4-B20F-A7B58A8C6F6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id="{7AC477B1-E621-4AC3-8BD7-928231D838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id="{A92AC80F-B15F-4E99-B84F-DB1FC3D0FB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id="{2CFDCEEA-3115-4C2B-BC72-EBD82773E2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id="{A6E6B3CD-0F07-42A2-B9B1-31B878E5C7B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id="{0B21CA1F-3798-4967-8448-7FFD4FA6BCF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D9F634C5-A801-454E-8A2A-C0B6F9D377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id="{FC14FF62-6AA7-4298-AFB6-37ED2BCBE2B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id="{6FB3D675-0073-4CCC-AA87-77BCF176FA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a:extLst>
            <a:ext uri="{FF2B5EF4-FFF2-40B4-BE49-F238E27FC236}">
              <a16:creationId xmlns:a16="http://schemas.microsoft.com/office/drawing/2014/main" id="{0D3C3ED6-F8F5-4C22-90FE-E7C4E68D86F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a:extLst>
            <a:ext uri="{FF2B5EF4-FFF2-40B4-BE49-F238E27FC236}">
              <a16:creationId xmlns:a16="http://schemas.microsoft.com/office/drawing/2014/main" id="{13CD8472-663D-458B-99EF-0C45C438E36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a:extLst>
            <a:ext uri="{FF2B5EF4-FFF2-40B4-BE49-F238E27FC236}">
              <a16:creationId xmlns:a16="http://schemas.microsoft.com/office/drawing/2014/main" id="{E7CE0748-4FC0-459A-8F44-22C86187366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a:extLst>
            <a:ext uri="{FF2B5EF4-FFF2-40B4-BE49-F238E27FC236}">
              <a16:creationId xmlns:a16="http://schemas.microsoft.com/office/drawing/2014/main" id="{5133A6A1-8F56-451B-AF74-7B1C6B892D9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a:extLst>
            <a:ext uri="{FF2B5EF4-FFF2-40B4-BE49-F238E27FC236}">
              <a16:creationId xmlns:a16="http://schemas.microsoft.com/office/drawing/2014/main" id="{EEB3CC61-DAED-482F-B54E-E41D8715440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a:extLst>
            <a:ext uri="{FF2B5EF4-FFF2-40B4-BE49-F238E27FC236}">
              <a16:creationId xmlns:a16="http://schemas.microsoft.com/office/drawing/2014/main" id="{65365018-CE3C-4621-80E6-2AC80EE5548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a:extLst>
            <a:ext uri="{FF2B5EF4-FFF2-40B4-BE49-F238E27FC236}">
              <a16:creationId xmlns:a16="http://schemas.microsoft.com/office/drawing/2014/main" id="{8DD9FEF0-CAB6-4C41-AA99-994999D9F26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a:extLst>
            <a:ext uri="{FF2B5EF4-FFF2-40B4-BE49-F238E27FC236}">
              <a16:creationId xmlns:a16="http://schemas.microsoft.com/office/drawing/2014/main" id="{743C695C-18D9-498A-A925-25826345AC6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a:extLst>
            <a:ext uri="{FF2B5EF4-FFF2-40B4-BE49-F238E27FC236}">
              <a16:creationId xmlns:a16="http://schemas.microsoft.com/office/drawing/2014/main" id="{49834B46-BB7E-4097-A38C-DC60CE85237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a:extLst>
            <a:ext uri="{FF2B5EF4-FFF2-40B4-BE49-F238E27FC236}">
              <a16:creationId xmlns:a16="http://schemas.microsoft.com/office/drawing/2014/main" id="{347D5BD7-DDD7-4EC7-AF63-AAC214D1005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CF3F4FF8-1704-4947-B1AD-F0D20F26EE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3823EAC1-55FE-49C2-BDC7-3DFAB4B52E1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AC8825F0-4131-4DD9-B0C0-903F75E27D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599" name="直線コネクタ 598">
          <a:extLst>
            <a:ext uri="{FF2B5EF4-FFF2-40B4-BE49-F238E27FC236}">
              <a16:creationId xmlns:a16="http://schemas.microsoft.com/office/drawing/2014/main" id="{7D099A95-6556-45F2-9255-A63577A6A0C6}"/>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0B24D065-FA84-4AFC-987E-415DB583512B}"/>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601" name="直線コネクタ 600">
          <a:extLst>
            <a:ext uri="{FF2B5EF4-FFF2-40B4-BE49-F238E27FC236}">
              <a16:creationId xmlns:a16="http://schemas.microsoft.com/office/drawing/2014/main" id="{7DD2F10F-6C0F-4517-B74A-A5E6610C614D}"/>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70AC4019-64D9-48D4-92F2-F1F101DB506C}"/>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603" name="直線コネクタ 602">
          <a:extLst>
            <a:ext uri="{FF2B5EF4-FFF2-40B4-BE49-F238E27FC236}">
              <a16:creationId xmlns:a16="http://schemas.microsoft.com/office/drawing/2014/main" id="{F1EABE9C-B62D-4377-939E-593A3DD5497C}"/>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7D9843E2-6136-4CDF-BD4B-48E867217E9C}"/>
            </a:ext>
          </a:extLst>
        </xdr:cNvPr>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605" name="フローチャート: 判断 604">
          <a:extLst>
            <a:ext uri="{FF2B5EF4-FFF2-40B4-BE49-F238E27FC236}">
              <a16:creationId xmlns:a16="http://schemas.microsoft.com/office/drawing/2014/main" id="{EB8B0CD9-46FB-46A8-9EEC-9FB597687916}"/>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606" name="フローチャート: 判断 605">
          <a:extLst>
            <a:ext uri="{FF2B5EF4-FFF2-40B4-BE49-F238E27FC236}">
              <a16:creationId xmlns:a16="http://schemas.microsoft.com/office/drawing/2014/main" id="{B2EDB95F-983C-4656-9EC8-3DBBFB7A9F09}"/>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607" name="フローチャート: 判断 606">
          <a:extLst>
            <a:ext uri="{FF2B5EF4-FFF2-40B4-BE49-F238E27FC236}">
              <a16:creationId xmlns:a16="http://schemas.microsoft.com/office/drawing/2014/main" id="{FF54D2AC-22D4-4EEE-A447-CB02BD2963C0}"/>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608" name="フローチャート: 判断 607">
          <a:extLst>
            <a:ext uri="{FF2B5EF4-FFF2-40B4-BE49-F238E27FC236}">
              <a16:creationId xmlns:a16="http://schemas.microsoft.com/office/drawing/2014/main" id="{4A94155E-475E-4E42-BBD5-F22369CBB4C3}"/>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7528098-29F1-4BC8-BEC3-E885EDE307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4E5B55E8-400C-4397-890F-722FA21E36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035BD12-D0C1-41E9-8A44-9BCE149FEC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452A6C1-7FE4-4A48-8DA3-9F27AA3FF3A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C9E5567-280B-4ED5-BA75-5F69A596DFE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14" name="楕円 613">
          <a:extLst>
            <a:ext uri="{FF2B5EF4-FFF2-40B4-BE49-F238E27FC236}">
              <a16:creationId xmlns:a16="http://schemas.microsoft.com/office/drawing/2014/main" id="{BB3289F5-FFD4-470E-9656-442565384297}"/>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15" name="【保健センター・保健所】&#10;一人当たり面積該当値テキスト">
          <a:extLst>
            <a:ext uri="{FF2B5EF4-FFF2-40B4-BE49-F238E27FC236}">
              <a16:creationId xmlns:a16="http://schemas.microsoft.com/office/drawing/2014/main" id="{09A893B7-CA93-4552-889A-F5DBF7F5B328}"/>
            </a:ext>
          </a:extLst>
        </xdr:cNvPr>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616" name="楕円 615">
          <a:extLst>
            <a:ext uri="{FF2B5EF4-FFF2-40B4-BE49-F238E27FC236}">
              <a16:creationId xmlns:a16="http://schemas.microsoft.com/office/drawing/2014/main" id="{D09C432D-4ACB-42BB-A224-7FD50270EEFA}"/>
            </a:ext>
          </a:extLst>
        </xdr:cNvPr>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95250</xdr:rowOff>
    </xdr:to>
    <xdr:cxnSp macro="">
      <xdr:nvCxnSpPr>
        <xdr:cNvPr id="617" name="直線コネクタ 616">
          <a:extLst>
            <a:ext uri="{FF2B5EF4-FFF2-40B4-BE49-F238E27FC236}">
              <a16:creationId xmlns:a16="http://schemas.microsoft.com/office/drawing/2014/main" id="{7CCB1288-174F-4CEE-BD25-A33989F44E78}"/>
            </a:ext>
          </a:extLst>
        </xdr:cNvPr>
        <xdr:cNvCxnSpPr/>
      </xdr:nvCxnSpPr>
      <xdr:spPr>
        <a:xfrm flipV="1">
          <a:off x="21323300" y="10721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48260</xdr:rowOff>
    </xdr:from>
    <xdr:to>
      <xdr:col>107</xdr:col>
      <xdr:colOff>101600</xdr:colOff>
      <xdr:row>62</xdr:row>
      <xdr:rowOff>149860</xdr:rowOff>
    </xdr:to>
    <xdr:sp macro="" textlink="">
      <xdr:nvSpPr>
        <xdr:cNvPr id="618" name="楕円 617">
          <a:extLst>
            <a:ext uri="{FF2B5EF4-FFF2-40B4-BE49-F238E27FC236}">
              <a16:creationId xmlns:a16="http://schemas.microsoft.com/office/drawing/2014/main" id="{515FAF68-5BF9-4611-A244-60F462F5C847}"/>
            </a:ext>
          </a:extLst>
        </xdr:cNvPr>
        <xdr:cNvSpPr/>
      </xdr:nvSpPr>
      <xdr:spPr>
        <a:xfrm>
          <a:off x="20383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99060</xdr:rowOff>
    </xdr:to>
    <xdr:cxnSp macro="">
      <xdr:nvCxnSpPr>
        <xdr:cNvPr id="619" name="直線コネクタ 618">
          <a:extLst>
            <a:ext uri="{FF2B5EF4-FFF2-40B4-BE49-F238E27FC236}">
              <a16:creationId xmlns:a16="http://schemas.microsoft.com/office/drawing/2014/main" id="{226817A6-5CF6-46BB-A10C-8BB3CA19C3B5}"/>
            </a:ext>
          </a:extLst>
        </xdr:cNvPr>
        <xdr:cNvCxnSpPr/>
      </xdr:nvCxnSpPr>
      <xdr:spPr>
        <a:xfrm flipV="1">
          <a:off x="20434300" y="1072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154957</xdr:rowOff>
    </xdr:from>
    <xdr:ext cx="469744" cy="259045"/>
    <xdr:sp macro="" textlink="">
      <xdr:nvSpPr>
        <xdr:cNvPr id="620" name="n_1aveValue【保健センター・保健所】&#10;一人当たり面積">
          <a:extLst>
            <a:ext uri="{FF2B5EF4-FFF2-40B4-BE49-F238E27FC236}">
              <a16:creationId xmlns:a16="http://schemas.microsoft.com/office/drawing/2014/main" id="{08E2F863-1CF6-4B35-8E0E-7AD82E3D60DF}"/>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621" name="n_2aveValue【保健センター・保健所】&#10;一人当たり面積">
          <a:extLst>
            <a:ext uri="{FF2B5EF4-FFF2-40B4-BE49-F238E27FC236}">
              <a16:creationId xmlns:a16="http://schemas.microsoft.com/office/drawing/2014/main" id="{23DD5E06-7D89-4346-B86B-BA8EDB30733F}"/>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622" name="n_3aveValue【保健センター・保健所】&#10;一人当たり面積">
          <a:extLst>
            <a:ext uri="{FF2B5EF4-FFF2-40B4-BE49-F238E27FC236}">
              <a16:creationId xmlns:a16="http://schemas.microsoft.com/office/drawing/2014/main" id="{79B5C59C-65E1-4165-9E18-A2DBFE3FA22B}"/>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623" name="n_1mainValue【保健センター・保健所】&#10;一人当たり面積">
          <a:extLst>
            <a:ext uri="{FF2B5EF4-FFF2-40B4-BE49-F238E27FC236}">
              <a16:creationId xmlns:a16="http://schemas.microsoft.com/office/drawing/2014/main" id="{8500FDCF-6F0D-4C20-8EDA-A3D4D267B454}"/>
            </a:ext>
          </a:extLst>
        </xdr:cNvPr>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24" name="n_2mainValue【保健センター・保健所】&#10;一人当たり面積">
          <a:extLst>
            <a:ext uri="{FF2B5EF4-FFF2-40B4-BE49-F238E27FC236}">
              <a16:creationId xmlns:a16="http://schemas.microsoft.com/office/drawing/2014/main" id="{5CDE9E52-07C6-47F7-A9FB-3B455D6F36AE}"/>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B1FCDD7A-BEE6-4D2C-8CB0-D3FE86D230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F833BFDA-C5B5-4DCB-B286-3C9D8DD91C8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A447419F-7C56-4CBF-BACC-E06E117FC9E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ECAE9282-85AE-4E06-9CAD-EEC3B8E532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A696961A-5D2C-4ADA-B194-C386529062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538702A9-E3EB-4A54-B001-5C42FE46B9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A51621AD-79CB-4DC6-B394-0994A08C8B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26C88901-9C30-4342-A74A-4463381489E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E245CB89-9686-408D-843E-6E025A55701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E226B928-0071-42B9-A3D2-F9B128CF44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12578AF7-4481-4EF5-8D6D-B1847E43D48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6" name="テキスト ボックス 635">
          <a:extLst>
            <a:ext uri="{FF2B5EF4-FFF2-40B4-BE49-F238E27FC236}">
              <a16:creationId xmlns:a16="http://schemas.microsoft.com/office/drawing/2014/main" id="{E16822BD-8828-442C-8E78-9C38434439C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FE2280D3-56F1-4175-8F80-0913AD478DF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5797962B-EBE4-431E-94D5-48FD8B462CF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75E3EEA3-99C8-4DCC-854F-ABC588BADDF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7025D282-FB20-4185-B103-93BB839EF22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BD16C960-5D99-41F1-AA78-B5EB71F7031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73A90990-F2C9-4BA3-A47D-74AFC888C14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9E4F7DBB-ACC0-45FB-9A5E-C3FE2332F1E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CD719C03-8354-4330-8B82-CDB7DA9DD8B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5A19A3CA-D6EE-4DC7-80C9-EFAB6F3F535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6" name="テキスト ボックス 645">
          <a:extLst>
            <a:ext uri="{FF2B5EF4-FFF2-40B4-BE49-F238E27FC236}">
              <a16:creationId xmlns:a16="http://schemas.microsoft.com/office/drawing/2014/main" id="{5CA508EF-8751-4010-99BA-2099C33D3CB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C5513E3F-664F-4BB5-AA68-CF84B73325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7254F2F5-3957-4BA6-933E-662B749B44E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ECEB57F7-0427-4024-9968-55162730B9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50" name="直線コネクタ 649">
          <a:extLst>
            <a:ext uri="{FF2B5EF4-FFF2-40B4-BE49-F238E27FC236}">
              <a16:creationId xmlns:a16="http://schemas.microsoft.com/office/drawing/2014/main" id="{46FEE8D6-0BEA-4A58-9958-9E65DFC7DF6D}"/>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51" name="【消防施設】&#10;有形固定資産減価償却率最小値テキスト">
          <a:extLst>
            <a:ext uri="{FF2B5EF4-FFF2-40B4-BE49-F238E27FC236}">
              <a16:creationId xmlns:a16="http://schemas.microsoft.com/office/drawing/2014/main" id="{612156A0-8B44-436E-B1DB-578CB0A60847}"/>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52" name="直線コネクタ 651">
          <a:extLst>
            <a:ext uri="{FF2B5EF4-FFF2-40B4-BE49-F238E27FC236}">
              <a16:creationId xmlns:a16="http://schemas.microsoft.com/office/drawing/2014/main" id="{F437B093-092D-4264-AC37-7C1B21F49DD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4EF9CFA0-179B-4BFC-8537-6CB6AEEC5339}"/>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54" name="直線コネクタ 653">
          <a:extLst>
            <a:ext uri="{FF2B5EF4-FFF2-40B4-BE49-F238E27FC236}">
              <a16:creationId xmlns:a16="http://schemas.microsoft.com/office/drawing/2014/main" id="{6C54A424-5640-4D62-A9C3-67CB0A5B4894}"/>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3CCDD497-3E52-4845-99F1-CEBD9F284FF5}"/>
            </a:ext>
          </a:extLst>
        </xdr:cNvPr>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56" name="フローチャート: 判断 655">
          <a:extLst>
            <a:ext uri="{FF2B5EF4-FFF2-40B4-BE49-F238E27FC236}">
              <a16:creationId xmlns:a16="http://schemas.microsoft.com/office/drawing/2014/main" id="{69D99BD9-8678-4664-ACC7-C1A19C2458DA}"/>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57" name="フローチャート: 判断 656">
          <a:extLst>
            <a:ext uri="{FF2B5EF4-FFF2-40B4-BE49-F238E27FC236}">
              <a16:creationId xmlns:a16="http://schemas.microsoft.com/office/drawing/2014/main" id="{657DC9AB-E945-45A8-930B-51FBE5C79BE9}"/>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658" name="フローチャート: 判断 657">
          <a:extLst>
            <a:ext uri="{FF2B5EF4-FFF2-40B4-BE49-F238E27FC236}">
              <a16:creationId xmlns:a16="http://schemas.microsoft.com/office/drawing/2014/main" id="{1626341F-85FB-42A7-AF40-40F3C9D17997}"/>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59" name="フローチャート: 判断 658">
          <a:extLst>
            <a:ext uri="{FF2B5EF4-FFF2-40B4-BE49-F238E27FC236}">
              <a16:creationId xmlns:a16="http://schemas.microsoft.com/office/drawing/2014/main" id="{A6AB207B-91ED-4C6E-A261-5E9FE4866243}"/>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E4B8165-7EB2-4B48-A3FE-745C7CD588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CB500AB-B1DC-4C5C-AA62-60F463BAD50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0F14934-FDC4-4BCD-965B-3BA7147747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9FDE4CC-C583-4529-BBC6-15A4A399B42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4947690-05DE-4986-B096-2B09E0E40F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665" name="楕円 664">
          <a:extLst>
            <a:ext uri="{FF2B5EF4-FFF2-40B4-BE49-F238E27FC236}">
              <a16:creationId xmlns:a16="http://schemas.microsoft.com/office/drawing/2014/main" id="{4644F5A3-3DA9-40C3-B20A-A48575C2E241}"/>
            </a:ext>
          </a:extLst>
        </xdr:cNvPr>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EA7202AB-45BA-478B-9DBD-87C75CA3A8C0}"/>
            </a:ext>
          </a:extLst>
        </xdr:cNvPr>
        <xdr:cNvSpPr txBox="1"/>
      </xdr:nvSpPr>
      <xdr:spPr>
        <a:xfrm>
          <a:off x="16357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129358</xdr:rowOff>
    </xdr:from>
    <xdr:to>
      <xdr:col>81</xdr:col>
      <xdr:colOff>101600</xdr:colOff>
      <xdr:row>84</xdr:row>
      <xdr:rowOff>59508</xdr:rowOff>
    </xdr:to>
    <xdr:sp macro="" textlink="">
      <xdr:nvSpPr>
        <xdr:cNvPr id="667" name="楕円 666">
          <a:extLst>
            <a:ext uri="{FF2B5EF4-FFF2-40B4-BE49-F238E27FC236}">
              <a16:creationId xmlns:a16="http://schemas.microsoft.com/office/drawing/2014/main" id="{C75D7FBC-6EEE-4DF2-ACD4-E05B68818DAD}"/>
            </a:ext>
          </a:extLst>
        </xdr:cNvPr>
        <xdr:cNvSpPr/>
      </xdr:nvSpPr>
      <xdr:spPr>
        <a:xfrm>
          <a:off x="1543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84</xdr:row>
      <xdr:rowOff>8708</xdr:rowOff>
    </xdr:to>
    <xdr:cxnSp macro="">
      <xdr:nvCxnSpPr>
        <xdr:cNvPr id="668" name="直線コネクタ 667">
          <a:extLst>
            <a:ext uri="{FF2B5EF4-FFF2-40B4-BE49-F238E27FC236}">
              <a16:creationId xmlns:a16="http://schemas.microsoft.com/office/drawing/2014/main" id="{8CF296CB-0BBB-42A0-B192-03D31BA9D0BE}"/>
            </a:ext>
          </a:extLst>
        </xdr:cNvPr>
        <xdr:cNvCxnSpPr/>
      </xdr:nvCxnSpPr>
      <xdr:spPr>
        <a:xfrm flipV="1">
          <a:off x="15481300" y="143582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669" name="楕円 668">
          <a:extLst>
            <a:ext uri="{FF2B5EF4-FFF2-40B4-BE49-F238E27FC236}">
              <a16:creationId xmlns:a16="http://schemas.microsoft.com/office/drawing/2014/main" id="{28BD220C-ADF4-47C0-B437-5F95EC9096C9}"/>
            </a:ext>
          </a:extLst>
        </xdr:cNvPr>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163830</xdr:rowOff>
    </xdr:from>
    <xdr:to>
      <xdr:col>81</xdr:col>
      <xdr:colOff>50800</xdr:colOff>
      <xdr:row>84</xdr:row>
      <xdr:rowOff>8708</xdr:rowOff>
    </xdr:to>
    <xdr:cxnSp macro="">
      <xdr:nvCxnSpPr>
        <xdr:cNvPr id="670" name="直線コネクタ 669">
          <a:extLst>
            <a:ext uri="{FF2B5EF4-FFF2-40B4-BE49-F238E27FC236}">
              <a16:creationId xmlns:a16="http://schemas.microsoft.com/office/drawing/2014/main" id="{F72C55FE-A8B1-46C8-9A19-2A9BA976FC9B}"/>
            </a:ext>
          </a:extLst>
        </xdr:cNvPr>
        <xdr:cNvCxnSpPr/>
      </xdr:nvCxnSpPr>
      <xdr:spPr>
        <a:xfrm>
          <a:off x="14592300" y="143941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671" name="n_1aveValue【消防施設】&#10;有形固定資産減価償却率">
          <a:extLst>
            <a:ext uri="{FF2B5EF4-FFF2-40B4-BE49-F238E27FC236}">
              <a16:creationId xmlns:a16="http://schemas.microsoft.com/office/drawing/2014/main" id="{7CDA97B9-B125-4D0D-B6DF-7203103FDF18}"/>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672" name="n_2aveValue【消防施設】&#10;有形固定資産減価償却率">
          <a:extLst>
            <a:ext uri="{FF2B5EF4-FFF2-40B4-BE49-F238E27FC236}">
              <a16:creationId xmlns:a16="http://schemas.microsoft.com/office/drawing/2014/main" id="{80D49D8B-7752-4710-9BE5-F6F76198DC15}"/>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73" name="n_3aveValue【消防施設】&#10;有形固定資産減価償却率">
          <a:extLst>
            <a:ext uri="{FF2B5EF4-FFF2-40B4-BE49-F238E27FC236}">
              <a16:creationId xmlns:a16="http://schemas.microsoft.com/office/drawing/2014/main" id="{FB2869C3-404C-495C-8F4B-DD347E7F35E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50635</xdr:rowOff>
    </xdr:from>
    <xdr:ext cx="405111" cy="259045"/>
    <xdr:sp macro="" textlink="">
      <xdr:nvSpPr>
        <xdr:cNvPr id="674" name="n_1mainValue【消防施設】&#10;有形固定資産減価償却率">
          <a:extLst>
            <a:ext uri="{FF2B5EF4-FFF2-40B4-BE49-F238E27FC236}">
              <a16:creationId xmlns:a16="http://schemas.microsoft.com/office/drawing/2014/main" id="{E048F14A-C831-4D1E-B5E7-E7886B061807}"/>
            </a:ext>
          </a:extLst>
        </xdr:cNvPr>
        <xdr:cNvSpPr txBox="1"/>
      </xdr:nvSpPr>
      <xdr:spPr>
        <a:xfrm>
          <a:off x="15266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675" name="n_2mainValue【消防施設】&#10;有形固定資産減価償却率">
          <a:extLst>
            <a:ext uri="{FF2B5EF4-FFF2-40B4-BE49-F238E27FC236}">
              <a16:creationId xmlns:a16="http://schemas.microsoft.com/office/drawing/2014/main" id="{2BF2A8BC-519A-4020-A67C-030E82A1886D}"/>
            </a:ext>
          </a:extLst>
        </xdr:cNvPr>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E19C2504-257D-41C9-9356-E186F22242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876F4175-7A3D-4A8F-9B9E-C0C2D83FEFC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DB6BF183-29F3-4E22-B691-911416EB9E5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1A60DC68-FAD7-4CE1-BDD7-AE0795274A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D4240CB6-FA18-4346-8F0F-BCEE991D16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3102009E-6BF6-4E5B-9CE2-5ED5492D6E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F2D74008-A2B8-47CE-AE4D-492935EB52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AFA34397-205D-4FF3-9B54-7FC0235D45F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6F3B497E-82DC-4747-AF95-5F084A542E6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B8240131-02ED-4669-8852-94D75C39071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a:extLst>
            <a:ext uri="{FF2B5EF4-FFF2-40B4-BE49-F238E27FC236}">
              <a16:creationId xmlns:a16="http://schemas.microsoft.com/office/drawing/2014/main" id="{B7C93638-9443-46AB-A489-10F59C6771E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a:extLst>
            <a:ext uri="{FF2B5EF4-FFF2-40B4-BE49-F238E27FC236}">
              <a16:creationId xmlns:a16="http://schemas.microsoft.com/office/drawing/2014/main" id="{E9BA794A-7356-4FD8-BB2B-2E884BF2BB7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a:extLst>
            <a:ext uri="{FF2B5EF4-FFF2-40B4-BE49-F238E27FC236}">
              <a16:creationId xmlns:a16="http://schemas.microsoft.com/office/drawing/2014/main" id="{0A143EBF-D152-4816-80AA-B63E0C4AAC6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a:extLst>
            <a:ext uri="{FF2B5EF4-FFF2-40B4-BE49-F238E27FC236}">
              <a16:creationId xmlns:a16="http://schemas.microsoft.com/office/drawing/2014/main" id="{8418691C-A371-4530-92ED-E636948993D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a:extLst>
            <a:ext uri="{FF2B5EF4-FFF2-40B4-BE49-F238E27FC236}">
              <a16:creationId xmlns:a16="http://schemas.microsoft.com/office/drawing/2014/main" id="{37603573-7A97-4EFB-8BB1-0737B94B34F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a:extLst>
            <a:ext uri="{FF2B5EF4-FFF2-40B4-BE49-F238E27FC236}">
              <a16:creationId xmlns:a16="http://schemas.microsoft.com/office/drawing/2014/main" id="{988706E6-06AB-45FC-9AAA-2F76F2B0234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a:extLst>
            <a:ext uri="{FF2B5EF4-FFF2-40B4-BE49-F238E27FC236}">
              <a16:creationId xmlns:a16="http://schemas.microsoft.com/office/drawing/2014/main" id="{D2C44C4B-0DEB-4843-B681-12D24A8767A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a:extLst>
            <a:ext uri="{FF2B5EF4-FFF2-40B4-BE49-F238E27FC236}">
              <a16:creationId xmlns:a16="http://schemas.microsoft.com/office/drawing/2014/main" id="{BBDEFC19-B927-444C-B913-12C22BA782E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a:extLst>
            <a:ext uri="{FF2B5EF4-FFF2-40B4-BE49-F238E27FC236}">
              <a16:creationId xmlns:a16="http://schemas.microsoft.com/office/drawing/2014/main" id="{5EBE8F72-EFFB-454B-AB44-EC503AA9A15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a:extLst>
            <a:ext uri="{FF2B5EF4-FFF2-40B4-BE49-F238E27FC236}">
              <a16:creationId xmlns:a16="http://schemas.microsoft.com/office/drawing/2014/main" id="{E4A44D35-EDDC-4DD0-A438-6429C3E4486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8757A98F-0BE1-420B-A9E7-A9E383E1A67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48F5EA36-CCBA-488A-8C4B-0323B04295A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a:extLst>
            <a:ext uri="{FF2B5EF4-FFF2-40B4-BE49-F238E27FC236}">
              <a16:creationId xmlns:a16="http://schemas.microsoft.com/office/drawing/2014/main" id="{33D2C5DF-97B6-4C32-8CA3-7AB4A7AFBF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99" name="直線コネクタ 698">
          <a:extLst>
            <a:ext uri="{FF2B5EF4-FFF2-40B4-BE49-F238E27FC236}">
              <a16:creationId xmlns:a16="http://schemas.microsoft.com/office/drawing/2014/main" id="{54891A68-CFF0-49AE-B7F9-20FA50E096DD}"/>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00" name="【消防施設】&#10;一人当たり面積最小値テキスト">
          <a:extLst>
            <a:ext uri="{FF2B5EF4-FFF2-40B4-BE49-F238E27FC236}">
              <a16:creationId xmlns:a16="http://schemas.microsoft.com/office/drawing/2014/main" id="{D65ADB0C-371C-4C0D-B8FC-DA33DCAAF743}"/>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01" name="直線コネクタ 700">
          <a:extLst>
            <a:ext uri="{FF2B5EF4-FFF2-40B4-BE49-F238E27FC236}">
              <a16:creationId xmlns:a16="http://schemas.microsoft.com/office/drawing/2014/main" id="{D474EFD1-64FA-4DEE-A728-7D940D0F1F05}"/>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702" name="【消防施設】&#10;一人当たり面積最大値テキスト">
          <a:extLst>
            <a:ext uri="{FF2B5EF4-FFF2-40B4-BE49-F238E27FC236}">
              <a16:creationId xmlns:a16="http://schemas.microsoft.com/office/drawing/2014/main" id="{F570C0D6-EFA9-4456-A085-B38E6C481373}"/>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703" name="直線コネクタ 702">
          <a:extLst>
            <a:ext uri="{FF2B5EF4-FFF2-40B4-BE49-F238E27FC236}">
              <a16:creationId xmlns:a16="http://schemas.microsoft.com/office/drawing/2014/main" id="{4179E757-CC6C-42D7-B0DE-B1CD24A0AA56}"/>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04" name="【消防施設】&#10;一人当たり面積平均値テキスト">
          <a:extLst>
            <a:ext uri="{FF2B5EF4-FFF2-40B4-BE49-F238E27FC236}">
              <a16:creationId xmlns:a16="http://schemas.microsoft.com/office/drawing/2014/main" id="{89C93F5F-DA8B-460A-B810-4DAE85D882DB}"/>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5" name="フローチャート: 判断 704">
          <a:extLst>
            <a:ext uri="{FF2B5EF4-FFF2-40B4-BE49-F238E27FC236}">
              <a16:creationId xmlns:a16="http://schemas.microsoft.com/office/drawing/2014/main" id="{D5D6C6F5-D08C-4DEA-9AFC-96C36E66A782}"/>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706" name="フローチャート: 判断 705">
          <a:extLst>
            <a:ext uri="{FF2B5EF4-FFF2-40B4-BE49-F238E27FC236}">
              <a16:creationId xmlns:a16="http://schemas.microsoft.com/office/drawing/2014/main" id="{62BC02C0-08E4-4203-86CF-FB4A4DC9503D}"/>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07" name="フローチャート: 判断 706">
          <a:extLst>
            <a:ext uri="{FF2B5EF4-FFF2-40B4-BE49-F238E27FC236}">
              <a16:creationId xmlns:a16="http://schemas.microsoft.com/office/drawing/2014/main" id="{A6A55997-BE55-40AF-904C-3FAF191008C2}"/>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708" name="フローチャート: 判断 707">
          <a:extLst>
            <a:ext uri="{FF2B5EF4-FFF2-40B4-BE49-F238E27FC236}">
              <a16:creationId xmlns:a16="http://schemas.microsoft.com/office/drawing/2014/main" id="{CF52F3DE-D69B-49AD-BCCD-ED401F4C80FB}"/>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F53F39BD-1599-4406-BA62-FF0B473D07B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E2E5FAED-5238-4EED-A15B-3DF50D44B26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2549032-6479-416D-BDCC-599C7DC843C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6F85099-111B-4FDF-AFB2-49D094B890D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8E0EC7F8-114D-4BFC-A70B-812B939B71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714" name="楕円 713">
          <a:extLst>
            <a:ext uri="{FF2B5EF4-FFF2-40B4-BE49-F238E27FC236}">
              <a16:creationId xmlns:a16="http://schemas.microsoft.com/office/drawing/2014/main" id="{95CC943F-45E5-4132-9FD2-A952B10BA1BF}"/>
            </a:ext>
          </a:extLst>
        </xdr:cNvPr>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715" name="【消防施設】&#10;一人当たり面積該当値テキスト">
          <a:extLst>
            <a:ext uri="{FF2B5EF4-FFF2-40B4-BE49-F238E27FC236}">
              <a16:creationId xmlns:a16="http://schemas.microsoft.com/office/drawing/2014/main" id="{6ADEA32F-9E18-426B-A283-8B5C6DE3DB20}"/>
            </a:ext>
          </a:extLst>
        </xdr:cNvPr>
        <xdr:cNvSpPr txBox="1"/>
      </xdr:nvSpPr>
      <xdr:spPr>
        <a:xfrm>
          <a:off x="22199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40639</xdr:rowOff>
    </xdr:from>
    <xdr:to>
      <xdr:col>112</xdr:col>
      <xdr:colOff>38100</xdr:colOff>
      <xdr:row>82</xdr:row>
      <xdr:rowOff>142239</xdr:rowOff>
    </xdr:to>
    <xdr:sp macro="" textlink="">
      <xdr:nvSpPr>
        <xdr:cNvPr id="716" name="楕円 715">
          <a:extLst>
            <a:ext uri="{FF2B5EF4-FFF2-40B4-BE49-F238E27FC236}">
              <a16:creationId xmlns:a16="http://schemas.microsoft.com/office/drawing/2014/main" id="{A38ACA64-1B39-4417-AA7B-4DACB9A62E60}"/>
            </a:ext>
          </a:extLst>
        </xdr:cNvPr>
        <xdr:cNvSpPr/>
      </xdr:nvSpPr>
      <xdr:spPr>
        <a:xfrm>
          <a:off x="2127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91439</xdr:rowOff>
    </xdr:to>
    <xdr:cxnSp macro="">
      <xdr:nvCxnSpPr>
        <xdr:cNvPr id="717" name="直線コネクタ 716">
          <a:extLst>
            <a:ext uri="{FF2B5EF4-FFF2-40B4-BE49-F238E27FC236}">
              <a16:creationId xmlns:a16="http://schemas.microsoft.com/office/drawing/2014/main" id="{107AE0DB-52D4-422C-83FB-AFBD4222FA62}"/>
            </a:ext>
          </a:extLst>
        </xdr:cNvPr>
        <xdr:cNvCxnSpPr/>
      </xdr:nvCxnSpPr>
      <xdr:spPr>
        <a:xfrm flipV="1">
          <a:off x="21323300" y="14135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59689</xdr:rowOff>
    </xdr:from>
    <xdr:to>
      <xdr:col>107</xdr:col>
      <xdr:colOff>101600</xdr:colOff>
      <xdr:row>82</xdr:row>
      <xdr:rowOff>161289</xdr:rowOff>
    </xdr:to>
    <xdr:sp macro="" textlink="">
      <xdr:nvSpPr>
        <xdr:cNvPr id="718" name="楕円 717">
          <a:extLst>
            <a:ext uri="{FF2B5EF4-FFF2-40B4-BE49-F238E27FC236}">
              <a16:creationId xmlns:a16="http://schemas.microsoft.com/office/drawing/2014/main" id="{E582DF5C-B14F-4B64-AAB8-03F32545BB30}"/>
            </a:ext>
          </a:extLst>
        </xdr:cNvPr>
        <xdr:cNvSpPr/>
      </xdr:nvSpPr>
      <xdr:spPr>
        <a:xfrm>
          <a:off x="20383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91439</xdr:rowOff>
    </xdr:from>
    <xdr:to>
      <xdr:col>111</xdr:col>
      <xdr:colOff>177800</xdr:colOff>
      <xdr:row>82</xdr:row>
      <xdr:rowOff>110489</xdr:rowOff>
    </xdr:to>
    <xdr:cxnSp macro="">
      <xdr:nvCxnSpPr>
        <xdr:cNvPr id="719" name="直線コネクタ 718">
          <a:extLst>
            <a:ext uri="{FF2B5EF4-FFF2-40B4-BE49-F238E27FC236}">
              <a16:creationId xmlns:a16="http://schemas.microsoft.com/office/drawing/2014/main" id="{6A26863C-0262-42A2-B9E8-084A176DF205}"/>
            </a:ext>
          </a:extLst>
        </xdr:cNvPr>
        <xdr:cNvCxnSpPr/>
      </xdr:nvCxnSpPr>
      <xdr:spPr>
        <a:xfrm flipV="1">
          <a:off x="20434300" y="14150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49547</xdr:rowOff>
    </xdr:from>
    <xdr:ext cx="469744" cy="259045"/>
    <xdr:sp macro="" textlink="">
      <xdr:nvSpPr>
        <xdr:cNvPr id="720" name="n_1aveValue【消防施設】&#10;一人当たり面積">
          <a:extLst>
            <a:ext uri="{FF2B5EF4-FFF2-40B4-BE49-F238E27FC236}">
              <a16:creationId xmlns:a16="http://schemas.microsoft.com/office/drawing/2014/main" id="{AE05628C-F360-4401-BC2D-4CCC80ED3C49}"/>
            </a:ext>
          </a:extLst>
        </xdr:cNvPr>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21" name="n_2aveValue【消防施設】&#10;一人当たり面積">
          <a:extLst>
            <a:ext uri="{FF2B5EF4-FFF2-40B4-BE49-F238E27FC236}">
              <a16:creationId xmlns:a16="http://schemas.microsoft.com/office/drawing/2014/main" id="{AC3B89AD-EFF8-49DC-B0CE-616F0DD32BC3}"/>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722" name="n_3aveValue【消防施設】&#10;一人当たり面積">
          <a:extLst>
            <a:ext uri="{FF2B5EF4-FFF2-40B4-BE49-F238E27FC236}">
              <a16:creationId xmlns:a16="http://schemas.microsoft.com/office/drawing/2014/main" id="{F50B2E1B-3431-4359-9E02-4152A8B14349}"/>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158766</xdr:rowOff>
    </xdr:from>
    <xdr:ext cx="469744" cy="259045"/>
    <xdr:sp macro="" textlink="">
      <xdr:nvSpPr>
        <xdr:cNvPr id="723" name="n_1mainValue【消防施設】&#10;一人当たり面積">
          <a:extLst>
            <a:ext uri="{FF2B5EF4-FFF2-40B4-BE49-F238E27FC236}">
              <a16:creationId xmlns:a16="http://schemas.microsoft.com/office/drawing/2014/main" id="{16C0C384-A619-406E-A4E2-C07A8B9DE26D}"/>
            </a:ext>
          </a:extLst>
        </xdr:cNvPr>
        <xdr:cNvSpPr txBox="1"/>
      </xdr:nvSpPr>
      <xdr:spPr>
        <a:xfrm>
          <a:off x="210757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6366</xdr:rowOff>
    </xdr:from>
    <xdr:ext cx="469744" cy="259045"/>
    <xdr:sp macro="" textlink="">
      <xdr:nvSpPr>
        <xdr:cNvPr id="724" name="n_2mainValue【消防施設】&#10;一人当たり面積">
          <a:extLst>
            <a:ext uri="{FF2B5EF4-FFF2-40B4-BE49-F238E27FC236}">
              <a16:creationId xmlns:a16="http://schemas.microsoft.com/office/drawing/2014/main" id="{493BDED7-5D2B-4E3D-8115-08942D586960}"/>
            </a:ext>
          </a:extLst>
        </xdr:cNvPr>
        <xdr:cNvSpPr txBox="1"/>
      </xdr:nvSpPr>
      <xdr:spPr>
        <a:xfrm>
          <a:off x="20199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a:extLst>
            <a:ext uri="{FF2B5EF4-FFF2-40B4-BE49-F238E27FC236}">
              <a16:creationId xmlns:a16="http://schemas.microsoft.com/office/drawing/2014/main" id="{DEF4493D-282E-42BC-8ADA-57B4723A21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a:extLst>
            <a:ext uri="{FF2B5EF4-FFF2-40B4-BE49-F238E27FC236}">
              <a16:creationId xmlns:a16="http://schemas.microsoft.com/office/drawing/2014/main" id="{887815FA-ABAE-4C07-8374-9B436589F82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a:extLst>
            <a:ext uri="{FF2B5EF4-FFF2-40B4-BE49-F238E27FC236}">
              <a16:creationId xmlns:a16="http://schemas.microsoft.com/office/drawing/2014/main" id="{9A2B3208-A000-4D1A-B8EB-38C4890CDB4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a:extLst>
            <a:ext uri="{FF2B5EF4-FFF2-40B4-BE49-F238E27FC236}">
              <a16:creationId xmlns:a16="http://schemas.microsoft.com/office/drawing/2014/main" id="{62B8E787-4BCA-4411-A524-D2D732A7F6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a:extLst>
            <a:ext uri="{FF2B5EF4-FFF2-40B4-BE49-F238E27FC236}">
              <a16:creationId xmlns:a16="http://schemas.microsoft.com/office/drawing/2014/main" id="{C5CDF170-BFEE-4F46-B1B7-81AAC5035AE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a:extLst>
            <a:ext uri="{FF2B5EF4-FFF2-40B4-BE49-F238E27FC236}">
              <a16:creationId xmlns:a16="http://schemas.microsoft.com/office/drawing/2014/main" id="{77DE8E02-2671-46D6-9FE4-26D367383BA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a:extLst>
            <a:ext uri="{FF2B5EF4-FFF2-40B4-BE49-F238E27FC236}">
              <a16:creationId xmlns:a16="http://schemas.microsoft.com/office/drawing/2014/main" id="{988A57AF-AFFB-4C94-8CFA-4942F804D9B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a:extLst>
            <a:ext uri="{FF2B5EF4-FFF2-40B4-BE49-F238E27FC236}">
              <a16:creationId xmlns:a16="http://schemas.microsoft.com/office/drawing/2014/main" id="{BA306208-D8BF-494E-B628-6AB6EF8A7C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a:extLst>
            <a:ext uri="{FF2B5EF4-FFF2-40B4-BE49-F238E27FC236}">
              <a16:creationId xmlns:a16="http://schemas.microsoft.com/office/drawing/2014/main" id="{28503486-0732-4B1E-AA09-977EEC0901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a:extLst>
            <a:ext uri="{FF2B5EF4-FFF2-40B4-BE49-F238E27FC236}">
              <a16:creationId xmlns:a16="http://schemas.microsoft.com/office/drawing/2014/main" id="{9799E04B-6B62-4C7B-A017-8706B38503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5" name="直線コネクタ 734">
          <a:extLst>
            <a:ext uri="{FF2B5EF4-FFF2-40B4-BE49-F238E27FC236}">
              <a16:creationId xmlns:a16="http://schemas.microsoft.com/office/drawing/2014/main" id="{C9B2B99C-EF40-4B82-B2E5-F08A5346DE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6" name="テキスト ボックス 735">
          <a:extLst>
            <a:ext uri="{FF2B5EF4-FFF2-40B4-BE49-F238E27FC236}">
              <a16:creationId xmlns:a16="http://schemas.microsoft.com/office/drawing/2014/main" id="{2FFB7442-1DAD-4DB5-815A-F5885A286C5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7" name="直線コネクタ 736">
          <a:extLst>
            <a:ext uri="{FF2B5EF4-FFF2-40B4-BE49-F238E27FC236}">
              <a16:creationId xmlns:a16="http://schemas.microsoft.com/office/drawing/2014/main" id="{C8F49751-0358-46EF-AE42-D82BD6A81DD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8" name="テキスト ボックス 737">
          <a:extLst>
            <a:ext uri="{FF2B5EF4-FFF2-40B4-BE49-F238E27FC236}">
              <a16:creationId xmlns:a16="http://schemas.microsoft.com/office/drawing/2014/main" id="{9661995D-763E-4CD0-8BC3-FA468EF9FE9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9" name="直線コネクタ 738">
          <a:extLst>
            <a:ext uri="{FF2B5EF4-FFF2-40B4-BE49-F238E27FC236}">
              <a16:creationId xmlns:a16="http://schemas.microsoft.com/office/drawing/2014/main" id="{3D72DD7F-EF63-4F30-823B-DE89D4E0B3E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0" name="テキスト ボックス 739">
          <a:extLst>
            <a:ext uri="{FF2B5EF4-FFF2-40B4-BE49-F238E27FC236}">
              <a16:creationId xmlns:a16="http://schemas.microsoft.com/office/drawing/2014/main" id="{F863E3FB-472F-4BA6-8B66-D359A66EA82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1" name="直線コネクタ 740">
          <a:extLst>
            <a:ext uri="{FF2B5EF4-FFF2-40B4-BE49-F238E27FC236}">
              <a16:creationId xmlns:a16="http://schemas.microsoft.com/office/drawing/2014/main" id="{74C53EC9-FAC1-4A07-87B1-7989A91248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2" name="テキスト ボックス 741">
          <a:extLst>
            <a:ext uri="{FF2B5EF4-FFF2-40B4-BE49-F238E27FC236}">
              <a16:creationId xmlns:a16="http://schemas.microsoft.com/office/drawing/2014/main" id="{FFD35014-F286-4C1E-B931-5F02E13C1B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3" name="直線コネクタ 742">
          <a:extLst>
            <a:ext uri="{FF2B5EF4-FFF2-40B4-BE49-F238E27FC236}">
              <a16:creationId xmlns:a16="http://schemas.microsoft.com/office/drawing/2014/main" id="{0F420E6D-D28E-414D-9E5F-6ED82F467DC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4" name="テキスト ボックス 743">
          <a:extLst>
            <a:ext uri="{FF2B5EF4-FFF2-40B4-BE49-F238E27FC236}">
              <a16:creationId xmlns:a16="http://schemas.microsoft.com/office/drawing/2014/main" id="{4331044C-D68E-427A-AB13-42688D8CF91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5" name="直線コネクタ 744">
          <a:extLst>
            <a:ext uri="{FF2B5EF4-FFF2-40B4-BE49-F238E27FC236}">
              <a16:creationId xmlns:a16="http://schemas.microsoft.com/office/drawing/2014/main" id="{3A2D36E7-AE65-4163-BFAF-09ECB7B1842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6" name="テキスト ボックス 745">
          <a:extLst>
            <a:ext uri="{FF2B5EF4-FFF2-40B4-BE49-F238E27FC236}">
              <a16:creationId xmlns:a16="http://schemas.microsoft.com/office/drawing/2014/main" id="{AD63258C-55A3-4313-AE33-B68D83476C0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BEE94135-50A5-4AA0-B36A-CD46395A76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id="{A57D101A-07C5-412E-A1CA-333BD74940F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a:extLst>
            <a:ext uri="{FF2B5EF4-FFF2-40B4-BE49-F238E27FC236}">
              <a16:creationId xmlns:a16="http://schemas.microsoft.com/office/drawing/2014/main" id="{937850D9-0406-4870-A4FD-45806EFA2F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50" name="直線コネクタ 749">
          <a:extLst>
            <a:ext uri="{FF2B5EF4-FFF2-40B4-BE49-F238E27FC236}">
              <a16:creationId xmlns:a16="http://schemas.microsoft.com/office/drawing/2014/main" id="{12B53091-B360-4D5E-AEBF-E7779C91B7FE}"/>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51" name="【庁舎】&#10;有形固定資産減価償却率最小値テキスト">
          <a:extLst>
            <a:ext uri="{FF2B5EF4-FFF2-40B4-BE49-F238E27FC236}">
              <a16:creationId xmlns:a16="http://schemas.microsoft.com/office/drawing/2014/main" id="{5063254B-98BA-4E77-B25A-C8BAC8889BDE}"/>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52" name="直線コネクタ 751">
          <a:extLst>
            <a:ext uri="{FF2B5EF4-FFF2-40B4-BE49-F238E27FC236}">
              <a16:creationId xmlns:a16="http://schemas.microsoft.com/office/drawing/2014/main" id="{8ECE13C1-9836-4377-AD42-16E10917B03F}"/>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53" name="【庁舎】&#10;有形固定資産減価償却率最大値テキスト">
          <a:extLst>
            <a:ext uri="{FF2B5EF4-FFF2-40B4-BE49-F238E27FC236}">
              <a16:creationId xmlns:a16="http://schemas.microsoft.com/office/drawing/2014/main" id="{E2D60945-E8FA-453E-AFF0-6B0E2E324A32}"/>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54" name="直線コネクタ 753">
          <a:extLst>
            <a:ext uri="{FF2B5EF4-FFF2-40B4-BE49-F238E27FC236}">
              <a16:creationId xmlns:a16="http://schemas.microsoft.com/office/drawing/2014/main" id="{3B1F966D-8CE5-4E04-B2B2-7BF6472554CB}"/>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55" name="【庁舎】&#10;有形固定資産減価償却率平均値テキスト">
          <a:extLst>
            <a:ext uri="{FF2B5EF4-FFF2-40B4-BE49-F238E27FC236}">
              <a16:creationId xmlns:a16="http://schemas.microsoft.com/office/drawing/2014/main" id="{34C3BBFF-E906-4031-B714-3513D7A16FC6}"/>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56" name="フローチャート: 判断 755">
          <a:extLst>
            <a:ext uri="{FF2B5EF4-FFF2-40B4-BE49-F238E27FC236}">
              <a16:creationId xmlns:a16="http://schemas.microsoft.com/office/drawing/2014/main" id="{3F20D506-CBA3-46E5-A8BA-530D422677B7}"/>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57" name="フローチャート: 判断 756">
          <a:extLst>
            <a:ext uri="{FF2B5EF4-FFF2-40B4-BE49-F238E27FC236}">
              <a16:creationId xmlns:a16="http://schemas.microsoft.com/office/drawing/2014/main" id="{90513C47-84A2-4624-9533-4F0BF88947BB}"/>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58" name="フローチャート: 判断 757">
          <a:extLst>
            <a:ext uri="{FF2B5EF4-FFF2-40B4-BE49-F238E27FC236}">
              <a16:creationId xmlns:a16="http://schemas.microsoft.com/office/drawing/2014/main" id="{1887F7E6-C73D-47FA-A21D-5FDD4074B315}"/>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59" name="フローチャート: 判断 758">
          <a:extLst>
            <a:ext uri="{FF2B5EF4-FFF2-40B4-BE49-F238E27FC236}">
              <a16:creationId xmlns:a16="http://schemas.microsoft.com/office/drawing/2014/main" id="{23F87024-0D7F-4C33-94B3-4F9260239097}"/>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B989B69A-7AC5-45ED-A2BF-11B6AB5F2E8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4D8409FC-35C4-4DBB-A37E-B2188C17C7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AEEF8037-8E82-4EEA-9692-406114DF8B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7C509F97-7C24-4434-AA60-C13740837E8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78164E1D-BA76-4901-A858-521B9FB80C1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765" name="楕円 764">
          <a:extLst>
            <a:ext uri="{FF2B5EF4-FFF2-40B4-BE49-F238E27FC236}">
              <a16:creationId xmlns:a16="http://schemas.microsoft.com/office/drawing/2014/main" id="{1354BFFE-2759-4451-B6FC-560E1645C6DA}"/>
            </a:ext>
          </a:extLst>
        </xdr:cNvPr>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71138</xdr:rowOff>
    </xdr:from>
    <xdr:ext cx="405111" cy="259045"/>
    <xdr:sp macro="" textlink="">
      <xdr:nvSpPr>
        <xdr:cNvPr id="766" name="【庁舎】&#10;有形固定資産減価償却率該当値テキスト">
          <a:extLst>
            <a:ext uri="{FF2B5EF4-FFF2-40B4-BE49-F238E27FC236}">
              <a16:creationId xmlns:a16="http://schemas.microsoft.com/office/drawing/2014/main" id="{6AB45D57-803F-4AF6-B70D-F1F238D8D89E}"/>
            </a:ext>
          </a:extLst>
        </xdr:cNvPr>
        <xdr:cNvSpPr txBox="1"/>
      </xdr:nvSpPr>
      <xdr:spPr>
        <a:xfrm>
          <a:off x="16357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77651</xdr:rowOff>
    </xdr:from>
    <xdr:to>
      <xdr:col>81</xdr:col>
      <xdr:colOff>101600</xdr:colOff>
      <xdr:row>102</xdr:row>
      <xdr:rowOff>7801</xdr:rowOff>
    </xdr:to>
    <xdr:sp macro="" textlink="">
      <xdr:nvSpPr>
        <xdr:cNvPr id="767" name="楕円 766">
          <a:extLst>
            <a:ext uri="{FF2B5EF4-FFF2-40B4-BE49-F238E27FC236}">
              <a16:creationId xmlns:a16="http://schemas.microsoft.com/office/drawing/2014/main" id="{7C55310B-5F9C-4A64-941E-5A5FB2E51B0E}"/>
            </a:ext>
          </a:extLst>
        </xdr:cNvPr>
        <xdr:cNvSpPr/>
      </xdr:nvSpPr>
      <xdr:spPr>
        <a:xfrm>
          <a:off x="154305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128451</xdr:rowOff>
    </xdr:to>
    <xdr:cxnSp macro="">
      <xdr:nvCxnSpPr>
        <xdr:cNvPr id="768" name="直線コネクタ 767">
          <a:extLst>
            <a:ext uri="{FF2B5EF4-FFF2-40B4-BE49-F238E27FC236}">
              <a16:creationId xmlns:a16="http://schemas.microsoft.com/office/drawing/2014/main" id="{AEBDCC39-32F0-4BDF-BF8C-8D3AAF1B8736}"/>
            </a:ext>
          </a:extLst>
        </xdr:cNvPr>
        <xdr:cNvCxnSpPr/>
      </xdr:nvCxnSpPr>
      <xdr:spPr>
        <a:xfrm flipV="1">
          <a:off x="15481300" y="1741551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107043</xdr:rowOff>
    </xdr:from>
    <xdr:to>
      <xdr:col>76</xdr:col>
      <xdr:colOff>165100</xdr:colOff>
      <xdr:row>102</xdr:row>
      <xdr:rowOff>37193</xdr:rowOff>
    </xdr:to>
    <xdr:sp macro="" textlink="">
      <xdr:nvSpPr>
        <xdr:cNvPr id="769" name="楕円 768">
          <a:extLst>
            <a:ext uri="{FF2B5EF4-FFF2-40B4-BE49-F238E27FC236}">
              <a16:creationId xmlns:a16="http://schemas.microsoft.com/office/drawing/2014/main" id="{C182BC42-0C40-4F8A-9156-4B8570D0AF6E}"/>
            </a:ext>
          </a:extLst>
        </xdr:cNvPr>
        <xdr:cNvSpPr/>
      </xdr:nvSpPr>
      <xdr:spPr>
        <a:xfrm>
          <a:off x="14541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128451</xdr:rowOff>
    </xdr:from>
    <xdr:to>
      <xdr:col>81</xdr:col>
      <xdr:colOff>50800</xdr:colOff>
      <xdr:row>101</xdr:row>
      <xdr:rowOff>157843</xdr:rowOff>
    </xdr:to>
    <xdr:cxnSp macro="">
      <xdr:nvCxnSpPr>
        <xdr:cNvPr id="770" name="直線コネクタ 769">
          <a:extLst>
            <a:ext uri="{FF2B5EF4-FFF2-40B4-BE49-F238E27FC236}">
              <a16:creationId xmlns:a16="http://schemas.microsoft.com/office/drawing/2014/main" id="{A4CBE81A-849C-4B69-ABD2-AB07BEB1647A}"/>
            </a:ext>
          </a:extLst>
        </xdr:cNvPr>
        <xdr:cNvCxnSpPr/>
      </xdr:nvCxnSpPr>
      <xdr:spPr>
        <a:xfrm flipV="1">
          <a:off x="14592300" y="174449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771" name="n_1aveValue【庁舎】&#10;有形固定資産減価償却率">
          <a:extLst>
            <a:ext uri="{FF2B5EF4-FFF2-40B4-BE49-F238E27FC236}">
              <a16:creationId xmlns:a16="http://schemas.microsoft.com/office/drawing/2014/main" id="{D2C0A27B-322E-4092-81DA-6FBC27DA5248}"/>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72" name="n_2aveValue【庁舎】&#10;有形固定資産減価償却率">
          <a:extLst>
            <a:ext uri="{FF2B5EF4-FFF2-40B4-BE49-F238E27FC236}">
              <a16:creationId xmlns:a16="http://schemas.microsoft.com/office/drawing/2014/main" id="{03E9BD93-C183-481E-8A71-1A8EE5ACEDBE}"/>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773" name="n_3aveValue【庁舎】&#10;有形固定資産減価償却率">
          <a:extLst>
            <a:ext uri="{FF2B5EF4-FFF2-40B4-BE49-F238E27FC236}">
              <a16:creationId xmlns:a16="http://schemas.microsoft.com/office/drawing/2014/main" id="{74C8222F-00E9-4CCD-954F-5DD3AB33CD0F}"/>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24328</xdr:rowOff>
    </xdr:from>
    <xdr:ext cx="405111" cy="259045"/>
    <xdr:sp macro="" textlink="">
      <xdr:nvSpPr>
        <xdr:cNvPr id="774" name="n_1mainValue【庁舎】&#10;有形固定資産減価償却率">
          <a:extLst>
            <a:ext uri="{FF2B5EF4-FFF2-40B4-BE49-F238E27FC236}">
              <a16:creationId xmlns:a16="http://schemas.microsoft.com/office/drawing/2014/main" id="{34339D9C-8391-49F8-A2A3-0CB248FC2C14}"/>
            </a:ext>
          </a:extLst>
        </xdr:cNvPr>
        <xdr:cNvSpPr txBox="1"/>
      </xdr:nvSpPr>
      <xdr:spPr>
        <a:xfrm>
          <a:off x="15266044" y="1716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53720</xdr:rowOff>
    </xdr:from>
    <xdr:ext cx="405111" cy="259045"/>
    <xdr:sp macro="" textlink="">
      <xdr:nvSpPr>
        <xdr:cNvPr id="775" name="n_2mainValue【庁舎】&#10;有形固定資産減価償却率">
          <a:extLst>
            <a:ext uri="{FF2B5EF4-FFF2-40B4-BE49-F238E27FC236}">
              <a16:creationId xmlns:a16="http://schemas.microsoft.com/office/drawing/2014/main" id="{35E5F9D2-6E2B-4BED-8A4D-516531F67051}"/>
            </a:ext>
          </a:extLst>
        </xdr:cNvPr>
        <xdr:cNvSpPr txBox="1"/>
      </xdr:nvSpPr>
      <xdr:spPr>
        <a:xfrm>
          <a:off x="14389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a:extLst>
            <a:ext uri="{FF2B5EF4-FFF2-40B4-BE49-F238E27FC236}">
              <a16:creationId xmlns:a16="http://schemas.microsoft.com/office/drawing/2014/main" id="{0D3AC1C7-AE8E-4CFB-8FB4-D7E2AA12FC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a:extLst>
            <a:ext uri="{FF2B5EF4-FFF2-40B4-BE49-F238E27FC236}">
              <a16:creationId xmlns:a16="http://schemas.microsoft.com/office/drawing/2014/main" id="{A6CC841F-17E2-447F-8A6E-100BDD8F42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a:extLst>
            <a:ext uri="{FF2B5EF4-FFF2-40B4-BE49-F238E27FC236}">
              <a16:creationId xmlns:a16="http://schemas.microsoft.com/office/drawing/2014/main" id="{0671389B-8670-41E4-9BD2-C15E774AC0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a:extLst>
            <a:ext uri="{FF2B5EF4-FFF2-40B4-BE49-F238E27FC236}">
              <a16:creationId xmlns:a16="http://schemas.microsoft.com/office/drawing/2014/main" id="{AE9B0EB4-201E-436F-9A79-DE14EB2973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a:extLst>
            <a:ext uri="{FF2B5EF4-FFF2-40B4-BE49-F238E27FC236}">
              <a16:creationId xmlns:a16="http://schemas.microsoft.com/office/drawing/2014/main" id="{9B0896D0-0215-4A7F-AEE2-C59F29A4AC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a:extLst>
            <a:ext uri="{FF2B5EF4-FFF2-40B4-BE49-F238E27FC236}">
              <a16:creationId xmlns:a16="http://schemas.microsoft.com/office/drawing/2014/main" id="{3C2F2CDB-83EC-46A2-A3B6-3622A4FA77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a:extLst>
            <a:ext uri="{FF2B5EF4-FFF2-40B4-BE49-F238E27FC236}">
              <a16:creationId xmlns:a16="http://schemas.microsoft.com/office/drawing/2014/main" id="{88A6C359-0071-4457-9EEE-D804937E1FD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a:extLst>
            <a:ext uri="{FF2B5EF4-FFF2-40B4-BE49-F238E27FC236}">
              <a16:creationId xmlns:a16="http://schemas.microsoft.com/office/drawing/2014/main" id="{C589EBD0-6AAC-48BE-8578-1B9BE8EF76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a:extLst>
            <a:ext uri="{FF2B5EF4-FFF2-40B4-BE49-F238E27FC236}">
              <a16:creationId xmlns:a16="http://schemas.microsoft.com/office/drawing/2014/main" id="{A35EF8FA-3B66-40C8-A571-659197E697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a:extLst>
            <a:ext uri="{FF2B5EF4-FFF2-40B4-BE49-F238E27FC236}">
              <a16:creationId xmlns:a16="http://schemas.microsoft.com/office/drawing/2014/main" id="{C9E9EBA3-03F2-4061-AAD2-EC2022108F1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6" name="直線コネクタ 785">
          <a:extLst>
            <a:ext uri="{FF2B5EF4-FFF2-40B4-BE49-F238E27FC236}">
              <a16:creationId xmlns:a16="http://schemas.microsoft.com/office/drawing/2014/main" id="{F3016A4A-E225-4EFF-9144-C35EF0F42C1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7" name="テキスト ボックス 786">
          <a:extLst>
            <a:ext uri="{FF2B5EF4-FFF2-40B4-BE49-F238E27FC236}">
              <a16:creationId xmlns:a16="http://schemas.microsoft.com/office/drawing/2014/main" id="{30BA7837-0640-42D6-BA03-378CA7B94CA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8" name="直線コネクタ 787">
          <a:extLst>
            <a:ext uri="{FF2B5EF4-FFF2-40B4-BE49-F238E27FC236}">
              <a16:creationId xmlns:a16="http://schemas.microsoft.com/office/drawing/2014/main" id="{663E59BA-A6FC-47B7-B18B-CC18ED9E5E9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9" name="テキスト ボックス 788">
          <a:extLst>
            <a:ext uri="{FF2B5EF4-FFF2-40B4-BE49-F238E27FC236}">
              <a16:creationId xmlns:a16="http://schemas.microsoft.com/office/drawing/2014/main" id="{5885DED8-5C1A-44FD-855E-B73F0F21BF9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0" name="直線コネクタ 789">
          <a:extLst>
            <a:ext uri="{FF2B5EF4-FFF2-40B4-BE49-F238E27FC236}">
              <a16:creationId xmlns:a16="http://schemas.microsoft.com/office/drawing/2014/main" id="{80FEE1CB-5208-49D4-9820-FBDA0B33761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1" name="テキスト ボックス 790">
          <a:extLst>
            <a:ext uri="{FF2B5EF4-FFF2-40B4-BE49-F238E27FC236}">
              <a16:creationId xmlns:a16="http://schemas.microsoft.com/office/drawing/2014/main" id="{3875463B-6D3D-43F1-A36A-8294954356C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2" name="直線コネクタ 791">
          <a:extLst>
            <a:ext uri="{FF2B5EF4-FFF2-40B4-BE49-F238E27FC236}">
              <a16:creationId xmlns:a16="http://schemas.microsoft.com/office/drawing/2014/main" id="{85A46061-F5D2-44C3-982F-E009244821A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3" name="テキスト ボックス 792">
          <a:extLst>
            <a:ext uri="{FF2B5EF4-FFF2-40B4-BE49-F238E27FC236}">
              <a16:creationId xmlns:a16="http://schemas.microsoft.com/office/drawing/2014/main" id="{7CC0F943-DDFA-4174-B3D1-379E7D50F15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4" name="直線コネクタ 793">
          <a:extLst>
            <a:ext uri="{FF2B5EF4-FFF2-40B4-BE49-F238E27FC236}">
              <a16:creationId xmlns:a16="http://schemas.microsoft.com/office/drawing/2014/main" id="{404D12C8-B8CB-43DD-BA14-1E256C09940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5" name="テキスト ボックス 794">
          <a:extLst>
            <a:ext uri="{FF2B5EF4-FFF2-40B4-BE49-F238E27FC236}">
              <a16:creationId xmlns:a16="http://schemas.microsoft.com/office/drawing/2014/main" id="{E50B3666-C8CC-4C0A-9486-95FD0ED7D5D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6" name="直線コネクタ 795">
          <a:extLst>
            <a:ext uri="{FF2B5EF4-FFF2-40B4-BE49-F238E27FC236}">
              <a16:creationId xmlns:a16="http://schemas.microsoft.com/office/drawing/2014/main" id="{8EA7E440-65AD-4D66-A46B-E67FE890D18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7" name="テキスト ボックス 796">
          <a:extLst>
            <a:ext uri="{FF2B5EF4-FFF2-40B4-BE49-F238E27FC236}">
              <a16:creationId xmlns:a16="http://schemas.microsoft.com/office/drawing/2014/main" id="{C265F50A-0E55-49E7-B693-9CABC226F51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B8CE5E93-07AA-4B23-96A7-F52B818830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a:extLst>
            <a:ext uri="{FF2B5EF4-FFF2-40B4-BE49-F238E27FC236}">
              <a16:creationId xmlns:a16="http://schemas.microsoft.com/office/drawing/2014/main" id="{8BBE6C6C-4225-47ED-9A21-8D6D278674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庁舎】&#10;一人当たり面積グラフ枠">
          <a:extLst>
            <a:ext uri="{FF2B5EF4-FFF2-40B4-BE49-F238E27FC236}">
              <a16:creationId xmlns:a16="http://schemas.microsoft.com/office/drawing/2014/main" id="{8E1F0D69-09E5-4A2E-ABDC-5D5A77E7B4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801" name="直線コネクタ 800">
          <a:extLst>
            <a:ext uri="{FF2B5EF4-FFF2-40B4-BE49-F238E27FC236}">
              <a16:creationId xmlns:a16="http://schemas.microsoft.com/office/drawing/2014/main" id="{3A87C42C-6EDA-43AF-A5EA-A86EC0ED9575}"/>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802" name="【庁舎】&#10;一人当たり面積最小値テキスト">
          <a:extLst>
            <a:ext uri="{FF2B5EF4-FFF2-40B4-BE49-F238E27FC236}">
              <a16:creationId xmlns:a16="http://schemas.microsoft.com/office/drawing/2014/main" id="{B9D57301-4E8D-4590-8FDE-56BA3371BC71}"/>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803" name="直線コネクタ 802">
          <a:extLst>
            <a:ext uri="{FF2B5EF4-FFF2-40B4-BE49-F238E27FC236}">
              <a16:creationId xmlns:a16="http://schemas.microsoft.com/office/drawing/2014/main" id="{7908EA37-4193-47AC-8082-B008FD43E74A}"/>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804" name="【庁舎】&#10;一人当たり面積最大値テキスト">
          <a:extLst>
            <a:ext uri="{FF2B5EF4-FFF2-40B4-BE49-F238E27FC236}">
              <a16:creationId xmlns:a16="http://schemas.microsoft.com/office/drawing/2014/main" id="{8E8C1BFC-71DA-4FFE-B53A-651AA2DEB642}"/>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805" name="直線コネクタ 804">
          <a:extLst>
            <a:ext uri="{FF2B5EF4-FFF2-40B4-BE49-F238E27FC236}">
              <a16:creationId xmlns:a16="http://schemas.microsoft.com/office/drawing/2014/main" id="{C4013B96-4C6D-4794-A9C5-D65C713C3E44}"/>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806" name="【庁舎】&#10;一人当たり面積平均値テキスト">
          <a:extLst>
            <a:ext uri="{FF2B5EF4-FFF2-40B4-BE49-F238E27FC236}">
              <a16:creationId xmlns:a16="http://schemas.microsoft.com/office/drawing/2014/main" id="{974355F1-38BF-4466-81CB-828698643E2A}"/>
            </a:ext>
          </a:extLst>
        </xdr:cNvPr>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807" name="フローチャート: 判断 806">
          <a:extLst>
            <a:ext uri="{FF2B5EF4-FFF2-40B4-BE49-F238E27FC236}">
              <a16:creationId xmlns:a16="http://schemas.microsoft.com/office/drawing/2014/main" id="{225C438D-FB91-43DE-9871-31AFD40502A1}"/>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08" name="フローチャート: 判断 807">
          <a:extLst>
            <a:ext uri="{FF2B5EF4-FFF2-40B4-BE49-F238E27FC236}">
              <a16:creationId xmlns:a16="http://schemas.microsoft.com/office/drawing/2014/main" id="{284652C2-8AC7-4415-84FA-D396F6471CFD}"/>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809" name="フローチャート: 判断 808">
          <a:extLst>
            <a:ext uri="{FF2B5EF4-FFF2-40B4-BE49-F238E27FC236}">
              <a16:creationId xmlns:a16="http://schemas.microsoft.com/office/drawing/2014/main" id="{77284CA5-AC04-45A2-AB99-F06A8BAE90AD}"/>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810" name="フローチャート: 判断 809">
          <a:extLst>
            <a:ext uri="{FF2B5EF4-FFF2-40B4-BE49-F238E27FC236}">
              <a16:creationId xmlns:a16="http://schemas.microsoft.com/office/drawing/2014/main" id="{AA488C11-E4A1-4A56-AC57-39FC576E1A6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BABA2116-6E13-420B-AF34-4627B958A25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27278B78-2880-4D4E-B21D-C619494EAF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6A1AAB83-F3FF-489E-9FB9-1BDCDC62BFB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DC80C2BE-536F-4A72-B4ED-70F240825D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78434BA2-BC7E-4B51-A9D0-981C430325D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101056</xdr:rowOff>
    </xdr:from>
    <xdr:to>
      <xdr:col>116</xdr:col>
      <xdr:colOff>114300</xdr:colOff>
      <xdr:row>106</xdr:row>
      <xdr:rowOff>31206</xdr:rowOff>
    </xdr:to>
    <xdr:sp macro="" textlink="">
      <xdr:nvSpPr>
        <xdr:cNvPr id="816" name="楕円 815">
          <a:extLst>
            <a:ext uri="{FF2B5EF4-FFF2-40B4-BE49-F238E27FC236}">
              <a16:creationId xmlns:a16="http://schemas.microsoft.com/office/drawing/2014/main" id="{F6A7364B-C799-44DF-9810-618200B797A6}"/>
            </a:ext>
          </a:extLst>
        </xdr:cNvPr>
        <xdr:cNvSpPr/>
      </xdr:nvSpPr>
      <xdr:spPr>
        <a:xfrm>
          <a:off x="22110700" y="181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123933</xdr:rowOff>
    </xdr:from>
    <xdr:ext cx="469744" cy="259045"/>
    <xdr:sp macro="" textlink="">
      <xdr:nvSpPr>
        <xdr:cNvPr id="817" name="【庁舎】&#10;一人当たり面積該当値テキスト">
          <a:extLst>
            <a:ext uri="{FF2B5EF4-FFF2-40B4-BE49-F238E27FC236}">
              <a16:creationId xmlns:a16="http://schemas.microsoft.com/office/drawing/2014/main" id="{0D7AE875-8B19-4E9E-B093-D7BCCA33119B}"/>
            </a:ext>
          </a:extLst>
        </xdr:cNvPr>
        <xdr:cNvSpPr txBox="1"/>
      </xdr:nvSpPr>
      <xdr:spPr>
        <a:xfrm>
          <a:off x="22199600"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108676</xdr:rowOff>
    </xdr:from>
    <xdr:to>
      <xdr:col>112</xdr:col>
      <xdr:colOff>38100</xdr:colOff>
      <xdr:row>106</xdr:row>
      <xdr:rowOff>38826</xdr:rowOff>
    </xdr:to>
    <xdr:sp macro="" textlink="">
      <xdr:nvSpPr>
        <xdr:cNvPr id="818" name="楕円 817">
          <a:extLst>
            <a:ext uri="{FF2B5EF4-FFF2-40B4-BE49-F238E27FC236}">
              <a16:creationId xmlns:a16="http://schemas.microsoft.com/office/drawing/2014/main" id="{8A2F59F5-A744-4276-B396-81CF7E8F9C6D}"/>
            </a:ext>
          </a:extLst>
        </xdr:cNvPr>
        <xdr:cNvSpPr/>
      </xdr:nvSpPr>
      <xdr:spPr>
        <a:xfrm>
          <a:off x="21272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151856</xdr:rowOff>
    </xdr:from>
    <xdr:to>
      <xdr:col>116</xdr:col>
      <xdr:colOff>63500</xdr:colOff>
      <xdr:row>105</xdr:row>
      <xdr:rowOff>159476</xdr:rowOff>
    </xdr:to>
    <xdr:cxnSp macro="">
      <xdr:nvCxnSpPr>
        <xdr:cNvPr id="819" name="直線コネクタ 818">
          <a:extLst>
            <a:ext uri="{FF2B5EF4-FFF2-40B4-BE49-F238E27FC236}">
              <a16:creationId xmlns:a16="http://schemas.microsoft.com/office/drawing/2014/main" id="{DE65F009-1647-4C99-A99C-D6760326F8ED}"/>
            </a:ext>
          </a:extLst>
        </xdr:cNvPr>
        <xdr:cNvCxnSpPr/>
      </xdr:nvCxnSpPr>
      <xdr:spPr>
        <a:xfrm flipV="1">
          <a:off x="21323300" y="1815410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116295</xdr:rowOff>
    </xdr:from>
    <xdr:to>
      <xdr:col>107</xdr:col>
      <xdr:colOff>101600</xdr:colOff>
      <xdr:row>106</xdr:row>
      <xdr:rowOff>46445</xdr:rowOff>
    </xdr:to>
    <xdr:sp macro="" textlink="">
      <xdr:nvSpPr>
        <xdr:cNvPr id="820" name="楕円 819">
          <a:extLst>
            <a:ext uri="{FF2B5EF4-FFF2-40B4-BE49-F238E27FC236}">
              <a16:creationId xmlns:a16="http://schemas.microsoft.com/office/drawing/2014/main" id="{99278618-7F86-441C-AF60-BEEF1CE35D92}"/>
            </a:ext>
          </a:extLst>
        </xdr:cNvPr>
        <xdr:cNvSpPr/>
      </xdr:nvSpPr>
      <xdr:spPr>
        <a:xfrm>
          <a:off x="20383500" y="18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159476</xdr:rowOff>
    </xdr:from>
    <xdr:to>
      <xdr:col>111</xdr:col>
      <xdr:colOff>177800</xdr:colOff>
      <xdr:row>105</xdr:row>
      <xdr:rowOff>167095</xdr:rowOff>
    </xdr:to>
    <xdr:cxnSp macro="">
      <xdr:nvCxnSpPr>
        <xdr:cNvPr id="821" name="直線コネクタ 820">
          <a:extLst>
            <a:ext uri="{FF2B5EF4-FFF2-40B4-BE49-F238E27FC236}">
              <a16:creationId xmlns:a16="http://schemas.microsoft.com/office/drawing/2014/main" id="{04F4D872-A96C-4167-90C8-4D60163312BD}"/>
            </a:ext>
          </a:extLst>
        </xdr:cNvPr>
        <xdr:cNvCxnSpPr/>
      </xdr:nvCxnSpPr>
      <xdr:spPr>
        <a:xfrm flipV="1">
          <a:off x="20434300" y="1816172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22" name="n_1aveValue【庁舎】&#10;一人当たり面積">
          <a:extLst>
            <a:ext uri="{FF2B5EF4-FFF2-40B4-BE49-F238E27FC236}">
              <a16:creationId xmlns:a16="http://schemas.microsoft.com/office/drawing/2014/main" id="{92432846-2EB3-47BC-9D5E-C248CCA1CD74}"/>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162758</xdr:rowOff>
    </xdr:from>
    <xdr:ext cx="469744" cy="259045"/>
    <xdr:sp macro="" textlink="">
      <xdr:nvSpPr>
        <xdr:cNvPr id="823" name="n_2aveValue【庁舎】&#10;一人当たり面積">
          <a:extLst>
            <a:ext uri="{FF2B5EF4-FFF2-40B4-BE49-F238E27FC236}">
              <a16:creationId xmlns:a16="http://schemas.microsoft.com/office/drawing/2014/main" id="{7758E4FB-0787-414B-A705-B9B970D2506B}"/>
            </a:ext>
          </a:extLst>
        </xdr:cNvPr>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824" name="n_3aveValue【庁舎】&#10;一人当たり面積">
          <a:extLst>
            <a:ext uri="{FF2B5EF4-FFF2-40B4-BE49-F238E27FC236}">
              <a16:creationId xmlns:a16="http://schemas.microsoft.com/office/drawing/2014/main" id="{DA2B3B00-C82F-43E4-B426-59C7D569F06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55353</xdr:rowOff>
    </xdr:from>
    <xdr:ext cx="469744" cy="259045"/>
    <xdr:sp macro="" textlink="">
      <xdr:nvSpPr>
        <xdr:cNvPr id="825" name="n_1mainValue【庁舎】&#10;一人当たり面積">
          <a:extLst>
            <a:ext uri="{FF2B5EF4-FFF2-40B4-BE49-F238E27FC236}">
              <a16:creationId xmlns:a16="http://schemas.microsoft.com/office/drawing/2014/main" id="{740A2F4C-CC80-4DF0-96C3-3D02DF05EC0D}"/>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62972</xdr:rowOff>
    </xdr:from>
    <xdr:ext cx="469744" cy="259045"/>
    <xdr:sp macro="" textlink="">
      <xdr:nvSpPr>
        <xdr:cNvPr id="826" name="n_2mainValue【庁舎】&#10;一人当たり面積">
          <a:extLst>
            <a:ext uri="{FF2B5EF4-FFF2-40B4-BE49-F238E27FC236}">
              <a16:creationId xmlns:a16="http://schemas.microsoft.com/office/drawing/2014/main" id="{38C6D9BB-F258-441D-88B7-B48CDFB11567}"/>
            </a:ext>
          </a:extLst>
        </xdr:cNvPr>
        <xdr:cNvSpPr txBox="1"/>
      </xdr:nvSpPr>
      <xdr:spPr>
        <a:xfrm>
          <a:off x="20199427"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7" name="正方形/長方形 826">
          <a:extLst>
            <a:ext uri="{FF2B5EF4-FFF2-40B4-BE49-F238E27FC236}">
              <a16:creationId xmlns:a16="http://schemas.microsoft.com/office/drawing/2014/main" id="{0A97DB98-DAAF-423A-8D34-39B32DDBE5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8" name="正方形/長方形 827">
          <a:extLst>
            <a:ext uri="{FF2B5EF4-FFF2-40B4-BE49-F238E27FC236}">
              <a16:creationId xmlns:a16="http://schemas.microsoft.com/office/drawing/2014/main" id="{C7BD011D-CFA2-41C2-91AC-23B0F211FA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9" name="テキスト ボックス 828">
          <a:extLst>
            <a:ext uri="{FF2B5EF4-FFF2-40B4-BE49-F238E27FC236}">
              <a16:creationId xmlns:a16="http://schemas.microsoft.com/office/drawing/2014/main" id="{C1D382B6-BFE4-48FF-9729-EAAE4403D3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類似団体に比べ数値が高い中で特徴的なものとしては、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有形固定資産減価償却率、以上の項目が見て取れる。福祉施設</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合併前に各町村が独自に整備してきたため、その数が多いためと考えられる。庁舎については、築</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年経過しているためであり、現在新庁舎を建設中である。市民会館についても、築</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年経過しているためであり、随時改修等を行っている。類似団体に比べ数値が低い中で特徴的なものとしては、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有形固定資産減価償却率消防施設が見て取れる。本町の消防署は築</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年であり比較的新しいためである。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14,307
14,228
242.82
16,080,538
15,844,327
182,605
8,747,471
23,087,525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人口減少が続くなか、個人所得や法人税の増収が見込めない上、離島という地理的条件から大企業も無く、税収構造は非常に脆弱である。そのため財政力指数は類似団体を大きく下回り</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で推移している。</a:t>
          </a:r>
          <a:endParaRPr lang="ja-JP" altLang="ja-JP" sz="1400">
            <a:effectLst/>
          </a:endParaRPr>
        </a:p>
        <a:p>
          <a:r>
            <a:rPr kumimoji="1" lang="ja-JP" altLang="ja-JP" sz="1100">
              <a:solidFill>
                <a:schemeClr val="dk1"/>
              </a:solidFill>
              <a:effectLst/>
              <a:latin typeface="+mn-lt"/>
              <a:ea typeface="+mn-ea"/>
              <a:cs typeface="+mn-cs"/>
            </a:rPr>
            <a:t>　観光・農林水産業振興のほか、新たな産業創出も視野に入れ税収基盤の強化を図るとともに行財政改革の確実な実施により財政の健全化を図っていく。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における経常一般財源は年々減少する方向にあるが、町村合併以降実施している行財政改革実施計画に基づく職員数削減による人件費の抑制、地方債の新規発行抑制等の成果で類似団体内平均値と同程度の水準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年度は物件費等の伸びがあったものの</a:t>
          </a:r>
          <a:r>
            <a:rPr kumimoji="1" lang="ja-JP" altLang="en-US" sz="1100">
              <a:solidFill>
                <a:schemeClr val="dk1"/>
              </a:solidFill>
              <a:effectLst/>
              <a:latin typeface="+mn-lt"/>
              <a:ea typeface="+mn-ea"/>
              <a:cs typeface="+mn-cs"/>
            </a:rPr>
            <a:t>公債費の減がそれを</a:t>
          </a:r>
          <a:r>
            <a:rPr kumimoji="1" lang="ja-JP" altLang="ja-JP" sz="1100">
              <a:solidFill>
                <a:schemeClr val="dk1"/>
              </a:solidFill>
              <a:effectLst/>
              <a:latin typeface="+mn-lt"/>
              <a:ea typeface="+mn-ea"/>
              <a:cs typeface="+mn-cs"/>
            </a:rPr>
            <a:t>若干上回り、前年度より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の減となっている。今後も普通交付税一本算定による影響が見込まれるが、行財政改革への取組みを通じて義務的経費の削減に努め、現在の水準を維持していく。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63</xdr:row>
      <xdr:rowOff>167386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639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762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6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64</xdr:row>
      <xdr:rowOff>762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9634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119126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9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130573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による職員数の削減をはじめとした経費の節減に努めているところではあるが、離島という地域特性から他自治体との社会福祉施設・環境衛生施設等の広域連携が難しく、各施設の運営コストが高くなっている。</a:t>
          </a:r>
          <a:endParaRPr lang="ja-JP" altLang="ja-JP" sz="1400">
            <a:effectLst/>
          </a:endParaRPr>
        </a:p>
        <a:p>
          <a:r>
            <a:rPr kumimoji="1" lang="ja-JP" altLang="ja-JP" sz="1100">
              <a:solidFill>
                <a:schemeClr val="dk1"/>
              </a:solidFill>
              <a:effectLst/>
              <a:latin typeface="+mn-lt"/>
              <a:ea typeface="+mn-ea"/>
              <a:cs typeface="+mn-cs"/>
            </a:rPr>
            <a:t>　また、集落が点在しているため交通機関の維持やスクールバスの運行、ごみ収集等におけるコストも割高になっている。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年度はシステム更新や新施設稼働の影響により、前年度と比べ物件費が伸びている。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51434</xdr:rowOff>
    </xdr:from>
    <xdr:to>
      <xdr:col>23</xdr:col>
      <xdr:colOff>133350</xdr:colOff>
      <xdr:row>84</xdr:row>
      <xdr:rowOff>61389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53234"/>
          <a:ext cx="838200" cy="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14491</xdr:rowOff>
    </xdr:from>
    <xdr:to>
      <xdr:col>19</xdr:col>
      <xdr:colOff>133350</xdr:colOff>
      <xdr:row>84</xdr:row>
      <xdr:rowOff>51434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16291"/>
          <a:ext cx="889000" cy="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145926</xdr:rowOff>
    </xdr:from>
    <xdr:to>
      <xdr:col>15</xdr:col>
      <xdr:colOff>82550</xdr:colOff>
      <xdr:row>84</xdr:row>
      <xdr:rowOff>14491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76276"/>
          <a:ext cx="889000" cy="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124225</xdr:rowOff>
    </xdr:from>
    <xdr:to>
      <xdr:col>11</xdr:col>
      <xdr:colOff>31750</xdr:colOff>
      <xdr:row>83</xdr:row>
      <xdr:rowOff>145926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54575"/>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162757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10589</xdr:rowOff>
    </xdr:from>
    <xdr:to>
      <xdr:col>23</xdr:col>
      <xdr:colOff>184150</xdr:colOff>
      <xdr:row>84</xdr:row>
      <xdr:rowOff>112189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154116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8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634</xdr:rowOff>
    </xdr:from>
    <xdr:to>
      <xdr:col>19</xdr:col>
      <xdr:colOff>184150</xdr:colOff>
      <xdr:row>84</xdr:row>
      <xdr:rowOff>102234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87011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88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135141</xdr:rowOff>
    </xdr:from>
    <xdr:to>
      <xdr:col>15</xdr:col>
      <xdr:colOff>133350</xdr:colOff>
      <xdr:row>84</xdr:row>
      <xdr:rowOff>65291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50068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95126</xdr:rowOff>
    </xdr:from>
    <xdr:to>
      <xdr:col>11</xdr:col>
      <xdr:colOff>82550</xdr:colOff>
      <xdr:row>84</xdr:row>
      <xdr:rowOff>25276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10053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73425</xdr:rowOff>
    </xdr:from>
    <xdr:to>
      <xdr:col>7</xdr:col>
      <xdr:colOff>31750</xdr:colOff>
      <xdr:row>84</xdr:row>
      <xdr:rowOff>3575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159802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9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年の町村合併以降、平成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年度までは給与カットを実施していたため類似団体と比較し低い水準にあった。人員削減が計画通りに進んだこともあり、平成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年より段階的に給与カットを緩和したため、それ以降は類似団体と比較して高い水準で推移している。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94721</xdr:rowOff>
    </xdr:from>
    <xdr:to>
      <xdr:col>81</xdr:col>
      <xdr:colOff>44450</xdr:colOff>
      <xdr:row>88</xdr:row>
      <xdr:rowOff>20109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0721"/>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163636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0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20109</xdr:rowOff>
    </xdr:from>
    <xdr:to>
      <xdr:col>81</xdr:col>
      <xdr:colOff>133350</xdr:colOff>
      <xdr:row>88</xdr:row>
      <xdr:rowOff>20109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1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9648</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94721</xdr:rowOff>
    </xdr:from>
    <xdr:to>
      <xdr:col>81</xdr:col>
      <xdr:colOff>133350</xdr:colOff>
      <xdr:row>80</xdr:row>
      <xdr:rowOff>94721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20638</xdr:rowOff>
    </xdr:from>
    <xdr:to>
      <xdr:col>81</xdr:col>
      <xdr:colOff>44450</xdr:colOff>
      <xdr:row>87</xdr:row>
      <xdr:rowOff>91016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936788"/>
          <a:ext cx="8382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67856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69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51329</xdr:rowOff>
    </xdr:from>
    <xdr:to>
      <xdr:col>81</xdr:col>
      <xdr:colOff>95250</xdr:colOff>
      <xdr:row>85</xdr:row>
      <xdr:rowOff>152929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40216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071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89</xdr:row>
      <xdr:rowOff>39688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127816"/>
          <a:ext cx="889000" cy="17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89</xdr:row>
      <xdr:rowOff>39688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188141"/>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11113</xdr:rowOff>
    </xdr:from>
    <xdr:to>
      <xdr:col>68</xdr:col>
      <xdr:colOff>203200</xdr:colOff>
      <xdr:row>85</xdr:row>
      <xdr:rowOff>112713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122890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51329</xdr:rowOff>
    </xdr:from>
    <xdr:to>
      <xdr:col>64</xdr:col>
      <xdr:colOff>152400</xdr:colOff>
      <xdr:row>85</xdr:row>
      <xdr:rowOff>152929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163106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141288</xdr:rowOff>
    </xdr:from>
    <xdr:to>
      <xdr:col>81</xdr:col>
      <xdr:colOff>95250</xdr:colOff>
      <xdr:row>87</xdr:row>
      <xdr:rowOff>71438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113365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5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160338</xdr:rowOff>
    </xdr:from>
    <xdr:to>
      <xdr:col>68</xdr:col>
      <xdr:colOff>203200</xdr:colOff>
      <xdr:row>89</xdr:row>
      <xdr:rowOff>90488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75265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実施計画に基づく職員数の削減は概ね計画どおり進んでいるものの、類似団体と比較すると高い数値となっている。ごみ・し尿処理、給食センター等部分的に民間委託等の推進を行って来たものの、</a:t>
          </a:r>
          <a:r>
            <a:rPr kumimoji="1" lang="ja-JP" altLang="en-US" sz="1100">
              <a:solidFill>
                <a:schemeClr val="dk1"/>
              </a:solidFill>
              <a:effectLst/>
              <a:latin typeface="+mn-lt"/>
              <a:ea typeface="+mn-ea"/>
              <a:cs typeface="+mn-cs"/>
            </a:rPr>
            <a:t>人口も減少しているため数値は高いままとなっている。今後、</a:t>
          </a:r>
          <a:r>
            <a:rPr kumimoji="1" lang="ja-JP" altLang="ja-JP" sz="1100">
              <a:solidFill>
                <a:schemeClr val="dk1"/>
              </a:solidFill>
              <a:effectLst/>
              <a:latin typeface="+mn-lt"/>
              <a:ea typeface="+mn-ea"/>
              <a:cs typeface="+mn-cs"/>
            </a:rPr>
            <a:t>事務事業の見直しや事務効率化</a:t>
          </a:r>
          <a:r>
            <a:rPr kumimoji="1" lang="ja-JP" altLang="en-US" sz="1100">
              <a:solidFill>
                <a:schemeClr val="dk1"/>
              </a:solidFill>
              <a:effectLst/>
              <a:latin typeface="+mn-lt"/>
              <a:ea typeface="+mn-ea"/>
              <a:cs typeface="+mn-cs"/>
            </a:rPr>
            <a:t>、民間委託等</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進めつつ職員数の適正化を図っていく。なお、当該数値は地方公務員給与実態調査の前年度数値を引用したものである。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35154</xdr:rowOff>
    </xdr:from>
    <xdr:to>
      <xdr:col>81</xdr:col>
      <xdr:colOff>44450</xdr:colOff>
      <xdr:row>63</xdr:row>
      <xdr:rowOff>42393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3650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31776</xdr:rowOff>
    </xdr:from>
    <xdr:to>
      <xdr:col>77</xdr:col>
      <xdr:colOff>44450</xdr:colOff>
      <xdr:row>63</xdr:row>
      <xdr:rowOff>35154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3312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26467</xdr:rowOff>
    </xdr:from>
    <xdr:to>
      <xdr:col>72</xdr:col>
      <xdr:colOff>203200</xdr:colOff>
      <xdr:row>63</xdr:row>
      <xdr:rowOff>31776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27817"/>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3302</xdr:rowOff>
    </xdr:from>
    <xdr:to>
      <xdr:col>68</xdr:col>
      <xdr:colOff>152400</xdr:colOff>
      <xdr:row>63</xdr:row>
      <xdr:rowOff>26467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0465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97350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163043</xdr:rowOff>
    </xdr:from>
    <xdr:to>
      <xdr:col>81</xdr:col>
      <xdr:colOff>95250</xdr:colOff>
      <xdr:row>63</xdr:row>
      <xdr:rowOff>93193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135120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6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155804</xdr:rowOff>
    </xdr:from>
    <xdr:to>
      <xdr:col>77</xdr:col>
      <xdr:colOff>95250</xdr:colOff>
      <xdr:row>63</xdr:row>
      <xdr:rowOff>85954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70731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7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152426</xdr:rowOff>
    </xdr:from>
    <xdr:to>
      <xdr:col>73</xdr:col>
      <xdr:colOff>44450</xdr:colOff>
      <xdr:row>63</xdr:row>
      <xdr:rowOff>82576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67353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6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147117</xdr:rowOff>
    </xdr:from>
    <xdr:to>
      <xdr:col>68</xdr:col>
      <xdr:colOff>203200</xdr:colOff>
      <xdr:row>63</xdr:row>
      <xdr:rowOff>77267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62044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6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123952</xdr:rowOff>
    </xdr:from>
    <xdr:to>
      <xdr:col>64</xdr:col>
      <xdr:colOff>152400</xdr:colOff>
      <xdr:row>63</xdr:row>
      <xdr:rowOff>54102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38879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年度の町村合併以降、行財政改革の一環として行った繰上償還や地方債の新規発行抑制等による効果で実質公債費比率は年々改善傾向にある。</a:t>
          </a:r>
          <a:endParaRPr lang="ja-JP" altLang="ja-JP" sz="1400">
            <a:effectLst/>
          </a:endParaRPr>
        </a:p>
        <a:p>
          <a:r>
            <a:rPr kumimoji="1" lang="ja-JP" altLang="ja-JP" sz="1100">
              <a:solidFill>
                <a:schemeClr val="dk1"/>
              </a:solidFill>
              <a:effectLst/>
              <a:latin typeface="+mn-lt"/>
              <a:ea typeface="+mn-ea"/>
              <a:cs typeface="+mn-cs"/>
            </a:rPr>
            <a:t>　今後は普通交付税一本算定による歳入減や大規模事業実施による新規地方債発行額の増大に伴い比率が上昇に転じることが見込まれるが、経済対策と財政健全化のバランスを考えながら緊急度・住民ニーズを的確に把握した事業の選択により起債に大きく頼ることのない持続可能な財政運営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134801</xdr:rowOff>
    </xdr:from>
    <xdr:to>
      <xdr:col>81</xdr:col>
      <xdr:colOff>44450</xdr:colOff>
      <xdr:row>42</xdr:row>
      <xdr:rowOff>46083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6425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46083</xdr:rowOff>
    </xdr:from>
    <xdr:to>
      <xdr:col>77</xdr:col>
      <xdr:colOff>44450</xdr:colOff>
      <xdr:row>42</xdr:row>
      <xdr:rowOff>149497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4698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149497</xdr:rowOff>
    </xdr:from>
    <xdr:to>
      <xdr:col>72</xdr:col>
      <xdr:colOff>203200</xdr:colOff>
      <xdr:row>43</xdr:row>
      <xdr:rowOff>67673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5039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67673</xdr:rowOff>
    </xdr:from>
    <xdr:to>
      <xdr:col>68</xdr:col>
      <xdr:colOff>152400</xdr:colOff>
      <xdr:row>43</xdr:row>
      <xdr:rowOff>129722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400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45011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84001</xdr:rowOff>
    </xdr:from>
    <xdr:to>
      <xdr:col>81</xdr:col>
      <xdr:colOff>95250</xdr:colOff>
      <xdr:row>42</xdr:row>
      <xdr:rowOff>14151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56078</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166733</xdr:rowOff>
    </xdr:from>
    <xdr:to>
      <xdr:col>77</xdr:col>
      <xdr:colOff>95250</xdr:colOff>
      <xdr:row>42</xdr:row>
      <xdr:rowOff>96883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81660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8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98697</xdr:rowOff>
    </xdr:from>
    <xdr:to>
      <xdr:col>73</xdr:col>
      <xdr:colOff>44450</xdr:colOff>
      <xdr:row>43</xdr:row>
      <xdr:rowOff>28847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13624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16873</xdr:rowOff>
    </xdr:from>
    <xdr:to>
      <xdr:col>68</xdr:col>
      <xdr:colOff>203200</xdr:colOff>
      <xdr:row>43</xdr:row>
      <xdr:rowOff>118473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103250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年度の町村合併以降、行財政改革の一環として行った繰上償還や地方債の新規発行抑制等による効果で将来負担比率は年々減少傾向であったが、平成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防災行政無線整備事業等、大規模事業の着手により地方債の発行額が増大したため</a:t>
          </a:r>
          <a:r>
            <a:rPr kumimoji="1" lang="ja-JP" altLang="en-US" sz="1100">
              <a:solidFill>
                <a:schemeClr val="dk1"/>
              </a:solidFill>
              <a:effectLst/>
              <a:latin typeface="+mn-lt"/>
              <a:ea typeface="+mn-ea"/>
              <a:cs typeface="+mn-cs"/>
            </a:rPr>
            <a:t>比率も増加している。</a:t>
          </a:r>
          <a:r>
            <a:rPr kumimoji="1" lang="ja-JP" altLang="ja-JP" sz="1100">
              <a:solidFill>
                <a:schemeClr val="dk1"/>
              </a:solidFill>
              <a:effectLst/>
              <a:latin typeface="+mn-lt"/>
              <a:ea typeface="+mn-ea"/>
              <a:cs typeface="+mn-cs"/>
            </a:rPr>
            <a:t>今後も引き続き大規模事業の実施により基金の取崩しによる予算確保や債務負担行為の設定等により比率が上昇することが見込まれるが、引き続き事業実施の適正化を図り、財政の健全化に努める。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10075</xdr:rowOff>
    </xdr:from>
    <xdr:to>
      <xdr:col>81</xdr:col>
      <xdr:colOff>44450</xdr:colOff>
      <xdr:row>18</xdr:row>
      <xdr:rowOff>54314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096175"/>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148548</xdr:rowOff>
    </xdr:from>
    <xdr:to>
      <xdr:col>77</xdr:col>
      <xdr:colOff>44450</xdr:colOff>
      <xdr:row>18</xdr:row>
      <xdr:rowOff>10075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063198"/>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148548</xdr:rowOff>
    </xdr:from>
    <xdr:to>
      <xdr:col>72</xdr:col>
      <xdr:colOff>203200</xdr:colOff>
      <xdr:row>17</xdr:row>
      <xdr:rowOff>162221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63198"/>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162221</xdr:rowOff>
    </xdr:from>
    <xdr:to>
      <xdr:col>68</xdr:col>
      <xdr:colOff>152400</xdr:colOff>
      <xdr:row>18</xdr:row>
      <xdr:rowOff>19727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7687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139827</xdr:rowOff>
    </xdr:from>
    <xdr:to>
      <xdr:col>64</xdr:col>
      <xdr:colOff>152400</xdr:colOff>
      <xdr:row>16</xdr:row>
      <xdr:rowOff>69977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80154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3514</xdr:rowOff>
    </xdr:from>
    <xdr:to>
      <xdr:col>81</xdr:col>
      <xdr:colOff>95250</xdr:colOff>
      <xdr:row>18</xdr:row>
      <xdr:rowOff>105114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147041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6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130725</xdr:rowOff>
    </xdr:from>
    <xdr:to>
      <xdr:col>77</xdr:col>
      <xdr:colOff>95250</xdr:colOff>
      <xdr:row>18</xdr:row>
      <xdr:rowOff>60875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45652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3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97748</xdr:rowOff>
    </xdr:from>
    <xdr:to>
      <xdr:col>73</xdr:col>
      <xdr:colOff>44450</xdr:colOff>
      <xdr:row>18</xdr:row>
      <xdr:rowOff>27898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9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111421</xdr:rowOff>
    </xdr:from>
    <xdr:to>
      <xdr:col>68</xdr:col>
      <xdr:colOff>203200</xdr:colOff>
      <xdr:row>18</xdr:row>
      <xdr:rowOff>41571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26348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140377</xdr:rowOff>
    </xdr:from>
    <xdr:to>
      <xdr:col>64</xdr:col>
      <xdr:colOff>152400</xdr:colOff>
      <xdr:row>18</xdr:row>
      <xdr:rowOff>70527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55304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14,307
14,228
242.82
16,080,538
15,844,327
182,605
8,747,471
23,087,525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月の合併以降、行財政改革のもと事務事業のスリム化や統合、職員への退職勧奨を行い平成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年度末に</a:t>
          </a:r>
          <a:r>
            <a:rPr kumimoji="1" lang="en-US" altLang="ja-JP" sz="1100">
              <a:solidFill>
                <a:schemeClr val="dk1"/>
              </a:solidFill>
              <a:effectLst/>
              <a:latin typeface="+mn-lt"/>
              <a:ea typeface="+mn-ea"/>
              <a:cs typeface="+mn-cs"/>
            </a:rPr>
            <a:t>345</a:t>
          </a:r>
          <a:r>
            <a:rPr kumimoji="1" lang="ja-JP" altLang="ja-JP" sz="1100">
              <a:solidFill>
                <a:schemeClr val="dk1"/>
              </a:solidFill>
              <a:effectLst/>
              <a:latin typeface="+mn-lt"/>
              <a:ea typeface="+mn-ea"/>
              <a:cs typeface="+mn-cs"/>
            </a:rPr>
            <a:t>人であった職員数は平成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年度末には</a:t>
          </a:r>
          <a:r>
            <a:rPr kumimoji="1" lang="en-US" altLang="ja-JP" sz="1100">
              <a:solidFill>
                <a:sysClr val="windowText" lastClr="000000"/>
              </a:solidFill>
              <a:effectLst/>
              <a:latin typeface="+mn-lt"/>
              <a:ea typeface="+mn-ea"/>
              <a:cs typeface="+mn-cs"/>
            </a:rPr>
            <a:t>269</a:t>
          </a:r>
          <a:r>
            <a:rPr kumimoji="1" lang="ja-JP" altLang="ja-JP" sz="1100">
              <a:solidFill>
                <a:sysClr val="windowText" lastClr="000000"/>
              </a:solidFill>
              <a:effectLst/>
              <a:latin typeface="+mn-lt"/>
              <a:ea typeface="+mn-ea"/>
              <a:cs typeface="+mn-cs"/>
            </a:rPr>
            <a:t>人</a:t>
          </a:r>
          <a:r>
            <a:rPr kumimoji="1" lang="ja-JP" altLang="ja-JP" sz="1100">
              <a:solidFill>
                <a:schemeClr val="dk1"/>
              </a:solidFill>
              <a:effectLst/>
              <a:latin typeface="+mn-lt"/>
              <a:ea typeface="+mn-ea"/>
              <a:cs typeface="+mn-cs"/>
            </a:rPr>
            <a:t>となっており一定の成果が出ている。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en-US" sz="1100">
              <a:solidFill>
                <a:sysClr val="windowText" lastClr="000000"/>
              </a:solidFill>
              <a:effectLst/>
              <a:latin typeface="+mn-lt"/>
              <a:ea typeface="+mn-ea"/>
              <a:cs typeface="+mn-cs"/>
            </a:rPr>
            <a:t>民間委託等も検討しているが、</a:t>
          </a:r>
          <a:r>
            <a:rPr kumimoji="1" lang="ja-JP" altLang="ja-JP" sz="1100">
              <a:solidFill>
                <a:schemeClr val="dk1"/>
              </a:solidFill>
              <a:effectLst/>
              <a:latin typeface="+mn-lt"/>
              <a:ea typeface="+mn-ea"/>
              <a:cs typeface="+mn-cs"/>
            </a:rPr>
            <a:t>離島という地理的条件から公共施設管理等の民間参入による</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コスト低減は期待</a:t>
          </a:r>
          <a:r>
            <a:rPr kumimoji="1" lang="ja-JP" altLang="en-US" sz="1100">
              <a:solidFill>
                <a:schemeClr val="dk1"/>
              </a:solidFill>
              <a:effectLst/>
              <a:latin typeface="+mn-lt"/>
              <a:ea typeface="+mn-ea"/>
              <a:cs typeface="+mn-cs"/>
            </a:rPr>
            <a:t>薄であり</a:t>
          </a:r>
          <a:r>
            <a:rPr kumimoji="1" lang="ja-JP" altLang="ja-JP" sz="1100">
              <a:solidFill>
                <a:schemeClr val="dk1"/>
              </a:solidFill>
              <a:effectLst/>
              <a:latin typeface="+mn-lt"/>
              <a:ea typeface="+mn-ea"/>
              <a:cs typeface="+mn-cs"/>
            </a:rPr>
            <a:t>、広域連携等もできないことから</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職員数の削減は難しい状況である。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類似団体と比較すると支出比率は低くなっているが、住民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人当たりのコストでは平均値より高い。町村合併以降、徹底した経費節減に努めているものの清掃費など、離島という地域特性のために割増しとなる経費があることが要因となっている。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3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2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27940</xdr:rowOff>
    </xdr:from>
    <xdr:to>
      <xdr:col>69</xdr:col>
      <xdr:colOff>92075</xdr:colOff>
      <xdr:row>14</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83820</xdr:rowOff>
    </xdr:from>
    <xdr:to>
      <xdr:col>78</xdr:col>
      <xdr:colOff>120650</xdr:colOff>
      <xdr:row>15</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24147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148590</xdr:rowOff>
    </xdr:from>
    <xdr:to>
      <xdr:col>69</xdr:col>
      <xdr:colOff>142875</xdr:colOff>
      <xdr:row>14</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社会福祉費（高齢者・障がい者・生活保護等）における扶助費は増加傾向にある。高齢化が進み、高齢化率も</a:t>
          </a:r>
          <a:r>
            <a:rPr kumimoji="1" lang="en-US" altLang="ja-JP" sz="1100">
              <a:solidFill>
                <a:sysClr val="windowText" lastClr="000000"/>
              </a:solidFill>
              <a:effectLst/>
              <a:latin typeface="+mn-lt"/>
              <a:ea typeface="+mn-ea"/>
              <a:cs typeface="+mn-cs"/>
            </a:rPr>
            <a:t>40.08%</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年度末）と高い地域であることから経費削減は難しく、他の経費において節減を図る必要がある。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944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6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町内各地域で進めている下水道整備に伴う繰出金が増加傾向にある。供用開始後の速やかな加入接続を促進し、支出を縮減できるように努めている。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76381</xdr:rowOff>
    </xdr:from>
    <xdr:to>
      <xdr:col>82</xdr:col>
      <xdr:colOff>107950</xdr:colOff>
      <xdr:row>57</xdr:row>
      <xdr:rowOff>122101</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490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58</xdr:row>
      <xdr:rowOff>22497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490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148227</xdr:rowOff>
    </xdr:from>
    <xdr:to>
      <xdr:col>73</xdr:col>
      <xdr:colOff>180975</xdr:colOff>
      <xdr:row>58</xdr:row>
      <xdr:rowOff>22497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208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57</xdr:row>
      <xdr:rowOff>148227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012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162741</xdr:rowOff>
    </xdr:from>
    <xdr:to>
      <xdr:col>65</xdr:col>
      <xdr:colOff>53975</xdr:colOff>
      <xdr:row>58</xdr:row>
      <xdr:rowOff>92891</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77668</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71301</xdr:rowOff>
    </xdr:from>
    <xdr:to>
      <xdr:col>82</xdr:col>
      <xdr:colOff>158750</xdr:colOff>
      <xdr:row>58</xdr:row>
      <xdr:rowOff>1451</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87828</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8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137358</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67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143147</xdr:rowOff>
    </xdr:from>
    <xdr:to>
      <xdr:col>74</xdr:col>
      <xdr:colOff>31750</xdr:colOff>
      <xdr:row>58</xdr:row>
      <xdr:rowOff>73297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58074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97427</xdr:rowOff>
    </xdr:from>
    <xdr:to>
      <xdr:col>69</xdr:col>
      <xdr:colOff>142875</xdr:colOff>
      <xdr:row>58</xdr:row>
      <xdr:rowOff>27577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12354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18160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補助費等のうち約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隠岐広域連合への負担金が占めており、そのうち約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割が消防署運営費となっている。隠岐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町村で構成されている消防署であるため、今後も横ばいの支出が見込まれる。そのほかの補助金については、基準に照らし合わせながら補助金の見直しや廃止も視野に適正な交付を行っていく。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20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120142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11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平成の初め頃から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年頃までに進めた大規模プロジェクトで多額の地方債を発行してきており、この償還のピークを迎えているため類似団体内で最も高い数値となっている。</a:t>
          </a:r>
          <a:endParaRPr lang="ja-JP" altLang="ja-JP" sz="1400">
            <a:effectLst/>
          </a:endParaRPr>
        </a:p>
        <a:p>
          <a:r>
            <a:rPr kumimoji="1" lang="ja-JP" altLang="ja-JP" sz="1100">
              <a:solidFill>
                <a:schemeClr val="dk1"/>
              </a:solidFill>
              <a:effectLst/>
              <a:latin typeface="+mn-lt"/>
              <a:ea typeface="+mn-ea"/>
              <a:cs typeface="+mn-cs"/>
            </a:rPr>
            <a:t>　町村合併以降、地方債の新規発行を抑制してきたことにより公債費数値も着実に改善しつつあるが、必要な公共事業の実施の財源として依存することとなるため、交付税措置率の高い有利な地方債を中心に発行を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149861</xdr:rowOff>
    </xdr:from>
    <xdr:to>
      <xdr:col>24</xdr:col>
      <xdr:colOff>25400</xdr:colOff>
      <xdr:row>81</xdr:row>
      <xdr:rowOff>37846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8658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37846</xdr:rowOff>
    </xdr:from>
    <xdr:to>
      <xdr:col>19</xdr:col>
      <xdr:colOff>187325</xdr:colOff>
      <xdr:row>81</xdr:row>
      <xdr:rowOff>78994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9252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78994</xdr:rowOff>
    </xdr:from>
    <xdr:to>
      <xdr:col>15</xdr:col>
      <xdr:colOff>98425</xdr:colOff>
      <xdr:row>81</xdr:row>
      <xdr:rowOff>88137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9664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88137</xdr:rowOff>
    </xdr:from>
    <xdr:to>
      <xdr:col>11</xdr:col>
      <xdr:colOff>9525</xdr:colOff>
      <xdr:row>81</xdr:row>
      <xdr:rowOff>133858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9755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99061</xdr:rowOff>
    </xdr:from>
    <xdr:to>
      <xdr:col>24</xdr:col>
      <xdr:colOff>76200</xdr:colOff>
      <xdr:row>81</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7638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158496</xdr:rowOff>
    </xdr:from>
    <xdr:to>
      <xdr:col>20</xdr:col>
      <xdr:colOff>38100</xdr:colOff>
      <xdr:row>81</xdr:row>
      <xdr:rowOff>88646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73423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960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28194</xdr:rowOff>
    </xdr:from>
    <xdr:to>
      <xdr:col>15</xdr:col>
      <xdr:colOff>149225</xdr:colOff>
      <xdr:row>81</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114571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37337</xdr:rowOff>
    </xdr:from>
    <xdr:to>
      <xdr:col>11</xdr:col>
      <xdr:colOff>60325</xdr:colOff>
      <xdr:row>81</xdr:row>
      <xdr:rowOff>138937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123714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83058</xdr:rowOff>
    </xdr:from>
    <xdr:to>
      <xdr:col>6</xdr:col>
      <xdr:colOff>171450</xdr:colOff>
      <xdr:row>82</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169435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項目では類似団体内平均値と比較し大幅に低い水準となっている。当町が事業実施の際地方債に依存することが多かったためと考えられるが、町村合併以降行財政改革により徹底した節減を行ってきた成果でもある。</a:t>
          </a:r>
          <a:endParaRPr lang="ja-JP" altLang="ja-JP" sz="1400">
            <a:effectLst/>
          </a:endParaRPr>
        </a:p>
        <a:p>
          <a:r>
            <a:rPr kumimoji="1" lang="ja-JP" altLang="ja-JP" sz="1100">
              <a:solidFill>
                <a:schemeClr val="dk1"/>
              </a:solidFill>
              <a:effectLst/>
              <a:latin typeface="+mn-lt"/>
              <a:ea typeface="+mn-ea"/>
              <a:cs typeface="+mn-cs"/>
            </a:rPr>
            <a:t>　離島という地域特性により経費節減が困難な費目も多いが、地方交付税の一本算定による歳入の減が見込まれているため公債費も含め一層の経費節減に努めていく必要がある。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50800</xdr:rowOff>
    </xdr:from>
    <xdr:to>
      <xdr:col>82</xdr:col>
      <xdr:colOff>107950</xdr:colOff>
      <xdr:row>81</xdr:row>
      <xdr:rowOff>88900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9095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60977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88900</xdr:rowOff>
    </xdr:from>
    <xdr:to>
      <xdr:col>82</xdr:col>
      <xdr:colOff>196850</xdr:colOff>
      <xdr:row>81</xdr:row>
      <xdr:rowOff>88900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137177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50800</xdr:rowOff>
    </xdr:from>
    <xdr:to>
      <xdr:col>82</xdr:col>
      <xdr:colOff>196850</xdr:colOff>
      <xdr:row>75</xdr:row>
      <xdr:rowOff>50800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90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xdr:rowOff>
    </xdr:from>
    <xdr:to>
      <xdr:col>82</xdr:col>
      <xdr:colOff>107950</xdr:colOff>
      <xdr:row>75</xdr:row>
      <xdr:rowOff>50800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8638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151147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146050</xdr:rowOff>
    </xdr:from>
    <xdr:to>
      <xdr:col>78</xdr:col>
      <xdr:colOff>69850</xdr:colOff>
      <xdr:row>75</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833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74</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764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114300</xdr:rowOff>
    </xdr:from>
    <xdr:to>
      <xdr:col>74</xdr:col>
      <xdr:colOff>31750</xdr:colOff>
      <xdr:row>78</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77470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745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38100</xdr:rowOff>
    </xdr:from>
    <xdr:to>
      <xdr:col>69</xdr:col>
      <xdr:colOff>142875</xdr:colOff>
      <xdr:row>77</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76200</xdr:rowOff>
    </xdr:from>
    <xdr:to>
      <xdr:col>65</xdr:col>
      <xdr:colOff>53975</xdr:colOff>
      <xdr:row>78</xdr:row>
      <xdr:rowOff>6350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162577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0</xdr:rowOff>
    </xdr:from>
    <xdr:to>
      <xdr:col>82</xdr:col>
      <xdr:colOff>158750</xdr:colOff>
      <xdr:row>75</xdr:row>
      <xdr:rowOff>101600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80027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125730</xdr:rowOff>
    </xdr:from>
    <xdr:to>
      <xdr:col>78</xdr:col>
      <xdr:colOff>120650</xdr:colOff>
      <xdr:row>75</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66057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95250</xdr:rowOff>
    </xdr:from>
    <xdr:to>
      <xdr:col>74</xdr:col>
      <xdr:colOff>31750</xdr:colOff>
      <xdr:row>75</xdr:row>
      <xdr:rowOff>25400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35577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103988</xdr:rowOff>
    </xdr:from>
    <xdr:to>
      <xdr:col>29</xdr:col>
      <xdr:colOff>127000</xdr:colOff>
      <xdr:row>14</xdr:row>
      <xdr:rowOff>135573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51913"/>
          <a:ext cx="6477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135573</xdr:rowOff>
    </xdr:from>
    <xdr:to>
      <xdr:col>26</xdr:col>
      <xdr:colOff>50800</xdr:colOff>
      <xdr:row>14</xdr:row>
      <xdr:rowOff>147231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83498"/>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144435</xdr:rowOff>
    </xdr:from>
    <xdr:to>
      <xdr:col>22</xdr:col>
      <xdr:colOff>114300</xdr:colOff>
      <xdr:row>14</xdr:row>
      <xdr:rowOff>147231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92360"/>
          <a:ext cx="698500" cy="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144435</xdr:rowOff>
    </xdr:from>
    <xdr:to>
      <xdr:col>18</xdr:col>
      <xdr:colOff>177800</xdr:colOff>
      <xdr:row>15</xdr:row>
      <xdr:rowOff>5873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92360"/>
          <a:ext cx="698500" cy="32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53188</xdr:rowOff>
    </xdr:from>
    <xdr:to>
      <xdr:col>29</xdr:col>
      <xdr:colOff>177800</xdr:colOff>
      <xdr:row>14</xdr:row>
      <xdr:rowOff>154788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0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69715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84773</xdr:rowOff>
    </xdr:from>
    <xdr:to>
      <xdr:col>26</xdr:col>
      <xdr:colOff>101600</xdr:colOff>
      <xdr:row>15</xdr:row>
      <xdr:rowOff>14923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32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25100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0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96431</xdr:rowOff>
    </xdr:from>
    <xdr:to>
      <xdr:col>22</xdr:col>
      <xdr:colOff>165100</xdr:colOff>
      <xdr:row>15</xdr:row>
      <xdr:rowOff>26581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4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36758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93635</xdr:rowOff>
    </xdr:from>
    <xdr:to>
      <xdr:col>19</xdr:col>
      <xdr:colOff>38100</xdr:colOff>
      <xdr:row>15</xdr:row>
      <xdr:rowOff>23785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33962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126523</xdr:rowOff>
    </xdr:from>
    <xdr:to>
      <xdr:col>15</xdr:col>
      <xdr:colOff>101600</xdr:colOff>
      <xdr:row>15</xdr:row>
      <xdr:rowOff>56673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66850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4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118713</xdr:rowOff>
    </xdr:from>
    <xdr:to>
      <xdr:col>29</xdr:col>
      <xdr:colOff>127000</xdr:colOff>
      <xdr:row>34</xdr:row>
      <xdr:rowOff>130467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386163"/>
          <a:ext cx="647700" cy="1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274600</xdr:rowOff>
    </xdr:from>
    <xdr:to>
      <xdr:col>26</xdr:col>
      <xdr:colOff>50800</xdr:colOff>
      <xdr:row>34</xdr:row>
      <xdr:rowOff>118713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199150"/>
          <a:ext cx="698500" cy="18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162261</xdr:rowOff>
    </xdr:from>
    <xdr:to>
      <xdr:col>22</xdr:col>
      <xdr:colOff>114300</xdr:colOff>
      <xdr:row>33</xdr:row>
      <xdr:rowOff>274600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086811"/>
          <a:ext cx="698500" cy="112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97072</xdr:rowOff>
    </xdr:from>
    <xdr:to>
      <xdr:col>18</xdr:col>
      <xdr:colOff>177800</xdr:colOff>
      <xdr:row>33</xdr:row>
      <xdr:rowOff>162261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021622"/>
          <a:ext cx="698500" cy="6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79667</xdr:rowOff>
    </xdr:from>
    <xdr:to>
      <xdr:col>29</xdr:col>
      <xdr:colOff>177800</xdr:colOff>
      <xdr:row>34</xdr:row>
      <xdr:rowOff>181267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4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267644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9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67913</xdr:rowOff>
    </xdr:from>
    <xdr:to>
      <xdr:col>26</xdr:col>
      <xdr:colOff>101600</xdr:colOff>
      <xdr:row>34</xdr:row>
      <xdr:rowOff>169513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3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179690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04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223800</xdr:rowOff>
    </xdr:from>
    <xdr:to>
      <xdr:col>22</xdr:col>
      <xdr:colOff>165100</xdr:colOff>
      <xdr:row>33</xdr:row>
      <xdr:rowOff>325400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4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164127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9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111461</xdr:rowOff>
    </xdr:from>
    <xdr:to>
      <xdr:col>19</xdr:col>
      <xdr:colOff>38100</xdr:colOff>
      <xdr:row>33</xdr:row>
      <xdr:rowOff>213061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03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51788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0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46272</xdr:rowOff>
    </xdr:from>
    <xdr:to>
      <xdr:col>15</xdr:col>
      <xdr:colOff>101600</xdr:colOff>
      <xdr:row>33</xdr:row>
      <xdr:rowOff>147872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597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329499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73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14,307
14,228
242.82
16,080,538
15,844,327
182,605
8,747,471
23,087,525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20675</xdr:rowOff>
    </xdr:from>
    <xdr:to>
      <xdr:col>24</xdr:col>
      <xdr:colOff>63500</xdr:colOff>
      <xdr:row>35</xdr:row>
      <xdr:rowOff>27594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21425"/>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20675</xdr:rowOff>
    </xdr:from>
    <xdr:to>
      <xdr:col>19</xdr:col>
      <xdr:colOff>177800</xdr:colOff>
      <xdr:row>35</xdr:row>
      <xdr:rowOff>55979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21425"/>
          <a:ext cx="889000" cy="3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50774</xdr:rowOff>
    </xdr:from>
    <xdr:to>
      <xdr:col>15</xdr:col>
      <xdr:colOff>50800</xdr:colOff>
      <xdr:row>35</xdr:row>
      <xdr:rowOff>55979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51524"/>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50774</xdr:rowOff>
    </xdr:from>
    <xdr:to>
      <xdr:col>10</xdr:col>
      <xdr:colOff>114300</xdr:colOff>
      <xdr:row>35</xdr:row>
      <xdr:rowOff>58357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51524"/>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124721</xdr:rowOff>
    </xdr:from>
    <xdr:to>
      <xdr:col>6</xdr:col>
      <xdr:colOff>38100</xdr:colOff>
      <xdr:row>38</xdr:row>
      <xdr:rowOff>54871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45999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148244</xdr:rowOff>
    </xdr:from>
    <xdr:to>
      <xdr:col>24</xdr:col>
      <xdr:colOff>114300</xdr:colOff>
      <xdr:row>35</xdr:row>
      <xdr:rowOff>78394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171121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2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141325</xdr:rowOff>
    </xdr:from>
    <xdr:to>
      <xdr:col>20</xdr:col>
      <xdr:colOff>38100</xdr:colOff>
      <xdr:row>35</xdr:row>
      <xdr:rowOff>71475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88002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4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5179</xdr:rowOff>
    </xdr:from>
    <xdr:to>
      <xdr:col>15</xdr:col>
      <xdr:colOff>101600</xdr:colOff>
      <xdr:row>35</xdr:row>
      <xdr:rowOff>106779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123306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171424</xdr:rowOff>
    </xdr:from>
    <xdr:to>
      <xdr:col>10</xdr:col>
      <xdr:colOff>165100</xdr:colOff>
      <xdr:row>35</xdr:row>
      <xdr:rowOff>101574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118101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7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7557</xdr:rowOff>
    </xdr:from>
    <xdr:to>
      <xdr:col>6</xdr:col>
      <xdr:colOff>38100</xdr:colOff>
      <xdr:row>35</xdr:row>
      <xdr:rowOff>109157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8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61306</xdr:rowOff>
    </xdr:from>
    <xdr:to>
      <xdr:col>24</xdr:col>
      <xdr:colOff>63500</xdr:colOff>
      <xdr:row>56</xdr:row>
      <xdr:rowOff>88958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62506"/>
          <a:ext cx="8382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88958</xdr:rowOff>
    </xdr:from>
    <xdr:to>
      <xdr:col>19</xdr:col>
      <xdr:colOff>177800</xdr:colOff>
      <xdr:row>56</xdr:row>
      <xdr:rowOff>101753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90158"/>
          <a:ext cx="889000" cy="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101753</xdr:rowOff>
    </xdr:from>
    <xdr:to>
      <xdr:col>15</xdr:col>
      <xdr:colOff>50800</xdr:colOff>
      <xdr:row>56</xdr:row>
      <xdr:rowOff>135982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02953"/>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135437</xdr:rowOff>
    </xdr:from>
    <xdr:to>
      <xdr:col>10</xdr:col>
      <xdr:colOff>114300</xdr:colOff>
      <xdr:row>56</xdr:row>
      <xdr:rowOff>135982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36637"/>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67210</xdr:rowOff>
    </xdr:from>
    <xdr:to>
      <xdr:col>6</xdr:col>
      <xdr:colOff>38100</xdr:colOff>
      <xdr:row>57</xdr:row>
      <xdr:rowOff>168810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159937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10506</xdr:rowOff>
    </xdr:from>
    <xdr:to>
      <xdr:col>24</xdr:col>
      <xdr:colOff>114300</xdr:colOff>
      <xdr:row>56</xdr:row>
      <xdr:rowOff>112106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1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33383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38158</xdr:rowOff>
    </xdr:from>
    <xdr:to>
      <xdr:col>20</xdr:col>
      <xdr:colOff>38100</xdr:colOff>
      <xdr:row>56</xdr:row>
      <xdr:rowOff>139758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156285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1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50953</xdr:rowOff>
    </xdr:from>
    <xdr:to>
      <xdr:col>15</xdr:col>
      <xdr:colOff>101600</xdr:colOff>
      <xdr:row>56</xdr:row>
      <xdr:rowOff>152553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169080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2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85182</xdr:rowOff>
    </xdr:from>
    <xdr:to>
      <xdr:col>10</xdr:col>
      <xdr:colOff>165100</xdr:colOff>
      <xdr:row>57</xdr:row>
      <xdr:rowOff>15332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31859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84637</xdr:rowOff>
    </xdr:from>
    <xdr:to>
      <xdr:col>6</xdr:col>
      <xdr:colOff>38100</xdr:colOff>
      <xdr:row>57</xdr:row>
      <xdr:rowOff>14787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31314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6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42408</xdr:rowOff>
    </xdr:from>
    <xdr:to>
      <xdr:col>24</xdr:col>
      <xdr:colOff>63500</xdr:colOff>
      <xdr:row>77</xdr:row>
      <xdr:rowOff>164252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44058"/>
          <a:ext cx="8382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42408</xdr:rowOff>
    </xdr:from>
    <xdr:to>
      <xdr:col>19</xdr:col>
      <xdr:colOff>177800</xdr:colOff>
      <xdr:row>77</xdr:row>
      <xdr:rowOff>103809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44058"/>
          <a:ext cx="889000" cy="6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103809</xdr:rowOff>
    </xdr:from>
    <xdr:to>
      <xdr:col>15</xdr:col>
      <xdr:colOff>50800</xdr:colOff>
      <xdr:row>77</xdr:row>
      <xdr:rowOff>130922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05459"/>
          <a:ext cx="889000" cy="2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130922</xdr:rowOff>
    </xdr:from>
    <xdr:to>
      <xdr:col>10</xdr:col>
      <xdr:colOff>114300</xdr:colOff>
      <xdr:row>78</xdr:row>
      <xdr:rowOff>27000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32572"/>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113452</xdr:rowOff>
    </xdr:from>
    <xdr:to>
      <xdr:col>24</xdr:col>
      <xdr:colOff>114300</xdr:colOff>
      <xdr:row>78</xdr:row>
      <xdr:rowOff>43602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91879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163058</xdr:rowOff>
    </xdr:from>
    <xdr:to>
      <xdr:col>20</xdr:col>
      <xdr:colOff>38100</xdr:colOff>
      <xdr:row>77</xdr:row>
      <xdr:rowOff>93208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109734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29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53009</xdr:rowOff>
    </xdr:from>
    <xdr:to>
      <xdr:col>15</xdr:col>
      <xdr:colOff>101600</xdr:colOff>
      <xdr:row>77</xdr:row>
      <xdr:rowOff>154609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145736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34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80122</xdr:rowOff>
    </xdr:from>
    <xdr:to>
      <xdr:col>10</xdr:col>
      <xdr:colOff>165100</xdr:colOff>
      <xdr:row>78</xdr:row>
      <xdr:rowOff>10272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7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147650</xdr:rowOff>
    </xdr:from>
    <xdr:to>
      <xdr:col>6</xdr:col>
      <xdr:colOff>38100</xdr:colOff>
      <xdr:row>78</xdr:row>
      <xdr:rowOff>77800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68927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97041</xdr:rowOff>
    </xdr:from>
    <xdr:to>
      <xdr:col>24</xdr:col>
      <xdr:colOff>63500</xdr:colOff>
      <xdr:row>92</xdr:row>
      <xdr:rowOff>112891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5870441"/>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97041</xdr:rowOff>
    </xdr:from>
    <xdr:to>
      <xdr:col>19</xdr:col>
      <xdr:colOff>177800</xdr:colOff>
      <xdr:row>92</xdr:row>
      <xdr:rowOff>105714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870441"/>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105714</xdr:rowOff>
    </xdr:from>
    <xdr:to>
      <xdr:col>15</xdr:col>
      <xdr:colOff>50800</xdr:colOff>
      <xdr:row>92</xdr:row>
      <xdr:rowOff>126251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879114"/>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126251</xdr:rowOff>
    </xdr:from>
    <xdr:to>
      <xdr:col>10</xdr:col>
      <xdr:colOff>114300</xdr:colOff>
      <xdr:row>93</xdr:row>
      <xdr:rowOff>16408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899651"/>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124434</xdr:rowOff>
    </xdr:from>
    <xdr:to>
      <xdr:col>6</xdr:col>
      <xdr:colOff>38100</xdr:colOff>
      <xdr:row>97</xdr:row>
      <xdr:rowOff>54584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45711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62091</xdr:rowOff>
    </xdr:from>
    <xdr:to>
      <xdr:col>24</xdr:col>
      <xdr:colOff>114300</xdr:colOff>
      <xdr:row>92</xdr:row>
      <xdr:rowOff>163691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8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84968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8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46241</xdr:rowOff>
    </xdr:from>
    <xdr:to>
      <xdr:col>20</xdr:col>
      <xdr:colOff>38100</xdr:colOff>
      <xdr:row>92</xdr:row>
      <xdr:rowOff>147841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8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164368</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59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54914</xdr:rowOff>
    </xdr:from>
    <xdr:to>
      <xdr:col>15</xdr:col>
      <xdr:colOff>101600</xdr:colOff>
      <xdr:row>92</xdr:row>
      <xdr:rowOff>156514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8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1591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60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75451</xdr:rowOff>
    </xdr:from>
    <xdr:to>
      <xdr:col>10</xdr:col>
      <xdr:colOff>165100</xdr:colOff>
      <xdr:row>93</xdr:row>
      <xdr:rowOff>5601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84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22128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62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137058</xdr:rowOff>
    </xdr:from>
    <xdr:to>
      <xdr:col>6</xdr:col>
      <xdr:colOff>38100</xdr:colOff>
      <xdr:row>93</xdr:row>
      <xdr:rowOff>67208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83735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68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37326</xdr:rowOff>
    </xdr:from>
    <xdr:to>
      <xdr:col>55</xdr:col>
      <xdr:colOff>0</xdr:colOff>
      <xdr:row>32</xdr:row>
      <xdr:rowOff>32983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352276"/>
          <a:ext cx="838200" cy="16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37326</xdr:rowOff>
    </xdr:from>
    <xdr:to>
      <xdr:col>50</xdr:col>
      <xdr:colOff>114300</xdr:colOff>
      <xdr:row>33</xdr:row>
      <xdr:rowOff>31742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352276"/>
          <a:ext cx="889000" cy="33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31742</xdr:rowOff>
    </xdr:from>
    <xdr:to>
      <xdr:col>45</xdr:col>
      <xdr:colOff>177800</xdr:colOff>
      <xdr:row>34</xdr:row>
      <xdr:rowOff>5779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89592"/>
          <a:ext cx="889000" cy="14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75744</xdr:rowOff>
    </xdr:from>
    <xdr:to>
      <xdr:col>41</xdr:col>
      <xdr:colOff>50800</xdr:colOff>
      <xdr:row>34</xdr:row>
      <xdr:rowOff>5779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562144"/>
          <a:ext cx="889000" cy="2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167754</xdr:rowOff>
    </xdr:from>
    <xdr:to>
      <xdr:col>36</xdr:col>
      <xdr:colOff>165100</xdr:colOff>
      <xdr:row>37</xdr:row>
      <xdr:rowOff>97904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89031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153633</xdr:rowOff>
    </xdr:from>
    <xdr:to>
      <xdr:col>55</xdr:col>
      <xdr:colOff>50800</xdr:colOff>
      <xdr:row>32</xdr:row>
      <xdr:rowOff>83783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4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5060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32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157976</xdr:rowOff>
    </xdr:from>
    <xdr:to>
      <xdr:col>50</xdr:col>
      <xdr:colOff>165100</xdr:colOff>
      <xdr:row>31</xdr:row>
      <xdr:rowOff>88126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3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104653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07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152392</xdr:rowOff>
    </xdr:from>
    <xdr:to>
      <xdr:col>46</xdr:col>
      <xdr:colOff>38100</xdr:colOff>
      <xdr:row>33</xdr:row>
      <xdr:rowOff>82542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99069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1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126429</xdr:rowOff>
    </xdr:from>
    <xdr:to>
      <xdr:col>41</xdr:col>
      <xdr:colOff>101600</xdr:colOff>
      <xdr:row>34</xdr:row>
      <xdr:rowOff>56579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7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73106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55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24944</xdr:rowOff>
    </xdr:from>
    <xdr:to>
      <xdr:col>36</xdr:col>
      <xdr:colOff>165100</xdr:colOff>
      <xdr:row>32</xdr:row>
      <xdr:rowOff>126544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5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143071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28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68362</xdr:rowOff>
    </xdr:from>
    <xdr:to>
      <xdr:col>55</xdr:col>
      <xdr:colOff>0</xdr:colOff>
      <xdr:row>54</xdr:row>
      <xdr:rowOff>39143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155212"/>
          <a:ext cx="838200" cy="14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68362</xdr:rowOff>
    </xdr:from>
    <xdr:to>
      <xdr:col>50</xdr:col>
      <xdr:colOff>114300</xdr:colOff>
      <xdr:row>55</xdr:row>
      <xdr:rowOff>124639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155212"/>
          <a:ext cx="889000" cy="39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124639</xdr:rowOff>
    </xdr:from>
    <xdr:to>
      <xdr:col>45</xdr:col>
      <xdr:colOff>177800</xdr:colOff>
      <xdr:row>56</xdr:row>
      <xdr:rowOff>52916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554389"/>
          <a:ext cx="889000" cy="9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114927</xdr:rowOff>
    </xdr:from>
    <xdr:to>
      <xdr:col>41</xdr:col>
      <xdr:colOff>50800</xdr:colOff>
      <xdr:row>56</xdr:row>
      <xdr:rowOff>52916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544677"/>
          <a:ext cx="889000" cy="10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11919</xdr:rowOff>
    </xdr:from>
    <xdr:to>
      <xdr:col>36</xdr:col>
      <xdr:colOff>165100</xdr:colOff>
      <xdr:row>57</xdr:row>
      <xdr:rowOff>113519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104646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159793</xdr:rowOff>
    </xdr:from>
    <xdr:to>
      <xdr:col>55</xdr:col>
      <xdr:colOff>50800</xdr:colOff>
      <xdr:row>54</xdr:row>
      <xdr:rowOff>89943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2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11220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09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17562</xdr:rowOff>
    </xdr:from>
    <xdr:to>
      <xdr:col>50</xdr:col>
      <xdr:colOff>165100</xdr:colOff>
      <xdr:row>53</xdr:row>
      <xdr:rowOff>119162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1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135689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887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73839</xdr:rowOff>
    </xdr:from>
    <xdr:to>
      <xdr:col>46</xdr:col>
      <xdr:colOff>38100</xdr:colOff>
      <xdr:row>56</xdr:row>
      <xdr:rowOff>3989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5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20516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27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2116</xdr:rowOff>
    </xdr:from>
    <xdr:to>
      <xdr:col>41</xdr:col>
      <xdr:colOff>101600</xdr:colOff>
      <xdr:row>56</xdr:row>
      <xdr:rowOff>103716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120243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37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64127</xdr:rowOff>
    </xdr:from>
    <xdr:to>
      <xdr:col>36</xdr:col>
      <xdr:colOff>165100</xdr:colOff>
      <xdr:row>55</xdr:row>
      <xdr:rowOff>165727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4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10804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26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116627</xdr:rowOff>
    </xdr:from>
    <xdr:to>
      <xdr:col>55</xdr:col>
      <xdr:colOff>0</xdr:colOff>
      <xdr:row>77</xdr:row>
      <xdr:rowOff>141762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18277"/>
          <a:ext cx="8382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141762</xdr:rowOff>
    </xdr:from>
    <xdr:to>
      <xdr:col>50</xdr:col>
      <xdr:colOff>114300</xdr:colOff>
      <xdr:row>79</xdr:row>
      <xdr:rowOff>13779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43412"/>
          <a:ext cx="889000" cy="2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7787</xdr:rowOff>
    </xdr:from>
    <xdr:to>
      <xdr:col>45</xdr:col>
      <xdr:colOff>177800</xdr:colOff>
      <xdr:row>79</xdr:row>
      <xdr:rowOff>13779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52337"/>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66754</xdr:rowOff>
    </xdr:from>
    <xdr:to>
      <xdr:col>41</xdr:col>
      <xdr:colOff>50800</xdr:colOff>
      <xdr:row>79</xdr:row>
      <xdr:rowOff>7787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39854"/>
          <a:ext cx="889000" cy="1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129329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65827</xdr:rowOff>
    </xdr:from>
    <xdr:to>
      <xdr:col>55</xdr:col>
      <xdr:colOff>50800</xdr:colOff>
      <xdr:row>77</xdr:row>
      <xdr:rowOff>167427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88704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1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90962</xdr:rowOff>
    </xdr:from>
    <xdr:to>
      <xdr:col>50</xdr:col>
      <xdr:colOff>165100</xdr:colOff>
      <xdr:row>78</xdr:row>
      <xdr:rowOff>21112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37639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6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134429</xdr:rowOff>
    </xdr:from>
    <xdr:to>
      <xdr:col>46</xdr:col>
      <xdr:colOff>38100</xdr:colOff>
      <xdr:row>79</xdr:row>
      <xdr:rowOff>64579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55706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0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128437</xdr:rowOff>
    </xdr:from>
    <xdr:to>
      <xdr:col>41</xdr:col>
      <xdr:colOff>101600</xdr:colOff>
      <xdr:row>79</xdr:row>
      <xdr:rowOff>58587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49714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9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15954</xdr:rowOff>
    </xdr:from>
    <xdr:to>
      <xdr:col>36</xdr:col>
      <xdr:colOff>165100</xdr:colOff>
      <xdr:row>78</xdr:row>
      <xdr:rowOff>117554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108681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64308</xdr:rowOff>
    </xdr:from>
    <xdr:to>
      <xdr:col>55</xdr:col>
      <xdr:colOff>0</xdr:colOff>
      <xdr:row>92</xdr:row>
      <xdr:rowOff>146763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666258"/>
          <a:ext cx="838200" cy="2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64308</xdr:rowOff>
    </xdr:from>
    <xdr:to>
      <xdr:col>50</xdr:col>
      <xdr:colOff>114300</xdr:colOff>
      <xdr:row>93</xdr:row>
      <xdr:rowOff>109220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666258"/>
          <a:ext cx="889000" cy="38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109220</xdr:rowOff>
    </xdr:from>
    <xdr:to>
      <xdr:col>45</xdr:col>
      <xdr:colOff>177800</xdr:colOff>
      <xdr:row>94</xdr:row>
      <xdr:rowOff>111627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054070"/>
          <a:ext cx="889000" cy="17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111627</xdr:rowOff>
    </xdr:from>
    <xdr:to>
      <xdr:col>41</xdr:col>
      <xdr:colOff>50800</xdr:colOff>
      <xdr:row>94</xdr:row>
      <xdr:rowOff>120017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227927"/>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155064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95963</xdr:rowOff>
    </xdr:from>
    <xdr:to>
      <xdr:col>55</xdr:col>
      <xdr:colOff>50800</xdr:colOff>
      <xdr:row>93</xdr:row>
      <xdr:rowOff>26113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8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118840</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72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13508</xdr:rowOff>
    </xdr:from>
    <xdr:to>
      <xdr:col>50</xdr:col>
      <xdr:colOff>165100</xdr:colOff>
      <xdr:row>91</xdr:row>
      <xdr:rowOff>115108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6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131635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539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58420</xdr:rowOff>
    </xdr:from>
    <xdr:to>
      <xdr:col>46</xdr:col>
      <xdr:colOff>38100</xdr:colOff>
      <xdr:row>93</xdr:row>
      <xdr:rowOff>160020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0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5097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577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60827</xdr:rowOff>
    </xdr:from>
    <xdr:to>
      <xdr:col>41</xdr:col>
      <xdr:colOff>101600</xdr:colOff>
      <xdr:row>94</xdr:row>
      <xdr:rowOff>162427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1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7504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59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69217</xdr:rowOff>
    </xdr:from>
    <xdr:to>
      <xdr:col>36</xdr:col>
      <xdr:colOff>165100</xdr:colOff>
      <xdr:row>94</xdr:row>
      <xdr:rowOff>170817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1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15894</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596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135739</xdr:rowOff>
    </xdr:from>
    <xdr:to>
      <xdr:col>85</xdr:col>
      <xdr:colOff>127000</xdr:colOff>
      <xdr:row>38</xdr:row>
      <xdr:rowOff>11695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79389"/>
          <a:ext cx="838200" cy="4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129207</xdr:rowOff>
    </xdr:from>
    <xdr:to>
      <xdr:col>81</xdr:col>
      <xdr:colOff>50800</xdr:colOff>
      <xdr:row>38</xdr:row>
      <xdr:rowOff>11695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72857"/>
          <a:ext cx="8890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129207</xdr:rowOff>
    </xdr:from>
    <xdr:to>
      <xdr:col>76</xdr:col>
      <xdr:colOff>114300</xdr:colOff>
      <xdr:row>38</xdr:row>
      <xdr:rowOff>4140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72857"/>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4140</xdr:rowOff>
    </xdr:from>
    <xdr:to>
      <xdr:col>71</xdr:col>
      <xdr:colOff>177800</xdr:colOff>
      <xdr:row>38</xdr:row>
      <xdr:rowOff>18707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19240"/>
          <a:ext cx="8890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84939</xdr:rowOff>
    </xdr:from>
    <xdr:to>
      <xdr:col>85</xdr:col>
      <xdr:colOff>177800</xdr:colOff>
      <xdr:row>38</xdr:row>
      <xdr:rowOff>15089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44316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1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132345</xdr:rowOff>
    </xdr:from>
    <xdr:to>
      <xdr:col>81</xdr:col>
      <xdr:colOff>101600</xdr:colOff>
      <xdr:row>38</xdr:row>
      <xdr:rowOff>62495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79022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25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78407</xdr:rowOff>
    </xdr:from>
    <xdr:to>
      <xdr:col>76</xdr:col>
      <xdr:colOff>165100</xdr:colOff>
      <xdr:row>38</xdr:row>
      <xdr:rowOff>8558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22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25084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124790</xdr:rowOff>
    </xdr:from>
    <xdr:to>
      <xdr:col>72</xdr:col>
      <xdr:colOff>38100</xdr:colOff>
      <xdr:row>38</xdr:row>
      <xdr:rowOff>54940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71467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139358</xdr:rowOff>
    </xdr:from>
    <xdr:to>
      <xdr:col>67</xdr:col>
      <xdr:colOff>101600</xdr:colOff>
      <xdr:row>38</xdr:row>
      <xdr:rowOff>69507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30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60634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7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96716</xdr:rowOff>
    </xdr:from>
    <xdr:to>
      <xdr:col>85</xdr:col>
      <xdr:colOff>127000</xdr:colOff>
      <xdr:row>71</xdr:row>
      <xdr:rowOff>22337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098216"/>
          <a:ext cx="838200" cy="9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96716</xdr:rowOff>
    </xdr:from>
    <xdr:to>
      <xdr:col>81</xdr:col>
      <xdr:colOff>50800</xdr:colOff>
      <xdr:row>70</xdr:row>
      <xdr:rowOff>100945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09821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63546</xdr:rowOff>
    </xdr:from>
    <xdr:to>
      <xdr:col>76</xdr:col>
      <xdr:colOff>114300</xdr:colOff>
      <xdr:row>70</xdr:row>
      <xdr:rowOff>100945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065046"/>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63546</xdr:rowOff>
    </xdr:from>
    <xdr:to>
      <xdr:col>71</xdr:col>
      <xdr:colOff>177800</xdr:colOff>
      <xdr:row>70</xdr:row>
      <xdr:rowOff>85819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065046"/>
          <a:ext cx="8890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12723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142987</xdr:rowOff>
    </xdr:from>
    <xdr:to>
      <xdr:col>85</xdr:col>
      <xdr:colOff>177800</xdr:colOff>
      <xdr:row>71</xdr:row>
      <xdr:rowOff>73137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1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96014</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09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45916</xdr:rowOff>
    </xdr:from>
    <xdr:to>
      <xdr:col>81</xdr:col>
      <xdr:colOff>101600</xdr:colOff>
      <xdr:row>70</xdr:row>
      <xdr:rowOff>147516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0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164043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18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50145</xdr:rowOff>
    </xdr:from>
    <xdr:to>
      <xdr:col>76</xdr:col>
      <xdr:colOff>165100</xdr:colOff>
      <xdr:row>70</xdr:row>
      <xdr:rowOff>151745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0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168272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182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12746</xdr:rowOff>
    </xdr:from>
    <xdr:to>
      <xdr:col>72</xdr:col>
      <xdr:colOff>38100</xdr:colOff>
      <xdr:row>70</xdr:row>
      <xdr:rowOff>114346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0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130873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178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35019</xdr:rowOff>
    </xdr:from>
    <xdr:to>
      <xdr:col>67</xdr:col>
      <xdr:colOff>101600</xdr:colOff>
      <xdr:row>70</xdr:row>
      <xdr:rowOff>136619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0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153146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181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43264</xdr:rowOff>
    </xdr:from>
    <xdr:to>
      <xdr:col>85</xdr:col>
      <xdr:colOff>127000</xdr:colOff>
      <xdr:row>99</xdr:row>
      <xdr:rowOff>45321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1681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43264</xdr:rowOff>
    </xdr:from>
    <xdr:to>
      <xdr:col>81</xdr:col>
      <xdr:colOff>50800</xdr:colOff>
      <xdr:row>99</xdr:row>
      <xdr:rowOff>48640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16814"/>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33444</xdr:rowOff>
    </xdr:from>
    <xdr:to>
      <xdr:col>76</xdr:col>
      <xdr:colOff>114300</xdr:colOff>
      <xdr:row>99</xdr:row>
      <xdr:rowOff>48640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664094"/>
          <a:ext cx="889000" cy="3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33444</xdr:rowOff>
    </xdr:from>
    <xdr:to>
      <xdr:col>71</xdr:col>
      <xdr:colOff>177800</xdr:colOff>
      <xdr:row>99</xdr:row>
      <xdr:rowOff>12838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664094"/>
          <a:ext cx="889000" cy="3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153659</xdr:rowOff>
    </xdr:from>
    <xdr:to>
      <xdr:col>67</xdr:col>
      <xdr:colOff>101600</xdr:colOff>
      <xdr:row>98</xdr:row>
      <xdr:rowOff>83809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8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100336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165971</xdr:rowOff>
    </xdr:from>
    <xdr:to>
      <xdr:col>85</xdr:col>
      <xdr:colOff>177800</xdr:colOff>
      <xdr:row>99</xdr:row>
      <xdr:rowOff>96121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80898</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8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163914</xdr:rowOff>
    </xdr:from>
    <xdr:to>
      <xdr:col>81</xdr:col>
      <xdr:colOff>101600</xdr:colOff>
      <xdr:row>99</xdr:row>
      <xdr:rowOff>94064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85191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169290</xdr:rowOff>
    </xdr:from>
    <xdr:to>
      <xdr:col>76</xdr:col>
      <xdr:colOff>165100</xdr:colOff>
      <xdr:row>99</xdr:row>
      <xdr:rowOff>99440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90567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6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154094</xdr:rowOff>
    </xdr:from>
    <xdr:to>
      <xdr:col>72</xdr:col>
      <xdr:colOff>38100</xdr:colOff>
      <xdr:row>97</xdr:row>
      <xdr:rowOff>84244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100771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3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133488</xdr:rowOff>
    </xdr:from>
    <xdr:to>
      <xdr:col>67</xdr:col>
      <xdr:colOff>101600</xdr:colOff>
      <xdr:row>99</xdr:row>
      <xdr:rowOff>63638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54765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2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166141</xdr:rowOff>
    </xdr:from>
    <xdr:to>
      <xdr:col>116</xdr:col>
      <xdr:colOff>63500</xdr:colOff>
      <xdr:row>39</xdr:row>
      <xdr:rowOff>32410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81241"/>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166141</xdr:rowOff>
    </xdr:from>
    <xdr:to>
      <xdr:col>111</xdr:col>
      <xdr:colOff>177800</xdr:colOff>
      <xdr:row>39</xdr:row>
      <xdr:rowOff>10637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81241"/>
          <a:ext cx="8890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52125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10637</xdr:rowOff>
    </xdr:from>
    <xdr:to>
      <xdr:col>107</xdr:col>
      <xdr:colOff>50800</xdr:colOff>
      <xdr:row>39</xdr:row>
      <xdr:rowOff>23723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97187"/>
          <a:ext cx="889000" cy="1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59993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147663</xdr:rowOff>
    </xdr:from>
    <xdr:to>
      <xdr:col>102</xdr:col>
      <xdr:colOff>114300</xdr:colOff>
      <xdr:row>39</xdr:row>
      <xdr:rowOff>23723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62763"/>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66279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67365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5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153060</xdr:rowOff>
    </xdr:from>
    <xdr:to>
      <xdr:col>116</xdr:col>
      <xdr:colOff>114300</xdr:colOff>
      <xdr:row>39</xdr:row>
      <xdr:rowOff>83210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05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115341</xdr:rowOff>
    </xdr:from>
    <xdr:to>
      <xdr:col>112</xdr:col>
      <xdr:colOff>38100</xdr:colOff>
      <xdr:row>39</xdr:row>
      <xdr:rowOff>45491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62018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0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131287</xdr:rowOff>
    </xdr:from>
    <xdr:to>
      <xdr:col>107</xdr:col>
      <xdr:colOff>101600</xdr:colOff>
      <xdr:row>39</xdr:row>
      <xdr:rowOff>61437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77963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144373</xdr:rowOff>
    </xdr:from>
    <xdr:to>
      <xdr:col>102</xdr:col>
      <xdr:colOff>165100</xdr:colOff>
      <xdr:row>39</xdr:row>
      <xdr:rowOff>74523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91051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4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96863</xdr:rowOff>
    </xdr:from>
    <xdr:to>
      <xdr:col>98</xdr:col>
      <xdr:colOff>38100</xdr:colOff>
      <xdr:row>39</xdr:row>
      <xdr:rowOff>27013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43540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8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107402</xdr:rowOff>
    </xdr:from>
    <xdr:to>
      <xdr:col>116</xdr:col>
      <xdr:colOff>63500</xdr:colOff>
      <xdr:row>58</xdr:row>
      <xdr:rowOff>113378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51502"/>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127678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7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113378</xdr:rowOff>
    </xdr:from>
    <xdr:to>
      <xdr:col>111</xdr:col>
      <xdr:colOff>177800</xdr:colOff>
      <xdr:row>58</xdr:row>
      <xdr:rowOff>116742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57478"/>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115109</xdr:rowOff>
    </xdr:from>
    <xdr:to>
      <xdr:col>107</xdr:col>
      <xdr:colOff>50800</xdr:colOff>
      <xdr:row>58</xdr:row>
      <xdr:rowOff>116742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5920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115109</xdr:rowOff>
    </xdr:from>
    <xdr:to>
      <xdr:col>102</xdr:col>
      <xdr:colOff>114300</xdr:colOff>
      <xdr:row>58</xdr:row>
      <xdr:rowOff>116579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5920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161889</xdr:rowOff>
    </xdr:from>
    <xdr:to>
      <xdr:col>98</xdr:col>
      <xdr:colOff>38100</xdr:colOff>
      <xdr:row>59</xdr:row>
      <xdr:rowOff>92039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83166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56602</xdr:rowOff>
    </xdr:from>
    <xdr:to>
      <xdr:col>116</xdr:col>
      <xdr:colOff>114300</xdr:colOff>
      <xdr:row>58</xdr:row>
      <xdr:rowOff>158202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79479</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8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62578</xdr:rowOff>
    </xdr:from>
    <xdr:to>
      <xdr:col>112</xdr:col>
      <xdr:colOff>38100</xdr:colOff>
      <xdr:row>58</xdr:row>
      <xdr:rowOff>164178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9255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78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65942</xdr:rowOff>
    </xdr:from>
    <xdr:to>
      <xdr:col>107</xdr:col>
      <xdr:colOff>101600</xdr:colOff>
      <xdr:row>58</xdr:row>
      <xdr:rowOff>167542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1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12619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78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64309</xdr:rowOff>
    </xdr:from>
    <xdr:to>
      <xdr:col>102</xdr:col>
      <xdr:colOff>165100</xdr:colOff>
      <xdr:row>58</xdr:row>
      <xdr:rowOff>165909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10986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78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65779</xdr:rowOff>
    </xdr:from>
    <xdr:to>
      <xdr:col>98</xdr:col>
      <xdr:colOff>38100</xdr:colOff>
      <xdr:row>58</xdr:row>
      <xdr:rowOff>167379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12456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78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59881</xdr:rowOff>
    </xdr:from>
    <xdr:to>
      <xdr:col>116</xdr:col>
      <xdr:colOff>63500</xdr:colOff>
      <xdr:row>75</xdr:row>
      <xdr:rowOff>110538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18631"/>
          <a:ext cx="8382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34720</xdr:rowOff>
    </xdr:from>
    <xdr:to>
      <xdr:col>111</xdr:col>
      <xdr:colOff>177800</xdr:colOff>
      <xdr:row>75</xdr:row>
      <xdr:rowOff>110538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893470"/>
          <a:ext cx="8890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34720</xdr:rowOff>
    </xdr:from>
    <xdr:to>
      <xdr:col>107</xdr:col>
      <xdr:colOff>50800</xdr:colOff>
      <xdr:row>75</xdr:row>
      <xdr:rowOff>50279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893470"/>
          <a:ext cx="889000" cy="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50279</xdr:rowOff>
    </xdr:from>
    <xdr:to>
      <xdr:col>102</xdr:col>
      <xdr:colOff>114300</xdr:colOff>
      <xdr:row>75</xdr:row>
      <xdr:rowOff>81133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909029"/>
          <a:ext cx="88900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73577</xdr:rowOff>
    </xdr:from>
    <xdr:to>
      <xdr:col>98</xdr:col>
      <xdr:colOff>38100</xdr:colOff>
      <xdr:row>77</xdr:row>
      <xdr:rowOff>3727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166304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9081</xdr:rowOff>
    </xdr:from>
    <xdr:to>
      <xdr:col>116</xdr:col>
      <xdr:colOff>114300</xdr:colOff>
      <xdr:row>75</xdr:row>
      <xdr:rowOff>110681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31958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7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59738</xdr:rowOff>
    </xdr:from>
    <xdr:to>
      <xdr:col>112</xdr:col>
      <xdr:colOff>38100</xdr:colOff>
      <xdr:row>75</xdr:row>
      <xdr:rowOff>161339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184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6415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9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155370</xdr:rowOff>
    </xdr:from>
    <xdr:to>
      <xdr:col>107</xdr:col>
      <xdr:colOff>101600</xdr:colOff>
      <xdr:row>75</xdr:row>
      <xdr:rowOff>85520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102047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61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170929</xdr:rowOff>
    </xdr:from>
    <xdr:to>
      <xdr:col>102</xdr:col>
      <xdr:colOff>165100</xdr:colOff>
      <xdr:row>75</xdr:row>
      <xdr:rowOff>101079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117606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6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30333</xdr:rowOff>
    </xdr:from>
    <xdr:to>
      <xdr:col>98</xdr:col>
      <xdr:colOff>38100</xdr:colOff>
      <xdr:row>75</xdr:row>
      <xdr:rowOff>131933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148460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6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1,107,453</a:t>
          </a:r>
          <a:r>
            <a:rPr kumimoji="1" lang="ja-JP" altLang="ja-JP" sz="1100">
              <a:solidFill>
                <a:schemeClr val="dk1"/>
              </a:solidFill>
              <a:effectLst/>
              <a:latin typeface="+mn-lt"/>
              <a:ea typeface="+mn-ea"/>
              <a:cs typeface="+mn-cs"/>
            </a:rPr>
            <a:t>円となっている。そのうち公債費が</a:t>
          </a:r>
          <a:r>
            <a:rPr kumimoji="1" lang="en-US" altLang="ja-JP" sz="1100">
              <a:solidFill>
                <a:schemeClr val="dk1"/>
              </a:solidFill>
              <a:effectLst/>
              <a:latin typeface="+mn-lt"/>
              <a:ea typeface="+mn-ea"/>
              <a:cs typeface="+mn-cs"/>
            </a:rPr>
            <a:t>182,902</a:t>
          </a:r>
          <a:r>
            <a:rPr kumimoji="1" lang="ja-JP" altLang="ja-JP" sz="1100">
              <a:solidFill>
                <a:schemeClr val="dk1"/>
              </a:solidFill>
              <a:effectLst/>
              <a:latin typeface="+mn-lt"/>
              <a:ea typeface="+mn-ea"/>
              <a:cs typeface="+mn-cs"/>
            </a:rPr>
            <a:t>円と類似団体内では突出している。これは、平成初期の大規模プロジェクト実施のために合併前の旧町村単位で借入れた地方債の償還がピークとなっているためであり、平成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年度に繰上償還を実施したものの依然として高く推移している。</a:t>
          </a:r>
          <a:endParaRPr lang="ja-JP" altLang="ja-JP" sz="1400">
            <a:effectLst/>
          </a:endParaRPr>
        </a:p>
        <a:p>
          <a:r>
            <a:rPr kumimoji="1" lang="ja-JP" altLang="ja-JP" sz="1100">
              <a:solidFill>
                <a:schemeClr val="dk1"/>
              </a:solidFill>
              <a:effectLst/>
              <a:latin typeface="+mn-lt"/>
              <a:ea typeface="+mn-ea"/>
              <a:cs typeface="+mn-cs"/>
            </a:rPr>
            <a:t>　また、離島という地域特性上、町単独で維持管理しなければならない公共施設が多く、民間参入が困難であったり、競争に伴うコスト削減効果が期待できなかったりするため、人件費や物件費も今後も高い水準で推移していくものと見込んでいる。</a:t>
          </a:r>
          <a:endParaRPr lang="ja-JP" altLang="ja-JP" sz="1400">
            <a:effectLst/>
          </a:endParaRPr>
        </a:p>
        <a:p>
          <a:r>
            <a:rPr kumimoji="1" lang="ja-JP" altLang="ja-JP" sz="1100">
              <a:solidFill>
                <a:schemeClr val="dk1"/>
              </a:solidFill>
              <a:effectLst/>
              <a:latin typeface="+mn-lt"/>
              <a:ea typeface="+mn-ea"/>
              <a:cs typeface="+mn-cs"/>
            </a:rPr>
            <a:t>　補助費等が類似団体内平均及び県平均値と比較して高額となっている背景には隠岐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町村で構成・維持管理している消防署への負担金があり、この部分については今後も横ばいで推移していく見込みである。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14,307
14,228
242.82
16,080,538
15,844,327
182,605
8,747,471
23,087,525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35116</xdr:rowOff>
    </xdr:from>
    <xdr:to>
      <xdr:col>24</xdr:col>
      <xdr:colOff>63500</xdr:colOff>
      <xdr:row>36</xdr:row>
      <xdr:rowOff>49022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7316"/>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49022</xdr:rowOff>
    </xdr:from>
    <xdr:to>
      <xdr:col>19</xdr:col>
      <xdr:colOff>177800</xdr:colOff>
      <xdr:row>36</xdr:row>
      <xdr:rowOff>50165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122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111887</xdr:rowOff>
    </xdr:from>
    <xdr:to>
      <xdr:col>15</xdr:col>
      <xdr:colOff>50800</xdr:colOff>
      <xdr:row>36</xdr:row>
      <xdr:rowOff>50165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263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111887</xdr:rowOff>
    </xdr:from>
    <xdr:to>
      <xdr:col>10</xdr:col>
      <xdr:colOff>114300</xdr:colOff>
      <xdr:row>36</xdr:row>
      <xdr:rowOff>11874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2637"/>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132715</xdr:rowOff>
    </xdr:from>
    <xdr:to>
      <xdr:col>6</xdr:col>
      <xdr:colOff>38100</xdr:colOff>
      <xdr:row>37</xdr:row>
      <xdr:rowOff>62865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53992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155766</xdr:rowOff>
    </xdr:from>
    <xdr:to>
      <xdr:col>24</xdr:col>
      <xdr:colOff>114300</xdr:colOff>
      <xdr:row>36</xdr:row>
      <xdr:rowOff>85916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134193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169672</xdr:rowOff>
    </xdr:from>
    <xdr:to>
      <xdr:col>20</xdr:col>
      <xdr:colOff>38100</xdr:colOff>
      <xdr:row>36</xdr:row>
      <xdr:rowOff>99822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90949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170815</xdr:rowOff>
    </xdr:from>
    <xdr:to>
      <xdr:col>15</xdr:col>
      <xdr:colOff>101600</xdr:colOff>
      <xdr:row>36</xdr:row>
      <xdr:rowOff>100965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92092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61087</xdr:rowOff>
    </xdr:from>
    <xdr:to>
      <xdr:col>10</xdr:col>
      <xdr:colOff>165100</xdr:colOff>
      <xdr:row>35</xdr:row>
      <xdr:rowOff>162687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153814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132524</xdr:rowOff>
    </xdr:from>
    <xdr:to>
      <xdr:col>6</xdr:col>
      <xdr:colOff>38100</xdr:colOff>
      <xdr:row>36</xdr:row>
      <xdr:rowOff>62674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79201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0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124001</xdr:rowOff>
    </xdr:from>
    <xdr:to>
      <xdr:col>24</xdr:col>
      <xdr:colOff>63500</xdr:colOff>
      <xdr:row>56</xdr:row>
      <xdr:rowOff>159440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25201"/>
          <a:ext cx="838200" cy="3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159440</xdr:rowOff>
    </xdr:from>
    <xdr:to>
      <xdr:col>19</xdr:col>
      <xdr:colOff>177800</xdr:colOff>
      <xdr:row>57</xdr:row>
      <xdr:rowOff>67608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760640"/>
          <a:ext cx="889000" cy="7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24754</xdr:rowOff>
    </xdr:from>
    <xdr:to>
      <xdr:col>15</xdr:col>
      <xdr:colOff>50800</xdr:colOff>
      <xdr:row>57</xdr:row>
      <xdr:rowOff>67608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797404"/>
          <a:ext cx="889000" cy="4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24754</xdr:rowOff>
    </xdr:from>
    <xdr:to>
      <xdr:col>10</xdr:col>
      <xdr:colOff>114300</xdr:colOff>
      <xdr:row>57</xdr:row>
      <xdr:rowOff>41314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797404"/>
          <a:ext cx="8890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34407</xdr:rowOff>
    </xdr:from>
    <xdr:to>
      <xdr:col>6</xdr:col>
      <xdr:colOff>38100</xdr:colOff>
      <xdr:row>58</xdr:row>
      <xdr:rowOff>136007</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7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127134</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73201</xdr:rowOff>
    </xdr:from>
    <xdr:to>
      <xdr:col>24</xdr:col>
      <xdr:colOff>114300</xdr:colOff>
      <xdr:row>57</xdr:row>
      <xdr:rowOff>3351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96078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2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108640</xdr:rowOff>
    </xdr:from>
    <xdr:to>
      <xdr:col>20</xdr:col>
      <xdr:colOff>38100</xdr:colOff>
      <xdr:row>57</xdr:row>
      <xdr:rowOff>38790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55317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48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16808</xdr:rowOff>
    </xdr:from>
    <xdr:to>
      <xdr:col>15</xdr:col>
      <xdr:colOff>101600</xdr:colOff>
      <xdr:row>57</xdr:row>
      <xdr:rowOff>118408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8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134935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56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145404</xdr:rowOff>
    </xdr:from>
    <xdr:to>
      <xdr:col>10</xdr:col>
      <xdr:colOff>165100</xdr:colOff>
      <xdr:row>57</xdr:row>
      <xdr:rowOff>75554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92081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52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161964</xdr:rowOff>
    </xdr:from>
    <xdr:to>
      <xdr:col>6</xdr:col>
      <xdr:colOff>38100</xdr:colOff>
      <xdr:row>57</xdr:row>
      <xdr:rowOff>92114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108641</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53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114408</xdr:rowOff>
    </xdr:from>
    <xdr:to>
      <xdr:col>24</xdr:col>
      <xdr:colOff>63500</xdr:colOff>
      <xdr:row>71</xdr:row>
      <xdr:rowOff>143659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287358"/>
          <a:ext cx="838200" cy="2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114408</xdr:rowOff>
    </xdr:from>
    <xdr:to>
      <xdr:col>19</xdr:col>
      <xdr:colOff>177800</xdr:colOff>
      <xdr:row>71</xdr:row>
      <xdr:rowOff>151926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287358"/>
          <a:ext cx="889000" cy="3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151926</xdr:rowOff>
    </xdr:from>
    <xdr:to>
      <xdr:col>15</xdr:col>
      <xdr:colOff>50800</xdr:colOff>
      <xdr:row>72</xdr:row>
      <xdr:rowOff>34690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324876"/>
          <a:ext cx="889000" cy="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34690</xdr:rowOff>
    </xdr:from>
    <xdr:to>
      <xdr:col>10</xdr:col>
      <xdr:colOff>114300</xdr:colOff>
      <xdr:row>72</xdr:row>
      <xdr:rowOff>121513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379090"/>
          <a:ext cx="889000" cy="8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104015</xdr:rowOff>
    </xdr:from>
    <xdr:to>
      <xdr:col>6</xdr:col>
      <xdr:colOff>38100</xdr:colOff>
      <xdr:row>77</xdr:row>
      <xdr:rowOff>34165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25292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92859</xdr:rowOff>
    </xdr:from>
    <xdr:to>
      <xdr:col>24</xdr:col>
      <xdr:colOff>114300</xdr:colOff>
      <xdr:row>72</xdr:row>
      <xdr:rowOff>23009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115736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1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63608</xdr:rowOff>
    </xdr:from>
    <xdr:to>
      <xdr:col>20</xdr:col>
      <xdr:colOff>38100</xdr:colOff>
      <xdr:row>71</xdr:row>
      <xdr:rowOff>165208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2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10285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1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101126</xdr:rowOff>
    </xdr:from>
    <xdr:to>
      <xdr:col>15</xdr:col>
      <xdr:colOff>101600</xdr:colOff>
      <xdr:row>72</xdr:row>
      <xdr:rowOff>31276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2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47803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04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155340</xdr:rowOff>
    </xdr:from>
    <xdr:to>
      <xdr:col>10</xdr:col>
      <xdr:colOff>165100</xdr:colOff>
      <xdr:row>72</xdr:row>
      <xdr:rowOff>85490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3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102017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10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70713</xdr:rowOff>
    </xdr:from>
    <xdr:to>
      <xdr:col>6</xdr:col>
      <xdr:colOff>38100</xdr:colOff>
      <xdr:row>73</xdr:row>
      <xdr:rowOff>863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4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17390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19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156183</xdr:rowOff>
    </xdr:from>
    <xdr:to>
      <xdr:col>24</xdr:col>
      <xdr:colOff>63500</xdr:colOff>
      <xdr:row>94</xdr:row>
      <xdr:rowOff>55514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101033"/>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156183</xdr:rowOff>
    </xdr:from>
    <xdr:to>
      <xdr:col>19</xdr:col>
      <xdr:colOff>177800</xdr:colOff>
      <xdr:row>94</xdr:row>
      <xdr:rowOff>71402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01033"/>
          <a:ext cx="889000" cy="8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71402</xdr:rowOff>
    </xdr:from>
    <xdr:to>
      <xdr:col>15</xdr:col>
      <xdr:colOff>50800</xdr:colOff>
      <xdr:row>94</xdr:row>
      <xdr:rowOff>154118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87702"/>
          <a:ext cx="889000" cy="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131090</xdr:rowOff>
    </xdr:from>
    <xdr:to>
      <xdr:col>10</xdr:col>
      <xdr:colOff>114300</xdr:colOff>
      <xdr:row>94</xdr:row>
      <xdr:rowOff>154118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47390"/>
          <a:ext cx="889000" cy="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20107</xdr:rowOff>
    </xdr:from>
    <xdr:to>
      <xdr:col>6</xdr:col>
      <xdr:colOff>38100</xdr:colOff>
      <xdr:row>97</xdr:row>
      <xdr:rowOff>121707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112834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4714</xdr:rowOff>
    </xdr:from>
    <xdr:to>
      <xdr:col>24</xdr:col>
      <xdr:colOff>114300</xdr:colOff>
      <xdr:row>94</xdr:row>
      <xdr:rowOff>106314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27591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7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105383</xdr:rowOff>
    </xdr:from>
    <xdr:to>
      <xdr:col>20</xdr:col>
      <xdr:colOff>38100</xdr:colOff>
      <xdr:row>94</xdr:row>
      <xdr:rowOff>35533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52060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8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20602</xdr:rowOff>
    </xdr:from>
    <xdr:to>
      <xdr:col>15</xdr:col>
      <xdr:colOff>101600</xdr:colOff>
      <xdr:row>94</xdr:row>
      <xdr:rowOff>122202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138729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91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103318</xdr:rowOff>
    </xdr:from>
    <xdr:to>
      <xdr:col>10</xdr:col>
      <xdr:colOff>165100</xdr:colOff>
      <xdr:row>95</xdr:row>
      <xdr:rowOff>33468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49995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9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80290</xdr:rowOff>
    </xdr:from>
    <xdr:to>
      <xdr:col>6</xdr:col>
      <xdr:colOff>38100</xdr:colOff>
      <xdr:row>95</xdr:row>
      <xdr:rowOff>10440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26967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97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103353</xdr:rowOff>
    </xdr:from>
    <xdr:to>
      <xdr:col>55</xdr:col>
      <xdr:colOff>0</xdr:colOff>
      <xdr:row>33</xdr:row>
      <xdr:rowOff>123927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76120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103353</xdr:rowOff>
    </xdr:from>
    <xdr:to>
      <xdr:col>50</xdr:col>
      <xdr:colOff>114300</xdr:colOff>
      <xdr:row>33</xdr:row>
      <xdr:rowOff>133757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76120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133757</xdr:rowOff>
    </xdr:from>
    <xdr:to>
      <xdr:col>45</xdr:col>
      <xdr:colOff>177800</xdr:colOff>
      <xdr:row>34</xdr:row>
      <xdr:rowOff>18085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791607"/>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18085</xdr:rowOff>
    </xdr:from>
    <xdr:to>
      <xdr:col>41</xdr:col>
      <xdr:colOff>50800</xdr:colOff>
      <xdr:row>35</xdr:row>
      <xdr:rowOff>149530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84738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35323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73127</xdr:rowOff>
    </xdr:from>
    <xdr:to>
      <xdr:col>55</xdr:col>
      <xdr:colOff>50800</xdr:colOff>
      <xdr:row>34</xdr:row>
      <xdr:rowOff>3277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7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96004</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58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52553</xdr:rowOff>
    </xdr:from>
    <xdr:to>
      <xdr:col>50</xdr:col>
      <xdr:colOff>165100</xdr:colOff>
      <xdr:row>33</xdr:row>
      <xdr:rowOff>154153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7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170680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48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82957</xdr:rowOff>
    </xdr:from>
    <xdr:to>
      <xdr:col>46</xdr:col>
      <xdr:colOff>38100</xdr:colOff>
      <xdr:row>34</xdr:row>
      <xdr:rowOff>13107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7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29634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5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138735</xdr:rowOff>
    </xdr:from>
    <xdr:to>
      <xdr:col>41</xdr:col>
      <xdr:colOff>101600</xdr:colOff>
      <xdr:row>34</xdr:row>
      <xdr:rowOff>68885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85412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98730</xdr:rowOff>
    </xdr:from>
    <xdr:to>
      <xdr:col>36</xdr:col>
      <xdr:colOff>165100</xdr:colOff>
      <xdr:row>36</xdr:row>
      <xdr:rowOff>28880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45407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62674</xdr:rowOff>
    </xdr:from>
    <xdr:to>
      <xdr:col>55</xdr:col>
      <xdr:colOff>0</xdr:colOff>
      <xdr:row>53</xdr:row>
      <xdr:rowOff>85484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8806624"/>
          <a:ext cx="838200" cy="36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62674</xdr:rowOff>
    </xdr:from>
    <xdr:to>
      <xdr:col>50</xdr:col>
      <xdr:colOff>114300</xdr:colOff>
      <xdr:row>53</xdr:row>
      <xdr:rowOff>107200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806624"/>
          <a:ext cx="889000" cy="3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107200</xdr:rowOff>
    </xdr:from>
    <xdr:to>
      <xdr:col>45</xdr:col>
      <xdr:colOff>177800</xdr:colOff>
      <xdr:row>54</xdr:row>
      <xdr:rowOff>5156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194050"/>
          <a:ext cx="889000" cy="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81153</xdr:rowOff>
    </xdr:from>
    <xdr:to>
      <xdr:col>41</xdr:col>
      <xdr:colOff>50800</xdr:colOff>
      <xdr:row>54</xdr:row>
      <xdr:rowOff>5156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168003"/>
          <a:ext cx="889000" cy="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43383</xdr:rowOff>
    </xdr:from>
    <xdr:to>
      <xdr:col>36</xdr:col>
      <xdr:colOff>165100</xdr:colOff>
      <xdr:row>57</xdr:row>
      <xdr:rowOff>144983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136110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34684</xdr:rowOff>
    </xdr:from>
    <xdr:to>
      <xdr:col>55</xdr:col>
      <xdr:colOff>50800</xdr:colOff>
      <xdr:row>53</xdr:row>
      <xdr:rowOff>136284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1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57561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9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11874</xdr:rowOff>
    </xdr:from>
    <xdr:to>
      <xdr:col>50</xdr:col>
      <xdr:colOff>165100</xdr:colOff>
      <xdr:row>51</xdr:row>
      <xdr:rowOff>113474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7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130001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853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56400</xdr:rowOff>
    </xdr:from>
    <xdr:to>
      <xdr:col>46</xdr:col>
      <xdr:colOff>38100</xdr:colOff>
      <xdr:row>53</xdr:row>
      <xdr:rowOff>158000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3077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91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125806</xdr:rowOff>
    </xdr:from>
    <xdr:to>
      <xdr:col>41</xdr:col>
      <xdr:colOff>101600</xdr:colOff>
      <xdr:row>54</xdr:row>
      <xdr:rowOff>55956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2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72483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9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30353</xdr:rowOff>
    </xdr:from>
    <xdr:to>
      <xdr:col>36</xdr:col>
      <xdr:colOff>165100</xdr:colOff>
      <xdr:row>53</xdr:row>
      <xdr:rowOff>131953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1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148480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8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61454</xdr:rowOff>
    </xdr:from>
    <xdr:to>
      <xdr:col>55</xdr:col>
      <xdr:colOff>0</xdr:colOff>
      <xdr:row>75</xdr:row>
      <xdr:rowOff>131079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748754"/>
          <a:ext cx="838200" cy="24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61454</xdr:rowOff>
    </xdr:from>
    <xdr:to>
      <xdr:col>50</xdr:col>
      <xdr:colOff>114300</xdr:colOff>
      <xdr:row>76</xdr:row>
      <xdr:rowOff>94028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748754"/>
          <a:ext cx="889000" cy="37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70092</xdr:rowOff>
    </xdr:from>
    <xdr:to>
      <xdr:col>45</xdr:col>
      <xdr:colOff>177800</xdr:colOff>
      <xdr:row>76</xdr:row>
      <xdr:rowOff>94028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00292"/>
          <a:ext cx="889000" cy="2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70092</xdr:rowOff>
    </xdr:from>
    <xdr:to>
      <xdr:col>41</xdr:col>
      <xdr:colOff>50800</xdr:colOff>
      <xdr:row>76</xdr:row>
      <xdr:rowOff>137103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00292"/>
          <a:ext cx="889000" cy="6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68391</xdr:rowOff>
    </xdr:from>
    <xdr:to>
      <xdr:col>36</xdr:col>
      <xdr:colOff>165100</xdr:colOff>
      <xdr:row>78</xdr:row>
      <xdr:rowOff>169991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4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161118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80279</xdr:rowOff>
    </xdr:from>
    <xdr:to>
      <xdr:col>55</xdr:col>
      <xdr:colOff>50800</xdr:colOff>
      <xdr:row>76</xdr:row>
      <xdr:rowOff>10429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103156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10654</xdr:rowOff>
    </xdr:from>
    <xdr:to>
      <xdr:col>50</xdr:col>
      <xdr:colOff>165100</xdr:colOff>
      <xdr:row>74</xdr:row>
      <xdr:rowOff>112254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128781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43228</xdr:rowOff>
    </xdr:from>
    <xdr:to>
      <xdr:col>46</xdr:col>
      <xdr:colOff>38100</xdr:colOff>
      <xdr:row>76</xdr:row>
      <xdr:rowOff>144828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161356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19292</xdr:rowOff>
    </xdr:from>
    <xdr:to>
      <xdr:col>41</xdr:col>
      <xdr:colOff>101600</xdr:colOff>
      <xdr:row>76</xdr:row>
      <xdr:rowOff>120892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137418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86303</xdr:rowOff>
    </xdr:from>
    <xdr:to>
      <xdr:col>36</xdr:col>
      <xdr:colOff>165100</xdr:colOff>
      <xdr:row>77</xdr:row>
      <xdr:rowOff>16453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32981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89094</xdr:rowOff>
    </xdr:from>
    <xdr:to>
      <xdr:col>55</xdr:col>
      <xdr:colOff>0</xdr:colOff>
      <xdr:row>95</xdr:row>
      <xdr:rowOff>48197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205394"/>
          <a:ext cx="838200" cy="13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89094</xdr:rowOff>
    </xdr:from>
    <xdr:to>
      <xdr:col>50</xdr:col>
      <xdr:colOff>114300</xdr:colOff>
      <xdr:row>94</xdr:row>
      <xdr:rowOff>143449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205394"/>
          <a:ext cx="889000" cy="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143449</xdr:rowOff>
    </xdr:from>
    <xdr:to>
      <xdr:col>45</xdr:col>
      <xdr:colOff>177800</xdr:colOff>
      <xdr:row>95</xdr:row>
      <xdr:rowOff>15450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59749"/>
          <a:ext cx="889000" cy="4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15450</xdr:rowOff>
    </xdr:from>
    <xdr:to>
      <xdr:col>41</xdr:col>
      <xdr:colOff>50800</xdr:colOff>
      <xdr:row>95</xdr:row>
      <xdr:rowOff>43128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03200"/>
          <a:ext cx="889000" cy="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139872</xdr:rowOff>
    </xdr:from>
    <xdr:to>
      <xdr:col>36</xdr:col>
      <xdr:colOff>165100</xdr:colOff>
      <xdr:row>96</xdr:row>
      <xdr:rowOff>70022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61149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168847</xdr:rowOff>
    </xdr:from>
    <xdr:to>
      <xdr:col>55</xdr:col>
      <xdr:colOff>50800</xdr:colOff>
      <xdr:row>95</xdr:row>
      <xdr:rowOff>98997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20274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3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38294</xdr:rowOff>
    </xdr:from>
    <xdr:to>
      <xdr:col>50</xdr:col>
      <xdr:colOff>165100</xdr:colOff>
      <xdr:row>94</xdr:row>
      <xdr:rowOff>139894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1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156421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92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92649</xdr:rowOff>
    </xdr:from>
    <xdr:to>
      <xdr:col>46</xdr:col>
      <xdr:colOff>38100</xdr:colOff>
      <xdr:row>95</xdr:row>
      <xdr:rowOff>22799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39326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9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136100</xdr:rowOff>
    </xdr:from>
    <xdr:to>
      <xdr:col>41</xdr:col>
      <xdr:colOff>101600</xdr:colOff>
      <xdr:row>95</xdr:row>
      <xdr:rowOff>66250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82777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163778</xdr:rowOff>
    </xdr:from>
    <xdr:to>
      <xdr:col>36</xdr:col>
      <xdr:colOff>165100</xdr:colOff>
      <xdr:row>95</xdr:row>
      <xdr:rowOff>93928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110455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0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138214</xdr:rowOff>
    </xdr:from>
    <xdr:to>
      <xdr:col>85</xdr:col>
      <xdr:colOff>127000</xdr:colOff>
      <xdr:row>32</xdr:row>
      <xdr:rowOff>64311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453164"/>
          <a:ext cx="838200" cy="9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64311</xdr:rowOff>
    </xdr:from>
    <xdr:to>
      <xdr:col>81</xdr:col>
      <xdr:colOff>50800</xdr:colOff>
      <xdr:row>36</xdr:row>
      <xdr:rowOff>73308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550711"/>
          <a:ext cx="889000" cy="6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73308</xdr:rowOff>
    </xdr:from>
    <xdr:to>
      <xdr:col>76</xdr:col>
      <xdr:colOff>114300</xdr:colOff>
      <xdr:row>36</xdr:row>
      <xdr:rowOff>81064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45508"/>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6393</xdr:rowOff>
    </xdr:from>
    <xdr:to>
      <xdr:col>71</xdr:col>
      <xdr:colOff>177800</xdr:colOff>
      <xdr:row>36</xdr:row>
      <xdr:rowOff>81064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492793"/>
          <a:ext cx="889000" cy="76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2571</xdr:rowOff>
    </xdr:from>
    <xdr:to>
      <xdr:col>67</xdr:col>
      <xdr:colOff>101600</xdr:colOff>
      <xdr:row>37</xdr:row>
      <xdr:rowOff>104171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95298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87414</xdr:rowOff>
    </xdr:from>
    <xdr:to>
      <xdr:col>85</xdr:col>
      <xdr:colOff>177800</xdr:colOff>
      <xdr:row>32</xdr:row>
      <xdr:rowOff>17564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4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110291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25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13511</xdr:rowOff>
    </xdr:from>
    <xdr:to>
      <xdr:col>81</xdr:col>
      <xdr:colOff>101600</xdr:colOff>
      <xdr:row>32</xdr:row>
      <xdr:rowOff>115111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4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131638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2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22508</xdr:rowOff>
    </xdr:from>
    <xdr:to>
      <xdr:col>76</xdr:col>
      <xdr:colOff>165100</xdr:colOff>
      <xdr:row>36</xdr:row>
      <xdr:rowOff>124108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140635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30264</xdr:rowOff>
    </xdr:from>
    <xdr:to>
      <xdr:col>72</xdr:col>
      <xdr:colOff>38100</xdr:colOff>
      <xdr:row>36</xdr:row>
      <xdr:rowOff>131864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148391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127043</xdr:rowOff>
    </xdr:from>
    <xdr:to>
      <xdr:col>67</xdr:col>
      <xdr:colOff>101600</xdr:colOff>
      <xdr:row>32</xdr:row>
      <xdr:rowOff>57193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44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73720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21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68692</xdr:rowOff>
    </xdr:from>
    <xdr:to>
      <xdr:col>85</xdr:col>
      <xdr:colOff>127000</xdr:colOff>
      <xdr:row>56</xdr:row>
      <xdr:rowOff>90240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69892"/>
          <a:ext cx="838200" cy="2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90240</xdr:rowOff>
    </xdr:from>
    <xdr:to>
      <xdr:col>81</xdr:col>
      <xdr:colOff>50800</xdr:colOff>
      <xdr:row>56</xdr:row>
      <xdr:rowOff>130830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91440"/>
          <a:ext cx="8890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130830</xdr:rowOff>
    </xdr:from>
    <xdr:to>
      <xdr:col>76</xdr:col>
      <xdr:colOff>114300</xdr:colOff>
      <xdr:row>57</xdr:row>
      <xdr:rowOff>28916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32030"/>
          <a:ext cx="889000" cy="6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24568</xdr:rowOff>
    </xdr:from>
    <xdr:to>
      <xdr:col>71</xdr:col>
      <xdr:colOff>177800</xdr:colOff>
      <xdr:row>57</xdr:row>
      <xdr:rowOff>28916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97218"/>
          <a:ext cx="8890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17892</xdr:rowOff>
    </xdr:from>
    <xdr:to>
      <xdr:col>85</xdr:col>
      <xdr:colOff>177800</xdr:colOff>
      <xdr:row>56</xdr:row>
      <xdr:rowOff>119492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40769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39440</xdr:rowOff>
    </xdr:from>
    <xdr:to>
      <xdr:col>81</xdr:col>
      <xdr:colOff>101600</xdr:colOff>
      <xdr:row>56</xdr:row>
      <xdr:rowOff>141040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157567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80030</xdr:rowOff>
    </xdr:from>
    <xdr:to>
      <xdr:col>76</xdr:col>
      <xdr:colOff>165100</xdr:colOff>
      <xdr:row>57</xdr:row>
      <xdr:rowOff>10180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26707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149566</xdr:rowOff>
    </xdr:from>
    <xdr:to>
      <xdr:col>72</xdr:col>
      <xdr:colOff>38100</xdr:colOff>
      <xdr:row>57</xdr:row>
      <xdr:rowOff>79716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96243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2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145218</xdr:rowOff>
    </xdr:from>
    <xdr:to>
      <xdr:col>67</xdr:col>
      <xdr:colOff>101600</xdr:colOff>
      <xdr:row>57</xdr:row>
      <xdr:rowOff>75368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91895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135739</xdr:rowOff>
    </xdr:from>
    <xdr:to>
      <xdr:col>85</xdr:col>
      <xdr:colOff>127000</xdr:colOff>
      <xdr:row>78</xdr:row>
      <xdr:rowOff>11695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37389"/>
          <a:ext cx="838200" cy="4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129208</xdr:rowOff>
    </xdr:from>
    <xdr:to>
      <xdr:col>81</xdr:col>
      <xdr:colOff>50800</xdr:colOff>
      <xdr:row>78</xdr:row>
      <xdr:rowOff>11695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30858"/>
          <a:ext cx="889000" cy="5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129208</xdr:rowOff>
    </xdr:from>
    <xdr:to>
      <xdr:col>76</xdr:col>
      <xdr:colOff>114300</xdr:colOff>
      <xdr:row>78</xdr:row>
      <xdr:rowOff>4141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30858"/>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4141</xdr:rowOff>
    </xdr:from>
    <xdr:to>
      <xdr:col>71</xdr:col>
      <xdr:colOff>177800</xdr:colOff>
      <xdr:row>78</xdr:row>
      <xdr:rowOff>18707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77241"/>
          <a:ext cx="8890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84939</xdr:rowOff>
    </xdr:from>
    <xdr:to>
      <xdr:col>85</xdr:col>
      <xdr:colOff>177800</xdr:colOff>
      <xdr:row>78</xdr:row>
      <xdr:rowOff>15089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2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44316</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07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132345</xdr:rowOff>
    </xdr:from>
    <xdr:to>
      <xdr:col>81</xdr:col>
      <xdr:colOff>101600</xdr:colOff>
      <xdr:row>78</xdr:row>
      <xdr:rowOff>62495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79022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0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78408</xdr:rowOff>
    </xdr:from>
    <xdr:to>
      <xdr:col>76</xdr:col>
      <xdr:colOff>165100</xdr:colOff>
      <xdr:row>78</xdr:row>
      <xdr:rowOff>8558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28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25085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0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124791</xdr:rowOff>
    </xdr:from>
    <xdr:to>
      <xdr:col>72</xdr:col>
      <xdr:colOff>38100</xdr:colOff>
      <xdr:row>78</xdr:row>
      <xdr:rowOff>54941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71468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10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139357</xdr:rowOff>
    </xdr:from>
    <xdr:to>
      <xdr:col>67</xdr:col>
      <xdr:colOff>101600</xdr:colOff>
      <xdr:row>78</xdr:row>
      <xdr:rowOff>69507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60634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96715</xdr:rowOff>
    </xdr:from>
    <xdr:to>
      <xdr:col>85</xdr:col>
      <xdr:colOff>127000</xdr:colOff>
      <xdr:row>91</xdr:row>
      <xdr:rowOff>22337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5527215"/>
          <a:ext cx="838200" cy="9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96715</xdr:rowOff>
    </xdr:from>
    <xdr:to>
      <xdr:col>81</xdr:col>
      <xdr:colOff>50800</xdr:colOff>
      <xdr:row>90</xdr:row>
      <xdr:rowOff>100944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552721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63545</xdr:rowOff>
    </xdr:from>
    <xdr:to>
      <xdr:col>76</xdr:col>
      <xdr:colOff>114300</xdr:colOff>
      <xdr:row>90</xdr:row>
      <xdr:rowOff>100944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5494045"/>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63545</xdr:rowOff>
    </xdr:from>
    <xdr:to>
      <xdr:col>71</xdr:col>
      <xdr:colOff>177800</xdr:colOff>
      <xdr:row>90</xdr:row>
      <xdr:rowOff>85820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5494045"/>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12433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142987</xdr:rowOff>
    </xdr:from>
    <xdr:to>
      <xdr:col>85</xdr:col>
      <xdr:colOff>177800</xdr:colOff>
      <xdr:row>91</xdr:row>
      <xdr:rowOff>73137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55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96014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52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45915</xdr:rowOff>
    </xdr:from>
    <xdr:to>
      <xdr:col>81</xdr:col>
      <xdr:colOff>101600</xdr:colOff>
      <xdr:row>90</xdr:row>
      <xdr:rowOff>147515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54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164042</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25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50144</xdr:rowOff>
    </xdr:from>
    <xdr:to>
      <xdr:col>76</xdr:col>
      <xdr:colOff>165100</xdr:colOff>
      <xdr:row>90</xdr:row>
      <xdr:rowOff>151744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5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168271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2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12745</xdr:rowOff>
    </xdr:from>
    <xdr:to>
      <xdr:col>72</xdr:col>
      <xdr:colOff>38100</xdr:colOff>
      <xdr:row>90</xdr:row>
      <xdr:rowOff>114345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54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130872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21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35020</xdr:rowOff>
    </xdr:from>
    <xdr:to>
      <xdr:col>67</xdr:col>
      <xdr:colOff>101600</xdr:colOff>
      <xdr:row>90</xdr:row>
      <xdr:rowOff>136620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54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153147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24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21463</xdr:rowOff>
    </xdr:from>
    <xdr:to>
      <xdr:col>98</xdr:col>
      <xdr:colOff>38100</xdr:colOff>
      <xdr:row>37</xdr:row>
      <xdr:rowOff>123063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139590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民生費決算額は、住民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230,817</a:t>
          </a:r>
          <a:r>
            <a:rPr kumimoji="1" lang="ja-JP" altLang="ja-JP" sz="1100">
              <a:solidFill>
                <a:schemeClr val="dk1"/>
              </a:solidFill>
              <a:effectLst/>
              <a:latin typeface="+mn-lt"/>
              <a:ea typeface="+mn-ea"/>
              <a:cs typeface="+mn-cs"/>
            </a:rPr>
            <a:t>円となっており、類似団体と比較して高水準となっている。これは年々増加している扶助費の影響が大きな要因である。扶助費以外では，国民健康保険事業勘定特別会計への繰出金や公立保育所運営にかかる人件費・物件費が大きい。</a:t>
          </a:r>
          <a:endParaRPr lang="ja-JP" altLang="ja-JP" sz="1400">
            <a:effectLst/>
          </a:endParaRPr>
        </a:p>
        <a:p>
          <a:r>
            <a:rPr kumimoji="1" lang="ja-JP" altLang="ja-JP" sz="1100">
              <a:solidFill>
                <a:schemeClr val="dk1"/>
              </a:solidFill>
              <a:effectLst/>
              <a:latin typeface="+mn-lt"/>
              <a:ea typeface="+mn-ea"/>
              <a:cs typeface="+mn-cs"/>
            </a:rPr>
            <a:t>　衛生費決算額は、住民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111,048</a:t>
          </a:r>
          <a:r>
            <a:rPr kumimoji="1" lang="ja-JP" altLang="ja-JP" sz="1100">
              <a:solidFill>
                <a:schemeClr val="dk1"/>
              </a:solidFill>
              <a:effectLst/>
              <a:latin typeface="+mn-lt"/>
              <a:ea typeface="+mn-ea"/>
              <a:cs typeface="+mn-cs"/>
            </a:rPr>
            <a:t>円となっており、類似団体と比較して高水準となっている。離島であるために、ごみ・し尿処理などを広域行政で管理することができず、単独で維持管理する必要があるため費用が嵩むのが要因である。また、地域医療の中核を担う隠岐病院にかかる広域連合負担金や診療所会計への繰出金がこの費目を押し上げている。</a:t>
          </a:r>
          <a:endParaRPr lang="ja-JP" altLang="ja-JP" sz="1400">
            <a:effectLst/>
          </a:endParaRPr>
        </a:p>
        <a:p>
          <a:r>
            <a:rPr kumimoji="1" lang="ja-JP" altLang="ja-JP" sz="1100">
              <a:solidFill>
                <a:schemeClr val="dk1"/>
              </a:solidFill>
              <a:effectLst/>
              <a:latin typeface="+mn-lt"/>
              <a:ea typeface="+mn-ea"/>
              <a:cs typeface="+mn-cs"/>
            </a:rPr>
            <a:t>　その他の費目についても、議会費を除いて類似団体内平均値を超えている状況である。全体を</a:t>
          </a:r>
          <a:r>
            <a:rPr kumimoji="1" lang="ja-JP" altLang="en-US" sz="1100">
              <a:solidFill>
                <a:schemeClr val="dk1"/>
              </a:solidFill>
              <a:effectLst/>
              <a:latin typeface="+mn-lt"/>
              <a:ea typeface="+mn-ea"/>
              <a:cs typeface="+mn-cs"/>
            </a:rPr>
            <a:t>通して</a:t>
          </a:r>
          <a:r>
            <a:rPr kumimoji="1" lang="ja-JP" altLang="ja-JP" sz="1100">
              <a:solidFill>
                <a:schemeClr val="dk1"/>
              </a:solidFill>
              <a:effectLst/>
              <a:latin typeface="+mn-lt"/>
              <a:ea typeface="+mn-ea"/>
              <a:cs typeface="+mn-cs"/>
            </a:rPr>
            <a:t>離島であるという地域特性と地形的要因により集落が点在していることで人件費・物件費が高くなることが要因である。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財政調整基金については中期的な見通しのもとに、最低水準の取り崩しに努めている。</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実質収支額は横ばいで推移しており継続的に黒字を確保している。今後も事務事業の見直し等歳出の合理化を推進し、健全な行財政運営に努めていく。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標準財政規模に比した黒字のほとんどを上水道事業会計及び一般会計で占めている。上水道事業会計の黒字は企業債償還額の減少から成るものである。上水道事業会計</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簡易水道事業特別会計と統合</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今後は経営の悪化が予測され、経年劣化した施設の修繕費も増えることから、水道料金の適正な改正を視野に収益の確保を行っていく。</a:t>
          </a:r>
          <a:endParaRPr lang="ja-JP" altLang="ja-JP" sz="1400">
            <a:effectLst/>
          </a:endParaRPr>
        </a:p>
        <a:p>
          <a:r>
            <a:rPr kumimoji="1" lang="ja-JP" altLang="ja-JP" sz="1100">
              <a:solidFill>
                <a:schemeClr val="dk1"/>
              </a:solidFill>
              <a:effectLst/>
              <a:latin typeface="+mn-lt"/>
              <a:ea typeface="+mn-ea"/>
              <a:cs typeface="+mn-cs"/>
            </a:rPr>
            <a:t>　また、一般会計は大規模事業（防災行政無線整備事業、</a:t>
          </a:r>
          <a:r>
            <a:rPr kumimoji="1" lang="ja-JP" altLang="en-US" sz="1100">
              <a:solidFill>
                <a:schemeClr val="dk1"/>
              </a:solidFill>
              <a:effectLst/>
              <a:latin typeface="+mn-lt"/>
              <a:ea typeface="+mn-ea"/>
              <a:cs typeface="+mn-cs"/>
            </a:rPr>
            <a:t>新庁舎建設事業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が進行している</a:t>
          </a:r>
          <a:r>
            <a:rPr kumimoji="1" lang="ja-JP" altLang="ja-JP" sz="1100">
              <a:solidFill>
                <a:schemeClr val="dk1"/>
              </a:solidFill>
              <a:effectLst/>
              <a:latin typeface="+mn-lt"/>
              <a:ea typeface="+mn-ea"/>
              <a:cs typeface="+mn-cs"/>
            </a:rPr>
            <a:t>ことにより、歳入歳出ともに決算規模が拡大し、地方債の発行や基金の取崩しによって対応した。今後も大規模事業が継続する見込みである。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7" t="s">
        <v>82</v>
      </c>
      <c r="C3" s="648"/>
      <c r="D3" s="648"/>
      <c r="E3" s="649"/>
      <c r="F3" s="649"/>
      <c r="G3" s="649"/>
      <c r="H3" s="649"/>
      <c r="I3" s="649"/>
      <c r="J3" s="649"/>
      <c r="K3" s="649"/>
      <c r="L3" s="649" t="s">
        <v>83</v>
      </c>
      <c r="M3" s="649"/>
      <c r="N3" s="649"/>
      <c r="O3" s="649"/>
      <c r="P3" s="649"/>
      <c r="Q3" s="649"/>
      <c r="R3" s="652"/>
      <c r="S3" s="652"/>
      <c r="T3" s="652"/>
      <c r="U3" s="652"/>
      <c r="V3" s="653"/>
      <c r="W3" s="546" t="s">
        <v>84</v>
      </c>
      <c r="X3" s="547"/>
      <c r="Y3" s="547"/>
      <c r="Z3" s="547"/>
      <c r="AA3" s="547"/>
      <c r="AB3" s="648"/>
      <c r="AC3" s="652" t="s">
        <v>85</v>
      </c>
      <c r="AD3" s="547"/>
      <c r="AE3" s="547"/>
      <c r="AF3" s="547"/>
      <c r="AG3" s="547"/>
      <c r="AH3" s="547"/>
      <c r="AI3" s="547"/>
      <c r="AJ3" s="547"/>
      <c r="AK3" s="547"/>
      <c r="AL3" s="614"/>
      <c r="AM3" s="546" t="s">
        <v>86</v>
      </c>
      <c r="AN3" s="547"/>
      <c r="AO3" s="547"/>
      <c r="AP3" s="547"/>
      <c r="AQ3" s="547"/>
      <c r="AR3" s="547"/>
      <c r="AS3" s="547"/>
      <c r="AT3" s="547"/>
      <c r="AU3" s="547"/>
      <c r="AV3" s="547"/>
      <c r="AW3" s="547"/>
      <c r="AX3" s="614"/>
      <c r="AY3" s="606" t="s">
        <v>1</v>
      </c>
      <c r="AZ3" s="607"/>
      <c r="BA3" s="607"/>
      <c r="BB3" s="607"/>
      <c r="BC3" s="607"/>
      <c r="BD3" s="607"/>
      <c r="BE3" s="607"/>
      <c r="BF3" s="607"/>
      <c r="BG3" s="607"/>
      <c r="BH3" s="607"/>
      <c r="BI3" s="607"/>
      <c r="BJ3" s="607"/>
      <c r="BK3" s="607"/>
      <c r="BL3" s="607"/>
      <c r="BM3" s="656"/>
      <c r="BN3" s="546" t="s">
        <v>87</v>
      </c>
      <c r="BO3" s="547"/>
      <c r="BP3" s="547"/>
      <c r="BQ3" s="547"/>
      <c r="BR3" s="547"/>
      <c r="BS3" s="547"/>
      <c r="BT3" s="547"/>
      <c r="BU3" s="614"/>
      <c r="BV3" s="546" t="s">
        <v>88</v>
      </c>
      <c r="BW3" s="547"/>
      <c r="BX3" s="547"/>
      <c r="BY3" s="547"/>
      <c r="BZ3" s="547"/>
      <c r="CA3" s="547"/>
      <c r="CB3" s="547"/>
      <c r="CC3" s="614"/>
      <c r="CD3" s="606" t="s">
        <v>1</v>
      </c>
      <c r="CE3" s="607"/>
      <c r="CF3" s="607"/>
      <c r="CG3" s="607"/>
      <c r="CH3" s="607"/>
      <c r="CI3" s="607"/>
      <c r="CJ3" s="607"/>
      <c r="CK3" s="607"/>
      <c r="CL3" s="607"/>
      <c r="CM3" s="607"/>
      <c r="CN3" s="607"/>
      <c r="CO3" s="607"/>
      <c r="CP3" s="607"/>
      <c r="CQ3" s="607"/>
      <c r="CR3" s="607"/>
      <c r="CS3" s="656"/>
      <c r="CT3" s="546" t="s">
        <v>89</v>
      </c>
      <c r="CU3" s="547"/>
      <c r="CV3" s="547"/>
      <c r="CW3" s="547"/>
      <c r="CX3" s="547"/>
      <c r="CY3" s="547"/>
      <c r="CZ3" s="547"/>
      <c r="DA3" s="614"/>
      <c r="DB3" s="546" t="s">
        <v>90</v>
      </c>
      <c r="DC3" s="547"/>
      <c r="DD3" s="547"/>
      <c r="DE3" s="547"/>
      <c r="DF3" s="547"/>
      <c r="DG3" s="547"/>
      <c r="DH3" s="547"/>
      <c r="DI3" s="614"/>
      <c r="DJ3" s="183"/>
      <c r="DK3" s="183"/>
      <c r="DL3" s="183"/>
      <c r="DM3" s="183"/>
      <c r="DN3" s="183"/>
      <c r="DO3" s="183"/>
    </row>
    <row r="4" spans="1:119" ht="18.75" customHeight="1" x14ac:dyDescent="0.15">
      <c r="A4" s="184"/>
      <c r="B4" s="622"/>
      <c r="C4" s="623"/>
      <c r="D4" s="623"/>
      <c r="E4" s="624"/>
      <c r="F4" s="624"/>
      <c r="G4" s="624"/>
      <c r="H4" s="624"/>
      <c r="I4" s="624"/>
      <c r="J4" s="624"/>
      <c r="K4" s="624"/>
      <c r="L4" s="624"/>
      <c r="M4" s="624"/>
      <c r="N4" s="624"/>
      <c r="O4" s="624"/>
      <c r="P4" s="624"/>
      <c r="Q4" s="624"/>
      <c r="R4" s="628"/>
      <c r="S4" s="628"/>
      <c r="T4" s="628"/>
      <c r="U4" s="628"/>
      <c r="V4" s="629"/>
      <c r="W4" s="615"/>
      <c r="X4" s="429"/>
      <c r="Y4" s="429"/>
      <c r="Z4" s="429"/>
      <c r="AA4" s="429"/>
      <c r="AB4" s="623"/>
      <c r="AC4" s="628"/>
      <c r="AD4" s="429"/>
      <c r="AE4" s="429"/>
      <c r="AF4" s="429"/>
      <c r="AG4" s="429"/>
      <c r="AH4" s="429"/>
      <c r="AI4" s="429"/>
      <c r="AJ4" s="429"/>
      <c r="AK4" s="429"/>
      <c r="AL4" s="616"/>
      <c r="AM4" s="573"/>
      <c r="AN4" s="483"/>
      <c r="AO4" s="483"/>
      <c r="AP4" s="483"/>
      <c r="AQ4" s="483"/>
      <c r="AR4" s="483"/>
      <c r="AS4" s="483"/>
      <c r="AT4" s="483"/>
      <c r="AU4" s="483"/>
      <c r="AV4" s="483"/>
      <c r="AW4" s="483"/>
      <c r="AX4" s="655"/>
      <c r="AY4" s="459" t="s">
        <v>91</v>
      </c>
      <c r="AZ4" s="460"/>
      <c r="BA4" s="460"/>
      <c r="BB4" s="460"/>
      <c r="BC4" s="460"/>
      <c r="BD4" s="460"/>
      <c r="BE4" s="460"/>
      <c r="BF4" s="460"/>
      <c r="BG4" s="460"/>
      <c r="BH4" s="460"/>
      <c r="BI4" s="460"/>
      <c r="BJ4" s="460"/>
      <c r="BK4" s="460"/>
      <c r="BL4" s="460"/>
      <c r="BM4" s="461"/>
      <c r="BN4" s="462">
        <v>16080538</v>
      </c>
      <c r="BO4" s="463"/>
      <c r="BP4" s="463"/>
      <c r="BQ4" s="463"/>
      <c r="BR4" s="463"/>
      <c r="BS4" s="463"/>
      <c r="BT4" s="463"/>
      <c r="BU4" s="464"/>
      <c r="BV4" s="462">
        <v>17088507</v>
      </c>
      <c r="BW4" s="463"/>
      <c r="BX4" s="463"/>
      <c r="BY4" s="463"/>
      <c r="BZ4" s="463"/>
      <c r="CA4" s="463"/>
      <c r="CB4" s="463"/>
      <c r="CC4" s="464"/>
      <c r="CD4" s="640" t="s">
        <v>92</v>
      </c>
      <c r="CE4" s="641"/>
      <c r="CF4" s="641"/>
      <c r="CG4" s="641"/>
      <c r="CH4" s="641"/>
      <c r="CI4" s="641"/>
      <c r="CJ4" s="641"/>
      <c r="CK4" s="641"/>
      <c r="CL4" s="641"/>
      <c r="CM4" s="641"/>
      <c r="CN4" s="641"/>
      <c r="CO4" s="641"/>
      <c r="CP4" s="641"/>
      <c r="CQ4" s="641"/>
      <c r="CR4" s="641"/>
      <c r="CS4" s="642"/>
      <c r="CT4" s="643">
        <v>2.1</v>
      </c>
      <c r="CU4" s="644"/>
      <c r="CV4" s="644"/>
      <c r="CW4" s="644"/>
      <c r="CX4" s="644"/>
      <c r="CY4" s="644"/>
      <c r="CZ4" s="644"/>
      <c r="DA4" s="645"/>
      <c r="DB4" s="643">
        <v>1.5</v>
      </c>
      <c r="DC4" s="644"/>
      <c r="DD4" s="644"/>
      <c r="DE4" s="644"/>
      <c r="DF4" s="644"/>
      <c r="DG4" s="644"/>
      <c r="DH4" s="644"/>
      <c r="DI4" s="645"/>
      <c r="DJ4" s="183"/>
      <c r="DK4" s="183"/>
      <c r="DL4" s="183"/>
      <c r="DM4" s="183"/>
      <c r="DN4" s="183"/>
      <c r="DO4" s="183"/>
    </row>
    <row r="5" spans="1:119" ht="18.75" customHeight="1" x14ac:dyDescent="0.15">
      <c r="A5" s="184"/>
      <c r="B5" s="650"/>
      <c r="C5" s="484"/>
      <c r="D5" s="484"/>
      <c r="E5" s="651"/>
      <c r="F5" s="651"/>
      <c r="G5" s="651"/>
      <c r="H5" s="651"/>
      <c r="I5" s="651"/>
      <c r="J5" s="651"/>
      <c r="K5" s="651"/>
      <c r="L5" s="651"/>
      <c r="M5" s="651"/>
      <c r="N5" s="651"/>
      <c r="O5" s="651"/>
      <c r="P5" s="651"/>
      <c r="Q5" s="651"/>
      <c r="R5" s="482"/>
      <c r="S5" s="482"/>
      <c r="T5" s="482"/>
      <c r="U5" s="482"/>
      <c r="V5" s="654"/>
      <c r="W5" s="573"/>
      <c r="X5" s="483"/>
      <c r="Y5" s="483"/>
      <c r="Z5" s="483"/>
      <c r="AA5" s="483"/>
      <c r="AB5" s="484"/>
      <c r="AC5" s="482"/>
      <c r="AD5" s="483"/>
      <c r="AE5" s="483"/>
      <c r="AF5" s="483"/>
      <c r="AG5" s="483"/>
      <c r="AH5" s="483"/>
      <c r="AI5" s="483"/>
      <c r="AJ5" s="483"/>
      <c r="AK5" s="483"/>
      <c r="AL5" s="655"/>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15844327</v>
      </c>
      <c r="BO5" s="468"/>
      <c r="BP5" s="468"/>
      <c r="BQ5" s="468"/>
      <c r="BR5" s="468"/>
      <c r="BS5" s="468"/>
      <c r="BT5" s="468"/>
      <c r="BU5" s="469"/>
      <c r="BV5" s="467">
        <v>16936553</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88.5</v>
      </c>
      <c r="CU5" s="438"/>
      <c r="CV5" s="438"/>
      <c r="CW5" s="438"/>
      <c r="CX5" s="438"/>
      <c r="CY5" s="438"/>
      <c r="CZ5" s="438"/>
      <c r="DA5" s="439"/>
      <c r="DB5" s="437">
        <v>88.6</v>
      </c>
      <c r="DC5" s="438"/>
      <c r="DD5" s="438"/>
      <c r="DE5" s="438"/>
      <c r="DF5" s="438"/>
      <c r="DG5" s="438"/>
      <c r="DH5" s="438"/>
      <c r="DI5" s="439"/>
      <c r="DJ5" s="183"/>
      <c r="DK5" s="183"/>
      <c r="DL5" s="183"/>
      <c r="DM5" s="183"/>
      <c r="DN5" s="183"/>
      <c r="DO5" s="183"/>
    </row>
    <row r="6" spans="1:119" ht="18.75" customHeight="1" x14ac:dyDescent="0.15">
      <c r="A6" s="184"/>
      <c r="B6" s="620" t="s">
        <v>97</v>
      </c>
      <c r="C6" s="481"/>
      <c r="D6" s="481"/>
      <c r="E6" s="621"/>
      <c r="F6" s="621"/>
      <c r="G6" s="621"/>
      <c r="H6" s="621"/>
      <c r="I6" s="621"/>
      <c r="J6" s="621"/>
      <c r="K6" s="621"/>
      <c r="L6" s="621" t="s">
        <v>98</v>
      </c>
      <c r="M6" s="621"/>
      <c r="N6" s="621"/>
      <c r="O6" s="621"/>
      <c r="P6" s="621"/>
      <c r="Q6" s="621"/>
      <c r="R6" s="505"/>
      <c r="S6" s="505"/>
      <c r="T6" s="505"/>
      <c r="U6" s="505"/>
      <c r="V6" s="627"/>
      <c r="W6" s="558" t="s">
        <v>99</v>
      </c>
      <c r="X6" s="480"/>
      <c r="Y6" s="480"/>
      <c r="Z6" s="480"/>
      <c r="AA6" s="480"/>
      <c r="AB6" s="481"/>
      <c r="AC6" s="632" t="s">
        <v>100</v>
      </c>
      <c r="AD6" s="633"/>
      <c r="AE6" s="633"/>
      <c r="AF6" s="633"/>
      <c r="AG6" s="633"/>
      <c r="AH6" s="633"/>
      <c r="AI6" s="633"/>
      <c r="AJ6" s="633"/>
      <c r="AK6" s="633"/>
      <c r="AL6" s="634"/>
      <c r="AM6" s="536" t="s">
        <v>101</v>
      </c>
      <c r="AN6" s="441"/>
      <c r="AO6" s="441"/>
      <c r="AP6" s="441"/>
      <c r="AQ6" s="441"/>
      <c r="AR6" s="441"/>
      <c r="AS6" s="441"/>
      <c r="AT6" s="442"/>
      <c r="AU6" s="524" t="s">
        <v>94</v>
      </c>
      <c r="AV6" s="525"/>
      <c r="AW6" s="525"/>
      <c r="AX6" s="525"/>
      <c r="AY6" s="447" t="s">
        <v>102</v>
      </c>
      <c r="AZ6" s="448"/>
      <c r="BA6" s="448"/>
      <c r="BB6" s="448"/>
      <c r="BC6" s="448"/>
      <c r="BD6" s="448"/>
      <c r="BE6" s="448"/>
      <c r="BF6" s="448"/>
      <c r="BG6" s="448"/>
      <c r="BH6" s="448"/>
      <c r="BI6" s="448"/>
      <c r="BJ6" s="448"/>
      <c r="BK6" s="448"/>
      <c r="BL6" s="448"/>
      <c r="BM6" s="449"/>
      <c r="BN6" s="467">
        <v>236211</v>
      </c>
      <c r="BO6" s="468"/>
      <c r="BP6" s="468"/>
      <c r="BQ6" s="468"/>
      <c r="BR6" s="468"/>
      <c r="BS6" s="468"/>
      <c r="BT6" s="468"/>
      <c r="BU6" s="469"/>
      <c r="BV6" s="467">
        <v>151954</v>
      </c>
      <c r="BW6" s="468"/>
      <c r="BX6" s="468"/>
      <c r="BY6" s="468"/>
      <c r="BZ6" s="468"/>
      <c r="CA6" s="468"/>
      <c r="CB6" s="468"/>
      <c r="CC6" s="469"/>
      <c r="CD6" s="476" t="s">
        <v>103</v>
      </c>
      <c r="CE6" s="477"/>
      <c r="CF6" s="477"/>
      <c r="CG6" s="477"/>
      <c r="CH6" s="477"/>
      <c r="CI6" s="477"/>
      <c r="CJ6" s="477"/>
      <c r="CK6" s="477"/>
      <c r="CL6" s="477"/>
      <c r="CM6" s="477"/>
      <c r="CN6" s="477"/>
      <c r="CO6" s="477"/>
      <c r="CP6" s="477"/>
      <c r="CQ6" s="477"/>
      <c r="CR6" s="477"/>
      <c r="CS6" s="478"/>
      <c r="CT6" s="617">
        <v>92</v>
      </c>
      <c r="CU6" s="618"/>
      <c r="CV6" s="618"/>
      <c r="CW6" s="618"/>
      <c r="CX6" s="618"/>
      <c r="CY6" s="618"/>
      <c r="CZ6" s="618"/>
      <c r="DA6" s="619"/>
      <c r="DB6" s="617">
        <v>92.3</v>
      </c>
      <c r="DC6" s="618"/>
      <c r="DD6" s="618"/>
      <c r="DE6" s="618"/>
      <c r="DF6" s="618"/>
      <c r="DG6" s="618"/>
      <c r="DH6" s="618"/>
      <c r="DI6" s="619"/>
      <c r="DJ6" s="183"/>
      <c r="DK6" s="183"/>
      <c r="DL6" s="183"/>
      <c r="DM6" s="183"/>
      <c r="DN6" s="183"/>
      <c r="DO6" s="183"/>
    </row>
    <row r="7" spans="1:119" ht="18.75" customHeight="1" x14ac:dyDescent="0.15">
      <c r="A7" s="184"/>
      <c r="B7" s="622"/>
      <c r="C7" s="623"/>
      <c r="D7" s="623"/>
      <c r="E7" s="624"/>
      <c r="F7" s="624"/>
      <c r="G7" s="624"/>
      <c r="H7" s="624"/>
      <c r="I7" s="624"/>
      <c r="J7" s="624"/>
      <c r="K7" s="624"/>
      <c r="L7" s="624"/>
      <c r="M7" s="624"/>
      <c r="N7" s="624"/>
      <c r="O7" s="624"/>
      <c r="P7" s="624"/>
      <c r="Q7" s="624"/>
      <c r="R7" s="628"/>
      <c r="S7" s="628"/>
      <c r="T7" s="628"/>
      <c r="U7" s="628"/>
      <c r="V7" s="629"/>
      <c r="W7" s="615"/>
      <c r="X7" s="429"/>
      <c r="Y7" s="429"/>
      <c r="Z7" s="429"/>
      <c r="AA7" s="429"/>
      <c r="AB7" s="623"/>
      <c r="AC7" s="635"/>
      <c r="AD7" s="430"/>
      <c r="AE7" s="430"/>
      <c r="AF7" s="430"/>
      <c r="AG7" s="430"/>
      <c r="AH7" s="430"/>
      <c r="AI7" s="430"/>
      <c r="AJ7" s="430"/>
      <c r="AK7" s="430"/>
      <c r="AL7" s="636"/>
      <c r="AM7" s="536" t="s">
        <v>104</v>
      </c>
      <c r="AN7" s="441"/>
      <c r="AO7" s="441"/>
      <c r="AP7" s="441"/>
      <c r="AQ7" s="441"/>
      <c r="AR7" s="441"/>
      <c r="AS7" s="441"/>
      <c r="AT7" s="442"/>
      <c r="AU7" s="524" t="s">
        <v>94</v>
      </c>
      <c r="AV7" s="525"/>
      <c r="AW7" s="525"/>
      <c r="AX7" s="525"/>
      <c r="AY7" s="447" t="s">
        <v>105</v>
      </c>
      <c r="AZ7" s="448"/>
      <c r="BA7" s="448"/>
      <c r="BB7" s="448"/>
      <c r="BC7" s="448"/>
      <c r="BD7" s="448"/>
      <c r="BE7" s="448"/>
      <c r="BF7" s="448"/>
      <c r="BG7" s="448"/>
      <c r="BH7" s="448"/>
      <c r="BI7" s="448"/>
      <c r="BJ7" s="448"/>
      <c r="BK7" s="448"/>
      <c r="BL7" s="448"/>
      <c r="BM7" s="449"/>
      <c r="BN7" s="467">
        <v>53606</v>
      </c>
      <c r="BO7" s="468"/>
      <c r="BP7" s="468"/>
      <c r="BQ7" s="468"/>
      <c r="BR7" s="468"/>
      <c r="BS7" s="468"/>
      <c r="BT7" s="468"/>
      <c r="BU7" s="469"/>
      <c r="BV7" s="467">
        <v>17427</v>
      </c>
      <c r="BW7" s="468"/>
      <c r="BX7" s="468"/>
      <c r="BY7" s="468"/>
      <c r="BZ7" s="468"/>
      <c r="CA7" s="468"/>
      <c r="CB7" s="468"/>
      <c r="CC7" s="469"/>
      <c r="CD7" s="476" t="s">
        <v>106</v>
      </c>
      <c r="CE7" s="477"/>
      <c r="CF7" s="477"/>
      <c r="CG7" s="477"/>
      <c r="CH7" s="477"/>
      <c r="CI7" s="477"/>
      <c r="CJ7" s="477"/>
      <c r="CK7" s="477"/>
      <c r="CL7" s="477"/>
      <c r="CM7" s="477"/>
      <c r="CN7" s="477"/>
      <c r="CO7" s="477"/>
      <c r="CP7" s="477"/>
      <c r="CQ7" s="477"/>
      <c r="CR7" s="477"/>
      <c r="CS7" s="478"/>
      <c r="CT7" s="467">
        <v>8747471</v>
      </c>
      <c r="CU7" s="468"/>
      <c r="CV7" s="468"/>
      <c r="CW7" s="468"/>
      <c r="CX7" s="468"/>
      <c r="CY7" s="468"/>
      <c r="CZ7" s="468"/>
      <c r="DA7" s="469"/>
      <c r="DB7" s="467">
        <v>8964838</v>
      </c>
      <c r="DC7" s="468"/>
      <c r="DD7" s="468"/>
      <c r="DE7" s="468"/>
      <c r="DF7" s="468"/>
      <c r="DG7" s="468"/>
      <c r="DH7" s="468"/>
      <c r="DI7" s="469"/>
      <c r="DJ7" s="183"/>
      <c r="DK7" s="183"/>
      <c r="DL7" s="183"/>
      <c r="DM7" s="183"/>
      <c r="DN7" s="183"/>
      <c r="DO7" s="183"/>
    </row>
    <row r="8" spans="1:119" ht="18.75" customHeight="1" thickBot="1" x14ac:dyDescent="0.2">
      <c r="A8" s="184"/>
      <c r="B8" s="625"/>
      <c r="C8" s="559"/>
      <c r="D8" s="559"/>
      <c r="E8" s="626"/>
      <c r="F8" s="626"/>
      <c r="G8" s="626"/>
      <c r="H8" s="626"/>
      <c r="I8" s="626"/>
      <c r="J8" s="626"/>
      <c r="K8" s="626"/>
      <c r="L8" s="626"/>
      <c r="M8" s="626"/>
      <c r="N8" s="626"/>
      <c r="O8" s="626"/>
      <c r="P8" s="626"/>
      <c r="Q8" s="626"/>
      <c r="R8" s="630"/>
      <c r="S8" s="630"/>
      <c r="T8" s="630"/>
      <c r="U8" s="630"/>
      <c r="V8" s="631"/>
      <c r="W8" s="548"/>
      <c r="X8" s="549"/>
      <c r="Y8" s="549"/>
      <c r="Z8" s="549"/>
      <c r="AA8" s="549"/>
      <c r="AB8" s="559"/>
      <c r="AC8" s="637"/>
      <c r="AD8" s="638"/>
      <c r="AE8" s="638"/>
      <c r="AF8" s="638"/>
      <c r="AG8" s="638"/>
      <c r="AH8" s="638"/>
      <c r="AI8" s="638"/>
      <c r="AJ8" s="638"/>
      <c r="AK8" s="638"/>
      <c r="AL8" s="639"/>
      <c r="AM8" s="536" t="s">
        <v>107</v>
      </c>
      <c r="AN8" s="441"/>
      <c r="AO8" s="441"/>
      <c r="AP8" s="441"/>
      <c r="AQ8" s="441"/>
      <c r="AR8" s="441"/>
      <c r="AS8" s="441"/>
      <c r="AT8" s="442"/>
      <c r="AU8" s="524" t="s">
        <v>108</v>
      </c>
      <c r="AV8" s="525"/>
      <c r="AW8" s="525"/>
      <c r="AX8" s="525"/>
      <c r="AY8" s="447" t="s">
        <v>109</v>
      </c>
      <c r="AZ8" s="448"/>
      <c r="BA8" s="448"/>
      <c r="BB8" s="448"/>
      <c r="BC8" s="448"/>
      <c r="BD8" s="448"/>
      <c r="BE8" s="448"/>
      <c r="BF8" s="448"/>
      <c r="BG8" s="448"/>
      <c r="BH8" s="448"/>
      <c r="BI8" s="448"/>
      <c r="BJ8" s="448"/>
      <c r="BK8" s="448"/>
      <c r="BL8" s="448"/>
      <c r="BM8" s="449"/>
      <c r="BN8" s="467">
        <v>182605</v>
      </c>
      <c r="BO8" s="468"/>
      <c r="BP8" s="468"/>
      <c r="BQ8" s="468"/>
      <c r="BR8" s="468"/>
      <c r="BS8" s="468"/>
      <c r="BT8" s="468"/>
      <c r="BU8" s="469"/>
      <c r="BV8" s="467">
        <v>134527</v>
      </c>
      <c r="BW8" s="468"/>
      <c r="BX8" s="468"/>
      <c r="BY8" s="468"/>
      <c r="BZ8" s="468"/>
      <c r="CA8" s="468"/>
      <c r="CB8" s="468"/>
      <c r="CC8" s="469"/>
      <c r="CD8" s="476" t="s">
        <v>110</v>
      </c>
      <c r="CE8" s="477"/>
      <c r="CF8" s="477"/>
      <c r="CG8" s="477"/>
      <c r="CH8" s="477"/>
      <c r="CI8" s="477"/>
      <c r="CJ8" s="477"/>
      <c r="CK8" s="477"/>
      <c r="CL8" s="477"/>
      <c r="CM8" s="477"/>
      <c r="CN8" s="477"/>
      <c r="CO8" s="477"/>
      <c r="CP8" s="477"/>
      <c r="CQ8" s="477"/>
      <c r="CR8" s="477"/>
      <c r="CS8" s="478"/>
      <c r="CT8" s="580">
        <v>0.19</v>
      </c>
      <c r="CU8" s="581"/>
      <c r="CV8" s="581"/>
      <c r="CW8" s="581"/>
      <c r="CX8" s="581"/>
      <c r="CY8" s="581"/>
      <c r="CZ8" s="581"/>
      <c r="DA8" s="582"/>
      <c r="DB8" s="580">
        <v>0.19</v>
      </c>
      <c r="DC8" s="581"/>
      <c r="DD8" s="581"/>
      <c r="DE8" s="581"/>
      <c r="DF8" s="581"/>
      <c r="DG8" s="581"/>
      <c r="DH8" s="581"/>
      <c r="DI8" s="582"/>
      <c r="DJ8" s="183"/>
      <c r="DK8" s="183"/>
      <c r="DL8" s="183"/>
      <c r="DM8" s="183"/>
      <c r="DN8" s="183"/>
      <c r="DO8" s="183"/>
    </row>
    <row r="9" spans="1:119" ht="18.75" customHeight="1" thickBot="1" x14ac:dyDescent="0.2">
      <c r="A9" s="184"/>
      <c r="B9" s="606" t="s">
        <v>111</v>
      </c>
      <c r="C9" s="607"/>
      <c r="D9" s="607"/>
      <c r="E9" s="607"/>
      <c r="F9" s="607"/>
      <c r="G9" s="607"/>
      <c r="H9" s="607"/>
      <c r="I9" s="607"/>
      <c r="J9" s="607"/>
      <c r="K9" s="530"/>
      <c r="L9" s="608" t="s">
        <v>112</v>
      </c>
      <c r="M9" s="609"/>
      <c r="N9" s="609"/>
      <c r="O9" s="609"/>
      <c r="P9" s="609"/>
      <c r="Q9" s="610"/>
      <c r="R9" s="611">
        <v>14608</v>
      </c>
      <c r="S9" s="612"/>
      <c r="T9" s="612"/>
      <c r="U9" s="612"/>
      <c r="V9" s="613"/>
      <c r="W9" s="546" t="s">
        <v>113</v>
      </c>
      <c r="X9" s="547"/>
      <c r="Y9" s="547"/>
      <c r="Z9" s="547"/>
      <c r="AA9" s="547"/>
      <c r="AB9" s="547"/>
      <c r="AC9" s="547"/>
      <c r="AD9" s="547"/>
      <c r="AE9" s="547"/>
      <c r="AF9" s="547"/>
      <c r="AG9" s="547"/>
      <c r="AH9" s="547"/>
      <c r="AI9" s="547"/>
      <c r="AJ9" s="547"/>
      <c r="AK9" s="547"/>
      <c r="AL9" s="614"/>
      <c r="AM9" s="536" t="s">
        <v>114</v>
      </c>
      <c r="AN9" s="441"/>
      <c r="AO9" s="441"/>
      <c r="AP9" s="441"/>
      <c r="AQ9" s="441"/>
      <c r="AR9" s="441"/>
      <c r="AS9" s="441"/>
      <c r="AT9" s="442"/>
      <c r="AU9" s="524" t="s">
        <v>115</v>
      </c>
      <c r="AV9" s="525"/>
      <c r="AW9" s="525"/>
      <c r="AX9" s="525"/>
      <c r="AY9" s="447" t="s">
        <v>116</v>
      </c>
      <c r="AZ9" s="448"/>
      <c r="BA9" s="448"/>
      <c r="BB9" s="448"/>
      <c r="BC9" s="448"/>
      <c r="BD9" s="448"/>
      <c r="BE9" s="448"/>
      <c r="BF9" s="448"/>
      <c r="BG9" s="448"/>
      <c r="BH9" s="448"/>
      <c r="BI9" s="448"/>
      <c r="BJ9" s="448"/>
      <c r="BK9" s="448"/>
      <c r="BL9" s="448"/>
      <c r="BM9" s="449"/>
      <c r="BN9" s="467">
        <v>48078</v>
      </c>
      <c r="BO9" s="468"/>
      <c r="BP9" s="468"/>
      <c r="BQ9" s="468"/>
      <c r="BR9" s="468"/>
      <c r="BS9" s="468"/>
      <c r="BT9" s="468"/>
      <c r="BU9" s="469"/>
      <c r="BV9" s="467">
        <v>-112655</v>
      </c>
      <c r="BW9" s="468"/>
      <c r="BX9" s="468"/>
      <c r="BY9" s="468"/>
      <c r="BZ9" s="468"/>
      <c r="CA9" s="468"/>
      <c r="CB9" s="468"/>
      <c r="CC9" s="469"/>
      <c r="CD9" s="476" t="s">
        <v>117</v>
      </c>
      <c r="CE9" s="477"/>
      <c r="CF9" s="477"/>
      <c r="CG9" s="477"/>
      <c r="CH9" s="477"/>
      <c r="CI9" s="477"/>
      <c r="CJ9" s="477"/>
      <c r="CK9" s="477"/>
      <c r="CL9" s="477"/>
      <c r="CM9" s="477"/>
      <c r="CN9" s="477"/>
      <c r="CO9" s="477"/>
      <c r="CP9" s="477"/>
      <c r="CQ9" s="477"/>
      <c r="CR9" s="477"/>
      <c r="CS9" s="478"/>
      <c r="CT9" s="437">
        <v>25.5</v>
      </c>
      <c r="CU9" s="438"/>
      <c r="CV9" s="438"/>
      <c r="CW9" s="438"/>
      <c r="CX9" s="438"/>
      <c r="CY9" s="438"/>
      <c r="CZ9" s="438"/>
      <c r="DA9" s="439"/>
      <c r="DB9" s="437">
        <v>26.1</v>
      </c>
      <c r="DC9" s="438"/>
      <c r="DD9" s="438"/>
      <c r="DE9" s="438"/>
      <c r="DF9" s="438"/>
      <c r="DG9" s="438"/>
      <c r="DH9" s="438"/>
      <c r="DI9" s="439"/>
      <c r="DJ9" s="183"/>
      <c r="DK9" s="183"/>
      <c r="DL9" s="183"/>
      <c r="DM9" s="183"/>
      <c r="DN9" s="183"/>
      <c r="DO9" s="183"/>
    </row>
    <row r="10" spans="1:119" ht="18.75" customHeight="1" thickBot="1" x14ac:dyDescent="0.2">
      <c r="A10" s="184"/>
      <c r="B10" s="606"/>
      <c r="C10" s="607"/>
      <c r="D10" s="607"/>
      <c r="E10" s="607"/>
      <c r="F10" s="607"/>
      <c r="G10" s="607"/>
      <c r="H10" s="607"/>
      <c r="I10" s="607"/>
      <c r="J10" s="607"/>
      <c r="K10" s="530"/>
      <c r="L10" s="440" t="s">
        <v>118</v>
      </c>
      <c r="M10" s="441"/>
      <c r="N10" s="441"/>
      <c r="O10" s="441"/>
      <c r="P10" s="441"/>
      <c r="Q10" s="442"/>
      <c r="R10" s="443">
        <v>15521</v>
      </c>
      <c r="S10" s="444"/>
      <c r="T10" s="444"/>
      <c r="U10" s="444"/>
      <c r="V10" s="446"/>
      <c r="W10" s="615"/>
      <c r="X10" s="429"/>
      <c r="Y10" s="429"/>
      <c r="Z10" s="429"/>
      <c r="AA10" s="429"/>
      <c r="AB10" s="429"/>
      <c r="AC10" s="429"/>
      <c r="AD10" s="429"/>
      <c r="AE10" s="429"/>
      <c r="AF10" s="429"/>
      <c r="AG10" s="429"/>
      <c r="AH10" s="429"/>
      <c r="AI10" s="429"/>
      <c r="AJ10" s="429"/>
      <c r="AK10" s="429"/>
      <c r="AL10" s="616"/>
      <c r="AM10" s="536" t="s">
        <v>119</v>
      </c>
      <c r="AN10" s="441"/>
      <c r="AO10" s="441"/>
      <c r="AP10" s="441"/>
      <c r="AQ10" s="441"/>
      <c r="AR10" s="441"/>
      <c r="AS10" s="441"/>
      <c r="AT10" s="442"/>
      <c r="AU10" s="524" t="s">
        <v>120</v>
      </c>
      <c r="AV10" s="525"/>
      <c r="AW10" s="525"/>
      <c r="AX10" s="525"/>
      <c r="AY10" s="447" t="s">
        <v>121</v>
      </c>
      <c r="AZ10" s="448"/>
      <c r="BA10" s="448"/>
      <c r="BB10" s="448"/>
      <c r="BC10" s="448"/>
      <c r="BD10" s="448"/>
      <c r="BE10" s="448"/>
      <c r="BF10" s="448"/>
      <c r="BG10" s="448"/>
      <c r="BH10" s="448"/>
      <c r="BI10" s="448"/>
      <c r="BJ10" s="448"/>
      <c r="BK10" s="448"/>
      <c r="BL10" s="448"/>
      <c r="BM10" s="449"/>
      <c r="BN10" s="467">
        <v>195</v>
      </c>
      <c r="BO10" s="468"/>
      <c r="BP10" s="468"/>
      <c r="BQ10" s="468"/>
      <c r="BR10" s="468"/>
      <c r="BS10" s="468"/>
      <c r="BT10" s="468"/>
      <c r="BU10" s="469"/>
      <c r="BV10" s="467">
        <v>433</v>
      </c>
      <c r="BW10" s="468"/>
      <c r="BX10" s="468"/>
      <c r="BY10" s="468"/>
      <c r="BZ10" s="468"/>
      <c r="CA10" s="468"/>
      <c r="CB10" s="468"/>
      <c r="CC10" s="469"/>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6"/>
      <c r="C11" s="607"/>
      <c r="D11" s="607"/>
      <c r="E11" s="607"/>
      <c r="F11" s="607"/>
      <c r="G11" s="607"/>
      <c r="H11" s="607"/>
      <c r="I11" s="607"/>
      <c r="J11" s="607"/>
      <c r="K11" s="530"/>
      <c r="L11" s="513" t="s">
        <v>123</v>
      </c>
      <c r="M11" s="514"/>
      <c r="N11" s="514"/>
      <c r="O11" s="514"/>
      <c r="P11" s="514"/>
      <c r="Q11" s="515"/>
      <c r="R11" s="603" t="s">
        <v>124</v>
      </c>
      <c r="S11" s="604"/>
      <c r="T11" s="604"/>
      <c r="U11" s="604"/>
      <c r="V11" s="605"/>
      <c r="W11" s="615"/>
      <c r="X11" s="429"/>
      <c r="Y11" s="429"/>
      <c r="Z11" s="429"/>
      <c r="AA11" s="429"/>
      <c r="AB11" s="429"/>
      <c r="AC11" s="429"/>
      <c r="AD11" s="429"/>
      <c r="AE11" s="429"/>
      <c r="AF11" s="429"/>
      <c r="AG11" s="429"/>
      <c r="AH11" s="429"/>
      <c r="AI11" s="429"/>
      <c r="AJ11" s="429"/>
      <c r="AK11" s="429"/>
      <c r="AL11" s="616"/>
      <c r="AM11" s="536" t="s">
        <v>125</v>
      </c>
      <c r="AN11" s="441"/>
      <c r="AO11" s="441"/>
      <c r="AP11" s="441"/>
      <c r="AQ11" s="441"/>
      <c r="AR11" s="441"/>
      <c r="AS11" s="441"/>
      <c r="AT11" s="442"/>
      <c r="AU11" s="524" t="s">
        <v>126</v>
      </c>
      <c r="AV11" s="525"/>
      <c r="AW11" s="525"/>
      <c r="AX11" s="525"/>
      <c r="AY11" s="447" t="s">
        <v>127</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128</v>
      </c>
      <c r="CE11" s="477"/>
      <c r="CF11" s="477"/>
      <c r="CG11" s="477"/>
      <c r="CH11" s="477"/>
      <c r="CI11" s="477"/>
      <c r="CJ11" s="477"/>
      <c r="CK11" s="477"/>
      <c r="CL11" s="477"/>
      <c r="CM11" s="477"/>
      <c r="CN11" s="477"/>
      <c r="CO11" s="477"/>
      <c r="CP11" s="477"/>
      <c r="CQ11" s="477"/>
      <c r="CR11" s="477"/>
      <c r="CS11" s="478"/>
      <c r="CT11" s="580" t="s">
        <v>129</v>
      </c>
      <c r="CU11" s="581"/>
      <c r="CV11" s="581"/>
      <c r="CW11" s="581"/>
      <c r="CX11" s="581"/>
      <c r="CY11" s="581"/>
      <c r="CZ11" s="581"/>
      <c r="DA11" s="582"/>
      <c r="DB11" s="580" t="s">
        <v>129</v>
      </c>
      <c r="DC11" s="581"/>
      <c r="DD11" s="581"/>
      <c r="DE11" s="581"/>
      <c r="DF11" s="581"/>
      <c r="DG11" s="581"/>
      <c r="DH11" s="581"/>
      <c r="DI11" s="582"/>
      <c r="DJ11" s="183"/>
      <c r="DK11" s="183"/>
      <c r="DL11" s="183"/>
      <c r="DM11" s="183"/>
      <c r="DN11" s="183"/>
      <c r="DO11" s="183"/>
    </row>
    <row r="12" spans="1:119" ht="18.75" customHeight="1" x14ac:dyDescent="0.15">
      <c r="A12" s="184"/>
      <c r="B12" s="583" t="s">
        <v>130</v>
      </c>
      <c r="C12" s="584"/>
      <c r="D12" s="584"/>
      <c r="E12" s="584"/>
      <c r="F12" s="584"/>
      <c r="G12" s="584"/>
      <c r="H12" s="584"/>
      <c r="I12" s="584"/>
      <c r="J12" s="584"/>
      <c r="K12" s="585"/>
      <c r="L12" s="592" t="s">
        <v>131</v>
      </c>
      <c r="M12" s="593"/>
      <c r="N12" s="593"/>
      <c r="O12" s="593"/>
      <c r="P12" s="593"/>
      <c r="Q12" s="594"/>
      <c r="R12" s="595">
        <v>14307</v>
      </c>
      <c r="S12" s="596"/>
      <c r="T12" s="596"/>
      <c r="U12" s="596"/>
      <c r="V12" s="597"/>
      <c r="W12" s="598" t="s">
        <v>1</v>
      </c>
      <c r="X12" s="525"/>
      <c r="Y12" s="525"/>
      <c r="Z12" s="525"/>
      <c r="AA12" s="525"/>
      <c r="AB12" s="599"/>
      <c r="AC12" s="524" t="s">
        <v>132</v>
      </c>
      <c r="AD12" s="525"/>
      <c r="AE12" s="525"/>
      <c r="AF12" s="525"/>
      <c r="AG12" s="599"/>
      <c r="AH12" s="524" t="s">
        <v>133</v>
      </c>
      <c r="AI12" s="525"/>
      <c r="AJ12" s="525"/>
      <c r="AK12" s="525"/>
      <c r="AL12" s="600"/>
      <c r="AM12" s="536" t="s">
        <v>134</v>
      </c>
      <c r="AN12" s="441"/>
      <c r="AO12" s="441"/>
      <c r="AP12" s="441"/>
      <c r="AQ12" s="441"/>
      <c r="AR12" s="441"/>
      <c r="AS12" s="441"/>
      <c r="AT12" s="442"/>
      <c r="AU12" s="524" t="s">
        <v>115</v>
      </c>
      <c r="AV12" s="525"/>
      <c r="AW12" s="525"/>
      <c r="AX12" s="525"/>
      <c r="AY12" s="447" t="s">
        <v>135</v>
      </c>
      <c r="AZ12" s="448"/>
      <c r="BA12" s="448"/>
      <c r="BB12" s="448"/>
      <c r="BC12" s="448"/>
      <c r="BD12" s="448"/>
      <c r="BE12" s="448"/>
      <c r="BF12" s="448"/>
      <c r="BG12" s="448"/>
      <c r="BH12" s="448"/>
      <c r="BI12" s="448"/>
      <c r="BJ12" s="448"/>
      <c r="BK12" s="448"/>
      <c r="BL12" s="448"/>
      <c r="BM12" s="449"/>
      <c r="BN12" s="467">
        <v>0</v>
      </c>
      <c r="BO12" s="468"/>
      <c r="BP12" s="468"/>
      <c r="BQ12" s="468"/>
      <c r="BR12" s="468"/>
      <c r="BS12" s="468"/>
      <c r="BT12" s="468"/>
      <c r="BU12" s="469"/>
      <c r="BV12" s="467">
        <v>13350</v>
      </c>
      <c r="BW12" s="468"/>
      <c r="BX12" s="468"/>
      <c r="BY12" s="468"/>
      <c r="BZ12" s="468"/>
      <c r="CA12" s="468"/>
      <c r="CB12" s="468"/>
      <c r="CC12" s="469"/>
      <c r="CD12" s="476" t="s">
        <v>136</v>
      </c>
      <c r="CE12" s="477"/>
      <c r="CF12" s="477"/>
      <c r="CG12" s="477"/>
      <c r="CH12" s="477"/>
      <c r="CI12" s="477"/>
      <c r="CJ12" s="477"/>
      <c r="CK12" s="477"/>
      <c r="CL12" s="477"/>
      <c r="CM12" s="477"/>
      <c r="CN12" s="477"/>
      <c r="CO12" s="477"/>
      <c r="CP12" s="477"/>
      <c r="CQ12" s="477"/>
      <c r="CR12" s="477"/>
      <c r="CS12" s="478"/>
      <c r="CT12" s="580" t="s">
        <v>137</v>
      </c>
      <c r="CU12" s="581"/>
      <c r="CV12" s="581"/>
      <c r="CW12" s="581"/>
      <c r="CX12" s="581"/>
      <c r="CY12" s="581"/>
      <c r="CZ12" s="581"/>
      <c r="DA12" s="582"/>
      <c r="DB12" s="580" t="s">
        <v>129</v>
      </c>
      <c r="DC12" s="581"/>
      <c r="DD12" s="581"/>
      <c r="DE12" s="581"/>
      <c r="DF12" s="581"/>
      <c r="DG12" s="581"/>
      <c r="DH12" s="581"/>
      <c r="DI12" s="582"/>
      <c r="DJ12" s="183"/>
      <c r="DK12" s="183"/>
      <c r="DL12" s="183"/>
      <c r="DM12" s="183"/>
      <c r="DN12" s="183"/>
      <c r="DO12" s="183"/>
    </row>
    <row r="13" spans="1:119" ht="18.75" customHeight="1" x14ac:dyDescent="0.15">
      <c r="A13" s="184"/>
      <c r="B13" s="586"/>
      <c r="C13" s="587"/>
      <c r="D13" s="587"/>
      <c r="E13" s="587"/>
      <c r="F13" s="587"/>
      <c r="G13" s="587"/>
      <c r="H13" s="587"/>
      <c r="I13" s="587"/>
      <c r="J13" s="587"/>
      <c r="K13" s="588"/>
      <c r="L13" s="194"/>
      <c r="M13" s="567" t="s">
        <v>138</v>
      </c>
      <c r="N13" s="568"/>
      <c r="O13" s="568"/>
      <c r="P13" s="568"/>
      <c r="Q13" s="569"/>
      <c r="R13" s="570">
        <v>14228</v>
      </c>
      <c r="S13" s="571"/>
      <c r="T13" s="571"/>
      <c r="U13" s="571"/>
      <c r="V13" s="572"/>
      <c r="W13" s="558" t="s">
        <v>139</v>
      </c>
      <c r="X13" s="480"/>
      <c r="Y13" s="480"/>
      <c r="Z13" s="480"/>
      <c r="AA13" s="480"/>
      <c r="AB13" s="481"/>
      <c r="AC13" s="443">
        <v>786</v>
      </c>
      <c r="AD13" s="444"/>
      <c r="AE13" s="444"/>
      <c r="AF13" s="444"/>
      <c r="AG13" s="445"/>
      <c r="AH13" s="443">
        <v>967</v>
      </c>
      <c r="AI13" s="444"/>
      <c r="AJ13" s="444"/>
      <c r="AK13" s="444"/>
      <c r="AL13" s="446"/>
      <c r="AM13" s="536" t="s">
        <v>140</v>
      </c>
      <c r="AN13" s="441"/>
      <c r="AO13" s="441"/>
      <c r="AP13" s="441"/>
      <c r="AQ13" s="441"/>
      <c r="AR13" s="441"/>
      <c r="AS13" s="441"/>
      <c r="AT13" s="442"/>
      <c r="AU13" s="524" t="s">
        <v>141</v>
      </c>
      <c r="AV13" s="525"/>
      <c r="AW13" s="525"/>
      <c r="AX13" s="525"/>
      <c r="AY13" s="447" t="s">
        <v>142</v>
      </c>
      <c r="AZ13" s="448"/>
      <c r="BA13" s="448"/>
      <c r="BB13" s="448"/>
      <c r="BC13" s="448"/>
      <c r="BD13" s="448"/>
      <c r="BE13" s="448"/>
      <c r="BF13" s="448"/>
      <c r="BG13" s="448"/>
      <c r="BH13" s="448"/>
      <c r="BI13" s="448"/>
      <c r="BJ13" s="448"/>
      <c r="BK13" s="448"/>
      <c r="BL13" s="448"/>
      <c r="BM13" s="449"/>
      <c r="BN13" s="467">
        <v>48273</v>
      </c>
      <c r="BO13" s="468"/>
      <c r="BP13" s="468"/>
      <c r="BQ13" s="468"/>
      <c r="BR13" s="468"/>
      <c r="BS13" s="468"/>
      <c r="BT13" s="468"/>
      <c r="BU13" s="469"/>
      <c r="BV13" s="467">
        <v>-125572</v>
      </c>
      <c r="BW13" s="468"/>
      <c r="BX13" s="468"/>
      <c r="BY13" s="468"/>
      <c r="BZ13" s="468"/>
      <c r="CA13" s="468"/>
      <c r="CB13" s="468"/>
      <c r="CC13" s="469"/>
      <c r="CD13" s="476" t="s">
        <v>143</v>
      </c>
      <c r="CE13" s="477"/>
      <c r="CF13" s="477"/>
      <c r="CG13" s="477"/>
      <c r="CH13" s="477"/>
      <c r="CI13" s="477"/>
      <c r="CJ13" s="477"/>
      <c r="CK13" s="477"/>
      <c r="CL13" s="477"/>
      <c r="CM13" s="477"/>
      <c r="CN13" s="477"/>
      <c r="CO13" s="477"/>
      <c r="CP13" s="477"/>
      <c r="CQ13" s="477"/>
      <c r="CR13" s="477"/>
      <c r="CS13" s="478"/>
      <c r="CT13" s="437">
        <v>10.1</v>
      </c>
      <c r="CU13" s="438"/>
      <c r="CV13" s="438"/>
      <c r="CW13" s="438"/>
      <c r="CX13" s="438"/>
      <c r="CY13" s="438"/>
      <c r="CZ13" s="438"/>
      <c r="DA13" s="439"/>
      <c r="DB13" s="437">
        <v>11.3</v>
      </c>
      <c r="DC13" s="438"/>
      <c r="DD13" s="438"/>
      <c r="DE13" s="438"/>
      <c r="DF13" s="438"/>
      <c r="DG13" s="438"/>
      <c r="DH13" s="438"/>
      <c r="DI13" s="439"/>
      <c r="DJ13" s="183"/>
      <c r="DK13" s="183"/>
      <c r="DL13" s="183"/>
      <c r="DM13" s="183"/>
      <c r="DN13" s="183"/>
      <c r="DO13" s="183"/>
    </row>
    <row r="14" spans="1:119" ht="18.75" customHeight="1" thickBot="1" x14ac:dyDescent="0.2">
      <c r="A14" s="184"/>
      <c r="B14" s="586"/>
      <c r="C14" s="587"/>
      <c r="D14" s="587"/>
      <c r="E14" s="587"/>
      <c r="F14" s="587"/>
      <c r="G14" s="587"/>
      <c r="H14" s="587"/>
      <c r="I14" s="587"/>
      <c r="J14" s="587"/>
      <c r="K14" s="588"/>
      <c r="L14" s="560" t="s">
        <v>144</v>
      </c>
      <c r="M14" s="601"/>
      <c r="N14" s="601"/>
      <c r="O14" s="601"/>
      <c r="P14" s="601"/>
      <c r="Q14" s="602"/>
      <c r="R14" s="570">
        <v>14504</v>
      </c>
      <c r="S14" s="571"/>
      <c r="T14" s="571"/>
      <c r="U14" s="571"/>
      <c r="V14" s="572"/>
      <c r="W14" s="573"/>
      <c r="X14" s="483"/>
      <c r="Y14" s="483"/>
      <c r="Z14" s="483"/>
      <c r="AA14" s="483"/>
      <c r="AB14" s="484"/>
      <c r="AC14" s="563">
        <v>11.7</v>
      </c>
      <c r="AD14" s="564"/>
      <c r="AE14" s="564"/>
      <c r="AF14" s="564"/>
      <c r="AG14" s="565"/>
      <c r="AH14" s="563">
        <v>13.5</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145</v>
      </c>
      <c r="CE14" s="474"/>
      <c r="CF14" s="474"/>
      <c r="CG14" s="474"/>
      <c r="CH14" s="474"/>
      <c r="CI14" s="474"/>
      <c r="CJ14" s="474"/>
      <c r="CK14" s="474"/>
      <c r="CL14" s="474"/>
      <c r="CM14" s="474"/>
      <c r="CN14" s="474"/>
      <c r="CO14" s="474"/>
      <c r="CP14" s="474"/>
      <c r="CQ14" s="474"/>
      <c r="CR14" s="474"/>
      <c r="CS14" s="475"/>
      <c r="CT14" s="574">
        <v>95.7</v>
      </c>
      <c r="CU14" s="575"/>
      <c r="CV14" s="575"/>
      <c r="CW14" s="575"/>
      <c r="CX14" s="575"/>
      <c r="CY14" s="575"/>
      <c r="CZ14" s="575"/>
      <c r="DA14" s="576"/>
      <c r="DB14" s="574">
        <v>90.2</v>
      </c>
      <c r="DC14" s="575"/>
      <c r="DD14" s="575"/>
      <c r="DE14" s="575"/>
      <c r="DF14" s="575"/>
      <c r="DG14" s="575"/>
      <c r="DH14" s="575"/>
      <c r="DI14" s="576"/>
      <c r="DJ14" s="183"/>
      <c r="DK14" s="183"/>
      <c r="DL14" s="183"/>
      <c r="DM14" s="183"/>
      <c r="DN14" s="183"/>
      <c r="DO14" s="183"/>
    </row>
    <row r="15" spans="1:119" ht="18.75" customHeight="1" x14ac:dyDescent="0.15">
      <c r="A15" s="184"/>
      <c r="B15" s="586"/>
      <c r="C15" s="587"/>
      <c r="D15" s="587"/>
      <c r="E15" s="587"/>
      <c r="F15" s="587"/>
      <c r="G15" s="587"/>
      <c r="H15" s="587"/>
      <c r="I15" s="587"/>
      <c r="J15" s="587"/>
      <c r="K15" s="588"/>
      <c r="L15" s="194"/>
      <c r="M15" s="567" t="s">
        <v>146</v>
      </c>
      <c r="N15" s="568"/>
      <c r="O15" s="568"/>
      <c r="P15" s="568"/>
      <c r="Q15" s="569"/>
      <c r="R15" s="570">
        <v>14432</v>
      </c>
      <c r="S15" s="571"/>
      <c r="T15" s="571"/>
      <c r="U15" s="571"/>
      <c r="V15" s="572"/>
      <c r="W15" s="558" t="s">
        <v>147</v>
      </c>
      <c r="X15" s="480"/>
      <c r="Y15" s="480"/>
      <c r="Z15" s="480"/>
      <c r="AA15" s="480"/>
      <c r="AB15" s="481"/>
      <c r="AC15" s="443">
        <v>1115</v>
      </c>
      <c r="AD15" s="444"/>
      <c r="AE15" s="444"/>
      <c r="AF15" s="444"/>
      <c r="AG15" s="445"/>
      <c r="AH15" s="443">
        <v>1226</v>
      </c>
      <c r="AI15" s="444"/>
      <c r="AJ15" s="444"/>
      <c r="AK15" s="444"/>
      <c r="AL15" s="446"/>
      <c r="AM15" s="536"/>
      <c r="AN15" s="441"/>
      <c r="AO15" s="441"/>
      <c r="AP15" s="441"/>
      <c r="AQ15" s="441"/>
      <c r="AR15" s="441"/>
      <c r="AS15" s="441"/>
      <c r="AT15" s="442"/>
      <c r="AU15" s="524"/>
      <c r="AV15" s="525"/>
      <c r="AW15" s="525"/>
      <c r="AX15" s="525"/>
      <c r="AY15" s="459" t="s">
        <v>148</v>
      </c>
      <c r="AZ15" s="460"/>
      <c r="BA15" s="460"/>
      <c r="BB15" s="460"/>
      <c r="BC15" s="460"/>
      <c r="BD15" s="460"/>
      <c r="BE15" s="460"/>
      <c r="BF15" s="460"/>
      <c r="BG15" s="460"/>
      <c r="BH15" s="460"/>
      <c r="BI15" s="460"/>
      <c r="BJ15" s="460"/>
      <c r="BK15" s="460"/>
      <c r="BL15" s="460"/>
      <c r="BM15" s="461"/>
      <c r="BN15" s="462">
        <v>1475627</v>
      </c>
      <c r="BO15" s="463"/>
      <c r="BP15" s="463"/>
      <c r="BQ15" s="463"/>
      <c r="BR15" s="463"/>
      <c r="BS15" s="463"/>
      <c r="BT15" s="463"/>
      <c r="BU15" s="464"/>
      <c r="BV15" s="462">
        <v>1463563</v>
      </c>
      <c r="BW15" s="463"/>
      <c r="BX15" s="463"/>
      <c r="BY15" s="463"/>
      <c r="BZ15" s="463"/>
      <c r="CA15" s="463"/>
      <c r="CB15" s="463"/>
      <c r="CC15" s="464"/>
      <c r="CD15" s="577" t="s">
        <v>149</v>
      </c>
      <c r="CE15" s="578"/>
      <c r="CF15" s="578"/>
      <c r="CG15" s="578"/>
      <c r="CH15" s="578"/>
      <c r="CI15" s="578"/>
      <c r="CJ15" s="578"/>
      <c r="CK15" s="578"/>
      <c r="CL15" s="578"/>
      <c r="CM15" s="578"/>
      <c r="CN15" s="578"/>
      <c r="CO15" s="578"/>
      <c r="CP15" s="578"/>
      <c r="CQ15" s="578"/>
      <c r="CR15" s="578"/>
      <c r="CS15" s="579"/>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6"/>
      <c r="C16" s="587"/>
      <c r="D16" s="587"/>
      <c r="E16" s="587"/>
      <c r="F16" s="587"/>
      <c r="G16" s="587"/>
      <c r="H16" s="587"/>
      <c r="I16" s="587"/>
      <c r="J16" s="587"/>
      <c r="K16" s="588"/>
      <c r="L16" s="560" t="s">
        <v>150</v>
      </c>
      <c r="M16" s="561"/>
      <c r="N16" s="561"/>
      <c r="O16" s="561"/>
      <c r="P16" s="561"/>
      <c r="Q16" s="562"/>
      <c r="R16" s="555" t="s">
        <v>151</v>
      </c>
      <c r="S16" s="556"/>
      <c r="T16" s="556"/>
      <c r="U16" s="556"/>
      <c r="V16" s="557"/>
      <c r="W16" s="573"/>
      <c r="X16" s="483"/>
      <c r="Y16" s="483"/>
      <c r="Z16" s="483"/>
      <c r="AA16" s="483"/>
      <c r="AB16" s="484"/>
      <c r="AC16" s="563">
        <v>16.5</v>
      </c>
      <c r="AD16" s="564"/>
      <c r="AE16" s="564"/>
      <c r="AF16" s="564"/>
      <c r="AG16" s="565"/>
      <c r="AH16" s="563">
        <v>17.100000000000001</v>
      </c>
      <c r="AI16" s="564"/>
      <c r="AJ16" s="564"/>
      <c r="AK16" s="564"/>
      <c r="AL16" s="566"/>
      <c r="AM16" s="536"/>
      <c r="AN16" s="441"/>
      <c r="AO16" s="441"/>
      <c r="AP16" s="441"/>
      <c r="AQ16" s="441"/>
      <c r="AR16" s="441"/>
      <c r="AS16" s="441"/>
      <c r="AT16" s="442"/>
      <c r="AU16" s="524"/>
      <c r="AV16" s="525"/>
      <c r="AW16" s="525"/>
      <c r="AX16" s="525"/>
      <c r="AY16" s="447" t="s">
        <v>152</v>
      </c>
      <c r="AZ16" s="448"/>
      <c r="BA16" s="448"/>
      <c r="BB16" s="448"/>
      <c r="BC16" s="448"/>
      <c r="BD16" s="448"/>
      <c r="BE16" s="448"/>
      <c r="BF16" s="448"/>
      <c r="BG16" s="448"/>
      <c r="BH16" s="448"/>
      <c r="BI16" s="448"/>
      <c r="BJ16" s="448"/>
      <c r="BK16" s="448"/>
      <c r="BL16" s="448"/>
      <c r="BM16" s="449"/>
      <c r="BN16" s="467">
        <v>7790051</v>
      </c>
      <c r="BO16" s="468"/>
      <c r="BP16" s="468"/>
      <c r="BQ16" s="468"/>
      <c r="BR16" s="468"/>
      <c r="BS16" s="468"/>
      <c r="BT16" s="468"/>
      <c r="BU16" s="469"/>
      <c r="BV16" s="467">
        <v>7837304</v>
      </c>
      <c r="BW16" s="468"/>
      <c r="BX16" s="468"/>
      <c r="BY16" s="468"/>
      <c r="BZ16" s="468"/>
      <c r="CA16" s="468"/>
      <c r="CB16" s="468"/>
      <c r="CC16" s="469"/>
      <c r="CD16" s="198"/>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3"/>
      <c r="DK16" s="183"/>
      <c r="DL16" s="183"/>
      <c r="DM16" s="183"/>
      <c r="DN16" s="183"/>
      <c r="DO16" s="183"/>
    </row>
    <row r="17" spans="1:119" ht="18.75" customHeight="1" thickBot="1" x14ac:dyDescent="0.2">
      <c r="A17" s="184"/>
      <c r="B17" s="589"/>
      <c r="C17" s="590"/>
      <c r="D17" s="590"/>
      <c r="E17" s="590"/>
      <c r="F17" s="590"/>
      <c r="G17" s="590"/>
      <c r="H17" s="590"/>
      <c r="I17" s="590"/>
      <c r="J17" s="590"/>
      <c r="K17" s="591"/>
      <c r="L17" s="199"/>
      <c r="M17" s="552" t="s">
        <v>153</v>
      </c>
      <c r="N17" s="553"/>
      <c r="O17" s="553"/>
      <c r="P17" s="553"/>
      <c r="Q17" s="554"/>
      <c r="R17" s="555" t="s">
        <v>154</v>
      </c>
      <c r="S17" s="556"/>
      <c r="T17" s="556"/>
      <c r="U17" s="556"/>
      <c r="V17" s="557"/>
      <c r="W17" s="558" t="s">
        <v>155</v>
      </c>
      <c r="X17" s="480"/>
      <c r="Y17" s="480"/>
      <c r="Z17" s="480"/>
      <c r="AA17" s="480"/>
      <c r="AB17" s="481"/>
      <c r="AC17" s="443">
        <v>4840</v>
      </c>
      <c r="AD17" s="444"/>
      <c r="AE17" s="444"/>
      <c r="AF17" s="444"/>
      <c r="AG17" s="445"/>
      <c r="AH17" s="443">
        <v>4994</v>
      </c>
      <c r="AI17" s="444"/>
      <c r="AJ17" s="444"/>
      <c r="AK17" s="444"/>
      <c r="AL17" s="446"/>
      <c r="AM17" s="536"/>
      <c r="AN17" s="441"/>
      <c r="AO17" s="441"/>
      <c r="AP17" s="441"/>
      <c r="AQ17" s="441"/>
      <c r="AR17" s="441"/>
      <c r="AS17" s="441"/>
      <c r="AT17" s="442"/>
      <c r="AU17" s="524"/>
      <c r="AV17" s="525"/>
      <c r="AW17" s="525"/>
      <c r="AX17" s="525"/>
      <c r="AY17" s="447" t="s">
        <v>156</v>
      </c>
      <c r="AZ17" s="448"/>
      <c r="BA17" s="448"/>
      <c r="BB17" s="448"/>
      <c r="BC17" s="448"/>
      <c r="BD17" s="448"/>
      <c r="BE17" s="448"/>
      <c r="BF17" s="448"/>
      <c r="BG17" s="448"/>
      <c r="BH17" s="448"/>
      <c r="BI17" s="448"/>
      <c r="BJ17" s="448"/>
      <c r="BK17" s="448"/>
      <c r="BL17" s="448"/>
      <c r="BM17" s="449"/>
      <c r="BN17" s="467">
        <v>1863474</v>
      </c>
      <c r="BO17" s="468"/>
      <c r="BP17" s="468"/>
      <c r="BQ17" s="468"/>
      <c r="BR17" s="468"/>
      <c r="BS17" s="468"/>
      <c r="BT17" s="468"/>
      <c r="BU17" s="469"/>
      <c r="BV17" s="467">
        <v>1840329</v>
      </c>
      <c r="BW17" s="468"/>
      <c r="BX17" s="468"/>
      <c r="BY17" s="468"/>
      <c r="BZ17" s="468"/>
      <c r="CA17" s="468"/>
      <c r="CB17" s="468"/>
      <c r="CC17" s="469"/>
      <c r="CD17" s="198"/>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3"/>
      <c r="DK17" s="183"/>
      <c r="DL17" s="183"/>
      <c r="DM17" s="183"/>
      <c r="DN17" s="183"/>
      <c r="DO17" s="183"/>
    </row>
    <row r="18" spans="1:119" ht="18.75" customHeight="1" thickBot="1" x14ac:dyDescent="0.2">
      <c r="A18" s="184"/>
      <c r="B18" s="529" t="s">
        <v>157</v>
      </c>
      <c r="C18" s="530"/>
      <c r="D18" s="530"/>
      <c r="E18" s="531"/>
      <c r="F18" s="531"/>
      <c r="G18" s="531"/>
      <c r="H18" s="531"/>
      <c r="I18" s="531"/>
      <c r="J18" s="531"/>
      <c r="K18" s="531"/>
      <c r="L18" s="532">
        <v>242.82</v>
      </c>
      <c r="M18" s="532"/>
      <c r="N18" s="532"/>
      <c r="O18" s="532"/>
      <c r="P18" s="532"/>
      <c r="Q18" s="532"/>
      <c r="R18" s="533"/>
      <c r="S18" s="533"/>
      <c r="T18" s="533"/>
      <c r="U18" s="533"/>
      <c r="V18" s="534"/>
      <c r="W18" s="548"/>
      <c r="X18" s="549"/>
      <c r="Y18" s="549"/>
      <c r="Z18" s="549"/>
      <c r="AA18" s="549"/>
      <c r="AB18" s="559"/>
      <c r="AC18" s="431">
        <v>71.8</v>
      </c>
      <c r="AD18" s="432"/>
      <c r="AE18" s="432"/>
      <c r="AF18" s="432"/>
      <c r="AG18" s="535"/>
      <c r="AH18" s="431">
        <v>69.5</v>
      </c>
      <c r="AI18" s="432"/>
      <c r="AJ18" s="432"/>
      <c r="AK18" s="432"/>
      <c r="AL18" s="433"/>
      <c r="AM18" s="536"/>
      <c r="AN18" s="441"/>
      <c r="AO18" s="441"/>
      <c r="AP18" s="441"/>
      <c r="AQ18" s="441"/>
      <c r="AR18" s="441"/>
      <c r="AS18" s="441"/>
      <c r="AT18" s="442"/>
      <c r="AU18" s="524"/>
      <c r="AV18" s="525"/>
      <c r="AW18" s="525"/>
      <c r="AX18" s="525"/>
      <c r="AY18" s="447" t="s">
        <v>158</v>
      </c>
      <c r="AZ18" s="448"/>
      <c r="BA18" s="448"/>
      <c r="BB18" s="448"/>
      <c r="BC18" s="448"/>
      <c r="BD18" s="448"/>
      <c r="BE18" s="448"/>
      <c r="BF18" s="448"/>
      <c r="BG18" s="448"/>
      <c r="BH18" s="448"/>
      <c r="BI18" s="448"/>
      <c r="BJ18" s="448"/>
      <c r="BK18" s="448"/>
      <c r="BL18" s="448"/>
      <c r="BM18" s="449"/>
      <c r="BN18" s="467">
        <v>7783268</v>
      </c>
      <c r="BO18" s="468"/>
      <c r="BP18" s="468"/>
      <c r="BQ18" s="468"/>
      <c r="BR18" s="468"/>
      <c r="BS18" s="468"/>
      <c r="BT18" s="468"/>
      <c r="BU18" s="469"/>
      <c r="BV18" s="467">
        <v>7967520</v>
      </c>
      <c r="BW18" s="468"/>
      <c r="BX18" s="468"/>
      <c r="BY18" s="468"/>
      <c r="BZ18" s="468"/>
      <c r="CA18" s="468"/>
      <c r="CB18" s="468"/>
      <c r="CC18" s="469"/>
      <c r="CD18" s="198"/>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3"/>
      <c r="DK18" s="183"/>
      <c r="DL18" s="183"/>
      <c r="DM18" s="183"/>
      <c r="DN18" s="183"/>
      <c r="DO18" s="183"/>
    </row>
    <row r="19" spans="1:119" ht="18.75" customHeight="1" thickBot="1" x14ac:dyDescent="0.2">
      <c r="A19" s="184"/>
      <c r="B19" s="529" t="s">
        <v>159</v>
      </c>
      <c r="C19" s="530"/>
      <c r="D19" s="530"/>
      <c r="E19" s="531"/>
      <c r="F19" s="531"/>
      <c r="G19" s="531"/>
      <c r="H19" s="531"/>
      <c r="I19" s="531"/>
      <c r="J19" s="531"/>
      <c r="K19" s="531"/>
      <c r="L19" s="537">
        <v>60</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160</v>
      </c>
      <c r="AZ19" s="448"/>
      <c r="BA19" s="448"/>
      <c r="BB19" s="448"/>
      <c r="BC19" s="448"/>
      <c r="BD19" s="448"/>
      <c r="BE19" s="448"/>
      <c r="BF19" s="448"/>
      <c r="BG19" s="448"/>
      <c r="BH19" s="448"/>
      <c r="BI19" s="448"/>
      <c r="BJ19" s="448"/>
      <c r="BK19" s="448"/>
      <c r="BL19" s="448"/>
      <c r="BM19" s="449"/>
      <c r="BN19" s="467">
        <v>9663059</v>
      </c>
      <c r="BO19" s="468"/>
      <c r="BP19" s="468"/>
      <c r="BQ19" s="468"/>
      <c r="BR19" s="468"/>
      <c r="BS19" s="468"/>
      <c r="BT19" s="468"/>
      <c r="BU19" s="469"/>
      <c r="BV19" s="467">
        <v>10083566</v>
      </c>
      <c r="BW19" s="468"/>
      <c r="BX19" s="468"/>
      <c r="BY19" s="468"/>
      <c r="BZ19" s="468"/>
      <c r="CA19" s="468"/>
      <c r="CB19" s="468"/>
      <c r="CC19" s="469"/>
      <c r="CD19" s="198"/>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3"/>
      <c r="DK19" s="183"/>
      <c r="DL19" s="183"/>
      <c r="DM19" s="183"/>
      <c r="DN19" s="183"/>
      <c r="DO19" s="183"/>
    </row>
    <row r="20" spans="1:119" ht="18.75" customHeight="1" thickBot="1" x14ac:dyDescent="0.2">
      <c r="A20" s="184"/>
      <c r="B20" s="529" t="s">
        <v>161</v>
      </c>
      <c r="C20" s="530"/>
      <c r="D20" s="530"/>
      <c r="E20" s="531"/>
      <c r="F20" s="531"/>
      <c r="G20" s="531"/>
      <c r="H20" s="531"/>
      <c r="I20" s="531"/>
      <c r="J20" s="531"/>
      <c r="K20" s="531"/>
      <c r="L20" s="537">
        <v>6250</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198"/>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3"/>
      <c r="DK20" s="183"/>
      <c r="DL20" s="183"/>
      <c r="DM20" s="183"/>
      <c r="DN20" s="183"/>
      <c r="DO20" s="183"/>
    </row>
    <row r="21" spans="1:119" ht="18.75" customHeight="1" x14ac:dyDescent="0.15">
      <c r="A21" s="184"/>
      <c r="B21" s="526" t="s">
        <v>162</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198"/>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3"/>
      <c r="DK21" s="183"/>
      <c r="DL21" s="183"/>
      <c r="DM21" s="183"/>
      <c r="DN21" s="183"/>
      <c r="DO21" s="183"/>
    </row>
    <row r="22" spans="1:119" ht="18.75" customHeight="1" thickBot="1" x14ac:dyDescent="0.2">
      <c r="A22" s="184"/>
      <c r="B22" s="496" t="s">
        <v>163</v>
      </c>
      <c r="C22" s="497"/>
      <c r="D22" s="498"/>
      <c r="E22" s="505" t="s">
        <v>1</v>
      </c>
      <c r="F22" s="480"/>
      <c r="G22" s="480"/>
      <c r="H22" s="480"/>
      <c r="I22" s="480"/>
      <c r="J22" s="480"/>
      <c r="K22" s="481"/>
      <c r="L22" s="505" t="s">
        <v>164</v>
      </c>
      <c r="M22" s="480"/>
      <c r="N22" s="480"/>
      <c r="O22" s="480"/>
      <c r="P22" s="481"/>
      <c r="Q22" s="490" t="s">
        <v>165</v>
      </c>
      <c r="R22" s="491"/>
      <c r="S22" s="491"/>
      <c r="T22" s="491"/>
      <c r="U22" s="491"/>
      <c r="V22" s="506"/>
      <c r="W22" s="508" t="s">
        <v>166</v>
      </c>
      <c r="X22" s="497"/>
      <c r="Y22" s="498"/>
      <c r="Z22" s="505" t="s">
        <v>1</v>
      </c>
      <c r="AA22" s="480"/>
      <c r="AB22" s="480"/>
      <c r="AC22" s="480"/>
      <c r="AD22" s="480"/>
      <c r="AE22" s="480"/>
      <c r="AF22" s="480"/>
      <c r="AG22" s="481"/>
      <c r="AH22" s="479" t="s">
        <v>167</v>
      </c>
      <c r="AI22" s="480"/>
      <c r="AJ22" s="480"/>
      <c r="AK22" s="480"/>
      <c r="AL22" s="481"/>
      <c r="AM22" s="479" t="s">
        <v>168</v>
      </c>
      <c r="AN22" s="485"/>
      <c r="AO22" s="485"/>
      <c r="AP22" s="485"/>
      <c r="AQ22" s="485"/>
      <c r="AR22" s="486"/>
      <c r="AS22" s="490" t="s">
        <v>165</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198"/>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3"/>
      <c r="DK22" s="183"/>
      <c r="DL22" s="183"/>
      <c r="DM22" s="183"/>
      <c r="DN22" s="183"/>
      <c r="DO22" s="183"/>
    </row>
    <row r="23" spans="1:119" ht="18.75" customHeight="1" x14ac:dyDescent="0.15">
      <c r="A23" s="184"/>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169</v>
      </c>
      <c r="AZ23" s="460"/>
      <c r="BA23" s="460"/>
      <c r="BB23" s="460"/>
      <c r="BC23" s="460"/>
      <c r="BD23" s="460"/>
      <c r="BE23" s="460"/>
      <c r="BF23" s="460"/>
      <c r="BG23" s="460"/>
      <c r="BH23" s="460"/>
      <c r="BI23" s="460"/>
      <c r="BJ23" s="460"/>
      <c r="BK23" s="460"/>
      <c r="BL23" s="460"/>
      <c r="BM23" s="461"/>
      <c r="BN23" s="467">
        <v>23087525</v>
      </c>
      <c r="BO23" s="468"/>
      <c r="BP23" s="468"/>
      <c r="BQ23" s="468"/>
      <c r="BR23" s="468"/>
      <c r="BS23" s="468"/>
      <c r="BT23" s="468"/>
      <c r="BU23" s="469"/>
      <c r="BV23" s="467">
        <v>22371965</v>
      </c>
      <c r="BW23" s="468"/>
      <c r="BX23" s="468"/>
      <c r="BY23" s="468"/>
      <c r="BZ23" s="468"/>
      <c r="CA23" s="468"/>
      <c r="CB23" s="468"/>
      <c r="CC23" s="469"/>
      <c r="CD23" s="198"/>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3"/>
      <c r="DK23" s="183"/>
      <c r="DL23" s="183"/>
      <c r="DM23" s="183"/>
      <c r="DN23" s="183"/>
      <c r="DO23" s="183"/>
    </row>
    <row r="24" spans="1:119" ht="18.75" customHeight="1" thickBot="1" x14ac:dyDescent="0.2">
      <c r="A24" s="184"/>
      <c r="B24" s="499"/>
      <c r="C24" s="500"/>
      <c r="D24" s="501"/>
      <c r="E24" s="440" t="s">
        <v>170</v>
      </c>
      <c r="F24" s="441"/>
      <c r="G24" s="441"/>
      <c r="H24" s="441"/>
      <c r="I24" s="441"/>
      <c r="J24" s="441"/>
      <c r="K24" s="442"/>
      <c r="L24" s="443">
        <v>1</v>
      </c>
      <c r="M24" s="444"/>
      <c r="N24" s="444"/>
      <c r="O24" s="444"/>
      <c r="P24" s="445"/>
      <c r="Q24" s="443">
        <v>6994</v>
      </c>
      <c r="R24" s="444"/>
      <c r="S24" s="444"/>
      <c r="T24" s="444"/>
      <c r="U24" s="444"/>
      <c r="V24" s="445"/>
      <c r="W24" s="509"/>
      <c r="X24" s="500"/>
      <c r="Y24" s="501"/>
      <c r="Z24" s="440" t="s">
        <v>171</v>
      </c>
      <c r="AA24" s="441"/>
      <c r="AB24" s="441"/>
      <c r="AC24" s="441"/>
      <c r="AD24" s="441"/>
      <c r="AE24" s="441"/>
      <c r="AF24" s="441"/>
      <c r="AG24" s="442"/>
      <c r="AH24" s="443">
        <v>228</v>
      </c>
      <c r="AI24" s="444"/>
      <c r="AJ24" s="444"/>
      <c r="AK24" s="444"/>
      <c r="AL24" s="445"/>
      <c r="AM24" s="443">
        <v>749892</v>
      </c>
      <c r="AN24" s="444"/>
      <c r="AO24" s="444"/>
      <c r="AP24" s="444"/>
      <c r="AQ24" s="444"/>
      <c r="AR24" s="445"/>
      <c r="AS24" s="443">
        <v>3289</v>
      </c>
      <c r="AT24" s="444"/>
      <c r="AU24" s="444"/>
      <c r="AV24" s="444"/>
      <c r="AW24" s="444"/>
      <c r="AX24" s="446"/>
      <c r="AY24" s="434" t="s">
        <v>172</v>
      </c>
      <c r="AZ24" s="435"/>
      <c r="BA24" s="435"/>
      <c r="BB24" s="435"/>
      <c r="BC24" s="435"/>
      <c r="BD24" s="435"/>
      <c r="BE24" s="435"/>
      <c r="BF24" s="435"/>
      <c r="BG24" s="435"/>
      <c r="BH24" s="435"/>
      <c r="BI24" s="435"/>
      <c r="BJ24" s="435"/>
      <c r="BK24" s="435"/>
      <c r="BL24" s="435"/>
      <c r="BM24" s="436"/>
      <c r="BN24" s="467">
        <v>15191485</v>
      </c>
      <c r="BO24" s="468"/>
      <c r="BP24" s="468"/>
      <c r="BQ24" s="468"/>
      <c r="BR24" s="468"/>
      <c r="BS24" s="468"/>
      <c r="BT24" s="468"/>
      <c r="BU24" s="469"/>
      <c r="BV24" s="467">
        <v>15334695</v>
      </c>
      <c r="BW24" s="468"/>
      <c r="BX24" s="468"/>
      <c r="BY24" s="468"/>
      <c r="BZ24" s="468"/>
      <c r="CA24" s="468"/>
      <c r="CB24" s="468"/>
      <c r="CC24" s="469"/>
      <c r="CD24" s="198"/>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3"/>
      <c r="DK24" s="183"/>
      <c r="DL24" s="183"/>
      <c r="DM24" s="183"/>
      <c r="DN24" s="183"/>
      <c r="DO24" s="183"/>
    </row>
    <row r="25" spans="1:119" s="183" customFormat="1" ht="18.75" customHeight="1" x14ac:dyDescent="0.15">
      <c r="A25" s="184"/>
      <c r="B25" s="499"/>
      <c r="C25" s="500"/>
      <c r="D25" s="501"/>
      <c r="E25" s="440" t="s">
        <v>173</v>
      </c>
      <c r="F25" s="441"/>
      <c r="G25" s="441"/>
      <c r="H25" s="441"/>
      <c r="I25" s="441"/>
      <c r="J25" s="441"/>
      <c r="K25" s="442"/>
      <c r="L25" s="443">
        <v>1</v>
      </c>
      <c r="M25" s="444"/>
      <c r="N25" s="444"/>
      <c r="O25" s="444"/>
      <c r="P25" s="445"/>
      <c r="Q25" s="443">
        <v>6070</v>
      </c>
      <c r="R25" s="444"/>
      <c r="S25" s="444"/>
      <c r="T25" s="444"/>
      <c r="U25" s="444"/>
      <c r="V25" s="445"/>
      <c r="W25" s="509"/>
      <c r="X25" s="500"/>
      <c r="Y25" s="501"/>
      <c r="Z25" s="440" t="s">
        <v>174</v>
      </c>
      <c r="AA25" s="441"/>
      <c r="AB25" s="441"/>
      <c r="AC25" s="441"/>
      <c r="AD25" s="441"/>
      <c r="AE25" s="441"/>
      <c r="AF25" s="441"/>
      <c r="AG25" s="442"/>
      <c r="AH25" s="443" t="s">
        <v>175</v>
      </c>
      <c r="AI25" s="444"/>
      <c r="AJ25" s="444"/>
      <c r="AK25" s="444"/>
      <c r="AL25" s="445"/>
      <c r="AM25" s="443" t="s">
        <v>175</v>
      </c>
      <c r="AN25" s="444"/>
      <c r="AO25" s="444"/>
      <c r="AP25" s="444"/>
      <c r="AQ25" s="444"/>
      <c r="AR25" s="445"/>
      <c r="AS25" s="443" t="s">
        <v>175</v>
      </c>
      <c r="AT25" s="444"/>
      <c r="AU25" s="444"/>
      <c r="AV25" s="444"/>
      <c r="AW25" s="444"/>
      <c r="AX25" s="446"/>
      <c r="AY25" s="459" t="s">
        <v>176</v>
      </c>
      <c r="AZ25" s="460"/>
      <c r="BA25" s="460"/>
      <c r="BB25" s="460"/>
      <c r="BC25" s="460"/>
      <c r="BD25" s="460"/>
      <c r="BE25" s="460"/>
      <c r="BF25" s="460"/>
      <c r="BG25" s="460"/>
      <c r="BH25" s="460"/>
      <c r="BI25" s="460"/>
      <c r="BJ25" s="460"/>
      <c r="BK25" s="460"/>
      <c r="BL25" s="460"/>
      <c r="BM25" s="461"/>
      <c r="BN25" s="462">
        <v>4339346</v>
      </c>
      <c r="BO25" s="463"/>
      <c r="BP25" s="463"/>
      <c r="BQ25" s="463"/>
      <c r="BR25" s="463"/>
      <c r="BS25" s="463"/>
      <c r="BT25" s="463"/>
      <c r="BU25" s="464"/>
      <c r="BV25" s="462">
        <v>3221425</v>
      </c>
      <c r="BW25" s="463"/>
      <c r="BX25" s="463"/>
      <c r="BY25" s="463"/>
      <c r="BZ25" s="463"/>
      <c r="CA25" s="463"/>
      <c r="CB25" s="463"/>
      <c r="CC25" s="464"/>
      <c r="CD25" s="198"/>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3" customFormat="1" ht="18.75" customHeight="1" x14ac:dyDescent="0.15">
      <c r="A26" s="184"/>
      <c r="B26" s="499"/>
      <c r="C26" s="500"/>
      <c r="D26" s="501"/>
      <c r="E26" s="440" t="s">
        <v>177</v>
      </c>
      <c r="F26" s="441"/>
      <c r="G26" s="441"/>
      <c r="H26" s="441"/>
      <c r="I26" s="441"/>
      <c r="J26" s="441"/>
      <c r="K26" s="442"/>
      <c r="L26" s="443">
        <v>1</v>
      </c>
      <c r="M26" s="444"/>
      <c r="N26" s="444"/>
      <c r="O26" s="444"/>
      <c r="P26" s="445"/>
      <c r="Q26" s="443">
        <v>5356</v>
      </c>
      <c r="R26" s="444"/>
      <c r="S26" s="444"/>
      <c r="T26" s="444"/>
      <c r="U26" s="444"/>
      <c r="V26" s="445"/>
      <c r="W26" s="509"/>
      <c r="X26" s="500"/>
      <c r="Y26" s="501"/>
      <c r="Z26" s="440" t="s">
        <v>178</v>
      </c>
      <c r="AA26" s="522"/>
      <c r="AB26" s="522"/>
      <c r="AC26" s="522"/>
      <c r="AD26" s="522"/>
      <c r="AE26" s="522"/>
      <c r="AF26" s="522"/>
      <c r="AG26" s="523"/>
      <c r="AH26" s="443">
        <v>22</v>
      </c>
      <c r="AI26" s="444"/>
      <c r="AJ26" s="444"/>
      <c r="AK26" s="444"/>
      <c r="AL26" s="445"/>
      <c r="AM26" s="443">
        <v>76296</v>
      </c>
      <c r="AN26" s="444"/>
      <c r="AO26" s="444"/>
      <c r="AP26" s="444"/>
      <c r="AQ26" s="444"/>
      <c r="AR26" s="445"/>
      <c r="AS26" s="443">
        <v>3468</v>
      </c>
      <c r="AT26" s="444"/>
      <c r="AU26" s="444"/>
      <c r="AV26" s="444"/>
      <c r="AW26" s="444"/>
      <c r="AX26" s="446"/>
      <c r="AY26" s="476" t="s">
        <v>179</v>
      </c>
      <c r="AZ26" s="477"/>
      <c r="BA26" s="477"/>
      <c r="BB26" s="477"/>
      <c r="BC26" s="477"/>
      <c r="BD26" s="477"/>
      <c r="BE26" s="477"/>
      <c r="BF26" s="477"/>
      <c r="BG26" s="477"/>
      <c r="BH26" s="477"/>
      <c r="BI26" s="477"/>
      <c r="BJ26" s="477"/>
      <c r="BK26" s="477"/>
      <c r="BL26" s="477"/>
      <c r="BM26" s="478"/>
      <c r="BN26" s="467" t="s">
        <v>175</v>
      </c>
      <c r="BO26" s="468"/>
      <c r="BP26" s="468"/>
      <c r="BQ26" s="468"/>
      <c r="BR26" s="468"/>
      <c r="BS26" s="468"/>
      <c r="BT26" s="468"/>
      <c r="BU26" s="469"/>
      <c r="BV26" s="467" t="s">
        <v>175</v>
      </c>
      <c r="BW26" s="468"/>
      <c r="BX26" s="468"/>
      <c r="BY26" s="468"/>
      <c r="BZ26" s="468"/>
      <c r="CA26" s="468"/>
      <c r="CB26" s="468"/>
      <c r="CC26" s="469"/>
      <c r="CD26" s="198"/>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4"/>
      <c r="B27" s="499"/>
      <c r="C27" s="500"/>
      <c r="D27" s="501"/>
      <c r="E27" s="440" t="s">
        <v>180</v>
      </c>
      <c r="F27" s="441"/>
      <c r="G27" s="441"/>
      <c r="H27" s="441"/>
      <c r="I27" s="441"/>
      <c r="J27" s="441"/>
      <c r="K27" s="442"/>
      <c r="L27" s="443">
        <v>1</v>
      </c>
      <c r="M27" s="444"/>
      <c r="N27" s="444"/>
      <c r="O27" s="444"/>
      <c r="P27" s="445"/>
      <c r="Q27" s="443">
        <v>2970</v>
      </c>
      <c r="R27" s="444"/>
      <c r="S27" s="444"/>
      <c r="T27" s="444"/>
      <c r="U27" s="444"/>
      <c r="V27" s="445"/>
      <c r="W27" s="509"/>
      <c r="X27" s="500"/>
      <c r="Y27" s="501"/>
      <c r="Z27" s="440" t="s">
        <v>181</v>
      </c>
      <c r="AA27" s="441"/>
      <c r="AB27" s="441"/>
      <c r="AC27" s="441"/>
      <c r="AD27" s="441"/>
      <c r="AE27" s="441"/>
      <c r="AF27" s="441"/>
      <c r="AG27" s="442"/>
      <c r="AH27" s="443">
        <v>1</v>
      </c>
      <c r="AI27" s="444"/>
      <c r="AJ27" s="444"/>
      <c r="AK27" s="444"/>
      <c r="AL27" s="445"/>
      <c r="AM27" s="443" t="s">
        <v>182</v>
      </c>
      <c r="AN27" s="444"/>
      <c r="AO27" s="444"/>
      <c r="AP27" s="444"/>
      <c r="AQ27" s="444"/>
      <c r="AR27" s="445"/>
      <c r="AS27" s="443" t="s">
        <v>182</v>
      </c>
      <c r="AT27" s="444"/>
      <c r="AU27" s="444"/>
      <c r="AV27" s="444"/>
      <c r="AW27" s="444"/>
      <c r="AX27" s="446"/>
      <c r="AY27" s="473" t="s">
        <v>183</v>
      </c>
      <c r="AZ27" s="474"/>
      <c r="BA27" s="474"/>
      <c r="BB27" s="474"/>
      <c r="BC27" s="474"/>
      <c r="BD27" s="474"/>
      <c r="BE27" s="474"/>
      <c r="BF27" s="474"/>
      <c r="BG27" s="474"/>
      <c r="BH27" s="474"/>
      <c r="BI27" s="474"/>
      <c r="BJ27" s="474"/>
      <c r="BK27" s="474"/>
      <c r="BL27" s="474"/>
      <c r="BM27" s="475"/>
      <c r="BN27" s="470">
        <v>281312</v>
      </c>
      <c r="BO27" s="471"/>
      <c r="BP27" s="471"/>
      <c r="BQ27" s="471"/>
      <c r="BR27" s="471"/>
      <c r="BS27" s="471"/>
      <c r="BT27" s="471"/>
      <c r="BU27" s="472"/>
      <c r="BV27" s="470">
        <v>281312</v>
      </c>
      <c r="BW27" s="471"/>
      <c r="BX27" s="471"/>
      <c r="BY27" s="471"/>
      <c r="BZ27" s="471"/>
      <c r="CA27" s="471"/>
      <c r="CB27" s="471"/>
      <c r="CC27" s="472"/>
      <c r="CD27" s="200"/>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3"/>
      <c r="DK27" s="183"/>
      <c r="DL27" s="183"/>
      <c r="DM27" s="183"/>
      <c r="DN27" s="183"/>
      <c r="DO27" s="183"/>
    </row>
    <row r="28" spans="1:119" ht="18.75" customHeight="1" x14ac:dyDescent="0.15">
      <c r="A28" s="184"/>
      <c r="B28" s="499"/>
      <c r="C28" s="500"/>
      <c r="D28" s="501"/>
      <c r="E28" s="440" t="s">
        <v>184</v>
      </c>
      <c r="F28" s="441"/>
      <c r="G28" s="441"/>
      <c r="H28" s="441"/>
      <c r="I28" s="441"/>
      <c r="J28" s="441"/>
      <c r="K28" s="442"/>
      <c r="L28" s="443">
        <v>1</v>
      </c>
      <c r="M28" s="444"/>
      <c r="N28" s="444"/>
      <c r="O28" s="444"/>
      <c r="P28" s="445"/>
      <c r="Q28" s="443">
        <v>2460</v>
      </c>
      <c r="R28" s="444"/>
      <c r="S28" s="444"/>
      <c r="T28" s="444"/>
      <c r="U28" s="444"/>
      <c r="V28" s="445"/>
      <c r="W28" s="509"/>
      <c r="X28" s="500"/>
      <c r="Y28" s="501"/>
      <c r="Z28" s="440" t="s">
        <v>185</v>
      </c>
      <c r="AA28" s="441"/>
      <c r="AB28" s="441"/>
      <c r="AC28" s="441"/>
      <c r="AD28" s="441"/>
      <c r="AE28" s="441"/>
      <c r="AF28" s="441"/>
      <c r="AG28" s="442"/>
      <c r="AH28" s="443" t="s">
        <v>175</v>
      </c>
      <c r="AI28" s="444"/>
      <c r="AJ28" s="444"/>
      <c r="AK28" s="444"/>
      <c r="AL28" s="445"/>
      <c r="AM28" s="443" t="s">
        <v>175</v>
      </c>
      <c r="AN28" s="444"/>
      <c r="AO28" s="444"/>
      <c r="AP28" s="444"/>
      <c r="AQ28" s="444"/>
      <c r="AR28" s="445"/>
      <c r="AS28" s="443" t="s">
        <v>175</v>
      </c>
      <c r="AT28" s="444"/>
      <c r="AU28" s="444"/>
      <c r="AV28" s="444"/>
      <c r="AW28" s="444"/>
      <c r="AX28" s="446"/>
      <c r="AY28" s="450" t="s">
        <v>186</v>
      </c>
      <c r="AZ28" s="451"/>
      <c r="BA28" s="451"/>
      <c r="BB28" s="452"/>
      <c r="BC28" s="459" t="s">
        <v>48</v>
      </c>
      <c r="BD28" s="460"/>
      <c r="BE28" s="460"/>
      <c r="BF28" s="460"/>
      <c r="BG28" s="460"/>
      <c r="BH28" s="460"/>
      <c r="BI28" s="460"/>
      <c r="BJ28" s="460"/>
      <c r="BK28" s="460"/>
      <c r="BL28" s="460"/>
      <c r="BM28" s="461"/>
      <c r="BN28" s="462">
        <v>1444537</v>
      </c>
      <c r="BO28" s="463"/>
      <c r="BP28" s="463"/>
      <c r="BQ28" s="463"/>
      <c r="BR28" s="463"/>
      <c r="BS28" s="463"/>
      <c r="BT28" s="463"/>
      <c r="BU28" s="464"/>
      <c r="BV28" s="462">
        <v>1374342</v>
      </c>
      <c r="BW28" s="463"/>
      <c r="BX28" s="463"/>
      <c r="BY28" s="463"/>
      <c r="BZ28" s="463"/>
      <c r="CA28" s="463"/>
      <c r="CB28" s="463"/>
      <c r="CC28" s="464"/>
      <c r="CD28" s="198"/>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3"/>
      <c r="DK28" s="183"/>
      <c r="DL28" s="183"/>
      <c r="DM28" s="183"/>
      <c r="DN28" s="183"/>
      <c r="DO28" s="183"/>
    </row>
    <row r="29" spans="1:119" ht="18.75" customHeight="1" x14ac:dyDescent="0.15">
      <c r="A29" s="184"/>
      <c r="B29" s="499"/>
      <c r="C29" s="500"/>
      <c r="D29" s="501"/>
      <c r="E29" s="440" t="s">
        <v>187</v>
      </c>
      <c r="F29" s="441"/>
      <c r="G29" s="441"/>
      <c r="H29" s="441"/>
      <c r="I29" s="441"/>
      <c r="J29" s="441"/>
      <c r="K29" s="442"/>
      <c r="L29" s="443">
        <v>14</v>
      </c>
      <c r="M29" s="444"/>
      <c r="N29" s="444"/>
      <c r="O29" s="444"/>
      <c r="P29" s="445"/>
      <c r="Q29" s="443">
        <v>2050</v>
      </c>
      <c r="R29" s="444"/>
      <c r="S29" s="444"/>
      <c r="T29" s="444"/>
      <c r="U29" s="444"/>
      <c r="V29" s="445"/>
      <c r="W29" s="510"/>
      <c r="X29" s="511"/>
      <c r="Y29" s="512"/>
      <c r="Z29" s="440" t="s">
        <v>188</v>
      </c>
      <c r="AA29" s="441"/>
      <c r="AB29" s="441"/>
      <c r="AC29" s="441"/>
      <c r="AD29" s="441"/>
      <c r="AE29" s="441"/>
      <c r="AF29" s="441"/>
      <c r="AG29" s="442"/>
      <c r="AH29" s="443">
        <v>229</v>
      </c>
      <c r="AI29" s="444"/>
      <c r="AJ29" s="444"/>
      <c r="AK29" s="444"/>
      <c r="AL29" s="445"/>
      <c r="AM29" s="443">
        <v>751955</v>
      </c>
      <c r="AN29" s="444"/>
      <c r="AO29" s="444"/>
      <c r="AP29" s="444"/>
      <c r="AQ29" s="444"/>
      <c r="AR29" s="445"/>
      <c r="AS29" s="443">
        <v>3284</v>
      </c>
      <c r="AT29" s="444"/>
      <c r="AU29" s="444"/>
      <c r="AV29" s="444"/>
      <c r="AW29" s="444"/>
      <c r="AX29" s="446"/>
      <c r="AY29" s="453"/>
      <c r="AZ29" s="454"/>
      <c r="BA29" s="454"/>
      <c r="BB29" s="455"/>
      <c r="BC29" s="447" t="s">
        <v>189</v>
      </c>
      <c r="BD29" s="448"/>
      <c r="BE29" s="448"/>
      <c r="BF29" s="448"/>
      <c r="BG29" s="448"/>
      <c r="BH29" s="448"/>
      <c r="BI29" s="448"/>
      <c r="BJ29" s="448"/>
      <c r="BK29" s="448"/>
      <c r="BL29" s="448"/>
      <c r="BM29" s="449"/>
      <c r="BN29" s="467">
        <v>1650762</v>
      </c>
      <c r="BO29" s="468"/>
      <c r="BP29" s="468"/>
      <c r="BQ29" s="468"/>
      <c r="BR29" s="468"/>
      <c r="BS29" s="468"/>
      <c r="BT29" s="468"/>
      <c r="BU29" s="469"/>
      <c r="BV29" s="467">
        <v>1610875</v>
      </c>
      <c r="BW29" s="468"/>
      <c r="BX29" s="468"/>
      <c r="BY29" s="468"/>
      <c r="BZ29" s="468"/>
      <c r="CA29" s="468"/>
      <c r="CB29" s="468"/>
      <c r="CC29" s="469"/>
      <c r="CD29" s="200"/>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3"/>
      <c r="DK29" s="183"/>
      <c r="DL29" s="183"/>
      <c r="DM29" s="183"/>
      <c r="DN29" s="183"/>
      <c r="DO29" s="183"/>
    </row>
    <row r="30" spans="1:119" ht="18.75" customHeight="1" thickBot="1" x14ac:dyDescent="0.2">
      <c r="A30" s="184"/>
      <c r="B30" s="502"/>
      <c r="C30" s="503"/>
      <c r="D30" s="504"/>
      <c r="E30" s="513"/>
      <c r="F30" s="514"/>
      <c r="G30" s="514"/>
      <c r="H30" s="514"/>
      <c r="I30" s="514"/>
      <c r="J30" s="514"/>
      <c r="K30" s="515"/>
      <c r="L30" s="516"/>
      <c r="M30" s="517"/>
      <c r="N30" s="517"/>
      <c r="O30" s="517"/>
      <c r="P30" s="518"/>
      <c r="Q30" s="516"/>
      <c r="R30" s="517"/>
      <c r="S30" s="517"/>
      <c r="T30" s="517"/>
      <c r="U30" s="517"/>
      <c r="V30" s="518"/>
      <c r="W30" s="519" t="s">
        <v>190</v>
      </c>
      <c r="X30" s="520"/>
      <c r="Y30" s="520"/>
      <c r="Z30" s="520"/>
      <c r="AA30" s="520"/>
      <c r="AB30" s="520"/>
      <c r="AC30" s="520"/>
      <c r="AD30" s="520"/>
      <c r="AE30" s="520"/>
      <c r="AF30" s="520"/>
      <c r="AG30" s="521"/>
      <c r="AH30" s="431">
        <v>99.3</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2405830</v>
      </c>
      <c r="BO30" s="471"/>
      <c r="BP30" s="471"/>
      <c r="BQ30" s="471"/>
      <c r="BR30" s="471"/>
      <c r="BS30" s="471"/>
      <c r="BT30" s="471"/>
      <c r="BU30" s="472"/>
      <c r="BV30" s="470">
        <v>2508290</v>
      </c>
      <c r="BW30" s="471"/>
      <c r="BX30" s="471"/>
      <c r="BY30" s="471"/>
      <c r="BZ30" s="471"/>
      <c r="CA30" s="471"/>
      <c r="CB30" s="471"/>
      <c r="CC30" s="472"/>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30" t="s">
        <v>197</v>
      </c>
      <c r="D33" s="430"/>
      <c r="E33" s="429" t="s">
        <v>198</v>
      </c>
      <c r="F33" s="429"/>
      <c r="G33" s="429"/>
      <c r="H33" s="429"/>
      <c r="I33" s="429"/>
      <c r="J33" s="429"/>
      <c r="K33" s="429"/>
      <c r="L33" s="429"/>
      <c r="M33" s="429"/>
      <c r="N33" s="429"/>
      <c r="O33" s="429"/>
      <c r="P33" s="429"/>
      <c r="Q33" s="429"/>
      <c r="R33" s="429"/>
      <c r="S33" s="429"/>
      <c r="T33" s="213"/>
      <c r="U33" s="430" t="s">
        <v>197</v>
      </c>
      <c r="V33" s="430"/>
      <c r="W33" s="429" t="s">
        <v>198</v>
      </c>
      <c r="X33" s="429"/>
      <c r="Y33" s="429"/>
      <c r="Z33" s="429"/>
      <c r="AA33" s="429"/>
      <c r="AB33" s="429"/>
      <c r="AC33" s="429"/>
      <c r="AD33" s="429"/>
      <c r="AE33" s="429"/>
      <c r="AF33" s="429"/>
      <c r="AG33" s="429"/>
      <c r="AH33" s="429"/>
      <c r="AI33" s="429"/>
      <c r="AJ33" s="429"/>
      <c r="AK33" s="429"/>
      <c r="AL33" s="213"/>
      <c r="AM33" s="430" t="s">
        <v>197</v>
      </c>
      <c r="AN33" s="430"/>
      <c r="AO33" s="429" t="s">
        <v>198</v>
      </c>
      <c r="AP33" s="429"/>
      <c r="AQ33" s="429"/>
      <c r="AR33" s="429"/>
      <c r="AS33" s="429"/>
      <c r="AT33" s="429"/>
      <c r="AU33" s="429"/>
      <c r="AV33" s="429"/>
      <c r="AW33" s="429"/>
      <c r="AX33" s="429"/>
      <c r="AY33" s="429"/>
      <c r="AZ33" s="429"/>
      <c r="BA33" s="429"/>
      <c r="BB33" s="429"/>
      <c r="BC33" s="429"/>
      <c r="BD33" s="214"/>
      <c r="BE33" s="429" t="s">
        <v>199</v>
      </c>
      <c r="BF33" s="429"/>
      <c r="BG33" s="429" t="s">
        <v>200</v>
      </c>
      <c r="BH33" s="429"/>
      <c r="BI33" s="429"/>
      <c r="BJ33" s="429"/>
      <c r="BK33" s="429"/>
      <c r="BL33" s="429"/>
      <c r="BM33" s="429"/>
      <c r="BN33" s="429"/>
      <c r="BO33" s="429"/>
      <c r="BP33" s="429"/>
      <c r="BQ33" s="429"/>
      <c r="BR33" s="429"/>
      <c r="BS33" s="429"/>
      <c r="BT33" s="429"/>
      <c r="BU33" s="429"/>
      <c r="BV33" s="214"/>
      <c r="BW33" s="430" t="s">
        <v>199</v>
      </c>
      <c r="BX33" s="430"/>
      <c r="BY33" s="429" t="s">
        <v>201</v>
      </c>
      <c r="BZ33" s="429"/>
      <c r="CA33" s="429"/>
      <c r="CB33" s="429"/>
      <c r="CC33" s="429"/>
      <c r="CD33" s="429"/>
      <c r="CE33" s="429"/>
      <c r="CF33" s="429"/>
      <c r="CG33" s="429"/>
      <c r="CH33" s="429"/>
      <c r="CI33" s="429"/>
      <c r="CJ33" s="429"/>
      <c r="CK33" s="429"/>
      <c r="CL33" s="429"/>
      <c r="CM33" s="429"/>
      <c r="CN33" s="213"/>
      <c r="CO33" s="430" t="s">
        <v>197</v>
      </c>
      <c r="CP33" s="430"/>
      <c r="CQ33" s="429" t="s">
        <v>202</v>
      </c>
      <c r="CR33" s="429"/>
      <c r="CS33" s="429"/>
      <c r="CT33" s="429"/>
      <c r="CU33" s="429"/>
      <c r="CV33" s="429"/>
      <c r="CW33" s="429"/>
      <c r="CX33" s="429"/>
      <c r="CY33" s="429"/>
      <c r="CZ33" s="429"/>
      <c r="DA33" s="429"/>
      <c r="DB33" s="429"/>
      <c r="DC33" s="429"/>
      <c r="DD33" s="429"/>
      <c r="DE33" s="429"/>
      <c r="DF33" s="213"/>
      <c r="DG33" s="428" t="s">
        <v>203</v>
      </c>
      <c r="DH33" s="428"/>
      <c r="DI33" s="215"/>
      <c r="DJ33" s="183"/>
      <c r="DK33" s="183"/>
      <c r="DL33" s="183"/>
      <c r="DM33" s="183"/>
      <c r="DN33" s="183"/>
      <c r="DO33" s="183"/>
    </row>
    <row r="34" spans="1:119" ht="32.25" customHeight="1" x14ac:dyDescent="0.15">
      <c r="A34" s="184"/>
      <c r="B34" s="210"/>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1"/>
      <c r="U34" s="426">
        <f>IF(W34="","",MAX(C34:D43)+1)</f>
        <v>4</v>
      </c>
      <c r="V34" s="426"/>
      <c r="W34" s="425" t="str">
        <f>IF('各会計、関係団体の財政状況及び健全化判断比率'!B28="","",'各会計、関係団体の財政状況及び健全化判断比率'!B28)</f>
        <v>国民健康保険事業勘定特別会計</v>
      </c>
      <c r="X34" s="425"/>
      <c r="Y34" s="425"/>
      <c r="Z34" s="425"/>
      <c r="AA34" s="425"/>
      <c r="AB34" s="425"/>
      <c r="AC34" s="425"/>
      <c r="AD34" s="425"/>
      <c r="AE34" s="425"/>
      <c r="AF34" s="425"/>
      <c r="AG34" s="425"/>
      <c r="AH34" s="425"/>
      <c r="AI34" s="425"/>
      <c r="AJ34" s="425"/>
      <c r="AK34" s="425"/>
      <c r="AL34" s="211"/>
      <c r="AM34" s="426">
        <f>IF(AO34="","",MAX(C34:D43,U34:V43)+1)</f>
        <v>11</v>
      </c>
      <c r="AN34" s="426"/>
      <c r="AO34" s="425" t="str">
        <f>IF('各会計、関係団体の財政状況及び健全化判断比率'!B35="","",'各会計、関係団体の財政状況及び健全化判断比率'!B35)</f>
        <v>上水道事業会計</v>
      </c>
      <c r="AP34" s="425"/>
      <c r="AQ34" s="425"/>
      <c r="AR34" s="425"/>
      <c r="AS34" s="425"/>
      <c r="AT34" s="425"/>
      <c r="AU34" s="425"/>
      <c r="AV34" s="425"/>
      <c r="AW34" s="425"/>
      <c r="AX34" s="425"/>
      <c r="AY34" s="425"/>
      <c r="AZ34" s="425"/>
      <c r="BA34" s="425"/>
      <c r="BB34" s="425"/>
      <c r="BC34" s="425"/>
      <c r="BD34" s="211"/>
      <c r="BE34" s="426">
        <f>IF(BG34="","",MAX(C34:D43,U34:V43,AM34:AN43)+1)</f>
        <v>12</v>
      </c>
      <c r="BF34" s="426"/>
      <c r="BG34" s="425" t="str">
        <f>IF('各会計、関係団体の財政状況及び健全化判断比率'!B36="","",'各会計、関係団体の財政状況及び健全化判断比率'!B36)</f>
        <v>下水道事業特別会計</v>
      </c>
      <c r="BH34" s="425"/>
      <c r="BI34" s="425"/>
      <c r="BJ34" s="425"/>
      <c r="BK34" s="425"/>
      <c r="BL34" s="425"/>
      <c r="BM34" s="425"/>
      <c r="BN34" s="425"/>
      <c r="BO34" s="425"/>
      <c r="BP34" s="425"/>
      <c r="BQ34" s="425"/>
      <c r="BR34" s="425"/>
      <c r="BS34" s="425"/>
      <c r="BT34" s="425"/>
      <c r="BU34" s="425"/>
      <c r="BV34" s="211"/>
      <c r="BW34" s="426">
        <f>IF(BY34="","",MAX(C34:D43,U34:V43,AM34:AN43,BE34:BF43)+1)</f>
        <v>13</v>
      </c>
      <c r="BX34" s="426"/>
      <c r="BY34" s="425" t="str">
        <f>IF('各会計、関係団体の財政状況及び健全化判断比率'!B68="","",'各会計、関係団体の財政状況及び健全化判断比率'!B68)</f>
        <v>島根県市町村総合事務組合（普通会計）</v>
      </c>
      <c r="BZ34" s="425"/>
      <c r="CA34" s="425"/>
      <c r="CB34" s="425"/>
      <c r="CC34" s="425"/>
      <c r="CD34" s="425"/>
      <c r="CE34" s="425"/>
      <c r="CF34" s="425"/>
      <c r="CG34" s="425"/>
      <c r="CH34" s="425"/>
      <c r="CI34" s="425"/>
      <c r="CJ34" s="425"/>
      <c r="CK34" s="425"/>
      <c r="CL34" s="425"/>
      <c r="CM34" s="425"/>
      <c r="CN34" s="211"/>
      <c r="CO34" s="426">
        <f>IF(CQ34="","",MAX(C34:D43,U34:V43,AM34:AN43,BE34:BF43,BW34:BX43)+1)</f>
        <v>20</v>
      </c>
      <c r="CP34" s="426"/>
      <c r="CQ34" s="425" t="str">
        <f>IF('各会計、関係団体の財政状況及び健全化判断比率'!BS7="","",'各会計、関係団体の財政状況及び健全化判断比率'!BS7)</f>
        <v>隠岐の島町文化振興財団</v>
      </c>
      <c r="CR34" s="425"/>
      <c r="CS34" s="425"/>
      <c r="CT34" s="425"/>
      <c r="CU34" s="425"/>
      <c r="CV34" s="425"/>
      <c r="CW34" s="425"/>
      <c r="CX34" s="425"/>
      <c r="CY34" s="425"/>
      <c r="CZ34" s="425"/>
      <c r="DA34" s="425"/>
      <c r="DB34" s="425"/>
      <c r="DC34" s="425"/>
      <c r="DD34" s="425"/>
      <c r="DE34" s="425"/>
      <c r="DF34" s="208"/>
      <c r="DG34" s="427" t="str">
        <f>IF('各会計、関係団体の財政状況及び健全化判断比率'!BR7="","",'各会計、関係団体の財政状況及び健全化判断比率'!BR7)</f>
        <v/>
      </c>
      <c r="DH34" s="427"/>
      <c r="DI34" s="215"/>
      <c r="DJ34" s="183"/>
      <c r="DK34" s="183"/>
      <c r="DL34" s="183"/>
      <c r="DM34" s="183"/>
      <c r="DN34" s="183"/>
      <c r="DO34" s="183"/>
    </row>
    <row r="35" spans="1:119" ht="32.25" customHeight="1" x14ac:dyDescent="0.15">
      <c r="A35" s="184"/>
      <c r="B35" s="210"/>
      <c r="C35" s="426">
        <f>IF(E35="","",C34+1)</f>
        <v>2</v>
      </c>
      <c r="D35" s="426"/>
      <c r="E35" s="425" t="str">
        <f>IF('各会計、関係団体の財政状況及び健全化判断比率'!B8="","",'各会計、関係団体の財政状況及び健全化判断比率'!B8)</f>
        <v>布施へき地診療施設事業特別会計</v>
      </c>
      <c r="F35" s="425"/>
      <c r="G35" s="425"/>
      <c r="H35" s="425"/>
      <c r="I35" s="425"/>
      <c r="J35" s="425"/>
      <c r="K35" s="425"/>
      <c r="L35" s="425"/>
      <c r="M35" s="425"/>
      <c r="N35" s="425"/>
      <c r="O35" s="425"/>
      <c r="P35" s="425"/>
      <c r="Q35" s="425"/>
      <c r="R35" s="425"/>
      <c r="S35" s="425"/>
      <c r="T35" s="211"/>
      <c r="U35" s="426">
        <f>IF(W35="","",U34+1)</f>
        <v>5</v>
      </c>
      <c r="V35" s="426"/>
      <c r="W35" s="425" t="str">
        <f>IF('各会計、関係団体の財政状況及び健全化判断比率'!B29="","",'各会計、関係団体の財政状況及び健全化判断比率'!B29)</f>
        <v>国民健康保険施設勘定（中村診療所）特別会計</v>
      </c>
      <c r="X35" s="425"/>
      <c r="Y35" s="425"/>
      <c r="Z35" s="425"/>
      <c r="AA35" s="425"/>
      <c r="AB35" s="425"/>
      <c r="AC35" s="425"/>
      <c r="AD35" s="425"/>
      <c r="AE35" s="425"/>
      <c r="AF35" s="425"/>
      <c r="AG35" s="425"/>
      <c r="AH35" s="425"/>
      <c r="AI35" s="425"/>
      <c r="AJ35" s="425"/>
      <c r="AK35" s="425"/>
      <c r="AL35" s="211"/>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1"/>
      <c r="BE35" s="426" t="str">
        <f t="shared" ref="BE35:BE43" si="1">IF(BG35="","",BE34+1)</f>
        <v/>
      </c>
      <c r="BF35" s="426"/>
      <c r="BG35" s="425"/>
      <c r="BH35" s="425"/>
      <c r="BI35" s="425"/>
      <c r="BJ35" s="425"/>
      <c r="BK35" s="425"/>
      <c r="BL35" s="425"/>
      <c r="BM35" s="425"/>
      <c r="BN35" s="425"/>
      <c r="BO35" s="425"/>
      <c r="BP35" s="425"/>
      <c r="BQ35" s="425"/>
      <c r="BR35" s="425"/>
      <c r="BS35" s="425"/>
      <c r="BT35" s="425"/>
      <c r="BU35" s="425"/>
      <c r="BV35" s="211"/>
      <c r="BW35" s="426">
        <f t="shared" ref="BW35:BW43" si="2">IF(BY35="","",BW34+1)</f>
        <v>14</v>
      </c>
      <c r="BX35" s="426"/>
      <c r="BY35" s="425" t="str">
        <f>IF('各会計、関係団体の財政状況及び健全化判断比率'!B69="","",'各会計、関係団体の財政状況及び健全化判断比率'!B69)</f>
        <v>隠岐広域連合（普通会計）</v>
      </c>
      <c r="BZ35" s="425"/>
      <c r="CA35" s="425"/>
      <c r="CB35" s="425"/>
      <c r="CC35" s="425"/>
      <c r="CD35" s="425"/>
      <c r="CE35" s="425"/>
      <c r="CF35" s="425"/>
      <c r="CG35" s="425"/>
      <c r="CH35" s="425"/>
      <c r="CI35" s="425"/>
      <c r="CJ35" s="425"/>
      <c r="CK35" s="425"/>
      <c r="CL35" s="425"/>
      <c r="CM35" s="425"/>
      <c r="CN35" s="211"/>
      <c r="CO35" s="426">
        <f t="shared" ref="CO35:CO43" si="3">IF(CQ35="","",CO34+1)</f>
        <v>21</v>
      </c>
      <c r="CP35" s="426"/>
      <c r="CQ35" s="425" t="str">
        <f>IF('各会計、関係団体の財政状況及び健全化判断比率'!BS8="","",'各会計、関係団体の財政状況及び健全化判断比率'!BS8)</f>
        <v>ふせの里</v>
      </c>
      <c r="CR35" s="425"/>
      <c r="CS35" s="425"/>
      <c r="CT35" s="425"/>
      <c r="CU35" s="425"/>
      <c r="CV35" s="425"/>
      <c r="CW35" s="425"/>
      <c r="CX35" s="425"/>
      <c r="CY35" s="425"/>
      <c r="CZ35" s="425"/>
      <c r="DA35" s="425"/>
      <c r="DB35" s="425"/>
      <c r="DC35" s="425"/>
      <c r="DD35" s="425"/>
      <c r="DE35" s="425"/>
      <c r="DF35" s="208"/>
      <c r="DG35" s="427" t="str">
        <f>IF('各会計、関係団体の財政状況及び健全化判断比率'!BR8="","",'各会計、関係団体の財政状況及び健全化判断比率'!BR8)</f>
        <v/>
      </c>
      <c r="DH35" s="427"/>
      <c r="DI35" s="215"/>
      <c r="DJ35" s="183"/>
      <c r="DK35" s="183"/>
      <c r="DL35" s="183"/>
      <c r="DM35" s="183"/>
      <c r="DN35" s="183"/>
      <c r="DO35" s="183"/>
    </row>
    <row r="36" spans="1:119" ht="32.25" customHeight="1" x14ac:dyDescent="0.15">
      <c r="A36" s="184"/>
      <c r="B36" s="210"/>
      <c r="C36" s="426">
        <f>IF(E36="","",C35+1)</f>
        <v>3</v>
      </c>
      <c r="D36" s="426"/>
      <c r="E36" s="425" t="str">
        <f>IF('各会計、関係団体の財政状況及び健全化判断比率'!B9="","",'各会計、関係団体の財政状況及び健全化判断比率'!B9)</f>
        <v>五箇へき地診療施設事業特別会計</v>
      </c>
      <c r="F36" s="425"/>
      <c r="G36" s="425"/>
      <c r="H36" s="425"/>
      <c r="I36" s="425"/>
      <c r="J36" s="425"/>
      <c r="K36" s="425"/>
      <c r="L36" s="425"/>
      <c r="M36" s="425"/>
      <c r="N36" s="425"/>
      <c r="O36" s="425"/>
      <c r="P36" s="425"/>
      <c r="Q36" s="425"/>
      <c r="R36" s="425"/>
      <c r="S36" s="425"/>
      <c r="T36" s="211"/>
      <c r="U36" s="426">
        <f t="shared" ref="U36:U43" si="4">IF(W36="","",U35+1)</f>
        <v>6</v>
      </c>
      <c r="V36" s="426"/>
      <c r="W36" s="425" t="str">
        <f>IF('各会計、関係団体の財政状況及び健全化判断比率'!B30="","",'各会計、関係団体の財政状況及び健全化判断比率'!B30)</f>
        <v>国民健康保険施設勘定（五箇診療所）特別会計</v>
      </c>
      <c r="X36" s="425"/>
      <c r="Y36" s="425"/>
      <c r="Z36" s="425"/>
      <c r="AA36" s="425"/>
      <c r="AB36" s="425"/>
      <c r="AC36" s="425"/>
      <c r="AD36" s="425"/>
      <c r="AE36" s="425"/>
      <c r="AF36" s="425"/>
      <c r="AG36" s="425"/>
      <c r="AH36" s="425"/>
      <c r="AI36" s="425"/>
      <c r="AJ36" s="425"/>
      <c r="AK36" s="425"/>
      <c r="AL36" s="211"/>
      <c r="AM36" s="426" t="str">
        <f t="shared" si="0"/>
        <v/>
      </c>
      <c r="AN36" s="426"/>
      <c r="AO36" s="425"/>
      <c r="AP36" s="425"/>
      <c r="AQ36" s="425"/>
      <c r="AR36" s="425"/>
      <c r="AS36" s="425"/>
      <c r="AT36" s="425"/>
      <c r="AU36" s="425"/>
      <c r="AV36" s="425"/>
      <c r="AW36" s="425"/>
      <c r="AX36" s="425"/>
      <c r="AY36" s="425"/>
      <c r="AZ36" s="425"/>
      <c r="BA36" s="425"/>
      <c r="BB36" s="425"/>
      <c r="BC36" s="425"/>
      <c r="BD36" s="211"/>
      <c r="BE36" s="426" t="str">
        <f t="shared" si="1"/>
        <v/>
      </c>
      <c r="BF36" s="426"/>
      <c r="BG36" s="425"/>
      <c r="BH36" s="425"/>
      <c r="BI36" s="425"/>
      <c r="BJ36" s="425"/>
      <c r="BK36" s="425"/>
      <c r="BL36" s="425"/>
      <c r="BM36" s="425"/>
      <c r="BN36" s="425"/>
      <c r="BO36" s="425"/>
      <c r="BP36" s="425"/>
      <c r="BQ36" s="425"/>
      <c r="BR36" s="425"/>
      <c r="BS36" s="425"/>
      <c r="BT36" s="425"/>
      <c r="BU36" s="425"/>
      <c r="BV36" s="211"/>
      <c r="BW36" s="426">
        <f t="shared" si="2"/>
        <v>15</v>
      </c>
      <c r="BX36" s="426"/>
      <c r="BY36" s="425" t="str">
        <f>IF('各会計、関係団体の財政状況及び健全化判断比率'!B70="","",'各会計、関係団体の財政状況及び健全化判断比率'!B70)</f>
        <v>隠岐広域連合（介護）</v>
      </c>
      <c r="BZ36" s="425"/>
      <c r="CA36" s="425"/>
      <c r="CB36" s="425"/>
      <c r="CC36" s="425"/>
      <c r="CD36" s="425"/>
      <c r="CE36" s="425"/>
      <c r="CF36" s="425"/>
      <c r="CG36" s="425"/>
      <c r="CH36" s="425"/>
      <c r="CI36" s="425"/>
      <c r="CJ36" s="425"/>
      <c r="CK36" s="425"/>
      <c r="CL36" s="425"/>
      <c r="CM36" s="425"/>
      <c r="CN36" s="211"/>
      <c r="CO36" s="426">
        <f t="shared" si="3"/>
        <v>22</v>
      </c>
      <c r="CP36" s="426"/>
      <c r="CQ36" s="425" t="str">
        <f>IF('各会計、関係団体の財政状況及び健全化判断比率'!BS9="","",'各会計、関係団体の財政状況及び健全化判断比率'!BS9)</f>
        <v>隠岐の島町農業公社</v>
      </c>
      <c r="CR36" s="425"/>
      <c r="CS36" s="425"/>
      <c r="CT36" s="425"/>
      <c r="CU36" s="425"/>
      <c r="CV36" s="425"/>
      <c r="CW36" s="425"/>
      <c r="CX36" s="425"/>
      <c r="CY36" s="425"/>
      <c r="CZ36" s="425"/>
      <c r="DA36" s="425"/>
      <c r="DB36" s="425"/>
      <c r="DC36" s="425"/>
      <c r="DD36" s="425"/>
      <c r="DE36" s="425"/>
      <c r="DF36" s="208"/>
      <c r="DG36" s="427" t="str">
        <f>IF('各会計、関係団体の財政状況及び健全化判断比率'!BR9="","",'各会計、関係団体の財政状況及び健全化判断比率'!BR9)</f>
        <v/>
      </c>
      <c r="DH36" s="427"/>
      <c r="DI36" s="215"/>
      <c r="DJ36" s="183"/>
      <c r="DK36" s="183"/>
      <c r="DL36" s="183"/>
      <c r="DM36" s="183"/>
      <c r="DN36" s="183"/>
      <c r="DO36" s="183"/>
    </row>
    <row r="37" spans="1:119" ht="32.25" customHeight="1" x14ac:dyDescent="0.15">
      <c r="A37" s="184"/>
      <c r="B37" s="210"/>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1"/>
      <c r="U37" s="426">
        <f t="shared" si="4"/>
        <v>7</v>
      </c>
      <c r="V37" s="426"/>
      <c r="W37" s="425" t="str">
        <f>IF('各会計、関係団体の財政状況及び健全化判断比率'!B31="","",'各会計、関係団体の財政状況及び健全化判断比率'!B31)</f>
        <v>国民健康保険施設勘定（都万診療所）特別会計</v>
      </c>
      <c r="X37" s="425"/>
      <c r="Y37" s="425"/>
      <c r="Z37" s="425"/>
      <c r="AA37" s="425"/>
      <c r="AB37" s="425"/>
      <c r="AC37" s="425"/>
      <c r="AD37" s="425"/>
      <c r="AE37" s="425"/>
      <c r="AF37" s="425"/>
      <c r="AG37" s="425"/>
      <c r="AH37" s="425"/>
      <c r="AI37" s="425"/>
      <c r="AJ37" s="425"/>
      <c r="AK37" s="425"/>
      <c r="AL37" s="211"/>
      <c r="AM37" s="426" t="str">
        <f t="shared" si="0"/>
        <v/>
      </c>
      <c r="AN37" s="426"/>
      <c r="AO37" s="425"/>
      <c r="AP37" s="425"/>
      <c r="AQ37" s="425"/>
      <c r="AR37" s="425"/>
      <c r="AS37" s="425"/>
      <c r="AT37" s="425"/>
      <c r="AU37" s="425"/>
      <c r="AV37" s="425"/>
      <c r="AW37" s="425"/>
      <c r="AX37" s="425"/>
      <c r="AY37" s="425"/>
      <c r="AZ37" s="425"/>
      <c r="BA37" s="425"/>
      <c r="BB37" s="425"/>
      <c r="BC37" s="425"/>
      <c r="BD37" s="211"/>
      <c r="BE37" s="426" t="str">
        <f t="shared" si="1"/>
        <v/>
      </c>
      <c r="BF37" s="426"/>
      <c r="BG37" s="425"/>
      <c r="BH37" s="425"/>
      <c r="BI37" s="425"/>
      <c r="BJ37" s="425"/>
      <c r="BK37" s="425"/>
      <c r="BL37" s="425"/>
      <c r="BM37" s="425"/>
      <c r="BN37" s="425"/>
      <c r="BO37" s="425"/>
      <c r="BP37" s="425"/>
      <c r="BQ37" s="425"/>
      <c r="BR37" s="425"/>
      <c r="BS37" s="425"/>
      <c r="BT37" s="425"/>
      <c r="BU37" s="425"/>
      <c r="BV37" s="211"/>
      <c r="BW37" s="426">
        <f t="shared" si="2"/>
        <v>16</v>
      </c>
      <c r="BX37" s="426"/>
      <c r="BY37" s="425" t="str">
        <f>IF('各会計、関係団体の財政状況及び健全化判断比率'!B71="","",'各会計、関係団体の財政状況及び健全化判断比率'!B71)</f>
        <v>島根県後期高齢者医療広域連合（普通会計）</v>
      </c>
      <c r="BZ37" s="425"/>
      <c r="CA37" s="425"/>
      <c r="CB37" s="425"/>
      <c r="CC37" s="425"/>
      <c r="CD37" s="425"/>
      <c r="CE37" s="425"/>
      <c r="CF37" s="425"/>
      <c r="CG37" s="425"/>
      <c r="CH37" s="425"/>
      <c r="CI37" s="425"/>
      <c r="CJ37" s="425"/>
      <c r="CK37" s="425"/>
      <c r="CL37" s="425"/>
      <c r="CM37" s="425"/>
      <c r="CN37" s="211"/>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08"/>
      <c r="DG37" s="427" t="str">
        <f>IF('各会計、関係団体の財政状況及び健全化判断比率'!BR10="","",'各会計、関係団体の財政状況及び健全化判断比率'!BR10)</f>
        <v/>
      </c>
      <c r="DH37" s="427"/>
      <c r="DI37" s="215"/>
      <c r="DJ37" s="183"/>
      <c r="DK37" s="183"/>
      <c r="DL37" s="183"/>
      <c r="DM37" s="183"/>
      <c r="DN37" s="183"/>
      <c r="DO37" s="183"/>
    </row>
    <row r="38" spans="1:119" ht="32.25" customHeight="1" x14ac:dyDescent="0.15">
      <c r="A38" s="184"/>
      <c r="B38" s="210"/>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1"/>
      <c r="U38" s="426">
        <f t="shared" si="4"/>
        <v>8</v>
      </c>
      <c r="V38" s="426"/>
      <c r="W38" s="425" t="str">
        <f>IF('各会計、関係団体の財政状況及び健全化判断比率'!B32="","",'各会計、関係団体の財政状況及び健全化判断比率'!B32)</f>
        <v>後期高齢者医療保険事業特別会計</v>
      </c>
      <c r="X38" s="425"/>
      <c r="Y38" s="425"/>
      <c r="Z38" s="425"/>
      <c r="AA38" s="425"/>
      <c r="AB38" s="425"/>
      <c r="AC38" s="425"/>
      <c r="AD38" s="425"/>
      <c r="AE38" s="425"/>
      <c r="AF38" s="425"/>
      <c r="AG38" s="425"/>
      <c r="AH38" s="425"/>
      <c r="AI38" s="425"/>
      <c r="AJ38" s="425"/>
      <c r="AK38" s="425"/>
      <c r="AL38" s="211"/>
      <c r="AM38" s="426" t="str">
        <f t="shared" si="0"/>
        <v/>
      </c>
      <c r="AN38" s="426"/>
      <c r="AO38" s="425"/>
      <c r="AP38" s="425"/>
      <c r="AQ38" s="425"/>
      <c r="AR38" s="425"/>
      <c r="AS38" s="425"/>
      <c r="AT38" s="425"/>
      <c r="AU38" s="425"/>
      <c r="AV38" s="425"/>
      <c r="AW38" s="425"/>
      <c r="AX38" s="425"/>
      <c r="AY38" s="425"/>
      <c r="AZ38" s="425"/>
      <c r="BA38" s="425"/>
      <c r="BB38" s="425"/>
      <c r="BC38" s="425"/>
      <c r="BD38" s="211"/>
      <c r="BE38" s="426" t="str">
        <f t="shared" si="1"/>
        <v/>
      </c>
      <c r="BF38" s="426"/>
      <c r="BG38" s="425"/>
      <c r="BH38" s="425"/>
      <c r="BI38" s="425"/>
      <c r="BJ38" s="425"/>
      <c r="BK38" s="425"/>
      <c r="BL38" s="425"/>
      <c r="BM38" s="425"/>
      <c r="BN38" s="425"/>
      <c r="BO38" s="425"/>
      <c r="BP38" s="425"/>
      <c r="BQ38" s="425"/>
      <c r="BR38" s="425"/>
      <c r="BS38" s="425"/>
      <c r="BT38" s="425"/>
      <c r="BU38" s="425"/>
      <c r="BV38" s="211"/>
      <c r="BW38" s="426">
        <f t="shared" si="2"/>
        <v>17</v>
      </c>
      <c r="BX38" s="426"/>
      <c r="BY38" s="425" t="str">
        <f>IF('各会計、関係団体の財政状況及び健全化判断比率'!B72="","",'各会計、関係団体の財政状況及び健全化判断比率'!B72)</f>
        <v>島根県後期高齢者医療広域連合（後期高齢）</v>
      </c>
      <c r="BZ38" s="425"/>
      <c r="CA38" s="425"/>
      <c r="CB38" s="425"/>
      <c r="CC38" s="425"/>
      <c r="CD38" s="425"/>
      <c r="CE38" s="425"/>
      <c r="CF38" s="425"/>
      <c r="CG38" s="425"/>
      <c r="CH38" s="425"/>
      <c r="CI38" s="425"/>
      <c r="CJ38" s="425"/>
      <c r="CK38" s="425"/>
      <c r="CL38" s="425"/>
      <c r="CM38" s="425"/>
      <c r="CN38" s="211"/>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08"/>
      <c r="DG38" s="427" t="str">
        <f>IF('各会計、関係団体の財政状況及び健全化判断比率'!BR11="","",'各会計、関係団体の財政状況及び健全化判断比率'!BR11)</f>
        <v/>
      </c>
      <c r="DH38" s="427"/>
      <c r="DI38" s="215"/>
      <c r="DJ38" s="183"/>
      <c r="DK38" s="183"/>
      <c r="DL38" s="183"/>
      <c r="DM38" s="183"/>
      <c r="DN38" s="183"/>
      <c r="DO38" s="183"/>
    </row>
    <row r="39" spans="1:119" ht="32.25" customHeight="1" x14ac:dyDescent="0.15">
      <c r="A39" s="184"/>
      <c r="B39" s="210"/>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1"/>
      <c r="U39" s="426">
        <f t="shared" si="4"/>
        <v>9</v>
      </c>
      <c r="V39" s="426"/>
      <c r="W39" s="425" t="str">
        <f>IF('各会計、関係団体の財政状況及び健全化判断比率'!B33="","",'各会計、関係団体の財政状況及び健全化判断比率'!B33)</f>
        <v>訪問看護事業特別会計</v>
      </c>
      <c r="X39" s="425"/>
      <c r="Y39" s="425"/>
      <c r="Z39" s="425"/>
      <c r="AA39" s="425"/>
      <c r="AB39" s="425"/>
      <c r="AC39" s="425"/>
      <c r="AD39" s="425"/>
      <c r="AE39" s="425"/>
      <c r="AF39" s="425"/>
      <c r="AG39" s="425"/>
      <c r="AH39" s="425"/>
      <c r="AI39" s="425"/>
      <c r="AJ39" s="425"/>
      <c r="AK39" s="425"/>
      <c r="AL39" s="211"/>
      <c r="AM39" s="426" t="str">
        <f t="shared" si="0"/>
        <v/>
      </c>
      <c r="AN39" s="426"/>
      <c r="AO39" s="425"/>
      <c r="AP39" s="425"/>
      <c r="AQ39" s="425"/>
      <c r="AR39" s="425"/>
      <c r="AS39" s="425"/>
      <c r="AT39" s="425"/>
      <c r="AU39" s="425"/>
      <c r="AV39" s="425"/>
      <c r="AW39" s="425"/>
      <c r="AX39" s="425"/>
      <c r="AY39" s="425"/>
      <c r="AZ39" s="425"/>
      <c r="BA39" s="425"/>
      <c r="BB39" s="425"/>
      <c r="BC39" s="425"/>
      <c r="BD39" s="211"/>
      <c r="BE39" s="426" t="str">
        <f t="shared" si="1"/>
        <v/>
      </c>
      <c r="BF39" s="426"/>
      <c r="BG39" s="425"/>
      <c r="BH39" s="425"/>
      <c r="BI39" s="425"/>
      <c r="BJ39" s="425"/>
      <c r="BK39" s="425"/>
      <c r="BL39" s="425"/>
      <c r="BM39" s="425"/>
      <c r="BN39" s="425"/>
      <c r="BO39" s="425"/>
      <c r="BP39" s="425"/>
      <c r="BQ39" s="425"/>
      <c r="BR39" s="425"/>
      <c r="BS39" s="425"/>
      <c r="BT39" s="425"/>
      <c r="BU39" s="425"/>
      <c r="BV39" s="211"/>
      <c r="BW39" s="426">
        <f t="shared" si="2"/>
        <v>18</v>
      </c>
      <c r="BX39" s="426"/>
      <c r="BY39" s="425" t="str">
        <f>IF('各会計、関係団体の財政状況及び健全化判断比率'!B73="","",'各会計、関係団体の財政状況及び健全化判断比率'!B73)</f>
        <v>隠岐広域連合（隠岐病院）</v>
      </c>
      <c r="BZ39" s="425"/>
      <c r="CA39" s="425"/>
      <c r="CB39" s="425"/>
      <c r="CC39" s="425"/>
      <c r="CD39" s="425"/>
      <c r="CE39" s="425"/>
      <c r="CF39" s="425"/>
      <c r="CG39" s="425"/>
      <c r="CH39" s="425"/>
      <c r="CI39" s="425"/>
      <c r="CJ39" s="425"/>
      <c r="CK39" s="425"/>
      <c r="CL39" s="425"/>
      <c r="CM39" s="425"/>
      <c r="CN39" s="211"/>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08"/>
      <c r="DG39" s="427" t="str">
        <f>IF('各会計、関係団体の財政状況及び健全化判断比率'!BR12="","",'各会計、関係団体の財政状況及び健全化判断比率'!BR12)</f>
        <v/>
      </c>
      <c r="DH39" s="427"/>
      <c r="DI39" s="215"/>
      <c r="DJ39" s="183"/>
      <c r="DK39" s="183"/>
      <c r="DL39" s="183"/>
      <c r="DM39" s="183"/>
      <c r="DN39" s="183"/>
      <c r="DO39" s="183"/>
    </row>
    <row r="40" spans="1:119" ht="32.25" customHeight="1" x14ac:dyDescent="0.15">
      <c r="A40" s="184"/>
      <c r="B40" s="210"/>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1"/>
      <c r="U40" s="426">
        <f t="shared" si="4"/>
        <v>10</v>
      </c>
      <c r="V40" s="426"/>
      <c r="W40" s="425" t="str">
        <f>IF('各会計、関係団体の財政状況及び健全化判断比率'!B34="","",'各会計、関係団体の財政状況及び健全化判断比率'!B34)</f>
        <v>駐車場事業特別会計</v>
      </c>
      <c r="X40" s="425"/>
      <c r="Y40" s="425"/>
      <c r="Z40" s="425"/>
      <c r="AA40" s="425"/>
      <c r="AB40" s="425"/>
      <c r="AC40" s="425"/>
      <c r="AD40" s="425"/>
      <c r="AE40" s="425"/>
      <c r="AF40" s="425"/>
      <c r="AG40" s="425"/>
      <c r="AH40" s="425"/>
      <c r="AI40" s="425"/>
      <c r="AJ40" s="425"/>
      <c r="AK40" s="425"/>
      <c r="AL40" s="211"/>
      <c r="AM40" s="426" t="str">
        <f t="shared" si="0"/>
        <v/>
      </c>
      <c r="AN40" s="426"/>
      <c r="AO40" s="425"/>
      <c r="AP40" s="425"/>
      <c r="AQ40" s="425"/>
      <c r="AR40" s="425"/>
      <c r="AS40" s="425"/>
      <c r="AT40" s="425"/>
      <c r="AU40" s="425"/>
      <c r="AV40" s="425"/>
      <c r="AW40" s="425"/>
      <c r="AX40" s="425"/>
      <c r="AY40" s="425"/>
      <c r="AZ40" s="425"/>
      <c r="BA40" s="425"/>
      <c r="BB40" s="425"/>
      <c r="BC40" s="425"/>
      <c r="BD40" s="211"/>
      <c r="BE40" s="426" t="str">
        <f t="shared" si="1"/>
        <v/>
      </c>
      <c r="BF40" s="426"/>
      <c r="BG40" s="425"/>
      <c r="BH40" s="425"/>
      <c r="BI40" s="425"/>
      <c r="BJ40" s="425"/>
      <c r="BK40" s="425"/>
      <c r="BL40" s="425"/>
      <c r="BM40" s="425"/>
      <c r="BN40" s="425"/>
      <c r="BO40" s="425"/>
      <c r="BP40" s="425"/>
      <c r="BQ40" s="425"/>
      <c r="BR40" s="425"/>
      <c r="BS40" s="425"/>
      <c r="BT40" s="425"/>
      <c r="BU40" s="425"/>
      <c r="BV40" s="211"/>
      <c r="BW40" s="426">
        <f t="shared" si="2"/>
        <v>19</v>
      </c>
      <c r="BX40" s="426"/>
      <c r="BY40" s="425" t="str">
        <f>IF('各会計、関係団体の財政状況及び健全化判断比率'!B74="","",'各会計、関係団体の財政状況及び健全化判断比率'!B74)</f>
        <v>隠岐広域連合（島前病院）</v>
      </c>
      <c r="BZ40" s="425"/>
      <c r="CA40" s="425"/>
      <c r="CB40" s="425"/>
      <c r="CC40" s="425"/>
      <c r="CD40" s="425"/>
      <c r="CE40" s="425"/>
      <c r="CF40" s="425"/>
      <c r="CG40" s="425"/>
      <c r="CH40" s="425"/>
      <c r="CI40" s="425"/>
      <c r="CJ40" s="425"/>
      <c r="CK40" s="425"/>
      <c r="CL40" s="425"/>
      <c r="CM40" s="425"/>
      <c r="CN40" s="211"/>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08"/>
      <c r="DG40" s="427" t="str">
        <f>IF('各会計、関係団体の財政状況及び健全化判断比率'!BR13="","",'各会計、関係団体の財政状況及び健全化判断比率'!BR13)</f>
        <v/>
      </c>
      <c r="DH40" s="427"/>
      <c r="DI40" s="215"/>
      <c r="DJ40" s="183"/>
      <c r="DK40" s="183"/>
      <c r="DL40" s="183"/>
      <c r="DM40" s="183"/>
      <c r="DN40" s="183"/>
      <c r="DO40" s="183"/>
    </row>
    <row r="41" spans="1:119" ht="32.25" customHeight="1" x14ac:dyDescent="0.15">
      <c r="A41" s="184"/>
      <c r="B41" s="210"/>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1"/>
      <c r="U41" s="426" t="str">
        <f t="shared" si="4"/>
        <v/>
      </c>
      <c r="V41" s="426"/>
      <c r="W41" s="425"/>
      <c r="X41" s="425"/>
      <c r="Y41" s="425"/>
      <c r="Z41" s="425"/>
      <c r="AA41" s="425"/>
      <c r="AB41" s="425"/>
      <c r="AC41" s="425"/>
      <c r="AD41" s="425"/>
      <c r="AE41" s="425"/>
      <c r="AF41" s="425"/>
      <c r="AG41" s="425"/>
      <c r="AH41" s="425"/>
      <c r="AI41" s="425"/>
      <c r="AJ41" s="425"/>
      <c r="AK41" s="425"/>
      <c r="AL41" s="211"/>
      <c r="AM41" s="426" t="str">
        <f t="shared" si="0"/>
        <v/>
      </c>
      <c r="AN41" s="426"/>
      <c r="AO41" s="425"/>
      <c r="AP41" s="425"/>
      <c r="AQ41" s="425"/>
      <c r="AR41" s="425"/>
      <c r="AS41" s="425"/>
      <c r="AT41" s="425"/>
      <c r="AU41" s="425"/>
      <c r="AV41" s="425"/>
      <c r="AW41" s="425"/>
      <c r="AX41" s="425"/>
      <c r="AY41" s="425"/>
      <c r="AZ41" s="425"/>
      <c r="BA41" s="425"/>
      <c r="BB41" s="425"/>
      <c r="BC41" s="425"/>
      <c r="BD41" s="211"/>
      <c r="BE41" s="426" t="str">
        <f t="shared" si="1"/>
        <v/>
      </c>
      <c r="BF41" s="426"/>
      <c r="BG41" s="425"/>
      <c r="BH41" s="425"/>
      <c r="BI41" s="425"/>
      <c r="BJ41" s="425"/>
      <c r="BK41" s="425"/>
      <c r="BL41" s="425"/>
      <c r="BM41" s="425"/>
      <c r="BN41" s="425"/>
      <c r="BO41" s="425"/>
      <c r="BP41" s="425"/>
      <c r="BQ41" s="425"/>
      <c r="BR41" s="425"/>
      <c r="BS41" s="425"/>
      <c r="BT41" s="425"/>
      <c r="BU41" s="425"/>
      <c r="BV41" s="211"/>
      <c r="BW41" s="426" t="str">
        <f t="shared" si="2"/>
        <v/>
      </c>
      <c r="BX41" s="426"/>
      <c r="BY41" s="425" t="str">
        <f>IF('各会計、関係団体の財政状況及び健全化判断比率'!B75="","",'各会計、関係団体の財政状況及び健全化判断比率'!B75)</f>
        <v/>
      </c>
      <c r="BZ41" s="425"/>
      <c r="CA41" s="425"/>
      <c r="CB41" s="425"/>
      <c r="CC41" s="425"/>
      <c r="CD41" s="425"/>
      <c r="CE41" s="425"/>
      <c r="CF41" s="425"/>
      <c r="CG41" s="425"/>
      <c r="CH41" s="425"/>
      <c r="CI41" s="425"/>
      <c r="CJ41" s="425"/>
      <c r="CK41" s="425"/>
      <c r="CL41" s="425"/>
      <c r="CM41" s="425"/>
      <c r="CN41" s="211"/>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08"/>
      <c r="DG41" s="427" t="str">
        <f>IF('各会計、関係団体の財政状況及び健全化判断比率'!BR14="","",'各会計、関係団体の財政状況及び健全化判断比率'!BR14)</f>
        <v/>
      </c>
      <c r="DH41" s="427"/>
      <c r="DI41" s="215"/>
      <c r="DJ41" s="183"/>
      <c r="DK41" s="183"/>
      <c r="DL41" s="183"/>
      <c r="DM41" s="183"/>
      <c r="DN41" s="183"/>
      <c r="DO41" s="183"/>
    </row>
    <row r="42" spans="1:119" ht="32.25" customHeight="1" x14ac:dyDescent="0.15">
      <c r="A42" s="183"/>
      <c r="B42" s="210"/>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1"/>
      <c r="U42" s="426" t="str">
        <f t="shared" si="4"/>
        <v/>
      </c>
      <c r="V42" s="426"/>
      <c r="W42" s="425"/>
      <c r="X42" s="425"/>
      <c r="Y42" s="425"/>
      <c r="Z42" s="425"/>
      <c r="AA42" s="425"/>
      <c r="AB42" s="425"/>
      <c r="AC42" s="425"/>
      <c r="AD42" s="425"/>
      <c r="AE42" s="425"/>
      <c r="AF42" s="425"/>
      <c r="AG42" s="425"/>
      <c r="AH42" s="425"/>
      <c r="AI42" s="425"/>
      <c r="AJ42" s="425"/>
      <c r="AK42" s="425"/>
      <c r="AL42" s="211"/>
      <c r="AM42" s="426" t="str">
        <f t="shared" si="0"/>
        <v/>
      </c>
      <c r="AN42" s="426"/>
      <c r="AO42" s="425"/>
      <c r="AP42" s="425"/>
      <c r="AQ42" s="425"/>
      <c r="AR42" s="425"/>
      <c r="AS42" s="425"/>
      <c r="AT42" s="425"/>
      <c r="AU42" s="425"/>
      <c r="AV42" s="425"/>
      <c r="AW42" s="425"/>
      <c r="AX42" s="425"/>
      <c r="AY42" s="425"/>
      <c r="AZ42" s="425"/>
      <c r="BA42" s="425"/>
      <c r="BB42" s="425"/>
      <c r="BC42" s="425"/>
      <c r="BD42" s="211"/>
      <c r="BE42" s="426" t="str">
        <f t="shared" si="1"/>
        <v/>
      </c>
      <c r="BF42" s="426"/>
      <c r="BG42" s="425"/>
      <c r="BH42" s="425"/>
      <c r="BI42" s="425"/>
      <c r="BJ42" s="425"/>
      <c r="BK42" s="425"/>
      <c r="BL42" s="425"/>
      <c r="BM42" s="425"/>
      <c r="BN42" s="425"/>
      <c r="BO42" s="425"/>
      <c r="BP42" s="425"/>
      <c r="BQ42" s="425"/>
      <c r="BR42" s="425"/>
      <c r="BS42" s="425"/>
      <c r="BT42" s="425"/>
      <c r="BU42" s="425"/>
      <c r="BV42" s="211"/>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1"/>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08"/>
      <c r="DG42" s="427" t="str">
        <f>IF('各会計、関係団体の財政状況及び健全化判断比率'!BR15="","",'各会計、関係団体の財政状況及び健全化判断比率'!BR15)</f>
        <v/>
      </c>
      <c r="DH42" s="427"/>
      <c r="DI42" s="215"/>
      <c r="DJ42" s="183"/>
      <c r="DK42" s="183"/>
      <c r="DL42" s="183"/>
      <c r="DM42" s="183"/>
      <c r="DN42" s="183"/>
      <c r="DO42" s="183"/>
    </row>
    <row r="43" spans="1:119" ht="32.25" customHeight="1" x14ac:dyDescent="0.15">
      <c r="A43" s="183"/>
      <c r="B43" s="210"/>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1"/>
      <c r="U43" s="426" t="str">
        <f t="shared" si="4"/>
        <v/>
      </c>
      <c r="V43" s="426"/>
      <c r="W43" s="425"/>
      <c r="X43" s="425"/>
      <c r="Y43" s="425"/>
      <c r="Z43" s="425"/>
      <c r="AA43" s="425"/>
      <c r="AB43" s="425"/>
      <c r="AC43" s="425"/>
      <c r="AD43" s="425"/>
      <c r="AE43" s="425"/>
      <c r="AF43" s="425"/>
      <c r="AG43" s="425"/>
      <c r="AH43" s="425"/>
      <c r="AI43" s="425"/>
      <c r="AJ43" s="425"/>
      <c r="AK43" s="425"/>
      <c r="AL43" s="211"/>
      <c r="AM43" s="426" t="str">
        <f t="shared" si="0"/>
        <v/>
      </c>
      <c r="AN43" s="426"/>
      <c r="AO43" s="425"/>
      <c r="AP43" s="425"/>
      <c r="AQ43" s="425"/>
      <c r="AR43" s="425"/>
      <c r="AS43" s="425"/>
      <c r="AT43" s="425"/>
      <c r="AU43" s="425"/>
      <c r="AV43" s="425"/>
      <c r="AW43" s="425"/>
      <c r="AX43" s="425"/>
      <c r="AY43" s="425"/>
      <c r="AZ43" s="425"/>
      <c r="BA43" s="425"/>
      <c r="BB43" s="425"/>
      <c r="BC43" s="425"/>
      <c r="BD43" s="211"/>
      <c r="BE43" s="426" t="str">
        <f t="shared" si="1"/>
        <v/>
      </c>
      <c r="BF43" s="426"/>
      <c r="BG43" s="425"/>
      <c r="BH43" s="425"/>
      <c r="BI43" s="425"/>
      <c r="BJ43" s="425"/>
      <c r="BK43" s="425"/>
      <c r="BL43" s="425"/>
      <c r="BM43" s="425"/>
      <c r="BN43" s="425"/>
      <c r="BO43" s="425"/>
      <c r="BP43" s="425"/>
      <c r="BQ43" s="425"/>
      <c r="BR43" s="425"/>
      <c r="BS43" s="425"/>
      <c r="BT43" s="425"/>
      <c r="BU43" s="425"/>
      <c r="BV43" s="211"/>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1"/>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08"/>
      <c r="DG43" s="427" t="str">
        <f>IF('各会計、関係団体の財政状況及び健全化判断比率'!BR16="","",'各会計、関係団体の財政状況及び健全化判断比率'!BR16)</f>
        <v/>
      </c>
      <c r="DH43" s="427"/>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yuFH4aDP2cqyjLNZ5qWc/ArhN34pp0pWc8PdkARg8mnq/hC5mDr8J7OXq+CpgBVKLWxtEpPdsHgLXDBrfiBWQ==" saltValue="ayOExAV8Bt3GIhTJIN6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6" t="s">
        <v>567</v>
      </c>
      <c r="D34" s="1246"/>
      <c r="E34" s="1247"/>
      <c r="F34" s="32">
        <v>2.95</v>
      </c>
      <c r="G34" s="33">
        <v>2.7</v>
      </c>
      <c r="H34" s="33">
        <v>2.5499999999999998</v>
      </c>
      <c r="I34" s="33">
        <v>2.41</v>
      </c>
      <c r="J34" s="34">
        <v>2.33</v>
      </c>
      <c r="K34" s="22"/>
      <c r="L34" s="22"/>
      <c r="M34" s="22"/>
      <c r="N34" s="22"/>
      <c r="O34" s="22"/>
      <c r="P34" s="22"/>
    </row>
    <row r="35" spans="1:16" ht="39" customHeight="1" x14ac:dyDescent="0.15">
      <c r="A35" s="22"/>
      <c r="B35" s="35"/>
      <c r="C35" s="1240" t="s">
        <v>568</v>
      </c>
      <c r="D35" s="1241"/>
      <c r="E35" s="1242"/>
      <c r="F35" s="36">
        <v>1.9</v>
      </c>
      <c r="G35" s="37">
        <v>1.94</v>
      </c>
      <c r="H35" s="37">
        <v>2.76</v>
      </c>
      <c r="I35" s="37">
        <v>1.49</v>
      </c>
      <c r="J35" s="38">
        <v>2.0699999999999998</v>
      </c>
      <c r="K35" s="22"/>
      <c r="L35" s="22"/>
      <c r="M35" s="22"/>
      <c r="N35" s="22"/>
      <c r="O35" s="22"/>
      <c r="P35" s="22"/>
    </row>
    <row r="36" spans="1:16" ht="39" customHeight="1" x14ac:dyDescent="0.15">
      <c r="A36" s="22"/>
      <c r="B36" s="35"/>
      <c r="C36" s="1240" t="s">
        <v>569</v>
      </c>
      <c r="D36" s="1241"/>
      <c r="E36" s="1242"/>
      <c r="F36" s="36">
        <v>0.32</v>
      </c>
      <c r="G36" s="37">
        <v>0.49</v>
      </c>
      <c r="H36" s="37">
        <v>0.63</v>
      </c>
      <c r="I36" s="37">
        <v>0.97</v>
      </c>
      <c r="J36" s="38">
        <v>0.6</v>
      </c>
      <c r="K36" s="22"/>
      <c r="L36" s="22"/>
      <c r="M36" s="22"/>
      <c r="N36" s="22"/>
      <c r="O36" s="22"/>
      <c r="P36" s="22"/>
    </row>
    <row r="37" spans="1:16" ht="39" customHeight="1" x14ac:dyDescent="0.15">
      <c r="A37" s="22"/>
      <c r="B37" s="35"/>
      <c r="C37" s="1240" t="s">
        <v>570</v>
      </c>
      <c r="D37" s="1241"/>
      <c r="E37" s="1242"/>
      <c r="F37" s="36">
        <v>0.25</v>
      </c>
      <c r="G37" s="37">
        <v>0.27</v>
      </c>
      <c r="H37" s="37">
        <v>0</v>
      </c>
      <c r="I37" s="37">
        <v>0.03</v>
      </c>
      <c r="J37" s="38">
        <v>7.0000000000000007E-2</v>
      </c>
      <c r="K37" s="22"/>
      <c r="L37" s="22"/>
      <c r="M37" s="22"/>
      <c r="N37" s="22"/>
      <c r="O37" s="22"/>
      <c r="P37" s="22"/>
    </row>
    <row r="38" spans="1:16" ht="39" customHeight="1" x14ac:dyDescent="0.15">
      <c r="A38" s="22"/>
      <c r="B38" s="35"/>
      <c r="C38" s="1240" t="s">
        <v>571</v>
      </c>
      <c r="D38" s="1241"/>
      <c r="E38" s="1242"/>
      <c r="F38" s="36">
        <v>0</v>
      </c>
      <c r="G38" s="37">
        <v>0</v>
      </c>
      <c r="H38" s="37">
        <v>0.01</v>
      </c>
      <c r="I38" s="37">
        <v>0.02</v>
      </c>
      <c r="J38" s="38">
        <v>0.03</v>
      </c>
      <c r="K38" s="22"/>
      <c r="L38" s="22"/>
      <c r="M38" s="22"/>
      <c r="N38" s="22"/>
      <c r="O38" s="22"/>
      <c r="P38" s="22"/>
    </row>
    <row r="39" spans="1:16" ht="39" customHeight="1" x14ac:dyDescent="0.15">
      <c r="A39" s="22"/>
      <c r="B39" s="35"/>
      <c r="C39" s="1240" t="s">
        <v>572</v>
      </c>
      <c r="D39" s="1241"/>
      <c r="E39" s="1242"/>
      <c r="F39" s="36">
        <v>0.01</v>
      </c>
      <c r="G39" s="37">
        <v>0</v>
      </c>
      <c r="H39" s="37">
        <v>0</v>
      </c>
      <c r="I39" s="37">
        <v>0.03</v>
      </c>
      <c r="J39" s="38">
        <v>0.02</v>
      </c>
      <c r="K39" s="22"/>
      <c r="L39" s="22"/>
      <c r="M39" s="22"/>
      <c r="N39" s="22"/>
      <c r="O39" s="22"/>
      <c r="P39" s="22"/>
    </row>
    <row r="40" spans="1:16" ht="39" customHeight="1" x14ac:dyDescent="0.15">
      <c r="A40" s="22"/>
      <c r="B40" s="35"/>
      <c r="C40" s="1240" t="s">
        <v>573</v>
      </c>
      <c r="D40" s="1241"/>
      <c r="E40" s="1242"/>
      <c r="F40" s="36">
        <v>0</v>
      </c>
      <c r="G40" s="37">
        <v>0.01</v>
      </c>
      <c r="H40" s="37">
        <v>0.01</v>
      </c>
      <c r="I40" s="37">
        <v>0.01</v>
      </c>
      <c r="J40" s="38">
        <v>0.01</v>
      </c>
      <c r="K40" s="22"/>
      <c r="L40" s="22"/>
      <c r="M40" s="22"/>
      <c r="N40" s="22"/>
      <c r="O40" s="22"/>
      <c r="P40" s="22"/>
    </row>
    <row r="41" spans="1:16" ht="39" customHeight="1" x14ac:dyDescent="0.15">
      <c r="A41" s="22"/>
      <c r="B41" s="35"/>
      <c r="C41" s="1240" t="s">
        <v>574</v>
      </c>
      <c r="D41" s="1241"/>
      <c r="E41" s="1242"/>
      <c r="F41" s="36">
        <v>0.01</v>
      </c>
      <c r="G41" s="37">
        <v>0.01</v>
      </c>
      <c r="H41" s="37">
        <v>0</v>
      </c>
      <c r="I41" s="37">
        <v>0.01</v>
      </c>
      <c r="J41" s="38">
        <v>0.01</v>
      </c>
      <c r="K41" s="22"/>
      <c r="L41" s="22"/>
      <c r="M41" s="22"/>
      <c r="N41" s="22"/>
      <c r="O41" s="22"/>
      <c r="P41" s="22"/>
    </row>
    <row r="42" spans="1:16" ht="39" customHeight="1" x14ac:dyDescent="0.15">
      <c r="A42" s="22"/>
      <c r="B42" s="39"/>
      <c r="C42" s="1240" t="s">
        <v>575</v>
      </c>
      <c r="D42" s="1241"/>
      <c r="E42" s="1242"/>
      <c r="F42" s="36" t="s">
        <v>518</v>
      </c>
      <c r="G42" s="37" t="s">
        <v>518</v>
      </c>
      <c r="H42" s="37" t="s">
        <v>518</v>
      </c>
      <c r="I42" s="37" t="s">
        <v>518</v>
      </c>
      <c r="J42" s="38" t="s">
        <v>518</v>
      </c>
      <c r="K42" s="22"/>
      <c r="L42" s="22"/>
      <c r="M42" s="22"/>
      <c r="N42" s="22"/>
      <c r="O42" s="22"/>
      <c r="P42" s="22"/>
    </row>
    <row r="43" spans="1:16" ht="39" customHeight="1" thickBot="1" x14ac:dyDescent="0.2">
      <c r="A43" s="22"/>
      <c r="B43" s="40"/>
      <c r="C43" s="1243" t="s">
        <v>576</v>
      </c>
      <c r="D43" s="1244"/>
      <c r="E43" s="1245"/>
      <c r="F43" s="41">
        <v>0.01</v>
      </c>
      <c r="G43" s="42">
        <v>0.02</v>
      </c>
      <c r="H43" s="42">
        <v>0.32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f7onGPUcju1yCqRd5C+7SAUW9bCB0EOitwIiaNwHw0xw6zfDWivZmEB7hE0NyFE1+XAAkS/QEDEiFLcDvRD2w==" saltValue="MwRLZF2v9kvJ0+A7T0VA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2955</v>
      </c>
      <c r="L45" s="60">
        <v>2958</v>
      </c>
      <c r="M45" s="60">
        <v>2867</v>
      </c>
      <c r="N45" s="60">
        <v>2819</v>
      </c>
      <c r="O45" s="61">
        <v>2617</v>
      </c>
      <c r="P45" s="48"/>
      <c r="Q45" s="48"/>
      <c r="R45" s="48"/>
      <c r="S45" s="48"/>
      <c r="T45" s="48"/>
      <c r="U45" s="48"/>
    </row>
    <row r="46" spans="1:21" ht="30.75" customHeight="1" x14ac:dyDescent="0.15">
      <c r="A46" s="48"/>
      <c r="B46" s="1268"/>
      <c r="C46" s="1269"/>
      <c r="D46" s="62"/>
      <c r="E46" s="1250" t="s">
        <v>13</v>
      </c>
      <c r="F46" s="1250"/>
      <c r="G46" s="1250"/>
      <c r="H46" s="1250"/>
      <c r="I46" s="1250"/>
      <c r="J46" s="1251"/>
      <c r="K46" s="63" t="s">
        <v>518</v>
      </c>
      <c r="L46" s="64" t="s">
        <v>518</v>
      </c>
      <c r="M46" s="64" t="s">
        <v>518</v>
      </c>
      <c r="N46" s="64" t="s">
        <v>518</v>
      </c>
      <c r="O46" s="65" t="s">
        <v>518</v>
      </c>
      <c r="P46" s="48"/>
      <c r="Q46" s="48"/>
      <c r="R46" s="48"/>
      <c r="S46" s="48"/>
      <c r="T46" s="48"/>
      <c r="U46" s="48"/>
    </row>
    <row r="47" spans="1:21" ht="30.75" customHeight="1" x14ac:dyDescent="0.15">
      <c r="A47" s="48"/>
      <c r="B47" s="1268"/>
      <c r="C47" s="1269"/>
      <c r="D47" s="62"/>
      <c r="E47" s="1250" t="s">
        <v>14</v>
      </c>
      <c r="F47" s="1250"/>
      <c r="G47" s="1250"/>
      <c r="H47" s="1250"/>
      <c r="I47" s="1250"/>
      <c r="J47" s="1251"/>
      <c r="K47" s="63" t="s">
        <v>518</v>
      </c>
      <c r="L47" s="64" t="s">
        <v>518</v>
      </c>
      <c r="M47" s="64" t="s">
        <v>518</v>
      </c>
      <c r="N47" s="64" t="s">
        <v>518</v>
      </c>
      <c r="O47" s="65" t="s">
        <v>518</v>
      </c>
      <c r="P47" s="48"/>
      <c r="Q47" s="48"/>
      <c r="R47" s="48"/>
      <c r="S47" s="48"/>
      <c r="T47" s="48"/>
      <c r="U47" s="48"/>
    </row>
    <row r="48" spans="1:21" ht="30.75" customHeight="1" x14ac:dyDescent="0.15">
      <c r="A48" s="48"/>
      <c r="B48" s="1268"/>
      <c r="C48" s="1269"/>
      <c r="D48" s="62"/>
      <c r="E48" s="1250" t="s">
        <v>15</v>
      </c>
      <c r="F48" s="1250"/>
      <c r="G48" s="1250"/>
      <c r="H48" s="1250"/>
      <c r="I48" s="1250"/>
      <c r="J48" s="1251"/>
      <c r="K48" s="63">
        <v>458</v>
      </c>
      <c r="L48" s="64">
        <v>474</v>
      </c>
      <c r="M48" s="64">
        <v>461</v>
      </c>
      <c r="N48" s="64">
        <v>450</v>
      </c>
      <c r="O48" s="65">
        <v>478</v>
      </c>
      <c r="P48" s="48"/>
      <c r="Q48" s="48"/>
      <c r="R48" s="48"/>
      <c r="S48" s="48"/>
      <c r="T48" s="48"/>
      <c r="U48" s="48"/>
    </row>
    <row r="49" spans="1:21" ht="30.75" customHeight="1" x14ac:dyDescent="0.15">
      <c r="A49" s="48"/>
      <c r="B49" s="1268"/>
      <c r="C49" s="1269"/>
      <c r="D49" s="62"/>
      <c r="E49" s="1250" t="s">
        <v>16</v>
      </c>
      <c r="F49" s="1250"/>
      <c r="G49" s="1250"/>
      <c r="H49" s="1250"/>
      <c r="I49" s="1250"/>
      <c r="J49" s="1251"/>
      <c r="K49" s="63">
        <v>107</v>
      </c>
      <c r="L49" s="64">
        <v>109</v>
      </c>
      <c r="M49" s="64">
        <v>105</v>
      </c>
      <c r="N49" s="64">
        <v>47</v>
      </c>
      <c r="O49" s="65">
        <v>65</v>
      </c>
      <c r="P49" s="48"/>
      <c r="Q49" s="48"/>
      <c r="R49" s="48"/>
      <c r="S49" s="48"/>
      <c r="T49" s="48"/>
      <c r="U49" s="48"/>
    </row>
    <row r="50" spans="1:21" ht="30.75" customHeight="1" x14ac:dyDescent="0.15">
      <c r="A50" s="48"/>
      <c r="B50" s="1268"/>
      <c r="C50" s="1269"/>
      <c r="D50" s="62"/>
      <c r="E50" s="1250" t="s">
        <v>17</v>
      </c>
      <c r="F50" s="1250"/>
      <c r="G50" s="1250"/>
      <c r="H50" s="1250"/>
      <c r="I50" s="1250"/>
      <c r="J50" s="1251"/>
      <c r="K50" s="63">
        <v>20</v>
      </c>
      <c r="L50" s="64">
        <v>20</v>
      </c>
      <c r="M50" s="64">
        <v>9</v>
      </c>
      <c r="N50" s="64">
        <v>9</v>
      </c>
      <c r="O50" s="65">
        <v>5</v>
      </c>
      <c r="P50" s="48"/>
      <c r="Q50" s="48"/>
      <c r="R50" s="48"/>
      <c r="S50" s="48"/>
      <c r="T50" s="48"/>
      <c r="U50" s="48"/>
    </row>
    <row r="51" spans="1:21" ht="30.75" customHeight="1" x14ac:dyDescent="0.15">
      <c r="A51" s="48"/>
      <c r="B51" s="1270"/>
      <c r="C51" s="1271"/>
      <c r="D51" s="66"/>
      <c r="E51" s="1250" t="s">
        <v>18</v>
      </c>
      <c r="F51" s="1250"/>
      <c r="G51" s="1250"/>
      <c r="H51" s="1250"/>
      <c r="I51" s="1250"/>
      <c r="J51" s="1251"/>
      <c r="K51" s="63" t="s">
        <v>518</v>
      </c>
      <c r="L51" s="64" t="s">
        <v>518</v>
      </c>
      <c r="M51" s="64" t="s">
        <v>518</v>
      </c>
      <c r="N51" s="64">
        <v>0</v>
      </c>
      <c r="O51" s="65" t="s">
        <v>518</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2633</v>
      </c>
      <c r="L52" s="64">
        <v>2717</v>
      </c>
      <c r="M52" s="64">
        <v>2689</v>
      </c>
      <c r="N52" s="64">
        <v>2724</v>
      </c>
      <c r="O52" s="65">
        <v>2580</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907</v>
      </c>
      <c r="L53" s="69">
        <v>844</v>
      </c>
      <c r="M53" s="69">
        <v>753</v>
      </c>
      <c r="N53" s="69">
        <v>601</v>
      </c>
      <c r="O53" s="70">
        <v>585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6" t="s">
        <v>25</v>
      </c>
      <c r="C57" s="1257"/>
      <c r="D57" s="1260" t="s">
        <v>26</v>
      </c>
      <c r="E57" s="1261"/>
      <c r="F57" s="1261"/>
      <c r="G57" s="1261"/>
      <c r="H57" s="1261"/>
      <c r="I57" s="1261"/>
      <c r="J57" s="1262"/>
      <c r="K57" s="82" t="s">
        <v>599</v>
      </c>
      <c r="L57" s="83" t="s">
        <v>599</v>
      </c>
      <c r="M57" s="83" t="s">
        <v>599</v>
      </c>
      <c r="N57" s="83" t="s">
        <v>599</v>
      </c>
      <c r="O57" s="84" t="s">
        <v>599</v>
      </c>
    </row>
    <row r="58" spans="1:21" ht="31.5" customHeight="1" thickBot="1" x14ac:dyDescent="0.2">
      <c r="B58" s="1258"/>
      <c r="C58" s="1259"/>
      <c r="D58" s="1263" t="s">
        <v>27</v>
      </c>
      <c r="E58" s="1264"/>
      <c r="F58" s="1264"/>
      <c r="G58" s="1264"/>
      <c r="H58" s="1264"/>
      <c r="I58" s="1264"/>
      <c r="J58" s="1265"/>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SYUia8BfThhRHg5EbKEhhj6xk3V4013GJqEMqCpetSw0f646SmULF/9obUfYGtEiAL0xkKxnfFosMGHp7qY5w==" saltValue="/dCb9Z2fD1bHMRbcJT4o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6" t="s">
        <v>30</v>
      </c>
      <c r="C41" s="1287"/>
      <c r="D41" s="101"/>
      <c r="E41" s="1288" t="s">
        <v>31</v>
      </c>
      <c r="F41" s="1288"/>
      <c r="G41" s="1288"/>
      <c r="H41" s="1289"/>
      <c r="I41" s="102">
        <v>23297</v>
      </c>
      <c r="J41" s="103">
        <v>22174</v>
      </c>
      <c r="K41" s="103">
        <v>21515</v>
      </c>
      <c r="L41" s="103">
        <v>22372</v>
      </c>
      <c r="M41" s="104">
        <v>23088</v>
      </c>
    </row>
    <row r="42" spans="2:13" ht="27.75" customHeight="1" x14ac:dyDescent="0.15">
      <c r="B42" s="1276"/>
      <c r="C42" s="1277"/>
      <c r="D42" s="105"/>
      <c r="E42" s="1280" t="s">
        <v>32</v>
      </c>
      <c r="F42" s="1280"/>
      <c r="G42" s="1280"/>
      <c r="H42" s="1281"/>
      <c r="I42" s="106">
        <v>56</v>
      </c>
      <c r="J42" s="107">
        <v>36</v>
      </c>
      <c r="K42" s="107">
        <v>27</v>
      </c>
      <c r="L42" s="107">
        <v>18</v>
      </c>
      <c r="M42" s="108">
        <v>13</v>
      </c>
    </row>
    <row r="43" spans="2:13" ht="27.75" customHeight="1" x14ac:dyDescent="0.15">
      <c r="B43" s="1276"/>
      <c r="C43" s="1277"/>
      <c r="D43" s="105"/>
      <c r="E43" s="1280" t="s">
        <v>33</v>
      </c>
      <c r="F43" s="1280"/>
      <c r="G43" s="1280"/>
      <c r="H43" s="1281"/>
      <c r="I43" s="106">
        <v>5263</v>
      </c>
      <c r="J43" s="107">
        <v>5573</v>
      </c>
      <c r="K43" s="107">
        <v>5801</v>
      </c>
      <c r="L43" s="107">
        <v>5898</v>
      </c>
      <c r="M43" s="108">
        <v>6045</v>
      </c>
    </row>
    <row r="44" spans="2:13" ht="27.75" customHeight="1" x14ac:dyDescent="0.15">
      <c r="B44" s="1276"/>
      <c r="C44" s="1277"/>
      <c r="D44" s="105"/>
      <c r="E44" s="1280" t="s">
        <v>34</v>
      </c>
      <c r="F44" s="1280"/>
      <c r="G44" s="1280"/>
      <c r="H44" s="1281"/>
      <c r="I44" s="106">
        <v>842</v>
      </c>
      <c r="J44" s="107">
        <v>801</v>
      </c>
      <c r="K44" s="107">
        <v>755</v>
      </c>
      <c r="L44" s="107">
        <v>770</v>
      </c>
      <c r="M44" s="108">
        <v>743</v>
      </c>
    </row>
    <row r="45" spans="2:13" ht="27.75" customHeight="1" x14ac:dyDescent="0.15">
      <c r="B45" s="1276"/>
      <c r="C45" s="1277"/>
      <c r="D45" s="105"/>
      <c r="E45" s="1280" t="s">
        <v>35</v>
      </c>
      <c r="F45" s="1280"/>
      <c r="G45" s="1280"/>
      <c r="H45" s="1281"/>
      <c r="I45" s="106">
        <v>1792</v>
      </c>
      <c r="J45" s="107">
        <v>1608</v>
      </c>
      <c r="K45" s="107">
        <v>1661</v>
      </c>
      <c r="L45" s="107">
        <v>1689</v>
      </c>
      <c r="M45" s="108">
        <v>1617</v>
      </c>
    </row>
    <row r="46" spans="2:13" ht="27.75" customHeight="1" x14ac:dyDescent="0.15">
      <c r="B46" s="1276"/>
      <c r="C46" s="1277"/>
      <c r="D46" s="109"/>
      <c r="E46" s="1280" t="s">
        <v>36</v>
      </c>
      <c r="F46" s="1280"/>
      <c r="G46" s="1280"/>
      <c r="H46" s="1281"/>
      <c r="I46" s="106" t="s">
        <v>518</v>
      </c>
      <c r="J46" s="107" t="s">
        <v>518</v>
      </c>
      <c r="K46" s="107" t="s">
        <v>518</v>
      </c>
      <c r="L46" s="107" t="s">
        <v>518</v>
      </c>
      <c r="M46" s="108" t="s">
        <v>518</v>
      </c>
    </row>
    <row r="47" spans="2:13" ht="27.75" customHeight="1" x14ac:dyDescent="0.15">
      <c r="B47" s="1276"/>
      <c r="C47" s="1277"/>
      <c r="D47" s="110"/>
      <c r="E47" s="1290" t="s">
        <v>37</v>
      </c>
      <c r="F47" s="1291"/>
      <c r="G47" s="1291"/>
      <c r="H47" s="1292"/>
      <c r="I47" s="106" t="s">
        <v>518</v>
      </c>
      <c r="J47" s="107" t="s">
        <v>518</v>
      </c>
      <c r="K47" s="107" t="s">
        <v>518</v>
      </c>
      <c r="L47" s="107" t="s">
        <v>518</v>
      </c>
      <c r="M47" s="108" t="s">
        <v>518</v>
      </c>
    </row>
    <row r="48" spans="2:13" ht="27.75" customHeight="1" x14ac:dyDescent="0.15">
      <c r="B48" s="1276"/>
      <c r="C48" s="1277"/>
      <c r="D48" s="105"/>
      <c r="E48" s="1280" t="s">
        <v>38</v>
      </c>
      <c r="F48" s="1280"/>
      <c r="G48" s="1280"/>
      <c r="H48" s="1281"/>
      <c r="I48" s="106" t="s">
        <v>518</v>
      </c>
      <c r="J48" s="107" t="s">
        <v>518</v>
      </c>
      <c r="K48" s="107" t="s">
        <v>518</v>
      </c>
      <c r="L48" s="107" t="s">
        <v>518</v>
      </c>
      <c r="M48" s="108" t="s">
        <v>518</v>
      </c>
    </row>
    <row r="49" spans="2:13" ht="27.75" customHeight="1" x14ac:dyDescent="0.15">
      <c r="B49" s="1278"/>
      <c r="C49" s="1279"/>
      <c r="D49" s="105"/>
      <c r="E49" s="1280" t="s">
        <v>39</v>
      </c>
      <c r="F49" s="1280"/>
      <c r="G49" s="1280"/>
      <c r="H49" s="1281"/>
      <c r="I49" s="106" t="s">
        <v>518</v>
      </c>
      <c r="J49" s="107" t="s">
        <v>518</v>
      </c>
      <c r="K49" s="107" t="s">
        <v>518</v>
      </c>
      <c r="L49" s="107" t="s">
        <v>518</v>
      </c>
      <c r="M49" s="108" t="s">
        <v>518</v>
      </c>
    </row>
    <row r="50" spans="2:13" ht="27.75" customHeight="1" x14ac:dyDescent="0.15">
      <c r="B50" s="1274" t="s">
        <v>40</v>
      </c>
      <c r="C50" s="1275"/>
      <c r="D50" s="111"/>
      <c r="E50" s="1280" t="s">
        <v>41</v>
      </c>
      <c r="F50" s="1280"/>
      <c r="G50" s="1280"/>
      <c r="H50" s="1281"/>
      <c r="I50" s="106">
        <v>3065</v>
      </c>
      <c r="J50" s="107">
        <v>3336</v>
      </c>
      <c r="K50" s="107">
        <v>3445</v>
      </c>
      <c r="L50" s="107">
        <v>3528</v>
      </c>
      <c r="M50" s="108">
        <v>3731</v>
      </c>
    </row>
    <row r="51" spans="2:13" ht="27.75" customHeight="1" x14ac:dyDescent="0.15">
      <c r="B51" s="1276"/>
      <c r="C51" s="1277"/>
      <c r="D51" s="105"/>
      <c r="E51" s="1280" t="s">
        <v>42</v>
      </c>
      <c r="F51" s="1280"/>
      <c r="G51" s="1280"/>
      <c r="H51" s="1281"/>
      <c r="I51" s="106">
        <v>1346</v>
      </c>
      <c r="J51" s="107">
        <v>1283</v>
      </c>
      <c r="K51" s="107">
        <v>1282</v>
      </c>
      <c r="L51" s="107">
        <v>1262</v>
      </c>
      <c r="M51" s="108">
        <v>1019</v>
      </c>
    </row>
    <row r="52" spans="2:13" ht="27.75" customHeight="1" x14ac:dyDescent="0.15">
      <c r="B52" s="1278"/>
      <c r="C52" s="1279"/>
      <c r="D52" s="105"/>
      <c r="E52" s="1280" t="s">
        <v>43</v>
      </c>
      <c r="F52" s="1280"/>
      <c r="G52" s="1280"/>
      <c r="H52" s="1281"/>
      <c r="I52" s="106">
        <v>20915</v>
      </c>
      <c r="J52" s="107">
        <v>19798</v>
      </c>
      <c r="K52" s="107">
        <v>19519</v>
      </c>
      <c r="L52" s="107">
        <v>20147</v>
      </c>
      <c r="M52" s="108">
        <v>20706</v>
      </c>
    </row>
    <row r="53" spans="2:13" ht="27.75" customHeight="1" thickBot="1" x14ac:dyDescent="0.2">
      <c r="B53" s="1282" t="s">
        <v>44</v>
      </c>
      <c r="C53" s="1283"/>
      <c r="D53" s="112"/>
      <c r="E53" s="1284" t="s">
        <v>45</v>
      </c>
      <c r="F53" s="1284"/>
      <c r="G53" s="1284"/>
      <c r="H53" s="1285"/>
      <c r="I53" s="113">
        <v>5924</v>
      </c>
      <c r="J53" s="114">
        <v>5773</v>
      </c>
      <c r="K53" s="114">
        <v>5513</v>
      </c>
      <c r="L53" s="114">
        <v>5812</v>
      </c>
      <c r="M53" s="115">
        <v>6050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LKeZDjE5YKX24tGjffnL3q5Ra+yqgB6H+BBiKFq2Lfvw66FAV9wVKWSagyLaQpFBaOy5BpPNs0W+EyL/x3Cgw==" saltValue="G1NYEIsQmyXY4naSI/oJ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01" t="s">
        <v>48</v>
      </c>
      <c r="D55" s="1301"/>
      <c r="E55" s="1302"/>
      <c r="F55" s="127">
        <v>1387</v>
      </c>
      <c r="G55" s="127">
        <v>1374</v>
      </c>
      <c r="H55" s="128">
        <v>1445</v>
      </c>
    </row>
    <row r="56" spans="2:8" ht="52.5" customHeight="1" x14ac:dyDescent="0.15">
      <c r="B56" s="129"/>
      <c r="C56" s="1303" t="s">
        <v>49</v>
      </c>
      <c r="D56" s="1303"/>
      <c r="E56" s="1304"/>
      <c r="F56" s="130">
        <v>1581</v>
      </c>
      <c r="G56" s="130">
        <v>1611</v>
      </c>
      <c r="H56" s="131">
        <v>1651</v>
      </c>
    </row>
    <row r="57" spans="2:8" ht="53.25" customHeight="1" x14ac:dyDescent="0.15">
      <c r="B57" s="129"/>
      <c r="C57" s="1305" t="s">
        <v>50</v>
      </c>
      <c r="D57" s="1305"/>
      <c r="E57" s="1306"/>
      <c r="F57" s="132">
        <v>2650</v>
      </c>
      <c r="G57" s="132">
        <v>2508</v>
      </c>
      <c r="H57" s="133">
        <v>2406</v>
      </c>
    </row>
    <row r="58" spans="2:8" ht="45.75" customHeight="1" x14ac:dyDescent="0.15">
      <c r="B58" s="134"/>
      <c r="C58" s="1293" t="s">
        <v>590</v>
      </c>
      <c r="D58" s="1294"/>
      <c r="E58" s="1295"/>
      <c r="F58" s="383">
        <v>2250</v>
      </c>
      <c r="G58" s="384">
        <v>2082</v>
      </c>
      <c r="H58" s="135">
        <v>1967</v>
      </c>
    </row>
    <row r="59" spans="2:8" ht="45.75" customHeight="1" x14ac:dyDescent="0.15">
      <c r="B59" s="134"/>
      <c r="C59" s="1293" t="s">
        <v>591</v>
      </c>
      <c r="D59" s="1294"/>
      <c r="E59" s="1295"/>
      <c r="F59" s="383">
        <v>237</v>
      </c>
      <c r="G59" s="384">
        <v>238</v>
      </c>
      <c r="H59" s="135">
        <v>238</v>
      </c>
    </row>
    <row r="60" spans="2:8" ht="45.75" customHeight="1" x14ac:dyDescent="0.15">
      <c r="B60" s="134"/>
      <c r="C60" s="1293" t="s">
        <v>592</v>
      </c>
      <c r="D60" s="1294"/>
      <c r="E60" s="1295"/>
      <c r="F60" s="383">
        <v>52</v>
      </c>
      <c r="G60" s="384">
        <v>65</v>
      </c>
      <c r="H60" s="135">
        <v>79</v>
      </c>
    </row>
    <row r="61" spans="2:8" ht="45.75" customHeight="1" x14ac:dyDescent="0.15">
      <c r="B61" s="134"/>
      <c r="C61" s="1293" t="s">
        <v>593</v>
      </c>
      <c r="D61" s="1294"/>
      <c r="E61" s="1295"/>
      <c r="F61" s="383">
        <v>50</v>
      </c>
      <c r="G61" s="384">
        <v>50</v>
      </c>
      <c r="H61" s="135">
        <v>50</v>
      </c>
    </row>
    <row r="62" spans="2:8" ht="45.75" customHeight="1" thickBot="1" x14ac:dyDescent="0.2">
      <c r="B62" s="136"/>
      <c r="C62" s="1296" t="s">
        <v>594</v>
      </c>
      <c r="D62" s="1297"/>
      <c r="E62" s="1298"/>
      <c r="F62" s="385">
        <v>36</v>
      </c>
      <c r="G62" s="386">
        <v>49</v>
      </c>
      <c r="H62" s="137">
        <v>47</v>
      </c>
    </row>
    <row r="63" spans="2:8" ht="52.5" customHeight="1" thickBot="1" x14ac:dyDescent="0.2">
      <c r="B63" s="138"/>
      <c r="C63" s="1299" t="s">
        <v>51</v>
      </c>
      <c r="D63" s="1299"/>
      <c r="E63" s="1300"/>
      <c r="F63" s="139">
        <v>5618</v>
      </c>
      <c r="G63" s="139">
        <v>5494</v>
      </c>
      <c r="H63" s="140">
        <v>5501</v>
      </c>
    </row>
    <row r="64" spans="2:8" ht="15" customHeight="1" x14ac:dyDescent="0.15"/>
    <row r="65" ht="0" hidden="1" customHeight="1" x14ac:dyDescent="0.15"/>
    <row r="66" ht="0" hidden="1" customHeight="1" x14ac:dyDescent="0.15"/>
  </sheetData>
  <sheetProtection algorithmName="SHA-512" hashValue="G+yXEQMzykOkzfVRs94vxD7vT8mpT7myrBwgvUr38lh43B0Brv3XVjgVcCkm2LSzq8l4Wduhc3d4fJ+ngzrcDg==" saltValue="U9nAeAfdCRnWnxBJj+lV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FF291-0647-4064-AB53-887A0C30E7CB}">
  <sheetPr>
    <pageSetUpPr fitToPage="1"/>
  </sheetPr>
  <dimension ref="A1:WZM191"/>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387"/>
      <c r="B1" s="388"/>
      <c r="DD1" s="389"/>
      <c r="DE1" s="389"/>
    </row>
    <row r="2" spans="1:143" ht="25.5" customHeight="1" x14ac:dyDescent="0.15">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15">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88" customForma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89"/>
      <c r="DG10" s="289"/>
      <c r="DH10" s="289"/>
      <c r="DI10" s="289"/>
      <c r="DJ10" s="289"/>
      <c r="DK10" s="289"/>
      <c r="DL10" s="289"/>
      <c r="DM10" s="289"/>
      <c r="DN10" s="289"/>
      <c r="DO10" s="289"/>
      <c r="DP10" s="289"/>
      <c r="DQ10" s="289"/>
      <c r="DR10" s="289"/>
      <c r="DS10" s="289"/>
      <c r="DT10" s="289"/>
      <c r="DU10" s="289"/>
      <c r="DV10" s="289"/>
      <c r="DW10" s="289"/>
      <c r="EM10" s="288" t="s">
        <v>600</v>
      </c>
    </row>
    <row r="11" spans="1:143" s="288" customFormat="1" x14ac:dyDescent="0.15">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89"/>
      <c r="DG12" s="289"/>
      <c r="DH12" s="289"/>
      <c r="DI12" s="289"/>
      <c r="DJ12" s="289"/>
      <c r="DK12" s="289"/>
      <c r="DL12" s="289"/>
      <c r="DM12" s="289"/>
      <c r="DN12" s="289"/>
      <c r="DO12" s="289"/>
      <c r="DP12" s="289"/>
      <c r="DQ12" s="289"/>
      <c r="DR12" s="289"/>
      <c r="DS12" s="289"/>
      <c r="DT12" s="289"/>
      <c r="DU12" s="289"/>
      <c r="DV12" s="289"/>
      <c r="DW12" s="289"/>
      <c r="EM12" s="288" t="s">
        <v>600</v>
      </c>
    </row>
    <row r="13" spans="1:143" s="288" customFormat="1" x14ac:dyDescent="0.15">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9"/>
      <c r="DE19" s="389"/>
    </row>
    <row r="20" spans="1:351" x14ac:dyDescent="0.15">
      <c r="DD20" s="389"/>
      <c r="DE20" s="389"/>
    </row>
    <row r="21" spans="1:351" ht="17.25" x14ac:dyDescent="0.1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x14ac:dyDescent="0.15">
      <c r="B22" s="396"/>
      <c r="MM22" s="395"/>
    </row>
    <row r="23" spans="1:351" x14ac:dyDescent="0.15">
      <c r="B23" s="396"/>
    </row>
    <row r="24" spans="1:351" x14ac:dyDescent="0.15">
      <c r="B24" s="396"/>
    </row>
    <row r="25" spans="1:351" x14ac:dyDescent="0.15">
      <c r="B25" s="396"/>
    </row>
    <row r="26" spans="1:351" x14ac:dyDescent="0.15">
      <c r="B26" s="396"/>
    </row>
    <row r="27" spans="1:351" x14ac:dyDescent="0.15">
      <c r="B27" s="396"/>
    </row>
    <row r="28" spans="1:351" x14ac:dyDescent="0.15">
      <c r="B28" s="396"/>
    </row>
    <row r="29" spans="1:351" x14ac:dyDescent="0.15">
      <c r="B29" s="396"/>
    </row>
    <row r="30" spans="1:351" x14ac:dyDescent="0.15">
      <c r="B30" s="396"/>
    </row>
    <row r="31" spans="1:351" x14ac:dyDescent="0.15">
      <c r="B31" s="396"/>
    </row>
    <row r="32" spans="1:351" x14ac:dyDescent="0.15">
      <c r="B32" s="396"/>
    </row>
    <row r="33" spans="2:109" x14ac:dyDescent="0.15">
      <c r="B33" s="396"/>
    </row>
    <row r="34" spans="2:109" x14ac:dyDescent="0.15">
      <c r="B34" s="396"/>
    </row>
    <row r="35" spans="2:109" x14ac:dyDescent="0.15">
      <c r="B35" s="396"/>
    </row>
    <row r="36" spans="2:109" x14ac:dyDescent="0.15">
      <c r="B36" s="396"/>
    </row>
    <row r="37" spans="2:109" x14ac:dyDescent="0.15">
      <c r="B37" s="396"/>
    </row>
    <row r="38" spans="2:109" x14ac:dyDescent="0.15">
      <c r="B38" s="396"/>
    </row>
    <row r="39" spans="2:109" x14ac:dyDescent="0.15">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x14ac:dyDescent="0.15">
      <c r="B40" s="401"/>
      <c r="DD40" s="401"/>
      <c r="DE40" s="389"/>
    </row>
    <row r="41" spans="2:109" ht="17.25" x14ac:dyDescent="0.15">
      <c r="B41" s="402" t="s">
        <v>601</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x14ac:dyDescent="0.15">
      <c r="B42" s="396"/>
      <c r="G42" s="403"/>
      <c r="I42" s="404"/>
      <c r="J42" s="404"/>
      <c r="K42" s="404"/>
      <c r="AM42" s="403"/>
      <c r="AN42" s="403" t="s">
        <v>602</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15">
      <c r="B43" s="396"/>
      <c r="AN43" s="1320" t="s">
        <v>603</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6"/>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6"/>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6"/>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6"/>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x14ac:dyDescent="0.15">
      <c r="B49" s="396"/>
      <c r="AN49" s="389" t="s">
        <v>604</v>
      </c>
    </row>
    <row r="50" spans="1:109" x14ac:dyDescent="0.15">
      <c r="B50" s="396"/>
      <c r="G50" s="1313"/>
      <c r="H50" s="1313"/>
      <c r="I50" s="1313"/>
      <c r="J50" s="1313"/>
      <c r="K50" s="406"/>
      <c r="L50" s="406"/>
      <c r="M50" s="407"/>
      <c r="N50" s="407"/>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2" t="s">
        <v>560</v>
      </c>
      <c r="BQ50" s="1312"/>
      <c r="BR50" s="1312"/>
      <c r="BS50" s="1312"/>
      <c r="BT50" s="1312"/>
      <c r="BU50" s="1312"/>
      <c r="BV50" s="1312"/>
      <c r="BW50" s="1312"/>
      <c r="BX50" s="1312" t="s">
        <v>561</v>
      </c>
      <c r="BY50" s="1312"/>
      <c r="BZ50" s="1312"/>
      <c r="CA50" s="1312"/>
      <c r="CB50" s="1312"/>
      <c r="CC50" s="1312"/>
      <c r="CD50" s="1312"/>
      <c r="CE50" s="1312"/>
      <c r="CF50" s="1312" t="s">
        <v>562</v>
      </c>
      <c r="CG50" s="1312"/>
      <c r="CH50" s="1312"/>
      <c r="CI50" s="1312"/>
      <c r="CJ50" s="1312"/>
      <c r="CK50" s="1312"/>
      <c r="CL50" s="1312"/>
      <c r="CM50" s="1312"/>
      <c r="CN50" s="1312" t="s">
        <v>563</v>
      </c>
      <c r="CO50" s="1312"/>
      <c r="CP50" s="1312"/>
      <c r="CQ50" s="1312"/>
      <c r="CR50" s="1312"/>
      <c r="CS50" s="1312"/>
      <c r="CT50" s="1312"/>
      <c r="CU50" s="1312"/>
      <c r="CV50" s="1312" t="s">
        <v>564</v>
      </c>
      <c r="CW50" s="1312"/>
      <c r="CX50" s="1312"/>
      <c r="CY50" s="1312"/>
      <c r="CZ50" s="1312"/>
      <c r="DA50" s="1312"/>
      <c r="DB50" s="1312"/>
      <c r="DC50" s="1312"/>
    </row>
    <row r="51" spans="1:109" ht="13.5" customHeight="1" x14ac:dyDescent="0.15">
      <c r="B51" s="396"/>
      <c r="G51" s="1315"/>
      <c r="H51" s="1315"/>
      <c r="I51" s="1329"/>
      <c r="J51" s="1329"/>
      <c r="K51" s="1314"/>
      <c r="L51" s="1314"/>
      <c r="M51" s="1314"/>
      <c r="N51" s="1314"/>
      <c r="AM51" s="405"/>
      <c r="AN51" s="1310" t="s">
        <v>605</v>
      </c>
      <c r="AO51" s="1310"/>
      <c r="AP51" s="1310"/>
      <c r="AQ51" s="1310"/>
      <c r="AR51" s="1310"/>
      <c r="AS51" s="1310"/>
      <c r="AT51" s="1310"/>
      <c r="AU51" s="1310"/>
      <c r="AV51" s="1310"/>
      <c r="AW51" s="1310"/>
      <c r="AX51" s="1310"/>
      <c r="AY51" s="1310"/>
      <c r="AZ51" s="1310"/>
      <c r="BA51" s="1310"/>
      <c r="BB51" s="1310" t="s">
        <v>606</v>
      </c>
      <c r="BC51" s="1310"/>
      <c r="BD51" s="1310"/>
      <c r="BE51" s="1310"/>
      <c r="BF51" s="1310"/>
      <c r="BG51" s="1310"/>
      <c r="BH51" s="1310"/>
      <c r="BI51" s="1310"/>
      <c r="BJ51" s="1310"/>
      <c r="BK51" s="1310"/>
      <c r="BL51" s="1310"/>
      <c r="BM51" s="1310"/>
      <c r="BN51" s="1310"/>
      <c r="BO51" s="1310"/>
      <c r="BP51" s="1319"/>
      <c r="BQ51" s="1307"/>
      <c r="BR51" s="1307"/>
      <c r="BS51" s="1307"/>
      <c r="BT51" s="1307"/>
      <c r="BU51" s="1307"/>
      <c r="BV51" s="1307"/>
      <c r="BW51" s="1307"/>
      <c r="BX51" s="1319"/>
      <c r="BY51" s="1307"/>
      <c r="BZ51" s="1307"/>
      <c r="CA51" s="1307"/>
      <c r="CB51" s="1307"/>
      <c r="CC51" s="1307"/>
      <c r="CD51" s="1307"/>
      <c r="CE51" s="1307"/>
      <c r="CF51" s="1307">
        <v>86.1</v>
      </c>
      <c r="CG51" s="1307"/>
      <c r="CH51" s="1307"/>
      <c r="CI51" s="1307"/>
      <c r="CJ51" s="1307"/>
      <c r="CK51" s="1307"/>
      <c r="CL51" s="1307"/>
      <c r="CM51" s="1307"/>
      <c r="CN51" s="1307">
        <v>90.2</v>
      </c>
      <c r="CO51" s="1307"/>
      <c r="CP51" s="1307"/>
      <c r="CQ51" s="1307"/>
      <c r="CR51" s="1307"/>
      <c r="CS51" s="1307"/>
      <c r="CT51" s="1307"/>
      <c r="CU51" s="1307"/>
      <c r="CV51" s="1307">
        <v>95.7</v>
      </c>
      <c r="CW51" s="1307"/>
      <c r="CX51" s="1307"/>
      <c r="CY51" s="1307"/>
      <c r="CZ51" s="1307"/>
      <c r="DA51" s="1307"/>
      <c r="DB51" s="1307"/>
      <c r="DC51" s="1307"/>
    </row>
    <row r="52" spans="1:109" x14ac:dyDescent="0.15">
      <c r="B52" s="396"/>
      <c r="G52" s="1315"/>
      <c r="H52" s="1315"/>
      <c r="I52" s="1329"/>
      <c r="J52" s="1329"/>
      <c r="K52" s="1314"/>
      <c r="L52" s="1314"/>
      <c r="M52" s="1314"/>
      <c r="N52" s="1314"/>
      <c r="AM52" s="405"/>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4"/>
      <c r="B53" s="396"/>
      <c r="G53" s="1315"/>
      <c r="H53" s="1315"/>
      <c r="I53" s="1313"/>
      <c r="J53" s="1313"/>
      <c r="K53" s="1314"/>
      <c r="L53" s="1314"/>
      <c r="M53" s="1314"/>
      <c r="N53" s="1314"/>
      <c r="AM53" s="405"/>
      <c r="AN53" s="1310"/>
      <c r="AO53" s="1310"/>
      <c r="AP53" s="1310"/>
      <c r="AQ53" s="1310"/>
      <c r="AR53" s="1310"/>
      <c r="AS53" s="1310"/>
      <c r="AT53" s="1310"/>
      <c r="AU53" s="1310"/>
      <c r="AV53" s="1310"/>
      <c r="AW53" s="1310"/>
      <c r="AX53" s="1310"/>
      <c r="AY53" s="1310"/>
      <c r="AZ53" s="1310"/>
      <c r="BA53" s="1310"/>
      <c r="BB53" s="1310" t="s">
        <v>607</v>
      </c>
      <c r="BC53" s="1310"/>
      <c r="BD53" s="1310"/>
      <c r="BE53" s="1310"/>
      <c r="BF53" s="1310"/>
      <c r="BG53" s="1310"/>
      <c r="BH53" s="1310"/>
      <c r="BI53" s="1310"/>
      <c r="BJ53" s="1310"/>
      <c r="BK53" s="1310"/>
      <c r="BL53" s="1310"/>
      <c r="BM53" s="1310"/>
      <c r="BN53" s="1310"/>
      <c r="BO53" s="1310"/>
      <c r="BP53" s="1319"/>
      <c r="BQ53" s="1307"/>
      <c r="BR53" s="1307"/>
      <c r="BS53" s="1307"/>
      <c r="BT53" s="1307"/>
      <c r="BU53" s="1307"/>
      <c r="BV53" s="1307"/>
      <c r="BW53" s="1307"/>
      <c r="BX53" s="1319"/>
      <c r="BY53" s="1307"/>
      <c r="BZ53" s="1307"/>
      <c r="CA53" s="1307"/>
      <c r="CB53" s="1307"/>
      <c r="CC53" s="1307"/>
      <c r="CD53" s="1307"/>
      <c r="CE53" s="1307"/>
      <c r="CF53" s="1307">
        <v>52.2</v>
      </c>
      <c r="CG53" s="1307"/>
      <c r="CH53" s="1307"/>
      <c r="CI53" s="1307"/>
      <c r="CJ53" s="1307"/>
      <c r="CK53" s="1307"/>
      <c r="CL53" s="1307"/>
      <c r="CM53" s="1307"/>
      <c r="CN53" s="1307">
        <v>53.8</v>
      </c>
      <c r="CO53" s="1307"/>
      <c r="CP53" s="1307"/>
      <c r="CQ53" s="1307"/>
      <c r="CR53" s="1307"/>
      <c r="CS53" s="1307"/>
      <c r="CT53" s="1307"/>
      <c r="CU53" s="1307"/>
      <c r="CV53" s="1307">
        <v>55.6</v>
      </c>
      <c r="CW53" s="1307"/>
      <c r="CX53" s="1307"/>
      <c r="CY53" s="1307"/>
      <c r="CZ53" s="1307"/>
      <c r="DA53" s="1307"/>
      <c r="DB53" s="1307"/>
      <c r="DC53" s="1307"/>
    </row>
    <row r="54" spans="1:109" x14ac:dyDescent="0.15">
      <c r="A54" s="404"/>
      <c r="B54" s="396"/>
      <c r="G54" s="1315"/>
      <c r="H54" s="1315"/>
      <c r="I54" s="1313"/>
      <c r="J54" s="1313"/>
      <c r="K54" s="1314"/>
      <c r="L54" s="1314"/>
      <c r="M54" s="1314"/>
      <c r="N54" s="1314"/>
      <c r="AM54" s="405"/>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4"/>
      <c r="B55" s="396"/>
      <c r="G55" s="1313"/>
      <c r="H55" s="1313"/>
      <c r="I55" s="1313"/>
      <c r="J55" s="1313"/>
      <c r="K55" s="1314"/>
      <c r="L55" s="1314"/>
      <c r="M55" s="1314"/>
      <c r="N55" s="1314"/>
      <c r="AN55" s="1312" t="s">
        <v>608</v>
      </c>
      <c r="AO55" s="1312"/>
      <c r="AP55" s="1312"/>
      <c r="AQ55" s="1312"/>
      <c r="AR55" s="1312"/>
      <c r="AS55" s="1312"/>
      <c r="AT55" s="1312"/>
      <c r="AU55" s="1312"/>
      <c r="AV55" s="1312"/>
      <c r="AW55" s="1312"/>
      <c r="AX55" s="1312"/>
      <c r="AY55" s="1312"/>
      <c r="AZ55" s="1312"/>
      <c r="BA55" s="1312"/>
      <c r="BB55" s="1310" t="s">
        <v>606</v>
      </c>
      <c r="BC55" s="1310"/>
      <c r="BD55" s="1310"/>
      <c r="BE55" s="1310"/>
      <c r="BF55" s="1310"/>
      <c r="BG55" s="1310"/>
      <c r="BH55" s="1310"/>
      <c r="BI55" s="1310"/>
      <c r="BJ55" s="1310"/>
      <c r="BK55" s="1310"/>
      <c r="BL55" s="1310"/>
      <c r="BM55" s="1310"/>
      <c r="BN55" s="1310"/>
      <c r="BO55" s="1310"/>
      <c r="BP55" s="1319"/>
      <c r="BQ55" s="1307"/>
      <c r="BR55" s="1307"/>
      <c r="BS55" s="1307"/>
      <c r="BT55" s="1307"/>
      <c r="BU55" s="1307"/>
      <c r="BV55" s="1307"/>
      <c r="BW55" s="1307"/>
      <c r="BX55" s="1319"/>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4"/>
      <c r="B56" s="396"/>
      <c r="G56" s="1313"/>
      <c r="H56" s="1313"/>
      <c r="I56" s="1313"/>
      <c r="J56" s="1313"/>
      <c r="K56" s="1314"/>
      <c r="L56" s="1314"/>
      <c r="M56" s="1314"/>
      <c r="N56" s="1314"/>
      <c r="AN56" s="1312"/>
      <c r="AO56" s="1312"/>
      <c r="AP56" s="1312"/>
      <c r="AQ56" s="1312"/>
      <c r="AR56" s="1312"/>
      <c r="AS56" s="1312"/>
      <c r="AT56" s="1312"/>
      <c r="AU56" s="1312"/>
      <c r="AV56" s="1312"/>
      <c r="AW56" s="1312"/>
      <c r="AX56" s="1312"/>
      <c r="AY56" s="1312"/>
      <c r="AZ56" s="1312"/>
      <c r="BA56" s="1312"/>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4" customFormat="1" x14ac:dyDescent="0.15">
      <c r="B57" s="408"/>
      <c r="G57" s="1313"/>
      <c r="H57" s="1313"/>
      <c r="I57" s="1308"/>
      <c r="J57" s="1308"/>
      <c r="K57" s="1314"/>
      <c r="L57" s="1314"/>
      <c r="M57" s="1314"/>
      <c r="N57" s="1314"/>
      <c r="AM57" s="389"/>
      <c r="AN57" s="1312"/>
      <c r="AO57" s="1312"/>
      <c r="AP57" s="1312"/>
      <c r="AQ57" s="1312"/>
      <c r="AR57" s="1312"/>
      <c r="AS57" s="1312"/>
      <c r="AT57" s="1312"/>
      <c r="AU57" s="1312"/>
      <c r="AV57" s="1312"/>
      <c r="AW57" s="1312"/>
      <c r="AX57" s="1312"/>
      <c r="AY57" s="1312"/>
      <c r="AZ57" s="1312"/>
      <c r="BA57" s="1312"/>
      <c r="BB57" s="1310" t="s">
        <v>607</v>
      </c>
      <c r="BC57" s="1310"/>
      <c r="BD57" s="1310"/>
      <c r="BE57" s="1310"/>
      <c r="BF57" s="1310"/>
      <c r="BG57" s="1310"/>
      <c r="BH57" s="1310"/>
      <c r="BI57" s="1310"/>
      <c r="BJ57" s="1310"/>
      <c r="BK57" s="1310"/>
      <c r="BL57" s="1310"/>
      <c r="BM57" s="1310"/>
      <c r="BN57" s="1310"/>
      <c r="BO57" s="1310"/>
      <c r="BP57" s="1319"/>
      <c r="BQ57" s="1307"/>
      <c r="BR57" s="1307"/>
      <c r="BS57" s="1307"/>
      <c r="BT57" s="1307"/>
      <c r="BU57" s="1307"/>
      <c r="BV57" s="1307"/>
      <c r="BW57" s="1307"/>
      <c r="BX57" s="1319"/>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409"/>
      <c r="DE57" s="408"/>
    </row>
    <row r="58" spans="1:109" s="404" customFormat="1" x14ac:dyDescent="0.15">
      <c r="A58" s="389"/>
      <c r="B58" s="408"/>
      <c r="G58" s="1313"/>
      <c r="H58" s="1313"/>
      <c r="I58" s="1308"/>
      <c r="J58" s="1308"/>
      <c r="K58" s="1314"/>
      <c r="L58" s="1314"/>
      <c r="M58" s="1314"/>
      <c r="N58" s="1314"/>
      <c r="AM58" s="389"/>
      <c r="AN58" s="1312"/>
      <c r="AO58" s="1312"/>
      <c r="AP58" s="1312"/>
      <c r="AQ58" s="1312"/>
      <c r="AR58" s="1312"/>
      <c r="AS58" s="1312"/>
      <c r="AT58" s="1312"/>
      <c r="AU58" s="1312"/>
      <c r="AV58" s="1312"/>
      <c r="AW58" s="1312"/>
      <c r="AX58" s="1312"/>
      <c r="AY58" s="1312"/>
      <c r="AZ58" s="1312"/>
      <c r="BA58" s="1312"/>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9"/>
      <c r="DE58" s="408"/>
    </row>
    <row r="59" spans="1:109" s="404" customFormat="1" x14ac:dyDescent="0.15">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x14ac:dyDescent="0.15">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x14ac:dyDescent="0.15">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x14ac:dyDescent="0.15">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x14ac:dyDescent="0.15">
      <c r="B63" s="415" t="s">
        <v>609</v>
      </c>
    </row>
    <row r="64" spans="1:109" x14ac:dyDescent="0.15">
      <c r="B64" s="396"/>
      <c r="G64" s="403"/>
      <c r="I64" s="416"/>
      <c r="J64" s="416"/>
      <c r="K64" s="416"/>
      <c r="L64" s="416"/>
      <c r="M64" s="416"/>
      <c r="N64" s="417"/>
      <c r="AM64" s="403"/>
      <c r="AN64" s="403" t="s">
        <v>602</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5" customHeight="1" x14ac:dyDescent="0.15">
      <c r="B65" s="396"/>
      <c r="AN65" s="1320" t="s">
        <v>610</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6"/>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6"/>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6"/>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6"/>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x14ac:dyDescent="0.15">
      <c r="B71" s="396"/>
      <c r="G71" s="421"/>
      <c r="I71" s="422"/>
      <c r="J71" s="419"/>
      <c r="K71" s="419"/>
      <c r="L71" s="420"/>
      <c r="M71" s="419"/>
      <c r="N71" s="420"/>
      <c r="AM71" s="421"/>
      <c r="AN71" s="389" t="s">
        <v>604</v>
      </c>
    </row>
    <row r="72" spans="2:107" x14ac:dyDescent="0.15">
      <c r="B72" s="396"/>
      <c r="G72" s="1313"/>
      <c r="H72" s="1313"/>
      <c r="I72" s="1313"/>
      <c r="J72" s="1313"/>
      <c r="K72" s="406"/>
      <c r="L72" s="406"/>
      <c r="M72" s="407"/>
      <c r="N72" s="407"/>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2" t="s">
        <v>560</v>
      </c>
      <c r="BQ72" s="1312"/>
      <c r="BR72" s="1312"/>
      <c r="BS72" s="1312"/>
      <c r="BT72" s="1312"/>
      <c r="BU72" s="1312"/>
      <c r="BV72" s="1312"/>
      <c r="BW72" s="1312"/>
      <c r="BX72" s="1312" t="s">
        <v>561</v>
      </c>
      <c r="BY72" s="1312"/>
      <c r="BZ72" s="1312"/>
      <c r="CA72" s="1312"/>
      <c r="CB72" s="1312"/>
      <c r="CC72" s="1312"/>
      <c r="CD72" s="1312"/>
      <c r="CE72" s="1312"/>
      <c r="CF72" s="1312" t="s">
        <v>562</v>
      </c>
      <c r="CG72" s="1312"/>
      <c r="CH72" s="1312"/>
      <c r="CI72" s="1312"/>
      <c r="CJ72" s="1312"/>
      <c r="CK72" s="1312"/>
      <c r="CL72" s="1312"/>
      <c r="CM72" s="1312"/>
      <c r="CN72" s="1312" t="s">
        <v>563</v>
      </c>
      <c r="CO72" s="1312"/>
      <c r="CP72" s="1312"/>
      <c r="CQ72" s="1312"/>
      <c r="CR72" s="1312"/>
      <c r="CS72" s="1312"/>
      <c r="CT72" s="1312"/>
      <c r="CU72" s="1312"/>
      <c r="CV72" s="1312" t="s">
        <v>564</v>
      </c>
      <c r="CW72" s="1312"/>
      <c r="CX72" s="1312"/>
      <c r="CY72" s="1312"/>
      <c r="CZ72" s="1312"/>
      <c r="DA72" s="1312"/>
      <c r="DB72" s="1312"/>
      <c r="DC72" s="1312"/>
    </row>
    <row r="73" spans="2:107" x14ac:dyDescent="0.15">
      <c r="B73" s="396"/>
      <c r="G73" s="1315"/>
      <c r="H73" s="1315"/>
      <c r="I73" s="1315"/>
      <c r="J73" s="1315"/>
      <c r="K73" s="1311"/>
      <c r="L73" s="1311"/>
      <c r="M73" s="1311"/>
      <c r="N73" s="1311"/>
      <c r="AM73" s="405"/>
      <c r="AN73" s="1310" t="s">
        <v>605</v>
      </c>
      <c r="AO73" s="1310"/>
      <c r="AP73" s="1310"/>
      <c r="AQ73" s="1310"/>
      <c r="AR73" s="1310"/>
      <c r="AS73" s="1310"/>
      <c r="AT73" s="1310"/>
      <c r="AU73" s="1310"/>
      <c r="AV73" s="1310"/>
      <c r="AW73" s="1310"/>
      <c r="AX73" s="1310"/>
      <c r="AY73" s="1310"/>
      <c r="AZ73" s="1310"/>
      <c r="BA73" s="1310"/>
      <c r="BB73" s="1310" t="s">
        <v>606</v>
      </c>
      <c r="BC73" s="1310"/>
      <c r="BD73" s="1310"/>
      <c r="BE73" s="1310"/>
      <c r="BF73" s="1310"/>
      <c r="BG73" s="1310"/>
      <c r="BH73" s="1310"/>
      <c r="BI73" s="1310"/>
      <c r="BJ73" s="1310"/>
      <c r="BK73" s="1310"/>
      <c r="BL73" s="1310"/>
      <c r="BM73" s="1310"/>
      <c r="BN73" s="1310"/>
      <c r="BO73" s="1310"/>
      <c r="BP73" s="1307">
        <v>91.4</v>
      </c>
      <c r="BQ73" s="1307"/>
      <c r="BR73" s="1307"/>
      <c r="BS73" s="1307"/>
      <c r="BT73" s="1307"/>
      <c r="BU73" s="1307"/>
      <c r="BV73" s="1307"/>
      <c r="BW73" s="1307"/>
      <c r="BX73" s="1307">
        <v>87.8</v>
      </c>
      <c r="BY73" s="1307"/>
      <c r="BZ73" s="1307"/>
      <c r="CA73" s="1307"/>
      <c r="CB73" s="1307"/>
      <c r="CC73" s="1307"/>
      <c r="CD73" s="1307"/>
      <c r="CE73" s="1307"/>
      <c r="CF73" s="1307">
        <v>86.1</v>
      </c>
      <c r="CG73" s="1307"/>
      <c r="CH73" s="1307"/>
      <c r="CI73" s="1307"/>
      <c r="CJ73" s="1307"/>
      <c r="CK73" s="1307"/>
      <c r="CL73" s="1307"/>
      <c r="CM73" s="1307"/>
      <c r="CN73" s="1307">
        <v>90.2</v>
      </c>
      <c r="CO73" s="1307"/>
      <c r="CP73" s="1307"/>
      <c r="CQ73" s="1307"/>
      <c r="CR73" s="1307"/>
      <c r="CS73" s="1307"/>
      <c r="CT73" s="1307"/>
      <c r="CU73" s="1307"/>
      <c r="CV73" s="1307">
        <v>95.7</v>
      </c>
      <c r="CW73" s="1307"/>
      <c r="CX73" s="1307"/>
      <c r="CY73" s="1307"/>
      <c r="CZ73" s="1307"/>
      <c r="DA73" s="1307"/>
      <c r="DB73" s="1307"/>
      <c r="DC73" s="1307"/>
    </row>
    <row r="74" spans="2:107" x14ac:dyDescent="0.15">
      <c r="B74" s="396"/>
      <c r="G74" s="1315"/>
      <c r="H74" s="1315"/>
      <c r="I74" s="1315"/>
      <c r="J74" s="1315"/>
      <c r="K74" s="1311"/>
      <c r="L74" s="1311"/>
      <c r="M74" s="1311"/>
      <c r="N74" s="1311"/>
      <c r="AM74" s="405"/>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6"/>
      <c r="G75" s="1315"/>
      <c r="H75" s="1315"/>
      <c r="I75" s="1313"/>
      <c r="J75" s="1313"/>
      <c r="K75" s="1314"/>
      <c r="L75" s="1314"/>
      <c r="M75" s="1314"/>
      <c r="N75" s="1314"/>
      <c r="AM75" s="405"/>
      <c r="AN75" s="1310"/>
      <c r="AO75" s="1310"/>
      <c r="AP75" s="1310"/>
      <c r="AQ75" s="1310"/>
      <c r="AR75" s="1310"/>
      <c r="AS75" s="1310"/>
      <c r="AT75" s="1310"/>
      <c r="AU75" s="1310"/>
      <c r="AV75" s="1310"/>
      <c r="AW75" s="1310"/>
      <c r="AX75" s="1310"/>
      <c r="AY75" s="1310"/>
      <c r="AZ75" s="1310"/>
      <c r="BA75" s="1310"/>
      <c r="BB75" s="1310" t="s">
        <v>611</v>
      </c>
      <c r="BC75" s="1310"/>
      <c r="BD75" s="1310"/>
      <c r="BE75" s="1310"/>
      <c r="BF75" s="1310"/>
      <c r="BG75" s="1310"/>
      <c r="BH75" s="1310"/>
      <c r="BI75" s="1310"/>
      <c r="BJ75" s="1310"/>
      <c r="BK75" s="1310"/>
      <c r="BL75" s="1310"/>
      <c r="BM75" s="1310"/>
      <c r="BN75" s="1310"/>
      <c r="BO75" s="1310"/>
      <c r="BP75" s="1307">
        <v>15</v>
      </c>
      <c r="BQ75" s="1307"/>
      <c r="BR75" s="1307"/>
      <c r="BS75" s="1307"/>
      <c r="BT75" s="1307"/>
      <c r="BU75" s="1307"/>
      <c r="BV75" s="1307"/>
      <c r="BW75" s="1307"/>
      <c r="BX75" s="1307">
        <v>14.1</v>
      </c>
      <c r="BY75" s="1307"/>
      <c r="BZ75" s="1307"/>
      <c r="CA75" s="1307"/>
      <c r="CB75" s="1307"/>
      <c r="CC75" s="1307"/>
      <c r="CD75" s="1307"/>
      <c r="CE75" s="1307"/>
      <c r="CF75" s="1307">
        <v>12.8</v>
      </c>
      <c r="CG75" s="1307"/>
      <c r="CH75" s="1307"/>
      <c r="CI75" s="1307"/>
      <c r="CJ75" s="1307"/>
      <c r="CK75" s="1307"/>
      <c r="CL75" s="1307"/>
      <c r="CM75" s="1307"/>
      <c r="CN75" s="1307">
        <v>11.3</v>
      </c>
      <c r="CO75" s="1307"/>
      <c r="CP75" s="1307"/>
      <c r="CQ75" s="1307"/>
      <c r="CR75" s="1307"/>
      <c r="CS75" s="1307"/>
      <c r="CT75" s="1307"/>
      <c r="CU75" s="1307"/>
      <c r="CV75" s="1307">
        <v>10.1</v>
      </c>
      <c r="CW75" s="1307"/>
      <c r="CX75" s="1307"/>
      <c r="CY75" s="1307"/>
      <c r="CZ75" s="1307"/>
      <c r="DA75" s="1307"/>
      <c r="DB75" s="1307"/>
      <c r="DC75" s="1307"/>
    </row>
    <row r="76" spans="2:107" x14ac:dyDescent="0.15">
      <c r="B76" s="396"/>
      <c r="G76" s="1315"/>
      <c r="H76" s="1315"/>
      <c r="I76" s="1313"/>
      <c r="J76" s="1313"/>
      <c r="K76" s="1314"/>
      <c r="L76" s="1314"/>
      <c r="M76" s="1314"/>
      <c r="N76" s="1314"/>
      <c r="AM76" s="405"/>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6"/>
      <c r="G77" s="1313"/>
      <c r="H77" s="1313"/>
      <c r="I77" s="1313"/>
      <c r="J77" s="1313"/>
      <c r="K77" s="1311"/>
      <c r="L77" s="1311"/>
      <c r="M77" s="1311"/>
      <c r="N77" s="1311"/>
      <c r="AN77" s="1312" t="s">
        <v>608</v>
      </c>
      <c r="AO77" s="1312"/>
      <c r="AP77" s="1312"/>
      <c r="AQ77" s="1312"/>
      <c r="AR77" s="1312"/>
      <c r="AS77" s="1312"/>
      <c r="AT77" s="1312"/>
      <c r="AU77" s="1312"/>
      <c r="AV77" s="1312"/>
      <c r="AW77" s="1312"/>
      <c r="AX77" s="1312"/>
      <c r="AY77" s="1312"/>
      <c r="AZ77" s="1312"/>
      <c r="BA77" s="1312"/>
      <c r="BB77" s="1310" t="s">
        <v>606</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6"/>
      <c r="G78" s="1313"/>
      <c r="H78" s="1313"/>
      <c r="I78" s="1313"/>
      <c r="J78" s="1313"/>
      <c r="K78" s="1311"/>
      <c r="L78" s="1311"/>
      <c r="M78" s="1311"/>
      <c r="N78" s="1311"/>
      <c r="AN78" s="1312"/>
      <c r="AO78" s="1312"/>
      <c r="AP78" s="1312"/>
      <c r="AQ78" s="1312"/>
      <c r="AR78" s="1312"/>
      <c r="AS78" s="1312"/>
      <c r="AT78" s="1312"/>
      <c r="AU78" s="1312"/>
      <c r="AV78" s="1312"/>
      <c r="AW78" s="1312"/>
      <c r="AX78" s="1312"/>
      <c r="AY78" s="1312"/>
      <c r="AZ78" s="1312"/>
      <c r="BA78" s="1312"/>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6"/>
      <c r="G79" s="1313"/>
      <c r="H79" s="1313"/>
      <c r="I79" s="1308"/>
      <c r="J79" s="1308"/>
      <c r="K79" s="1309"/>
      <c r="L79" s="1309"/>
      <c r="M79" s="1309"/>
      <c r="N79" s="1309"/>
      <c r="AN79" s="1312"/>
      <c r="AO79" s="1312"/>
      <c r="AP79" s="1312"/>
      <c r="AQ79" s="1312"/>
      <c r="AR79" s="1312"/>
      <c r="AS79" s="1312"/>
      <c r="AT79" s="1312"/>
      <c r="AU79" s="1312"/>
      <c r="AV79" s="1312"/>
      <c r="AW79" s="1312"/>
      <c r="AX79" s="1312"/>
      <c r="AY79" s="1312"/>
      <c r="AZ79" s="1312"/>
      <c r="BA79" s="1312"/>
      <c r="BB79" s="1310" t="s">
        <v>611</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396"/>
      <c r="G80" s="1313"/>
      <c r="H80" s="1313"/>
      <c r="I80" s="1308"/>
      <c r="J80" s="1308"/>
      <c r="K80" s="1309"/>
      <c r="L80" s="1309"/>
      <c r="M80" s="1309"/>
      <c r="N80" s="1309"/>
      <c r="AN80" s="1312"/>
      <c r="AO80" s="1312"/>
      <c r="AP80" s="1312"/>
      <c r="AQ80" s="1312"/>
      <c r="AR80" s="1312"/>
      <c r="AS80" s="1312"/>
      <c r="AT80" s="1312"/>
      <c r="AU80" s="1312"/>
      <c r="AV80" s="1312"/>
      <c r="AW80" s="1312"/>
      <c r="AX80" s="1312"/>
      <c r="AY80" s="1312"/>
      <c r="AZ80" s="1312"/>
      <c r="BA80" s="1312"/>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6"/>
    </row>
    <row r="82" spans="2:109" ht="17.25" x14ac:dyDescent="0.1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x14ac:dyDescent="0.15">
      <c r="DD84" s="389"/>
      <c r="DE84" s="389"/>
    </row>
    <row r="85" spans="2:109" x14ac:dyDescent="0.15">
      <c r="DD85" s="389"/>
      <c r="DE85" s="389"/>
    </row>
    <row r="86" spans="2:109" hidden="1" x14ac:dyDescent="0.15">
      <c r="DD86" s="389"/>
      <c r="DE86" s="389"/>
    </row>
    <row r="87" spans="2:109" hidden="1" x14ac:dyDescent="0.15">
      <c r="K87" s="424"/>
      <c r="AQ87" s="424"/>
      <c r="BC87" s="424"/>
      <c r="BO87" s="424"/>
      <c r="CA87" s="424"/>
      <c r="CM87" s="424"/>
      <c r="CY87" s="424"/>
      <c r="DD87" s="389"/>
      <c r="DE87" s="389"/>
    </row>
    <row r="88" spans="2:109" hidden="1" x14ac:dyDescent="0.15">
      <c r="DD88" s="389"/>
      <c r="DE88" s="389"/>
    </row>
    <row r="89" spans="2:109" hidden="1" x14ac:dyDescent="0.15">
      <c r="DD89" s="389"/>
      <c r="DE89" s="389"/>
    </row>
    <row r="90" spans="2:109" hidden="1" x14ac:dyDescent="0.15">
      <c r="DD90" s="389"/>
      <c r="DE90" s="389"/>
    </row>
    <row r="91" spans="2:109"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pans="108:109" ht="13.5" hidden="1" customHeight="1" x14ac:dyDescent="0.15">
      <c r="DD97" s="389"/>
      <c r="DE97" s="389"/>
    </row>
    <row r="98" spans="108:109" ht="13.5" hidden="1" customHeight="1" x14ac:dyDescent="0.15">
      <c r="DD98" s="389"/>
      <c r="DE98" s="389"/>
    </row>
    <row r="99" spans="108:109" ht="13.5" hidden="1" customHeight="1" x14ac:dyDescent="0.15">
      <c r="DD99" s="389"/>
      <c r="DE99" s="389"/>
    </row>
    <row r="100" spans="108:109" ht="13.5" hidden="1" customHeight="1" x14ac:dyDescent="0.15">
      <c r="DD100" s="389"/>
      <c r="DE100" s="389"/>
    </row>
    <row r="101" spans="108:109" ht="13.5" hidden="1" customHeight="1" x14ac:dyDescent="0.15">
      <c r="DD101" s="389"/>
      <c r="DE101" s="389"/>
    </row>
    <row r="102" spans="108:109" ht="13.5" hidden="1" customHeight="1" x14ac:dyDescent="0.15">
      <c r="DD102" s="389"/>
      <c r="DE102" s="389"/>
    </row>
    <row r="103" spans="108:109" ht="13.5" hidden="1" customHeight="1" x14ac:dyDescent="0.15">
      <c r="DD103" s="389"/>
      <c r="DE103" s="389"/>
    </row>
    <row r="104" spans="108:109" ht="13.5" hidden="1" customHeight="1" x14ac:dyDescent="0.15">
      <c r="DD104" s="389"/>
      <c r="DE104" s="389"/>
    </row>
    <row r="105" spans="108:109" ht="13.5" hidden="1" customHeight="1" x14ac:dyDescent="0.15">
      <c r="DD105" s="389"/>
      <c r="DE105" s="389"/>
    </row>
    <row r="106" spans="108:109" ht="13.5" hidden="1" customHeight="1" x14ac:dyDescent="0.15">
      <c r="DD106" s="389"/>
      <c r="DE106" s="389"/>
    </row>
    <row r="107" spans="108:109" ht="13.5" hidden="1" customHeight="1" x14ac:dyDescent="0.15">
      <c r="DD107" s="389"/>
      <c r="DE107" s="389"/>
    </row>
    <row r="108" spans="108:109" ht="13.5" hidden="1" customHeight="1" x14ac:dyDescent="0.15">
      <c r="DD108" s="389"/>
      <c r="DE108" s="389"/>
    </row>
    <row r="109" spans="108:109" ht="13.5" hidden="1" customHeight="1" x14ac:dyDescent="0.15">
      <c r="DD109" s="389"/>
      <c r="DE109" s="389"/>
    </row>
    <row r="110" spans="108:109" ht="13.5" hidden="1" customHeight="1" x14ac:dyDescent="0.15">
      <c r="DD110" s="389"/>
      <c r="DE110" s="389"/>
    </row>
    <row r="111" spans="108:109" ht="13.5" hidden="1" customHeight="1" x14ac:dyDescent="0.15">
      <c r="DD111" s="389"/>
      <c r="DE111" s="389"/>
    </row>
    <row r="112" spans="108:109" ht="13.5" hidden="1" customHeight="1" x14ac:dyDescent="0.15">
      <c r="DD112" s="389"/>
      <c r="DE112" s="389"/>
    </row>
    <row r="113" spans="108:109" ht="13.5" hidden="1" customHeight="1" x14ac:dyDescent="0.15">
      <c r="DD113" s="389"/>
      <c r="DE113" s="389"/>
    </row>
    <row r="114" spans="108:109" ht="13.5" hidden="1" customHeight="1" x14ac:dyDescent="0.15">
      <c r="DD114" s="389"/>
      <c r="DE114" s="389"/>
    </row>
    <row r="115" spans="108:109" ht="13.5" hidden="1" customHeight="1" x14ac:dyDescent="0.15">
      <c r="DD115" s="389"/>
      <c r="DE115" s="389"/>
    </row>
    <row r="116" spans="108:109" ht="13.5" hidden="1" customHeight="1" x14ac:dyDescent="0.15">
      <c r="DD116" s="389"/>
      <c r="DE116" s="389"/>
    </row>
    <row r="117" spans="108:109" ht="13.5" hidden="1" customHeight="1" x14ac:dyDescent="0.15">
      <c r="DD117" s="389"/>
      <c r="DE117" s="389"/>
    </row>
    <row r="118" spans="108:109" ht="13.5" hidden="1" customHeight="1" x14ac:dyDescent="0.15">
      <c r="DD118" s="389"/>
      <c r="DE118" s="389"/>
    </row>
    <row r="119" spans="108:109" ht="13.5" hidden="1" customHeight="1" x14ac:dyDescent="0.15">
      <c r="DD119" s="389"/>
      <c r="DE119" s="389"/>
    </row>
    <row r="120" spans="108:109" ht="13.5" hidden="1" customHeight="1" x14ac:dyDescent="0.15">
      <c r="DD120" s="389"/>
      <c r="DE120" s="389"/>
    </row>
    <row r="121" spans="108:109" ht="13.5" hidden="1" customHeight="1" x14ac:dyDescent="0.15">
      <c r="DD121" s="389"/>
      <c r="DE121" s="389"/>
    </row>
    <row r="122" spans="108:109" ht="13.5" hidden="1" customHeight="1" x14ac:dyDescent="0.15">
      <c r="DD122" s="389"/>
      <c r="DE122" s="389"/>
    </row>
    <row r="123" spans="108:109" ht="13.5" hidden="1" customHeight="1" x14ac:dyDescent="0.15">
      <c r="DD123" s="389"/>
      <c r="DE123" s="389"/>
    </row>
    <row r="124" spans="108:109" ht="13.5" hidden="1" customHeight="1" x14ac:dyDescent="0.15">
      <c r="DD124" s="389"/>
      <c r="DE124" s="389"/>
    </row>
    <row r="125" spans="108:109" ht="13.5" hidden="1" customHeight="1" x14ac:dyDescent="0.15">
      <c r="DD125" s="389"/>
      <c r="DE125" s="389"/>
    </row>
    <row r="126" spans="108:109" ht="13.5" hidden="1" customHeight="1" x14ac:dyDescent="0.15">
      <c r="DD126" s="389"/>
      <c r="DE126" s="389"/>
    </row>
    <row r="127" spans="108:109" ht="13.5" hidden="1" customHeight="1" x14ac:dyDescent="0.15">
      <c r="DD127" s="389"/>
      <c r="DE127" s="389"/>
    </row>
    <row r="128" spans="108:109" ht="13.5" hidden="1" customHeight="1" x14ac:dyDescent="0.15">
      <c r="DD128" s="389"/>
      <c r="DE128" s="389"/>
    </row>
    <row r="129" spans="108:109" ht="13.5" hidden="1" customHeight="1" x14ac:dyDescent="0.15">
      <c r="DD129" s="389"/>
      <c r="DE129" s="389"/>
    </row>
    <row r="130" spans="108:109" ht="13.5" hidden="1" customHeight="1" x14ac:dyDescent="0.15">
      <c r="DD130" s="389"/>
      <c r="DE130" s="389"/>
    </row>
    <row r="131" spans="108:109" ht="13.5" hidden="1" customHeight="1" x14ac:dyDescent="0.15">
      <c r="DD131" s="389"/>
      <c r="DE131" s="389"/>
    </row>
    <row r="132" spans="108:109" ht="13.5" hidden="1" customHeight="1" x14ac:dyDescent="0.15">
      <c r="DD132" s="389"/>
      <c r="DE132" s="389"/>
    </row>
    <row r="133" spans="108:109" ht="13.5" hidden="1" customHeight="1" x14ac:dyDescent="0.15">
      <c r="DD133" s="389"/>
      <c r="DE133" s="389"/>
    </row>
    <row r="134" spans="108:109" ht="13.5" hidden="1" customHeight="1" x14ac:dyDescent="0.15">
      <c r="DD134" s="389"/>
      <c r="DE134" s="389"/>
    </row>
    <row r="135" spans="108:109" ht="13.5" hidden="1" customHeight="1" x14ac:dyDescent="0.15">
      <c r="DD135" s="389"/>
      <c r="DE135" s="389"/>
    </row>
    <row r="136" spans="108:109" ht="13.5" hidden="1" customHeight="1" x14ac:dyDescent="0.15">
      <c r="DD136" s="389"/>
      <c r="DE136" s="389"/>
    </row>
    <row r="137" spans="108:109" ht="13.5" hidden="1" customHeight="1" x14ac:dyDescent="0.15">
      <c r="DD137" s="389"/>
      <c r="DE137" s="389"/>
    </row>
    <row r="138" spans="108:109" ht="13.5" hidden="1" customHeight="1" x14ac:dyDescent="0.15">
      <c r="DD138" s="389"/>
      <c r="DE138" s="389"/>
    </row>
    <row r="139" spans="108:109" ht="13.5" hidden="1" customHeight="1" x14ac:dyDescent="0.15">
      <c r="DD139" s="389"/>
      <c r="DE139" s="389"/>
    </row>
    <row r="140" spans="108:109" ht="13.5" hidden="1" customHeight="1" x14ac:dyDescent="0.15">
      <c r="DD140" s="389"/>
      <c r="DE140" s="389"/>
    </row>
    <row r="141" spans="108:109" ht="13.5" hidden="1" customHeight="1" x14ac:dyDescent="0.15">
      <c r="DD141" s="389"/>
      <c r="DE141" s="389"/>
    </row>
    <row r="142" spans="108:109" ht="13.5" hidden="1" customHeight="1" x14ac:dyDescent="0.15">
      <c r="DD142" s="389"/>
      <c r="DE142" s="389"/>
    </row>
    <row r="143" spans="108:109" ht="13.5" hidden="1" customHeight="1" x14ac:dyDescent="0.15">
      <c r="DD143" s="389"/>
      <c r="DE143" s="389"/>
    </row>
    <row r="144" spans="108:109" ht="13.5" hidden="1" customHeight="1" x14ac:dyDescent="0.15">
      <c r="DD144" s="389"/>
      <c r="DE144" s="389"/>
    </row>
    <row r="145" spans="108:109" ht="13.5" hidden="1" customHeight="1" x14ac:dyDescent="0.15">
      <c r="DD145" s="389"/>
      <c r="DE145" s="389"/>
    </row>
    <row r="146" spans="108:109" ht="13.5" hidden="1" customHeight="1" x14ac:dyDescent="0.15">
      <c r="DD146" s="389"/>
      <c r="DE146" s="389"/>
    </row>
    <row r="147" spans="108:109" ht="13.5" hidden="1" customHeight="1" x14ac:dyDescent="0.15">
      <c r="DD147" s="389"/>
      <c r="DE147" s="389"/>
    </row>
    <row r="148" spans="108:109" ht="13.5" hidden="1" customHeight="1" x14ac:dyDescent="0.15">
      <c r="DD148" s="389"/>
      <c r="DE148" s="389"/>
    </row>
    <row r="149" spans="108:109" ht="13.5" hidden="1" customHeight="1" x14ac:dyDescent="0.15">
      <c r="DD149" s="389"/>
      <c r="DE149" s="389"/>
    </row>
    <row r="150" spans="108:109" ht="13.5" hidden="1" customHeight="1" x14ac:dyDescent="0.15">
      <c r="DD150" s="389"/>
      <c r="DE150" s="389"/>
    </row>
    <row r="151" spans="108:109" ht="13.5" hidden="1" customHeight="1" x14ac:dyDescent="0.15">
      <c r="DD151" s="389"/>
      <c r="DE151" s="389"/>
    </row>
    <row r="152" spans="108:109" ht="13.5" hidden="1" customHeight="1" x14ac:dyDescent="0.15">
      <c r="DD152" s="389"/>
      <c r="DE152" s="389"/>
    </row>
    <row r="153" spans="108:109" ht="13.5" hidden="1" customHeight="1" x14ac:dyDescent="0.15">
      <c r="DD153" s="389"/>
      <c r="DE153" s="389"/>
    </row>
    <row r="154" spans="108:109" ht="13.5" hidden="1" customHeight="1" x14ac:dyDescent="0.15">
      <c r="DD154" s="389"/>
      <c r="DE154" s="389"/>
    </row>
    <row r="155" spans="108:109" ht="13.5" hidden="1" customHeight="1" x14ac:dyDescent="0.15">
      <c r="DD155" s="389"/>
      <c r="DE155" s="389"/>
    </row>
    <row r="156" spans="108:109" ht="13.5" hidden="1" customHeight="1" x14ac:dyDescent="0.15">
      <c r="DD156" s="389"/>
      <c r="DE156" s="389"/>
    </row>
    <row r="157" spans="108:109" ht="13.5" hidden="1" customHeight="1" x14ac:dyDescent="0.15">
      <c r="DD157" s="389"/>
      <c r="DE157" s="389"/>
    </row>
    <row r="158" spans="108:109" ht="13.5" hidden="1" customHeight="1" x14ac:dyDescent="0.15">
      <c r="DD158" s="389"/>
      <c r="DE158" s="389"/>
    </row>
    <row r="159" spans="108:109" ht="13.5" hidden="1" customHeight="1" x14ac:dyDescent="0.15">
      <c r="DD159" s="389"/>
      <c r="DE159" s="389"/>
    </row>
    <row r="160" spans="108:109" ht="13.5" hidden="1" customHeight="1" x14ac:dyDescent="0.15">
      <c r="DD160" s="389"/>
      <c r="DE160" s="38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FpQeZ8L++EuI9JU/pBYlKusNqJn9fX8SvsSgunwC4hNdl8p57Gi5fnuPnXdcoQzjAoKYjhiE1dxEO/4jCLnoQ==" saltValue="E/x7UQAjOcmC4B8yIO0Y2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9E4C6-0FF9-4D55-A5F9-F058753DA6E8}">
  <sheetPr>
    <pageSetUpPr fitToPage="1"/>
  </sheetPr>
  <dimension ref="A1:DR135"/>
  <sheetViews>
    <sheetView showGridLines="0" zoomScale="80" zoomScaleNormal="80" zoomScaleSheetLayoutView="70" workbookViewId="0">
      <selection activeCell="AN65" sqref="AN65:DC69"/>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LaMbG+nxWnm0rMe6qaxXAuvV7XSyRF6c0cgXwIIITiPqxZYqxdrGmLZvNhewDffWr+2bXAeOPCToDUwE1++2Q==" saltValue="GUq0ImT9NsgeLVvaAk3mw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2F3A-CD2B-4100-B413-21C04A63549A}">
  <sheetPr>
    <pageSetUpPr fitToPage="1"/>
  </sheetPr>
  <dimension ref="A1:DR13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xJNsckp0Uzgx+EJvVaUAjCEKlXo8gxqqkA6+JMbGYsPwAtL1KR2tGmeT4+nsbTqc6U93PIxsJwVJuRu53LOAw==" saltValue="EwzdhQ+1lhOjWlItKpdN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557</v>
      </c>
      <c r="G2" s="154"/>
      <c r="H2" s="155"/>
    </row>
    <row r="3" spans="1:8" x14ac:dyDescent="0.15">
      <c r="A3" s="151" t="s">
        <v>550</v>
      </c>
      <c r="B3" s="156"/>
      <c r="C3" s="157"/>
      <c r="D3" s="158">
        <v>161502</v>
      </c>
      <c r="E3" s="159"/>
      <c r="F3" s="160">
        <v>85205</v>
      </c>
      <c r="G3" s="161"/>
      <c r="H3" s="162"/>
    </row>
    <row r="4" spans="1:8" x14ac:dyDescent="0.15">
      <c r="A4" s="163"/>
      <c r="B4" s="164"/>
      <c r="C4" s="165"/>
      <c r="D4" s="166">
        <v>88967</v>
      </c>
      <c r="E4" s="167"/>
      <c r="F4" s="168">
        <v>38847</v>
      </c>
      <c r="G4" s="169"/>
      <c r="H4" s="170"/>
    </row>
    <row r="5" spans="1:8" x14ac:dyDescent="0.15">
      <c r="A5" s="151" t="s">
        <v>552</v>
      </c>
      <c r="B5" s="156"/>
      <c r="C5" s="157"/>
      <c r="D5" s="158">
        <v>132778</v>
      </c>
      <c r="E5" s="159"/>
      <c r="F5" s="160">
        <v>75972</v>
      </c>
      <c r="G5" s="161"/>
      <c r="H5" s="162"/>
    </row>
    <row r="6" spans="1:8" x14ac:dyDescent="0.15">
      <c r="A6" s="163"/>
      <c r="B6" s="164"/>
      <c r="C6" s="165"/>
      <c r="D6" s="166">
        <v>52939</v>
      </c>
      <c r="E6" s="167"/>
      <c r="F6" s="168">
        <v>40712</v>
      </c>
      <c r="G6" s="169"/>
      <c r="H6" s="170"/>
    </row>
    <row r="7" spans="1:8" x14ac:dyDescent="0.15">
      <c r="A7" s="151" t="s">
        <v>553</v>
      </c>
      <c r="B7" s="156"/>
      <c r="C7" s="157"/>
      <c r="D7" s="158">
        <v>158953</v>
      </c>
      <c r="E7" s="159"/>
      <c r="F7" s="160">
        <v>79466</v>
      </c>
      <c r="G7" s="161"/>
      <c r="H7" s="162"/>
    </row>
    <row r="8" spans="1:8" x14ac:dyDescent="0.15">
      <c r="A8" s="163"/>
      <c r="B8" s="164"/>
      <c r="C8" s="165"/>
      <c r="D8" s="166">
        <v>95587</v>
      </c>
      <c r="E8" s="167"/>
      <c r="F8" s="168">
        <v>44645</v>
      </c>
      <c r="G8" s="169"/>
      <c r="H8" s="170"/>
    </row>
    <row r="9" spans="1:8" x14ac:dyDescent="0.15">
      <c r="A9" s="151" t="s">
        <v>554</v>
      </c>
      <c r="B9" s="156"/>
      <c r="C9" s="157"/>
      <c r="D9" s="158">
        <v>263724</v>
      </c>
      <c r="E9" s="159"/>
      <c r="F9" s="160">
        <v>90072</v>
      </c>
      <c r="G9" s="161"/>
      <c r="H9" s="162"/>
    </row>
    <row r="10" spans="1:8" x14ac:dyDescent="0.15">
      <c r="A10" s="163"/>
      <c r="B10" s="164"/>
      <c r="C10" s="165"/>
      <c r="D10" s="166">
        <v>157655</v>
      </c>
      <c r="E10" s="167"/>
      <c r="F10" s="168">
        <v>46083</v>
      </c>
      <c r="G10" s="169"/>
      <c r="H10" s="170"/>
    </row>
    <row r="11" spans="1:8" x14ac:dyDescent="0.15">
      <c r="A11" s="151" t="s">
        <v>555</v>
      </c>
      <c r="B11" s="156"/>
      <c r="C11" s="157"/>
      <c r="D11" s="158">
        <v>226393</v>
      </c>
      <c r="E11" s="159"/>
      <c r="F11" s="160">
        <v>88328</v>
      </c>
      <c r="G11" s="161"/>
      <c r="H11" s="162"/>
    </row>
    <row r="12" spans="1:8" x14ac:dyDescent="0.15">
      <c r="A12" s="163"/>
      <c r="B12" s="164"/>
      <c r="C12" s="171"/>
      <c r="D12" s="166">
        <v>149244</v>
      </c>
      <c r="E12" s="167"/>
      <c r="F12" s="168">
        <v>49013</v>
      </c>
      <c r="G12" s="169"/>
      <c r="H12" s="170"/>
    </row>
    <row r="13" spans="1:8" x14ac:dyDescent="0.15">
      <c r="A13" s="151"/>
      <c r="B13" s="156"/>
      <c r="C13" s="172"/>
      <c r="D13" s="173">
        <v>188670</v>
      </c>
      <c r="E13" s="174"/>
      <c r="F13" s="175">
        <v>83809</v>
      </c>
      <c r="G13" s="176"/>
      <c r="H13" s="162"/>
    </row>
    <row r="14" spans="1:8" x14ac:dyDescent="0.15">
      <c r="A14" s="163"/>
      <c r="B14" s="164"/>
      <c r="C14" s="165"/>
      <c r="D14" s="166">
        <v>108878</v>
      </c>
      <c r="E14" s="167"/>
      <c r="F14" s="168">
        <v>43860</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1.91</v>
      </c>
      <c r="C19" s="177">
        <f>ROUND(VALUE(SUBSTITUTE(実質収支比率等に係る経年分析!G$48,"▲","-")),2)</f>
        <v>1.95</v>
      </c>
      <c r="D19" s="177">
        <f>ROUND(VALUE(SUBSTITUTE(実質収支比率等に係る経年分析!H$48,"▲","-")),2)</f>
        <v>2.77</v>
      </c>
      <c r="E19" s="177">
        <f>ROUND(VALUE(SUBSTITUTE(実質収支比率等に係る経年分析!I$48,"▲","-")),2)</f>
        <v>1.5</v>
      </c>
      <c r="F19" s="177">
        <f>ROUND(VALUE(SUBSTITUTE(実質収支比率等に係る経年分析!J$48,"▲","-")),2)</f>
        <v>2.09</v>
      </c>
    </row>
    <row r="20" spans="1:11" x14ac:dyDescent="0.15">
      <c r="A20" s="177" t="s">
        <v>55</v>
      </c>
      <c r="B20" s="177">
        <f>ROUND(VALUE(SUBSTITUTE(実質収支比率等に係る経年分析!F$47,"▲","-")),2)</f>
        <v>15.43</v>
      </c>
      <c r="C20" s="177">
        <f>ROUND(VALUE(SUBSTITUTE(実質収支比率等に係る経年分析!G$47,"▲","-")),2)</f>
        <v>15.21</v>
      </c>
      <c r="D20" s="177">
        <f>ROUND(VALUE(SUBSTITUTE(実質収支比率等に係る経年分析!H$47,"▲","-")),2)</f>
        <v>15.55</v>
      </c>
      <c r="E20" s="177">
        <f>ROUND(VALUE(SUBSTITUTE(実質収支比率等に係る経年分析!I$47,"▲","-")),2)</f>
        <v>15.33</v>
      </c>
      <c r="F20" s="177">
        <f>ROUND(VALUE(SUBSTITUTE(実質収支比率等に係る経年分析!J$47,"▲","-")),2)</f>
        <v>16.510000000000002</v>
      </c>
    </row>
    <row r="21" spans="1:11" x14ac:dyDescent="0.15">
      <c r="A21" s="177" t="s">
        <v>56</v>
      </c>
      <c r="B21" s="177">
        <f>IF(ISNUMBER(VALUE(SUBSTITUTE(実質収支比率等に係る経年分析!F$49,"▲","-"))),ROUND(VALUE(SUBSTITUTE(実質収支比率等に係る経年分析!F$49,"▲","-")),2),NA())</f>
        <v>-0.52</v>
      </c>
      <c r="C21" s="177">
        <f>IF(ISNUMBER(VALUE(SUBSTITUTE(実質収支比率等に係る経年分析!G$49,"▲","-"))),ROUND(VALUE(SUBSTITUTE(実質収支比率等に係る経年分析!G$49,"▲","-")),2),NA())</f>
        <v>0.08</v>
      </c>
      <c r="D21" s="177">
        <f>IF(ISNUMBER(VALUE(SUBSTITUTE(実質収支比率等に係る経年分析!H$49,"▲","-"))),ROUND(VALUE(SUBSTITUTE(実質収支比率等に係る経年分析!H$49,"▲","-")),2),NA())</f>
        <v>0.78</v>
      </c>
      <c r="E21" s="177">
        <f>IF(ISNUMBER(VALUE(SUBSTITUTE(実質収支比率等に係る経年分析!I$49,"▲","-"))),ROUND(VALUE(SUBSTITUTE(実質収支比率等に係る経年分析!I$49,"▲","-")),2),NA())</f>
        <v>-1.4</v>
      </c>
      <c r="F21" s="177">
        <f>IF(ISNUMBER(VALUE(SUBSTITUTE(実質収支比率等に係る経年分析!J$49,"▲","-"))),ROUND(VALUE(SUBSTITUTE(実質収支比率等に係る経年分析!J$49,"▲","-")),2),NA())</f>
        <v>0.55000000000000004</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0.01</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0.02</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0.32</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0.01</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0.01</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国民健康保険施設勘定（五箇診療所）特別会計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0.01</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0.01</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0.01</v>
      </c>
    </row>
    <row r="30" spans="1:11" x14ac:dyDescent="0.15">
      <c r="A30" s="178" t="str">
        <f>IF(連結実質赤字比率に係る赤字・黒字の構成分析!C$40="",NA(),連結実質赤字比率に係る赤字・黒字の構成分析!C$40)</f>
        <v>国民健康保険施設勘定（中村診療所）特別会計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0.01</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0.01</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0.01</v>
      </c>
    </row>
    <row r="31" spans="1:11" x14ac:dyDescent="0.15">
      <c r="A31" s="178" t="str">
        <f>IF(連結実質赤字比率に係る赤字・黒字の構成分析!C$39="",NA(),連結実質赤字比率に係る赤字・黒字の構成分析!C$39)</f>
        <v>国民健康保険施設勘定（都万診療所）特別会計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0.01</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0.03</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0.02</v>
      </c>
    </row>
    <row r="32" spans="1:11" x14ac:dyDescent="0.15">
      <c r="A32" s="178" t="str">
        <f>IF(連結実質赤字比率に係る赤字・黒字の構成分析!C$38="",NA(),連結実質赤字比率に係る赤字・黒字の構成分析!C$38)</f>
        <v>後期高齢者医療保険事業特別会計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0.01</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0.02</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0.03</v>
      </c>
    </row>
    <row r="33" spans="1:16" x14ac:dyDescent="0.15">
      <c r="A33" s="178" t="str">
        <f>IF(連結実質赤字比率に係る赤字・黒字の構成分析!C$37="",NA(),連結実質赤字比率に係る赤字・黒字の構成分析!C$37)</f>
        <v>駐車場事業特別会計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0.25</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0.27</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0.03</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7.0000000000000007E-2</v>
      </c>
    </row>
    <row r="34" spans="1:16" x14ac:dyDescent="0.15">
      <c r="A34" s="178" t="str">
        <f>IF(連結実質赤字比率に係る赤字・黒字の構成分析!C$36="",NA(),連結実質赤字比率に係る赤字・黒字の構成分析!C$36)</f>
        <v>国民健康保険事業勘定特別会計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0.32</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0.49</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0.63</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0.97</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0.6</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1.9</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1.94</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2.76</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1.49</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2.0699999999999998</v>
      </c>
    </row>
    <row r="36" spans="1:16" x14ac:dyDescent="0.15">
      <c r="A36" s="178" t="str">
        <f>IF(連結実質赤字比率に係る赤字・黒字の構成分析!C$34="",NA(),連結実質赤字比率に係る赤字・黒字の構成分析!C$34)</f>
        <v>上水道事業会計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2.95</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2.7</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2.5499999999999998</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2.41</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2.33</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2633</v>
      </c>
      <c r="E42" s="179"/>
      <c r="F42" s="179"/>
      <c r="G42" s="179">
        <f>'実質公債費比率（分子）の構造'!L$52</f>
        <v>2717</v>
      </c>
      <c r="H42" s="179"/>
      <c r="I42" s="179"/>
      <c r="J42" s="179">
        <f>'実質公債費比率（分子）の構造'!M$52</f>
        <v>2689</v>
      </c>
      <c r="K42" s="179"/>
      <c r="L42" s="179"/>
      <c r="M42" s="179">
        <f>'実質公債費比率（分子）の構造'!N$52</f>
        <v>2724</v>
      </c>
      <c r="N42" s="179"/>
      <c r="O42" s="179"/>
      <c r="P42" s="179">
        <f>'実質公債費比率（分子）の構造'!O$52</f>
        <v>2580</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f>'実質公債費比率（分子）の構造'!N$51</f>
        <v>0</v>
      </c>
      <c r="L43" s="179"/>
      <c r="M43" s="179"/>
      <c r="N43" s="179" t="str">
        <f>'実質公債費比率（分子）の構造'!O$51</f>
        <v>-</v>
      </c>
      <c r="O43" s="179"/>
      <c r="P43" s="179"/>
    </row>
    <row r="44" spans="1:16" x14ac:dyDescent="0.15">
      <c r="A44" s="179" t="s">
        <v>65</v>
      </c>
      <c r="B44" s="179">
        <f>'実質公債費比率（分子）の構造'!K$50</f>
        <v>20</v>
      </c>
      <c r="C44" s="179"/>
      <c r="D44" s="179"/>
      <c r="E44" s="179">
        <f>'実質公債費比率（分子）の構造'!L$50</f>
        <v>20</v>
      </c>
      <c r="F44" s="179"/>
      <c r="G44" s="179"/>
      <c r="H44" s="179">
        <f>'実質公債費比率（分子）の構造'!M$50</f>
        <v>9</v>
      </c>
      <c r="I44" s="179"/>
      <c r="J44" s="179"/>
      <c r="K44" s="179">
        <f>'実質公債費比率（分子）の構造'!N$50</f>
        <v>9</v>
      </c>
      <c r="L44" s="179"/>
      <c r="M44" s="179"/>
      <c r="N44" s="179">
        <f>'実質公債費比率（分子）の構造'!O$50</f>
        <v>5</v>
      </c>
      <c r="O44" s="179"/>
      <c r="P44" s="179"/>
    </row>
    <row r="45" spans="1:16" x14ac:dyDescent="0.15">
      <c r="A45" s="179" t="s">
        <v>66</v>
      </c>
      <c r="B45" s="179">
        <f>'実質公債費比率（分子）の構造'!K$49</f>
        <v>107</v>
      </c>
      <c r="C45" s="179"/>
      <c r="D45" s="179"/>
      <c r="E45" s="179">
        <f>'実質公債費比率（分子）の構造'!L$49</f>
        <v>109</v>
      </c>
      <c r="F45" s="179"/>
      <c r="G45" s="179"/>
      <c r="H45" s="179">
        <f>'実質公債費比率（分子）の構造'!M$49</f>
        <v>105</v>
      </c>
      <c r="I45" s="179"/>
      <c r="J45" s="179"/>
      <c r="K45" s="179">
        <f>'実質公債費比率（分子）の構造'!N$49</f>
        <v>47</v>
      </c>
      <c r="L45" s="179"/>
      <c r="M45" s="179"/>
      <c r="N45" s="179">
        <f>'実質公債費比率（分子）の構造'!O$49</f>
        <v>65</v>
      </c>
      <c r="O45" s="179"/>
      <c r="P45" s="179"/>
    </row>
    <row r="46" spans="1:16" x14ac:dyDescent="0.15">
      <c r="A46" s="179" t="s">
        <v>67</v>
      </c>
      <c r="B46" s="179">
        <f>'実質公債費比率（分子）の構造'!K$48</f>
        <v>458</v>
      </c>
      <c r="C46" s="179"/>
      <c r="D46" s="179"/>
      <c r="E46" s="179">
        <f>'実質公債費比率（分子）の構造'!L$48</f>
        <v>474</v>
      </c>
      <c r="F46" s="179"/>
      <c r="G46" s="179"/>
      <c r="H46" s="179">
        <f>'実質公債費比率（分子）の構造'!M$48</f>
        <v>461</v>
      </c>
      <c r="I46" s="179"/>
      <c r="J46" s="179"/>
      <c r="K46" s="179">
        <f>'実質公債費比率（分子）の構造'!N$48</f>
        <v>450</v>
      </c>
      <c r="L46" s="179"/>
      <c r="M46" s="179"/>
      <c r="N46" s="179">
        <f>'実質公債費比率（分子）の構造'!O$48</f>
        <v>478</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2955</v>
      </c>
      <c r="C49" s="179"/>
      <c r="D49" s="179"/>
      <c r="E49" s="179">
        <f>'実質公債費比率（分子）の構造'!L$45</f>
        <v>2958</v>
      </c>
      <c r="F49" s="179"/>
      <c r="G49" s="179"/>
      <c r="H49" s="179">
        <f>'実質公債費比率（分子）の構造'!M$45</f>
        <v>2867</v>
      </c>
      <c r="I49" s="179"/>
      <c r="J49" s="179"/>
      <c r="K49" s="179">
        <f>'実質公債費比率（分子）の構造'!N$45</f>
        <v>2819</v>
      </c>
      <c r="L49" s="179"/>
      <c r="M49" s="179"/>
      <c r="N49" s="179">
        <f>'実質公債費比率（分子）の構造'!O$45</f>
        <v>2617</v>
      </c>
      <c r="O49" s="179"/>
      <c r="P49" s="179"/>
    </row>
    <row r="50" spans="1:16" x14ac:dyDescent="0.15">
      <c r="A50" s="179" t="s">
        <v>71</v>
      </c>
      <c r="B50" s="179" t="e">
        <f>NA()</f>
        <v>#N/A</v>
      </c>
      <c r="C50" s="179">
        <f>IF(ISNUMBER('実質公債費比率（分子）の構造'!K$53),'実質公債費比率（分子）の構造'!K$53,NA())</f>
        <v>907</v>
      </c>
      <c r="D50" s="179" t="e">
        <f>NA()</f>
        <v>#N/A</v>
      </c>
      <c r="E50" s="179" t="e">
        <f>NA()</f>
        <v>#N/A</v>
      </c>
      <c r="F50" s="179">
        <f>IF(ISNUMBER('実質公債費比率（分子）の構造'!L$53),'実質公債費比率（分子）の構造'!L$53,NA())</f>
        <v>844</v>
      </c>
      <c r="G50" s="179" t="e">
        <f>NA()</f>
        <v>#N/A</v>
      </c>
      <c r="H50" s="179" t="e">
        <f>NA()</f>
        <v>#N/A</v>
      </c>
      <c r="I50" s="179">
        <f>IF(ISNUMBER('実質公債費比率（分子）の構造'!M$53),'実質公債費比率（分子）の構造'!M$53,NA())</f>
        <v>753</v>
      </c>
      <c r="J50" s="179" t="e">
        <f>NA()</f>
        <v>#N/A</v>
      </c>
      <c r="K50" s="179" t="e">
        <f>NA()</f>
        <v>#N/A</v>
      </c>
      <c r="L50" s="179">
        <f>IF(ISNUMBER('実質公債費比率（分子）の構造'!N$53),'実質公債費比率（分子）の構造'!N$53,NA())</f>
        <v>601</v>
      </c>
      <c r="M50" s="179" t="e">
        <f>NA()</f>
        <v>#N/A</v>
      </c>
      <c r="N50" s="179" t="e">
        <f>NA()</f>
        <v>#N/A</v>
      </c>
      <c r="O50" s="179">
        <f>IF(ISNUMBER('実質公債費比率（分子）の構造'!O$53),'実質公債費比率（分子）の構造'!O$53,NA())</f>
        <v>585</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20915</v>
      </c>
      <c r="E56" s="178"/>
      <c r="F56" s="178"/>
      <c r="G56" s="178">
        <f>'将来負担比率（分子）の構造'!J$52</f>
        <v>19798</v>
      </c>
      <c r="H56" s="178"/>
      <c r="I56" s="178"/>
      <c r="J56" s="178">
        <f>'将来負担比率（分子）の構造'!K$52</f>
        <v>19519</v>
      </c>
      <c r="K56" s="178"/>
      <c r="L56" s="178"/>
      <c r="M56" s="178">
        <f>'将来負担比率（分子）の構造'!L$52</f>
        <v>20147</v>
      </c>
      <c r="N56" s="178"/>
      <c r="O56" s="178"/>
      <c r="P56" s="178">
        <f>'将来負担比率（分子）の構造'!M$52</f>
        <v>20706</v>
      </c>
    </row>
    <row r="57" spans="1:16" x14ac:dyDescent="0.15">
      <c r="A57" s="178" t="s">
        <v>42</v>
      </c>
      <c r="B57" s="178"/>
      <c r="C57" s="178"/>
      <c r="D57" s="178">
        <f>'将来負担比率（分子）の構造'!I$51</f>
        <v>1346</v>
      </c>
      <c r="E57" s="178"/>
      <c r="F57" s="178"/>
      <c r="G57" s="178">
        <f>'将来負担比率（分子）の構造'!J$51</f>
        <v>1283</v>
      </c>
      <c r="H57" s="178"/>
      <c r="I57" s="178"/>
      <c r="J57" s="178">
        <f>'将来負担比率（分子）の構造'!K$51</f>
        <v>1282</v>
      </c>
      <c r="K57" s="178"/>
      <c r="L57" s="178"/>
      <c r="M57" s="178">
        <f>'将来負担比率（分子）の構造'!L$51</f>
        <v>1262</v>
      </c>
      <c r="N57" s="178"/>
      <c r="O57" s="178"/>
      <c r="P57" s="178">
        <f>'将来負担比率（分子）の構造'!M$51</f>
        <v>1019</v>
      </c>
    </row>
    <row r="58" spans="1:16" x14ac:dyDescent="0.15">
      <c r="A58" s="178" t="s">
        <v>41</v>
      </c>
      <c r="B58" s="178"/>
      <c r="C58" s="178"/>
      <c r="D58" s="178">
        <f>'将来負担比率（分子）の構造'!I$50</f>
        <v>3065</v>
      </c>
      <c r="E58" s="178"/>
      <c r="F58" s="178"/>
      <c r="G58" s="178">
        <f>'将来負担比率（分子）の構造'!J$50</f>
        <v>3336</v>
      </c>
      <c r="H58" s="178"/>
      <c r="I58" s="178"/>
      <c r="J58" s="178">
        <f>'将来負担比率（分子）の構造'!K$50</f>
        <v>3445</v>
      </c>
      <c r="K58" s="178"/>
      <c r="L58" s="178"/>
      <c r="M58" s="178">
        <f>'将来負担比率（分子）の構造'!L$50</f>
        <v>3528</v>
      </c>
      <c r="N58" s="178"/>
      <c r="O58" s="178"/>
      <c r="P58" s="178">
        <f>'将来負担比率（分子）の構造'!M$50</f>
        <v>3731</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1792</v>
      </c>
      <c r="C62" s="178"/>
      <c r="D62" s="178"/>
      <c r="E62" s="178">
        <f>'将来負担比率（分子）の構造'!J$45</f>
        <v>1608</v>
      </c>
      <c r="F62" s="178"/>
      <c r="G62" s="178"/>
      <c r="H62" s="178">
        <f>'将来負担比率（分子）の構造'!K$45</f>
        <v>1661</v>
      </c>
      <c r="I62" s="178"/>
      <c r="J62" s="178"/>
      <c r="K62" s="178">
        <f>'将来負担比率（分子）の構造'!L$45</f>
        <v>1689</v>
      </c>
      <c r="L62" s="178"/>
      <c r="M62" s="178"/>
      <c r="N62" s="178">
        <f>'将来負担比率（分子）の構造'!M$45</f>
        <v>1617</v>
      </c>
      <c r="O62" s="178"/>
      <c r="P62" s="178"/>
    </row>
    <row r="63" spans="1:16" x14ac:dyDescent="0.15">
      <c r="A63" s="178" t="s">
        <v>34</v>
      </c>
      <c r="B63" s="178">
        <f>'将来負担比率（分子）の構造'!I$44</f>
        <v>842</v>
      </c>
      <c r="C63" s="178"/>
      <c r="D63" s="178"/>
      <c r="E63" s="178">
        <f>'将来負担比率（分子）の構造'!J$44</f>
        <v>801</v>
      </c>
      <c r="F63" s="178"/>
      <c r="G63" s="178"/>
      <c r="H63" s="178">
        <f>'将来負担比率（分子）の構造'!K$44</f>
        <v>755</v>
      </c>
      <c r="I63" s="178"/>
      <c r="J63" s="178"/>
      <c r="K63" s="178">
        <f>'将来負担比率（分子）の構造'!L$44</f>
        <v>770</v>
      </c>
      <c r="L63" s="178"/>
      <c r="M63" s="178"/>
      <c r="N63" s="178">
        <f>'将来負担比率（分子）の構造'!M$44</f>
        <v>743</v>
      </c>
      <c r="O63" s="178"/>
      <c r="P63" s="178"/>
    </row>
    <row r="64" spans="1:16" x14ac:dyDescent="0.15">
      <c r="A64" s="178" t="s">
        <v>33</v>
      </c>
      <c r="B64" s="178">
        <f>'将来負担比率（分子）の構造'!I$43</f>
        <v>5263</v>
      </c>
      <c r="C64" s="178"/>
      <c r="D64" s="178"/>
      <c r="E64" s="178">
        <f>'将来負担比率（分子）の構造'!J$43</f>
        <v>5573</v>
      </c>
      <c r="F64" s="178"/>
      <c r="G64" s="178"/>
      <c r="H64" s="178">
        <f>'将来負担比率（分子）の構造'!K$43</f>
        <v>5801</v>
      </c>
      <c r="I64" s="178"/>
      <c r="J64" s="178"/>
      <c r="K64" s="178">
        <f>'将来負担比率（分子）の構造'!L$43</f>
        <v>5898</v>
      </c>
      <c r="L64" s="178"/>
      <c r="M64" s="178"/>
      <c r="N64" s="178">
        <f>'将来負担比率（分子）の構造'!M$43</f>
        <v>6045</v>
      </c>
      <c r="O64" s="178"/>
      <c r="P64" s="178"/>
    </row>
    <row r="65" spans="1:16" x14ac:dyDescent="0.15">
      <c r="A65" s="178" t="s">
        <v>32</v>
      </c>
      <c r="B65" s="178">
        <f>'将来負担比率（分子）の構造'!I$42</f>
        <v>56</v>
      </c>
      <c r="C65" s="178"/>
      <c r="D65" s="178"/>
      <c r="E65" s="178">
        <f>'将来負担比率（分子）の構造'!J$42</f>
        <v>36</v>
      </c>
      <c r="F65" s="178"/>
      <c r="G65" s="178"/>
      <c r="H65" s="178">
        <f>'将来負担比率（分子）の構造'!K$42</f>
        <v>27</v>
      </c>
      <c r="I65" s="178"/>
      <c r="J65" s="178"/>
      <c r="K65" s="178">
        <f>'将来負担比率（分子）の構造'!L$42</f>
        <v>18</v>
      </c>
      <c r="L65" s="178"/>
      <c r="M65" s="178"/>
      <c r="N65" s="178">
        <f>'将来負担比率（分子）の構造'!M$42</f>
        <v>13</v>
      </c>
      <c r="O65" s="178"/>
      <c r="P65" s="178"/>
    </row>
    <row r="66" spans="1:16" x14ac:dyDescent="0.15">
      <c r="A66" s="178" t="s">
        <v>31</v>
      </c>
      <c r="B66" s="178">
        <f>'将来負担比率（分子）の構造'!I$41</f>
        <v>23297</v>
      </c>
      <c r="C66" s="178"/>
      <c r="D66" s="178"/>
      <c r="E66" s="178">
        <f>'将来負担比率（分子）の構造'!J$41</f>
        <v>22174</v>
      </c>
      <c r="F66" s="178"/>
      <c r="G66" s="178"/>
      <c r="H66" s="178">
        <f>'将来負担比率（分子）の構造'!K$41</f>
        <v>21515</v>
      </c>
      <c r="I66" s="178"/>
      <c r="J66" s="178"/>
      <c r="K66" s="178">
        <f>'将来負担比率（分子）の構造'!L$41</f>
        <v>22372</v>
      </c>
      <c r="L66" s="178"/>
      <c r="M66" s="178"/>
      <c r="N66" s="178">
        <f>'将来負担比率（分子）の構造'!M$41</f>
        <v>23088</v>
      </c>
      <c r="O66" s="178"/>
      <c r="P66" s="178"/>
    </row>
    <row r="67" spans="1:16" x14ac:dyDescent="0.15">
      <c r="A67" s="178" t="s">
        <v>75</v>
      </c>
      <c r="B67" s="178" t="e">
        <f>NA()</f>
        <v>#N/A</v>
      </c>
      <c r="C67" s="178">
        <f>IF(ISNUMBER('将来負担比率（分子）の構造'!I$53), IF('将来負担比率（分子）の構造'!I$53 &lt; 0, 0, '将来負担比率（分子）の構造'!I$53), NA())</f>
        <v>5924</v>
      </c>
      <c r="D67" s="178" t="e">
        <f>NA()</f>
        <v>#N/A</v>
      </c>
      <c r="E67" s="178" t="e">
        <f>NA()</f>
        <v>#N/A</v>
      </c>
      <c r="F67" s="178">
        <f>IF(ISNUMBER('将来負担比率（分子）の構造'!J$53), IF('将来負担比率（分子）の構造'!J$53 &lt; 0, 0, '将来負担比率（分子）の構造'!J$53), NA())</f>
        <v>5773</v>
      </c>
      <c r="G67" s="178" t="e">
        <f>NA()</f>
        <v>#N/A</v>
      </c>
      <c r="H67" s="178" t="e">
        <f>NA()</f>
        <v>#N/A</v>
      </c>
      <c r="I67" s="178">
        <f>IF(ISNUMBER('将来負担比率（分子）の構造'!K$53), IF('将来負担比率（分子）の構造'!K$53 &lt; 0, 0, '将来負担比率（分子）の構造'!K$53), NA())</f>
        <v>5513</v>
      </c>
      <c r="J67" s="178" t="e">
        <f>NA()</f>
        <v>#N/A</v>
      </c>
      <c r="K67" s="178" t="e">
        <f>NA()</f>
        <v>#N/A</v>
      </c>
      <c r="L67" s="178">
        <f>IF(ISNUMBER('将来負担比率（分子）の構造'!L$53), IF('将来負担比率（分子）の構造'!L$53 &lt; 0, 0, '将来負担比率（分子）の構造'!L$53), NA())</f>
        <v>5812</v>
      </c>
      <c r="M67" s="178" t="e">
        <f>NA()</f>
        <v>#N/A</v>
      </c>
      <c r="N67" s="178" t="e">
        <f>NA()</f>
        <v>#N/A</v>
      </c>
      <c r="O67" s="178">
        <f>IF(ISNUMBER('将来負担比率（分子）の構造'!M$53), IF('将来負担比率（分子）の構造'!M$53 &lt; 0, 0, '将来負担比率（分子）の構造'!M$53), NA())</f>
        <v>6050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1387</v>
      </c>
      <c r="C72" s="182">
        <f>基金残高に係る経年分析!G55</f>
        <v>1374</v>
      </c>
      <c r="D72" s="182">
        <f>基金残高に係る経年分析!H55</f>
        <v>1445</v>
      </c>
    </row>
    <row r="73" spans="1:16" x14ac:dyDescent="0.15">
      <c r="A73" s="181" t="s">
        <v>78</v>
      </c>
      <c r="B73" s="182">
        <f>基金残高に係る経年分析!F56</f>
        <v>1581</v>
      </c>
      <c r="C73" s="182">
        <f>基金残高に係る経年分析!G56</f>
        <v>1611</v>
      </c>
      <c r="D73" s="182">
        <f>基金残高に係る経年分析!H56</f>
        <v>1651</v>
      </c>
    </row>
    <row r="74" spans="1:16" x14ac:dyDescent="0.15">
      <c r="A74" s="181" t="s">
        <v>79</v>
      </c>
      <c r="B74" s="182">
        <f>基金残高に係る経年分析!F57</f>
        <v>2650</v>
      </c>
      <c r="C74" s="182">
        <f>基金残高に係る経年分析!G57</f>
        <v>2508</v>
      </c>
      <c r="D74" s="182">
        <f>基金残高に係る経年分析!H57</f>
        <v>2406</v>
      </c>
    </row>
  </sheetData>
  <sheetProtection algorithmName="SHA-512" hashValue="nRbg9EkFAKK4nclstTgx717jXqEcSoqByqfKHwH4ihT6ffqfhaZed8XWSvw1eFKL/Cd0/vpyU71yozjjLJE58g==" saltValue="mbxPpbs9YHtU7jFFUe+Xj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5" t="s">
        <v>212</v>
      </c>
      <c r="DI1" s="796"/>
      <c r="DJ1" s="796"/>
      <c r="DK1" s="796"/>
      <c r="DL1" s="796"/>
      <c r="DM1" s="796"/>
      <c r="DN1" s="797"/>
      <c r="DO1" s="223"/>
      <c r="DP1" s="795" t="s">
        <v>213</v>
      </c>
      <c r="DQ1" s="796"/>
      <c r="DR1" s="796"/>
      <c r="DS1" s="796"/>
      <c r="DT1" s="796"/>
      <c r="DU1" s="796"/>
      <c r="DV1" s="796"/>
      <c r="DW1" s="796"/>
      <c r="DX1" s="796"/>
      <c r="DY1" s="796"/>
      <c r="DZ1" s="796"/>
      <c r="EA1" s="796"/>
      <c r="EB1" s="796"/>
      <c r="EC1" s="797"/>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7" t="s">
        <v>215</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216</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217</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218</v>
      </c>
      <c r="S4" s="738"/>
      <c r="T4" s="738"/>
      <c r="U4" s="738"/>
      <c r="V4" s="738"/>
      <c r="W4" s="738"/>
      <c r="X4" s="738"/>
      <c r="Y4" s="739"/>
      <c r="Z4" s="737" t="s">
        <v>219</v>
      </c>
      <c r="AA4" s="738"/>
      <c r="AB4" s="738"/>
      <c r="AC4" s="739"/>
      <c r="AD4" s="737" t="s">
        <v>220</v>
      </c>
      <c r="AE4" s="738"/>
      <c r="AF4" s="738"/>
      <c r="AG4" s="738"/>
      <c r="AH4" s="738"/>
      <c r="AI4" s="738"/>
      <c r="AJ4" s="738"/>
      <c r="AK4" s="739"/>
      <c r="AL4" s="737" t="s">
        <v>219</v>
      </c>
      <c r="AM4" s="738"/>
      <c r="AN4" s="738"/>
      <c r="AO4" s="739"/>
      <c r="AP4" s="798" t="s">
        <v>221</v>
      </c>
      <c r="AQ4" s="798"/>
      <c r="AR4" s="798"/>
      <c r="AS4" s="798"/>
      <c r="AT4" s="798"/>
      <c r="AU4" s="798"/>
      <c r="AV4" s="798"/>
      <c r="AW4" s="798"/>
      <c r="AX4" s="798"/>
      <c r="AY4" s="798"/>
      <c r="AZ4" s="798"/>
      <c r="BA4" s="798"/>
      <c r="BB4" s="798"/>
      <c r="BC4" s="798"/>
      <c r="BD4" s="798"/>
      <c r="BE4" s="798"/>
      <c r="BF4" s="798"/>
      <c r="BG4" s="798" t="s">
        <v>222</v>
      </c>
      <c r="BH4" s="798"/>
      <c r="BI4" s="798"/>
      <c r="BJ4" s="798"/>
      <c r="BK4" s="798"/>
      <c r="BL4" s="798"/>
      <c r="BM4" s="798"/>
      <c r="BN4" s="798"/>
      <c r="BO4" s="798" t="s">
        <v>219</v>
      </c>
      <c r="BP4" s="798"/>
      <c r="BQ4" s="798"/>
      <c r="BR4" s="798"/>
      <c r="BS4" s="798" t="s">
        <v>223</v>
      </c>
      <c r="BT4" s="798"/>
      <c r="BU4" s="798"/>
      <c r="BV4" s="798"/>
      <c r="BW4" s="798"/>
      <c r="BX4" s="798"/>
      <c r="BY4" s="798"/>
      <c r="BZ4" s="798"/>
      <c r="CA4" s="798"/>
      <c r="CB4" s="798"/>
      <c r="CD4" s="780" t="s">
        <v>224</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7" customFormat="1" ht="11.25" customHeight="1" x14ac:dyDescent="0.15">
      <c r="B5" s="762" t="s">
        <v>225</v>
      </c>
      <c r="C5" s="763"/>
      <c r="D5" s="763"/>
      <c r="E5" s="763"/>
      <c r="F5" s="763"/>
      <c r="G5" s="763"/>
      <c r="H5" s="763"/>
      <c r="I5" s="763"/>
      <c r="J5" s="763"/>
      <c r="K5" s="763"/>
      <c r="L5" s="763"/>
      <c r="M5" s="763"/>
      <c r="N5" s="763"/>
      <c r="O5" s="763"/>
      <c r="P5" s="763"/>
      <c r="Q5" s="764"/>
      <c r="R5" s="728">
        <v>1488191</v>
      </c>
      <c r="S5" s="729"/>
      <c r="T5" s="729"/>
      <c r="U5" s="729"/>
      <c r="V5" s="729"/>
      <c r="W5" s="729"/>
      <c r="X5" s="729"/>
      <c r="Y5" s="775"/>
      <c r="Z5" s="793">
        <v>9.3000000000000007</v>
      </c>
      <c r="AA5" s="793"/>
      <c r="AB5" s="793"/>
      <c r="AC5" s="793"/>
      <c r="AD5" s="794">
        <v>1488191</v>
      </c>
      <c r="AE5" s="794"/>
      <c r="AF5" s="794"/>
      <c r="AG5" s="794"/>
      <c r="AH5" s="794"/>
      <c r="AI5" s="794"/>
      <c r="AJ5" s="794"/>
      <c r="AK5" s="794"/>
      <c r="AL5" s="776">
        <v>17.600000000000001</v>
      </c>
      <c r="AM5" s="745"/>
      <c r="AN5" s="745"/>
      <c r="AO5" s="777"/>
      <c r="AP5" s="762" t="s">
        <v>226</v>
      </c>
      <c r="AQ5" s="763"/>
      <c r="AR5" s="763"/>
      <c r="AS5" s="763"/>
      <c r="AT5" s="763"/>
      <c r="AU5" s="763"/>
      <c r="AV5" s="763"/>
      <c r="AW5" s="763"/>
      <c r="AX5" s="763"/>
      <c r="AY5" s="763"/>
      <c r="AZ5" s="763"/>
      <c r="BA5" s="763"/>
      <c r="BB5" s="763"/>
      <c r="BC5" s="763"/>
      <c r="BD5" s="763"/>
      <c r="BE5" s="763"/>
      <c r="BF5" s="764"/>
      <c r="BG5" s="663">
        <v>1488191</v>
      </c>
      <c r="BH5" s="666"/>
      <c r="BI5" s="666"/>
      <c r="BJ5" s="666"/>
      <c r="BK5" s="666"/>
      <c r="BL5" s="666"/>
      <c r="BM5" s="666"/>
      <c r="BN5" s="667"/>
      <c r="BO5" s="725">
        <v>100</v>
      </c>
      <c r="BP5" s="725"/>
      <c r="BQ5" s="725"/>
      <c r="BR5" s="725"/>
      <c r="BS5" s="726" t="s">
        <v>227</v>
      </c>
      <c r="BT5" s="726"/>
      <c r="BU5" s="726"/>
      <c r="BV5" s="726"/>
      <c r="BW5" s="726"/>
      <c r="BX5" s="726"/>
      <c r="BY5" s="726"/>
      <c r="BZ5" s="726"/>
      <c r="CA5" s="726"/>
      <c r="CB5" s="767"/>
      <c r="CD5" s="780" t="s">
        <v>221</v>
      </c>
      <c r="CE5" s="781"/>
      <c r="CF5" s="781"/>
      <c r="CG5" s="781"/>
      <c r="CH5" s="781"/>
      <c r="CI5" s="781"/>
      <c r="CJ5" s="781"/>
      <c r="CK5" s="781"/>
      <c r="CL5" s="781"/>
      <c r="CM5" s="781"/>
      <c r="CN5" s="781"/>
      <c r="CO5" s="781"/>
      <c r="CP5" s="781"/>
      <c r="CQ5" s="782"/>
      <c r="CR5" s="780" t="s">
        <v>228</v>
      </c>
      <c r="CS5" s="781"/>
      <c r="CT5" s="781"/>
      <c r="CU5" s="781"/>
      <c r="CV5" s="781"/>
      <c r="CW5" s="781"/>
      <c r="CX5" s="781"/>
      <c r="CY5" s="782"/>
      <c r="CZ5" s="780" t="s">
        <v>219</v>
      </c>
      <c r="DA5" s="781"/>
      <c r="DB5" s="781"/>
      <c r="DC5" s="782"/>
      <c r="DD5" s="780" t="s">
        <v>229</v>
      </c>
      <c r="DE5" s="781"/>
      <c r="DF5" s="781"/>
      <c r="DG5" s="781"/>
      <c r="DH5" s="781"/>
      <c r="DI5" s="781"/>
      <c r="DJ5" s="781"/>
      <c r="DK5" s="781"/>
      <c r="DL5" s="781"/>
      <c r="DM5" s="781"/>
      <c r="DN5" s="781"/>
      <c r="DO5" s="781"/>
      <c r="DP5" s="782"/>
      <c r="DQ5" s="780" t="s">
        <v>230</v>
      </c>
      <c r="DR5" s="781"/>
      <c r="DS5" s="781"/>
      <c r="DT5" s="781"/>
      <c r="DU5" s="781"/>
      <c r="DV5" s="781"/>
      <c r="DW5" s="781"/>
      <c r="DX5" s="781"/>
      <c r="DY5" s="781"/>
      <c r="DZ5" s="781"/>
      <c r="EA5" s="781"/>
      <c r="EB5" s="781"/>
      <c r="EC5" s="782"/>
    </row>
    <row r="6" spans="2:143" ht="11.25" customHeight="1" x14ac:dyDescent="0.15">
      <c r="B6" s="660" t="s">
        <v>231</v>
      </c>
      <c r="C6" s="661"/>
      <c r="D6" s="661"/>
      <c r="E6" s="661"/>
      <c r="F6" s="661"/>
      <c r="G6" s="661"/>
      <c r="H6" s="661"/>
      <c r="I6" s="661"/>
      <c r="J6" s="661"/>
      <c r="K6" s="661"/>
      <c r="L6" s="661"/>
      <c r="M6" s="661"/>
      <c r="N6" s="661"/>
      <c r="O6" s="661"/>
      <c r="P6" s="661"/>
      <c r="Q6" s="662"/>
      <c r="R6" s="663">
        <v>105423</v>
      </c>
      <c r="S6" s="666"/>
      <c r="T6" s="666"/>
      <c r="U6" s="666"/>
      <c r="V6" s="666"/>
      <c r="W6" s="666"/>
      <c r="X6" s="666"/>
      <c r="Y6" s="667"/>
      <c r="Z6" s="725">
        <v>0.7</v>
      </c>
      <c r="AA6" s="725"/>
      <c r="AB6" s="725"/>
      <c r="AC6" s="725"/>
      <c r="AD6" s="726">
        <v>105423</v>
      </c>
      <c r="AE6" s="726"/>
      <c r="AF6" s="726"/>
      <c r="AG6" s="726"/>
      <c r="AH6" s="726"/>
      <c r="AI6" s="726"/>
      <c r="AJ6" s="726"/>
      <c r="AK6" s="726"/>
      <c r="AL6" s="668">
        <v>1.2</v>
      </c>
      <c r="AM6" s="669"/>
      <c r="AN6" s="669"/>
      <c r="AO6" s="727"/>
      <c r="AP6" s="660" t="s">
        <v>232</v>
      </c>
      <c r="AQ6" s="661"/>
      <c r="AR6" s="661"/>
      <c r="AS6" s="661"/>
      <c r="AT6" s="661"/>
      <c r="AU6" s="661"/>
      <c r="AV6" s="661"/>
      <c r="AW6" s="661"/>
      <c r="AX6" s="661"/>
      <c r="AY6" s="661"/>
      <c r="AZ6" s="661"/>
      <c r="BA6" s="661"/>
      <c r="BB6" s="661"/>
      <c r="BC6" s="661"/>
      <c r="BD6" s="661"/>
      <c r="BE6" s="661"/>
      <c r="BF6" s="662"/>
      <c r="BG6" s="663">
        <v>1488191</v>
      </c>
      <c r="BH6" s="666"/>
      <c r="BI6" s="666"/>
      <c r="BJ6" s="666"/>
      <c r="BK6" s="666"/>
      <c r="BL6" s="666"/>
      <c r="BM6" s="666"/>
      <c r="BN6" s="667"/>
      <c r="BO6" s="725">
        <v>100</v>
      </c>
      <c r="BP6" s="725"/>
      <c r="BQ6" s="725"/>
      <c r="BR6" s="725"/>
      <c r="BS6" s="726" t="s">
        <v>233</v>
      </c>
      <c r="BT6" s="726"/>
      <c r="BU6" s="726"/>
      <c r="BV6" s="726"/>
      <c r="BW6" s="726"/>
      <c r="BX6" s="726"/>
      <c r="BY6" s="726"/>
      <c r="BZ6" s="726"/>
      <c r="CA6" s="726"/>
      <c r="CB6" s="767"/>
      <c r="CD6" s="734" t="s">
        <v>234</v>
      </c>
      <c r="CE6" s="735"/>
      <c r="CF6" s="735"/>
      <c r="CG6" s="735"/>
      <c r="CH6" s="735"/>
      <c r="CI6" s="735"/>
      <c r="CJ6" s="735"/>
      <c r="CK6" s="735"/>
      <c r="CL6" s="735"/>
      <c r="CM6" s="735"/>
      <c r="CN6" s="735"/>
      <c r="CO6" s="735"/>
      <c r="CP6" s="735"/>
      <c r="CQ6" s="736"/>
      <c r="CR6" s="663">
        <v>96564</v>
      </c>
      <c r="CS6" s="666"/>
      <c r="CT6" s="666"/>
      <c r="CU6" s="666"/>
      <c r="CV6" s="666"/>
      <c r="CW6" s="666"/>
      <c r="CX6" s="666"/>
      <c r="CY6" s="667"/>
      <c r="CZ6" s="776">
        <v>0.6</v>
      </c>
      <c r="DA6" s="745"/>
      <c r="DB6" s="745"/>
      <c r="DC6" s="779"/>
      <c r="DD6" s="671" t="s">
        <v>227</v>
      </c>
      <c r="DE6" s="666"/>
      <c r="DF6" s="666"/>
      <c r="DG6" s="666"/>
      <c r="DH6" s="666"/>
      <c r="DI6" s="666"/>
      <c r="DJ6" s="666"/>
      <c r="DK6" s="666"/>
      <c r="DL6" s="666"/>
      <c r="DM6" s="666"/>
      <c r="DN6" s="666"/>
      <c r="DO6" s="666"/>
      <c r="DP6" s="667"/>
      <c r="DQ6" s="671">
        <v>96564</v>
      </c>
      <c r="DR6" s="666"/>
      <c r="DS6" s="666"/>
      <c r="DT6" s="666"/>
      <c r="DU6" s="666"/>
      <c r="DV6" s="666"/>
      <c r="DW6" s="666"/>
      <c r="DX6" s="666"/>
      <c r="DY6" s="666"/>
      <c r="DZ6" s="666"/>
      <c r="EA6" s="666"/>
      <c r="EB6" s="666"/>
      <c r="EC6" s="706"/>
    </row>
    <row r="7" spans="2:143" ht="11.25" customHeight="1" x14ac:dyDescent="0.15">
      <c r="B7" s="660" t="s">
        <v>235</v>
      </c>
      <c r="C7" s="661"/>
      <c r="D7" s="661"/>
      <c r="E7" s="661"/>
      <c r="F7" s="661"/>
      <c r="G7" s="661"/>
      <c r="H7" s="661"/>
      <c r="I7" s="661"/>
      <c r="J7" s="661"/>
      <c r="K7" s="661"/>
      <c r="L7" s="661"/>
      <c r="M7" s="661"/>
      <c r="N7" s="661"/>
      <c r="O7" s="661"/>
      <c r="P7" s="661"/>
      <c r="Q7" s="662"/>
      <c r="R7" s="663">
        <v>4649</v>
      </c>
      <c r="S7" s="666"/>
      <c r="T7" s="666"/>
      <c r="U7" s="666"/>
      <c r="V7" s="666"/>
      <c r="W7" s="666"/>
      <c r="X7" s="666"/>
      <c r="Y7" s="667"/>
      <c r="Z7" s="725">
        <v>0</v>
      </c>
      <c r="AA7" s="725"/>
      <c r="AB7" s="725"/>
      <c r="AC7" s="725"/>
      <c r="AD7" s="726">
        <v>4649</v>
      </c>
      <c r="AE7" s="726"/>
      <c r="AF7" s="726"/>
      <c r="AG7" s="726"/>
      <c r="AH7" s="726"/>
      <c r="AI7" s="726"/>
      <c r="AJ7" s="726"/>
      <c r="AK7" s="726"/>
      <c r="AL7" s="668">
        <v>0.1</v>
      </c>
      <c r="AM7" s="669"/>
      <c r="AN7" s="669"/>
      <c r="AO7" s="727"/>
      <c r="AP7" s="660" t="s">
        <v>236</v>
      </c>
      <c r="AQ7" s="661"/>
      <c r="AR7" s="661"/>
      <c r="AS7" s="661"/>
      <c r="AT7" s="661"/>
      <c r="AU7" s="661"/>
      <c r="AV7" s="661"/>
      <c r="AW7" s="661"/>
      <c r="AX7" s="661"/>
      <c r="AY7" s="661"/>
      <c r="AZ7" s="661"/>
      <c r="BA7" s="661"/>
      <c r="BB7" s="661"/>
      <c r="BC7" s="661"/>
      <c r="BD7" s="661"/>
      <c r="BE7" s="661"/>
      <c r="BF7" s="662"/>
      <c r="BG7" s="663">
        <v>717404</v>
      </c>
      <c r="BH7" s="666"/>
      <c r="BI7" s="666"/>
      <c r="BJ7" s="666"/>
      <c r="BK7" s="666"/>
      <c r="BL7" s="666"/>
      <c r="BM7" s="666"/>
      <c r="BN7" s="667"/>
      <c r="BO7" s="725">
        <v>48.2</v>
      </c>
      <c r="BP7" s="725"/>
      <c r="BQ7" s="725"/>
      <c r="BR7" s="725"/>
      <c r="BS7" s="726" t="s">
        <v>233</v>
      </c>
      <c r="BT7" s="726"/>
      <c r="BU7" s="726"/>
      <c r="BV7" s="726"/>
      <c r="BW7" s="726"/>
      <c r="BX7" s="726"/>
      <c r="BY7" s="726"/>
      <c r="BZ7" s="726"/>
      <c r="CA7" s="726"/>
      <c r="CB7" s="767"/>
      <c r="CD7" s="707" t="s">
        <v>237</v>
      </c>
      <c r="CE7" s="704"/>
      <c r="CF7" s="704"/>
      <c r="CG7" s="704"/>
      <c r="CH7" s="704"/>
      <c r="CI7" s="704"/>
      <c r="CJ7" s="704"/>
      <c r="CK7" s="704"/>
      <c r="CL7" s="704"/>
      <c r="CM7" s="704"/>
      <c r="CN7" s="704"/>
      <c r="CO7" s="704"/>
      <c r="CP7" s="704"/>
      <c r="CQ7" s="705"/>
      <c r="CR7" s="663">
        <v>2653862</v>
      </c>
      <c r="CS7" s="666"/>
      <c r="CT7" s="666"/>
      <c r="CU7" s="666"/>
      <c r="CV7" s="666"/>
      <c r="CW7" s="666"/>
      <c r="CX7" s="666"/>
      <c r="CY7" s="667"/>
      <c r="CZ7" s="725">
        <v>16.7</v>
      </c>
      <c r="DA7" s="725"/>
      <c r="DB7" s="725"/>
      <c r="DC7" s="725"/>
      <c r="DD7" s="671">
        <v>516353</v>
      </c>
      <c r="DE7" s="666"/>
      <c r="DF7" s="666"/>
      <c r="DG7" s="666"/>
      <c r="DH7" s="666"/>
      <c r="DI7" s="666"/>
      <c r="DJ7" s="666"/>
      <c r="DK7" s="666"/>
      <c r="DL7" s="666"/>
      <c r="DM7" s="666"/>
      <c r="DN7" s="666"/>
      <c r="DO7" s="666"/>
      <c r="DP7" s="667"/>
      <c r="DQ7" s="671">
        <v>1531733</v>
      </c>
      <c r="DR7" s="666"/>
      <c r="DS7" s="666"/>
      <c r="DT7" s="666"/>
      <c r="DU7" s="666"/>
      <c r="DV7" s="666"/>
      <c r="DW7" s="666"/>
      <c r="DX7" s="666"/>
      <c r="DY7" s="666"/>
      <c r="DZ7" s="666"/>
      <c r="EA7" s="666"/>
      <c r="EB7" s="666"/>
      <c r="EC7" s="706"/>
    </row>
    <row r="8" spans="2:143" ht="11.25" customHeight="1" x14ac:dyDescent="0.15">
      <c r="B8" s="660" t="s">
        <v>238</v>
      </c>
      <c r="C8" s="661"/>
      <c r="D8" s="661"/>
      <c r="E8" s="661"/>
      <c r="F8" s="661"/>
      <c r="G8" s="661"/>
      <c r="H8" s="661"/>
      <c r="I8" s="661"/>
      <c r="J8" s="661"/>
      <c r="K8" s="661"/>
      <c r="L8" s="661"/>
      <c r="M8" s="661"/>
      <c r="N8" s="661"/>
      <c r="O8" s="661"/>
      <c r="P8" s="661"/>
      <c r="Q8" s="662"/>
      <c r="R8" s="663">
        <v>4984</v>
      </c>
      <c r="S8" s="666"/>
      <c r="T8" s="666"/>
      <c r="U8" s="666"/>
      <c r="V8" s="666"/>
      <c r="W8" s="666"/>
      <c r="X8" s="666"/>
      <c r="Y8" s="667"/>
      <c r="Z8" s="725">
        <v>0</v>
      </c>
      <c r="AA8" s="725"/>
      <c r="AB8" s="725"/>
      <c r="AC8" s="725"/>
      <c r="AD8" s="726">
        <v>4984</v>
      </c>
      <c r="AE8" s="726"/>
      <c r="AF8" s="726"/>
      <c r="AG8" s="726"/>
      <c r="AH8" s="726"/>
      <c r="AI8" s="726"/>
      <c r="AJ8" s="726"/>
      <c r="AK8" s="726"/>
      <c r="AL8" s="668">
        <v>0.1</v>
      </c>
      <c r="AM8" s="669"/>
      <c r="AN8" s="669"/>
      <c r="AO8" s="727"/>
      <c r="AP8" s="660" t="s">
        <v>239</v>
      </c>
      <c r="AQ8" s="661"/>
      <c r="AR8" s="661"/>
      <c r="AS8" s="661"/>
      <c r="AT8" s="661"/>
      <c r="AU8" s="661"/>
      <c r="AV8" s="661"/>
      <c r="AW8" s="661"/>
      <c r="AX8" s="661"/>
      <c r="AY8" s="661"/>
      <c r="AZ8" s="661"/>
      <c r="BA8" s="661"/>
      <c r="BB8" s="661"/>
      <c r="BC8" s="661"/>
      <c r="BD8" s="661"/>
      <c r="BE8" s="661"/>
      <c r="BF8" s="662"/>
      <c r="BG8" s="663">
        <v>24704</v>
      </c>
      <c r="BH8" s="666"/>
      <c r="BI8" s="666"/>
      <c r="BJ8" s="666"/>
      <c r="BK8" s="666"/>
      <c r="BL8" s="666"/>
      <c r="BM8" s="666"/>
      <c r="BN8" s="667"/>
      <c r="BO8" s="725">
        <v>1.7</v>
      </c>
      <c r="BP8" s="725"/>
      <c r="BQ8" s="725"/>
      <c r="BR8" s="725"/>
      <c r="BS8" s="671" t="s">
        <v>227</v>
      </c>
      <c r="BT8" s="666"/>
      <c r="BU8" s="666"/>
      <c r="BV8" s="666"/>
      <c r="BW8" s="666"/>
      <c r="BX8" s="666"/>
      <c r="BY8" s="666"/>
      <c r="BZ8" s="666"/>
      <c r="CA8" s="666"/>
      <c r="CB8" s="706"/>
      <c r="CD8" s="707" t="s">
        <v>240</v>
      </c>
      <c r="CE8" s="704"/>
      <c r="CF8" s="704"/>
      <c r="CG8" s="704"/>
      <c r="CH8" s="704"/>
      <c r="CI8" s="704"/>
      <c r="CJ8" s="704"/>
      <c r="CK8" s="704"/>
      <c r="CL8" s="704"/>
      <c r="CM8" s="704"/>
      <c r="CN8" s="704"/>
      <c r="CO8" s="704"/>
      <c r="CP8" s="704"/>
      <c r="CQ8" s="705"/>
      <c r="CR8" s="663">
        <v>3302304</v>
      </c>
      <c r="CS8" s="666"/>
      <c r="CT8" s="666"/>
      <c r="CU8" s="666"/>
      <c r="CV8" s="666"/>
      <c r="CW8" s="666"/>
      <c r="CX8" s="666"/>
      <c r="CY8" s="667"/>
      <c r="CZ8" s="725">
        <v>20.8</v>
      </c>
      <c r="DA8" s="725"/>
      <c r="DB8" s="725"/>
      <c r="DC8" s="725"/>
      <c r="DD8" s="671">
        <v>52262</v>
      </c>
      <c r="DE8" s="666"/>
      <c r="DF8" s="666"/>
      <c r="DG8" s="666"/>
      <c r="DH8" s="666"/>
      <c r="DI8" s="666"/>
      <c r="DJ8" s="666"/>
      <c r="DK8" s="666"/>
      <c r="DL8" s="666"/>
      <c r="DM8" s="666"/>
      <c r="DN8" s="666"/>
      <c r="DO8" s="666"/>
      <c r="DP8" s="667"/>
      <c r="DQ8" s="671">
        <v>1860378</v>
      </c>
      <c r="DR8" s="666"/>
      <c r="DS8" s="666"/>
      <c r="DT8" s="666"/>
      <c r="DU8" s="666"/>
      <c r="DV8" s="666"/>
      <c r="DW8" s="666"/>
      <c r="DX8" s="666"/>
      <c r="DY8" s="666"/>
      <c r="DZ8" s="666"/>
      <c r="EA8" s="666"/>
      <c r="EB8" s="666"/>
      <c r="EC8" s="706"/>
    </row>
    <row r="9" spans="2:143" ht="11.25" customHeight="1" x14ac:dyDescent="0.15">
      <c r="B9" s="660" t="s">
        <v>241</v>
      </c>
      <c r="C9" s="661"/>
      <c r="D9" s="661"/>
      <c r="E9" s="661"/>
      <c r="F9" s="661"/>
      <c r="G9" s="661"/>
      <c r="H9" s="661"/>
      <c r="I9" s="661"/>
      <c r="J9" s="661"/>
      <c r="K9" s="661"/>
      <c r="L9" s="661"/>
      <c r="M9" s="661"/>
      <c r="N9" s="661"/>
      <c r="O9" s="661"/>
      <c r="P9" s="661"/>
      <c r="Q9" s="662"/>
      <c r="R9" s="663">
        <v>4318</v>
      </c>
      <c r="S9" s="666"/>
      <c r="T9" s="666"/>
      <c r="U9" s="666"/>
      <c r="V9" s="666"/>
      <c r="W9" s="666"/>
      <c r="X9" s="666"/>
      <c r="Y9" s="667"/>
      <c r="Z9" s="725">
        <v>0</v>
      </c>
      <c r="AA9" s="725"/>
      <c r="AB9" s="725"/>
      <c r="AC9" s="725"/>
      <c r="AD9" s="726">
        <v>4318</v>
      </c>
      <c r="AE9" s="726"/>
      <c r="AF9" s="726"/>
      <c r="AG9" s="726"/>
      <c r="AH9" s="726"/>
      <c r="AI9" s="726"/>
      <c r="AJ9" s="726"/>
      <c r="AK9" s="726"/>
      <c r="AL9" s="668">
        <v>0.1</v>
      </c>
      <c r="AM9" s="669"/>
      <c r="AN9" s="669"/>
      <c r="AO9" s="727"/>
      <c r="AP9" s="660" t="s">
        <v>242</v>
      </c>
      <c r="AQ9" s="661"/>
      <c r="AR9" s="661"/>
      <c r="AS9" s="661"/>
      <c r="AT9" s="661"/>
      <c r="AU9" s="661"/>
      <c r="AV9" s="661"/>
      <c r="AW9" s="661"/>
      <c r="AX9" s="661"/>
      <c r="AY9" s="661"/>
      <c r="AZ9" s="661"/>
      <c r="BA9" s="661"/>
      <c r="BB9" s="661"/>
      <c r="BC9" s="661"/>
      <c r="BD9" s="661"/>
      <c r="BE9" s="661"/>
      <c r="BF9" s="662"/>
      <c r="BG9" s="663">
        <v>602662</v>
      </c>
      <c r="BH9" s="666"/>
      <c r="BI9" s="666"/>
      <c r="BJ9" s="666"/>
      <c r="BK9" s="666"/>
      <c r="BL9" s="666"/>
      <c r="BM9" s="666"/>
      <c r="BN9" s="667"/>
      <c r="BO9" s="725">
        <v>40.5</v>
      </c>
      <c r="BP9" s="725"/>
      <c r="BQ9" s="725"/>
      <c r="BR9" s="725"/>
      <c r="BS9" s="671" t="s">
        <v>175</v>
      </c>
      <c r="BT9" s="666"/>
      <c r="BU9" s="666"/>
      <c r="BV9" s="666"/>
      <c r="BW9" s="666"/>
      <c r="BX9" s="666"/>
      <c r="BY9" s="666"/>
      <c r="BZ9" s="666"/>
      <c r="CA9" s="666"/>
      <c r="CB9" s="706"/>
      <c r="CD9" s="707" t="s">
        <v>243</v>
      </c>
      <c r="CE9" s="704"/>
      <c r="CF9" s="704"/>
      <c r="CG9" s="704"/>
      <c r="CH9" s="704"/>
      <c r="CI9" s="704"/>
      <c r="CJ9" s="704"/>
      <c r="CK9" s="704"/>
      <c r="CL9" s="704"/>
      <c r="CM9" s="704"/>
      <c r="CN9" s="704"/>
      <c r="CO9" s="704"/>
      <c r="CP9" s="704"/>
      <c r="CQ9" s="705"/>
      <c r="CR9" s="663">
        <v>1588760</v>
      </c>
      <c r="CS9" s="666"/>
      <c r="CT9" s="666"/>
      <c r="CU9" s="666"/>
      <c r="CV9" s="666"/>
      <c r="CW9" s="666"/>
      <c r="CX9" s="666"/>
      <c r="CY9" s="667"/>
      <c r="CZ9" s="725">
        <v>10</v>
      </c>
      <c r="DA9" s="725"/>
      <c r="DB9" s="725"/>
      <c r="DC9" s="725"/>
      <c r="DD9" s="671">
        <v>188427</v>
      </c>
      <c r="DE9" s="666"/>
      <c r="DF9" s="666"/>
      <c r="DG9" s="666"/>
      <c r="DH9" s="666"/>
      <c r="DI9" s="666"/>
      <c r="DJ9" s="666"/>
      <c r="DK9" s="666"/>
      <c r="DL9" s="666"/>
      <c r="DM9" s="666"/>
      <c r="DN9" s="666"/>
      <c r="DO9" s="666"/>
      <c r="DP9" s="667"/>
      <c r="DQ9" s="671">
        <v>1173365</v>
      </c>
      <c r="DR9" s="666"/>
      <c r="DS9" s="666"/>
      <c r="DT9" s="666"/>
      <c r="DU9" s="666"/>
      <c r="DV9" s="666"/>
      <c r="DW9" s="666"/>
      <c r="DX9" s="666"/>
      <c r="DY9" s="666"/>
      <c r="DZ9" s="666"/>
      <c r="EA9" s="666"/>
      <c r="EB9" s="666"/>
      <c r="EC9" s="706"/>
    </row>
    <row r="10" spans="2:143" ht="11.25" customHeight="1" x14ac:dyDescent="0.15">
      <c r="B10" s="660" t="s">
        <v>244</v>
      </c>
      <c r="C10" s="661"/>
      <c r="D10" s="661"/>
      <c r="E10" s="661"/>
      <c r="F10" s="661"/>
      <c r="G10" s="661"/>
      <c r="H10" s="661"/>
      <c r="I10" s="661"/>
      <c r="J10" s="661"/>
      <c r="K10" s="661"/>
      <c r="L10" s="661"/>
      <c r="M10" s="661"/>
      <c r="N10" s="661"/>
      <c r="O10" s="661"/>
      <c r="P10" s="661"/>
      <c r="Q10" s="662"/>
      <c r="R10" s="663" t="s">
        <v>233</v>
      </c>
      <c r="S10" s="666"/>
      <c r="T10" s="666"/>
      <c r="U10" s="666"/>
      <c r="V10" s="666"/>
      <c r="W10" s="666"/>
      <c r="X10" s="666"/>
      <c r="Y10" s="667"/>
      <c r="Z10" s="725" t="s">
        <v>233</v>
      </c>
      <c r="AA10" s="725"/>
      <c r="AB10" s="725"/>
      <c r="AC10" s="725"/>
      <c r="AD10" s="726" t="s">
        <v>233</v>
      </c>
      <c r="AE10" s="726"/>
      <c r="AF10" s="726"/>
      <c r="AG10" s="726"/>
      <c r="AH10" s="726"/>
      <c r="AI10" s="726"/>
      <c r="AJ10" s="726"/>
      <c r="AK10" s="726"/>
      <c r="AL10" s="668" t="s">
        <v>227</v>
      </c>
      <c r="AM10" s="669"/>
      <c r="AN10" s="669"/>
      <c r="AO10" s="727"/>
      <c r="AP10" s="660" t="s">
        <v>245</v>
      </c>
      <c r="AQ10" s="661"/>
      <c r="AR10" s="661"/>
      <c r="AS10" s="661"/>
      <c r="AT10" s="661"/>
      <c r="AU10" s="661"/>
      <c r="AV10" s="661"/>
      <c r="AW10" s="661"/>
      <c r="AX10" s="661"/>
      <c r="AY10" s="661"/>
      <c r="AZ10" s="661"/>
      <c r="BA10" s="661"/>
      <c r="BB10" s="661"/>
      <c r="BC10" s="661"/>
      <c r="BD10" s="661"/>
      <c r="BE10" s="661"/>
      <c r="BF10" s="662"/>
      <c r="BG10" s="663">
        <v>38020</v>
      </c>
      <c r="BH10" s="666"/>
      <c r="BI10" s="666"/>
      <c r="BJ10" s="666"/>
      <c r="BK10" s="666"/>
      <c r="BL10" s="666"/>
      <c r="BM10" s="666"/>
      <c r="BN10" s="667"/>
      <c r="BO10" s="725">
        <v>2.6</v>
      </c>
      <c r="BP10" s="725"/>
      <c r="BQ10" s="725"/>
      <c r="BR10" s="725"/>
      <c r="BS10" s="671" t="s">
        <v>227</v>
      </c>
      <c r="BT10" s="666"/>
      <c r="BU10" s="666"/>
      <c r="BV10" s="666"/>
      <c r="BW10" s="666"/>
      <c r="BX10" s="666"/>
      <c r="BY10" s="666"/>
      <c r="BZ10" s="666"/>
      <c r="CA10" s="666"/>
      <c r="CB10" s="706"/>
      <c r="CD10" s="707" t="s">
        <v>246</v>
      </c>
      <c r="CE10" s="704"/>
      <c r="CF10" s="704"/>
      <c r="CG10" s="704"/>
      <c r="CH10" s="704"/>
      <c r="CI10" s="704"/>
      <c r="CJ10" s="704"/>
      <c r="CK10" s="704"/>
      <c r="CL10" s="704"/>
      <c r="CM10" s="704"/>
      <c r="CN10" s="704"/>
      <c r="CO10" s="704"/>
      <c r="CP10" s="704"/>
      <c r="CQ10" s="705"/>
      <c r="CR10" s="663">
        <v>54635</v>
      </c>
      <c r="CS10" s="666"/>
      <c r="CT10" s="666"/>
      <c r="CU10" s="666"/>
      <c r="CV10" s="666"/>
      <c r="CW10" s="666"/>
      <c r="CX10" s="666"/>
      <c r="CY10" s="667"/>
      <c r="CZ10" s="725">
        <v>0.3</v>
      </c>
      <c r="DA10" s="725"/>
      <c r="DB10" s="725"/>
      <c r="DC10" s="725"/>
      <c r="DD10" s="671" t="s">
        <v>175</v>
      </c>
      <c r="DE10" s="666"/>
      <c r="DF10" s="666"/>
      <c r="DG10" s="666"/>
      <c r="DH10" s="666"/>
      <c r="DI10" s="666"/>
      <c r="DJ10" s="666"/>
      <c r="DK10" s="666"/>
      <c r="DL10" s="666"/>
      <c r="DM10" s="666"/>
      <c r="DN10" s="666"/>
      <c r="DO10" s="666"/>
      <c r="DP10" s="667"/>
      <c r="DQ10" s="671">
        <v>8786</v>
      </c>
      <c r="DR10" s="666"/>
      <c r="DS10" s="666"/>
      <c r="DT10" s="666"/>
      <c r="DU10" s="666"/>
      <c r="DV10" s="666"/>
      <c r="DW10" s="666"/>
      <c r="DX10" s="666"/>
      <c r="DY10" s="666"/>
      <c r="DZ10" s="666"/>
      <c r="EA10" s="666"/>
      <c r="EB10" s="666"/>
      <c r="EC10" s="706"/>
    </row>
    <row r="11" spans="2:143" ht="11.25" customHeight="1" x14ac:dyDescent="0.15">
      <c r="B11" s="660" t="s">
        <v>247</v>
      </c>
      <c r="C11" s="661"/>
      <c r="D11" s="661"/>
      <c r="E11" s="661"/>
      <c r="F11" s="661"/>
      <c r="G11" s="661"/>
      <c r="H11" s="661"/>
      <c r="I11" s="661"/>
      <c r="J11" s="661"/>
      <c r="K11" s="661"/>
      <c r="L11" s="661"/>
      <c r="M11" s="661"/>
      <c r="N11" s="661"/>
      <c r="O11" s="661"/>
      <c r="P11" s="661"/>
      <c r="Q11" s="662"/>
      <c r="R11" s="663" t="s">
        <v>227</v>
      </c>
      <c r="S11" s="666"/>
      <c r="T11" s="666"/>
      <c r="U11" s="666"/>
      <c r="V11" s="666"/>
      <c r="W11" s="666"/>
      <c r="X11" s="666"/>
      <c r="Y11" s="667"/>
      <c r="Z11" s="725" t="s">
        <v>233</v>
      </c>
      <c r="AA11" s="725"/>
      <c r="AB11" s="725"/>
      <c r="AC11" s="725"/>
      <c r="AD11" s="726" t="s">
        <v>175</v>
      </c>
      <c r="AE11" s="726"/>
      <c r="AF11" s="726"/>
      <c r="AG11" s="726"/>
      <c r="AH11" s="726"/>
      <c r="AI11" s="726"/>
      <c r="AJ11" s="726"/>
      <c r="AK11" s="726"/>
      <c r="AL11" s="668" t="s">
        <v>175</v>
      </c>
      <c r="AM11" s="669"/>
      <c r="AN11" s="669"/>
      <c r="AO11" s="727"/>
      <c r="AP11" s="660" t="s">
        <v>248</v>
      </c>
      <c r="AQ11" s="661"/>
      <c r="AR11" s="661"/>
      <c r="AS11" s="661"/>
      <c r="AT11" s="661"/>
      <c r="AU11" s="661"/>
      <c r="AV11" s="661"/>
      <c r="AW11" s="661"/>
      <c r="AX11" s="661"/>
      <c r="AY11" s="661"/>
      <c r="AZ11" s="661"/>
      <c r="BA11" s="661"/>
      <c r="BB11" s="661"/>
      <c r="BC11" s="661"/>
      <c r="BD11" s="661"/>
      <c r="BE11" s="661"/>
      <c r="BF11" s="662"/>
      <c r="BG11" s="663">
        <v>52018</v>
      </c>
      <c r="BH11" s="666"/>
      <c r="BI11" s="666"/>
      <c r="BJ11" s="666"/>
      <c r="BK11" s="666"/>
      <c r="BL11" s="666"/>
      <c r="BM11" s="666"/>
      <c r="BN11" s="667"/>
      <c r="BO11" s="725">
        <v>3.5</v>
      </c>
      <c r="BP11" s="725"/>
      <c r="BQ11" s="725"/>
      <c r="BR11" s="725"/>
      <c r="BS11" s="671" t="s">
        <v>227</v>
      </c>
      <c r="BT11" s="666"/>
      <c r="BU11" s="666"/>
      <c r="BV11" s="666"/>
      <c r="BW11" s="666"/>
      <c r="BX11" s="666"/>
      <c r="BY11" s="666"/>
      <c r="BZ11" s="666"/>
      <c r="CA11" s="666"/>
      <c r="CB11" s="706"/>
      <c r="CD11" s="707" t="s">
        <v>249</v>
      </c>
      <c r="CE11" s="704"/>
      <c r="CF11" s="704"/>
      <c r="CG11" s="704"/>
      <c r="CH11" s="704"/>
      <c r="CI11" s="704"/>
      <c r="CJ11" s="704"/>
      <c r="CK11" s="704"/>
      <c r="CL11" s="704"/>
      <c r="CM11" s="704"/>
      <c r="CN11" s="704"/>
      <c r="CO11" s="704"/>
      <c r="CP11" s="704"/>
      <c r="CQ11" s="705"/>
      <c r="CR11" s="663">
        <v>1112647</v>
      </c>
      <c r="CS11" s="666"/>
      <c r="CT11" s="666"/>
      <c r="CU11" s="666"/>
      <c r="CV11" s="666"/>
      <c r="CW11" s="666"/>
      <c r="CX11" s="666"/>
      <c r="CY11" s="667"/>
      <c r="CZ11" s="725">
        <v>7</v>
      </c>
      <c r="DA11" s="725"/>
      <c r="DB11" s="725"/>
      <c r="DC11" s="725"/>
      <c r="DD11" s="671">
        <v>453372</v>
      </c>
      <c r="DE11" s="666"/>
      <c r="DF11" s="666"/>
      <c r="DG11" s="666"/>
      <c r="DH11" s="666"/>
      <c r="DI11" s="666"/>
      <c r="DJ11" s="666"/>
      <c r="DK11" s="666"/>
      <c r="DL11" s="666"/>
      <c r="DM11" s="666"/>
      <c r="DN11" s="666"/>
      <c r="DO11" s="666"/>
      <c r="DP11" s="667"/>
      <c r="DQ11" s="671">
        <v>424989</v>
      </c>
      <c r="DR11" s="666"/>
      <c r="DS11" s="666"/>
      <c r="DT11" s="666"/>
      <c r="DU11" s="666"/>
      <c r="DV11" s="666"/>
      <c r="DW11" s="666"/>
      <c r="DX11" s="666"/>
      <c r="DY11" s="666"/>
      <c r="DZ11" s="666"/>
      <c r="EA11" s="666"/>
      <c r="EB11" s="666"/>
      <c r="EC11" s="706"/>
    </row>
    <row r="12" spans="2:143" ht="11.25" customHeight="1" x14ac:dyDescent="0.15">
      <c r="B12" s="660" t="s">
        <v>250</v>
      </c>
      <c r="C12" s="661"/>
      <c r="D12" s="661"/>
      <c r="E12" s="661"/>
      <c r="F12" s="661"/>
      <c r="G12" s="661"/>
      <c r="H12" s="661"/>
      <c r="I12" s="661"/>
      <c r="J12" s="661"/>
      <c r="K12" s="661"/>
      <c r="L12" s="661"/>
      <c r="M12" s="661"/>
      <c r="N12" s="661"/>
      <c r="O12" s="661"/>
      <c r="P12" s="661"/>
      <c r="Q12" s="662"/>
      <c r="R12" s="663">
        <v>269577</v>
      </c>
      <c r="S12" s="666"/>
      <c r="T12" s="666"/>
      <c r="U12" s="666"/>
      <c r="V12" s="666"/>
      <c r="W12" s="666"/>
      <c r="X12" s="666"/>
      <c r="Y12" s="667"/>
      <c r="Z12" s="725">
        <v>1.7</v>
      </c>
      <c r="AA12" s="725"/>
      <c r="AB12" s="725"/>
      <c r="AC12" s="725"/>
      <c r="AD12" s="726">
        <v>269577</v>
      </c>
      <c r="AE12" s="726"/>
      <c r="AF12" s="726"/>
      <c r="AG12" s="726"/>
      <c r="AH12" s="726"/>
      <c r="AI12" s="726"/>
      <c r="AJ12" s="726"/>
      <c r="AK12" s="726"/>
      <c r="AL12" s="668">
        <v>3.2</v>
      </c>
      <c r="AM12" s="669"/>
      <c r="AN12" s="669"/>
      <c r="AO12" s="727"/>
      <c r="AP12" s="660" t="s">
        <v>251</v>
      </c>
      <c r="AQ12" s="661"/>
      <c r="AR12" s="661"/>
      <c r="AS12" s="661"/>
      <c r="AT12" s="661"/>
      <c r="AU12" s="661"/>
      <c r="AV12" s="661"/>
      <c r="AW12" s="661"/>
      <c r="AX12" s="661"/>
      <c r="AY12" s="661"/>
      <c r="AZ12" s="661"/>
      <c r="BA12" s="661"/>
      <c r="BB12" s="661"/>
      <c r="BC12" s="661"/>
      <c r="BD12" s="661"/>
      <c r="BE12" s="661"/>
      <c r="BF12" s="662"/>
      <c r="BG12" s="663">
        <v>599154</v>
      </c>
      <c r="BH12" s="666"/>
      <c r="BI12" s="666"/>
      <c r="BJ12" s="666"/>
      <c r="BK12" s="666"/>
      <c r="BL12" s="666"/>
      <c r="BM12" s="666"/>
      <c r="BN12" s="667"/>
      <c r="BO12" s="725">
        <v>40.299999999999997</v>
      </c>
      <c r="BP12" s="725"/>
      <c r="BQ12" s="725"/>
      <c r="BR12" s="725"/>
      <c r="BS12" s="671" t="s">
        <v>227</v>
      </c>
      <c r="BT12" s="666"/>
      <c r="BU12" s="666"/>
      <c r="BV12" s="666"/>
      <c r="BW12" s="666"/>
      <c r="BX12" s="666"/>
      <c r="BY12" s="666"/>
      <c r="BZ12" s="666"/>
      <c r="CA12" s="666"/>
      <c r="CB12" s="706"/>
      <c r="CD12" s="707" t="s">
        <v>252</v>
      </c>
      <c r="CE12" s="704"/>
      <c r="CF12" s="704"/>
      <c r="CG12" s="704"/>
      <c r="CH12" s="704"/>
      <c r="CI12" s="704"/>
      <c r="CJ12" s="704"/>
      <c r="CK12" s="704"/>
      <c r="CL12" s="704"/>
      <c r="CM12" s="704"/>
      <c r="CN12" s="704"/>
      <c r="CO12" s="704"/>
      <c r="CP12" s="704"/>
      <c r="CQ12" s="705"/>
      <c r="CR12" s="663">
        <v>572687</v>
      </c>
      <c r="CS12" s="666"/>
      <c r="CT12" s="666"/>
      <c r="CU12" s="666"/>
      <c r="CV12" s="666"/>
      <c r="CW12" s="666"/>
      <c r="CX12" s="666"/>
      <c r="CY12" s="667"/>
      <c r="CZ12" s="725">
        <v>3.6</v>
      </c>
      <c r="DA12" s="725"/>
      <c r="DB12" s="725"/>
      <c r="DC12" s="725"/>
      <c r="DD12" s="671">
        <v>161676</v>
      </c>
      <c r="DE12" s="666"/>
      <c r="DF12" s="666"/>
      <c r="DG12" s="666"/>
      <c r="DH12" s="666"/>
      <c r="DI12" s="666"/>
      <c r="DJ12" s="666"/>
      <c r="DK12" s="666"/>
      <c r="DL12" s="666"/>
      <c r="DM12" s="666"/>
      <c r="DN12" s="666"/>
      <c r="DO12" s="666"/>
      <c r="DP12" s="667"/>
      <c r="DQ12" s="671">
        <v>237030</v>
      </c>
      <c r="DR12" s="666"/>
      <c r="DS12" s="666"/>
      <c r="DT12" s="666"/>
      <c r="DU12" s="666"/>
      <c r="DV12" s="666"/>
      <c r="DW12" s="666"/>
      <c r="DX12" s="666"/>
      <c r="DY12" s="666"/>
      <c r="DZ12" s="666"/>
      <c r="EA12" s="666"/>
      <c r="EB12" s="666"/>
      <c r="EC12" s="706"/>
    </row>
    <row r="13" spans="2:143" ht="11.25" customHeight="1" x14ac:dyDescent="0.15">
      <c r="B13" s="660" t="s">
        <v>253</v>
      </c>
      <c r="C13" s="661"/>
      <c r="D13" s="661"/>
      <c r="E13" s="661"/>
      <c r="F13" s="661"/>
      <c r="G13" s="661"/>
      <c r="H13" s="661"/>
      <c r="I13" s="661"/>
      <c r="J13" s="661"/>
      <c r="K13" s="661"/>
      <c r="L13" s="661"/>
      <c r="M13" s="661"/>
      <c r="N13" s="661"/>
      <c r="O13" s="661"/>
      <c r="P13" s="661"/>
      <c r="Q13" s="662"/>
      <c r="R13" s="663" t="s">
        <v>233</v>
      </c>
      <c r="S13" s="666"/>
      <c r="T13" s="666"/>
      <c r="U13" s="666"/>
      <c r="V13" s="666"/>
      <c r="W13" s="666"/>
      <c r="X13" s="666"/>
      <c r="Y13" s="667"/>
      <c r="Z13" s="725" t="s">
        <v>227</v>
      </c>
      <c r="AA13" s="725"/>
      <c r="AB13" s="725"/>
      <c r="AC13" s="725"/>
      <c r="AD13" s="726" t="s">
        <v>233</v>
      </c>
      <c r="AE13" s="726"/>
      <c r="AF13" s="726"/>
      <c r="AG13" s="726"/>
      <c r="AH13" s="726"/>
      <c r="AI13" s="726"/>
      <c r="AJ13" s="726"/>
      <c r="AK13" s="726"/>
      <c r="AL13" s="668" t="s">
        <v>227</v>
      </c>
      <c r="AM13" s="669"/>
      <c r="AN13" s="669"/>
      <c r="AO13" s="727"/>
      <c r="AP13" s="660" t="s">
        <v>254</v>
      </c>
      <c r="AQ13" s="661"/>
      <c r="AR13" s="661"/>
      <c r="AS13" s="661"/>
      <c r="AT13" s="661"/>
      <c r="AU13" s="661"/>
      <c r="AV13" s="661"/>
      <c r="AW13" s="661"/>
      <c r="AX13" s="661"/>
      <c r="AY13" s="661"/>
      <c r="AZ13" s="661"/>
      <c r="BA13" s="661"/>
      <c r="BB13" s="661"/>
      <c r="BC13" s="661"/>
      <c r="BD13" s="661"/>
      <c r="BE13" s="661"/>
      <c r="BF13" s="662"/>
      <c r="BG13" s="663">
        <v>572119</v>
      </c>
      <c r="BH13" s="666"/>
      <c r="BI13" s="666"/>
      <c r="BJ13" s="666"/>
      <c r="BK13" s="666"/>
      <c r="BL13" s="666"/>
      <c r="BM13" s="666"/>
      <c r="BN13" s="667"/>
      <c r="BO13" s="725">
        <v>38.4</v>
      </c>
      <c r="BP13" s="725"/>
      <c r="BQ13" s="725"/>
      <c r="BR13" s="725"/>
      <c r="BS13" s="671" t="s">
        <v>233</v>
      </c>
      <c r="BT13" s="666"/>
      <c r="BU13" s="666"/>
      <c r="BV13" s="666"/>
      <c r="BW13" s="666"/>
      <c r="BX13" s="666"/>
      <c r="BY13" s="666"/>
      <c r="BZ13" s="666"/>
      <c r="CA13" s="666"/>
      <c r="CB13" s="706"/>
      <c r="CD13" s="707" t="s">
        <v>255</v>
      </c>
      <c r="CE13" s="704"/>
      <c r="CF13" s="704"/>
      <c r="CG13" s="704"/>
      <c r="CH13" s="704"/>
      <c r="CI13" s="704"/>
      <c r="CJ13" s="704"/>
      <c r="CK13" s="704"/>
      <c r="CL13" s="704"/>
      <c r="CM13" s="704"/>
      <c r="CN13" s="704"/>
      <c r="CO13" s="704"/>
      <c r="CP13" s="704"/>
      <c r="CQ13" s="705"/>
      <c r="CR13" s="663">
        <v>1230555</v>
      </c>
      <c r="CS13" s="666"/>
      <c r="CT13" s="666"/>
      <c r="CU13" s="666"/>
      <c r="CV13" s="666"/>
      <c r="CW13" s="666"/>
      <c r="CX13" s="666"/>
      <c r="CY13" s="667"/>
      <c r="CZ13" s="725">
        <v>7.8</v>
      </c>
      <c r="DA13" s="725"/>
      <c r="DB13" s="725"/>
      <c r="DC13" s="725"/>
      <c r="DD13" s="671">
        <v>785803</v>
      </c>
      <c r="DE13" s="666"/>
      <c r="DF13" s="666"/>
      <c r="DG13" s="666"/>
      <c r="DH13" s="666"/>
      <c r="DI13" s="666"/>
      <c r="DJ13" s="666"/>
      <c r="DK13" s="666"/>
      <c r="DL13" s="666"/>
      <c r="DM13" s="666"/>
      <c r="DN13" s="666"/>
      <c r="DO13" s="666"/>
      <c r="DP13" s="667"/>
      <c r="DQ13" s="671">
        <v>386762</v>
      </c>
      <c r="DR13" s="666"/>
      <c r="DS13" s="666"/>
      <c r="DT13" s="666"/>
      <c r="DU13" s="666"/>
      <c r="DV13" s="666"/>
      <c r="DW13" s="666"/>
      <c r="DX13" s="666"/>
      <c r="DY13" s="666"/>
      <c r="DZ13" s="666"/>
      <c r="EA13" s="666"/>
      <c r="EB13" s="666"/>
      <c r="EC13" s="706"/>
    </row>
    <row r="14" spans="2:143" ht="11.25" customHeight="1" x14ac:dyDescent="0.15">
      <c r="B14" s="660" t="s">
        <v>256</v>
      </c>
      <c r="C14" s="661"/>
      <c r="D14" s="661"/>
      <c r="E14" s="661"/>
      <c r="F14" s="661"/>
      <c r="G14" s="661"/>
      <c r="H14" s="661"/>
      <c r="I14" s="661"/>
      <c r="J14" s="661"/>
      <c r="K14" s="661"/>
      <c r="L14" s="661"/>
      <c r="M14" s="661"/>
      <c r="N14" s="661"/>
      <c r="O14" s="661"/>
      <c r="P14" s="661"/>
      <c r="Q14" s="662"/>
      <c r="R14" s="663" t="s">
        <v>233</v>
      </c>
      <c r="S14" s="666"/>
      <c r="T14" s="666"/>
      <c r="U14" s="666"/>
      <c r="V14" s="666"/>
      <c r="W14" s="666"/>
      <c r="X14" s="666"/>
      <c r="Y14" s="667"/>
      <c r="Z14" s="725" t="s">
        <v>233</v>
      </c>
      <c r="AA14" s="725"/>
      <c r="AB14" s="725"/>
      <c r="AC14" s="725"/>
      <c r="AD14" s="726" t="s">
        <v>233</v>
      </c>
      <c r="AE14" s="726"/>
      <c r="AF14" s="726"/>
      <c r="AG14" s="726"/>
      <c r="AH14" s="726"/>
      <c r="AI14" s="726"/>
      <c r="AJ14" s="726"/>
      <c r="AK14" s="726"/>
      <c r="AL14" s="668" t="s">
        <v>175</v>
      </c>
      <c r="AM14" s="669"/>
      <c r="AN14" s="669"/>
      <c r="AO14" s="727"/>
      <c r="AP14" s="660" t="s">
        <v>257</v>
      </c>
      <c r="AQ14" s="661"/>
      <c r="AR14" s="661"/>
      <c r="AS14" s="661"/>
      <c r="AT14" s="661"/>
      <c r="AU14" s="661"/>
      <c r="AV14" s="661"/>
      <c r="AW14" s="661"/>
      <c r="AX14" s="661"/>
      <c r="AY14" s="661"/>
      <c r="AZ14" s="661"/>
      <c r="BA14" s="661"/>
      <c r="BB14" s="661"/>
      <c r="BC14" s="661"/>
      <c r="BD14" s="661"/>
      <c r="BE14" s="661"/>
      <c r="BF14" s="662"/>
      <c r="BG14" s="663">
        <v>61513</v>
      </c>
      <c r="BH14" s="666"/>
      <c r="BI14" s="666"/>
      <c r="BJ14" s="666"/>
      <c r="BK14" s="666"/>
      <c r="BL14" s="666"/>
      <c r="BM14" s="666"/>
      <c r="BN14" s="667"/>
      <c r="BO14" s="725">
        <v>4.0999999999999996</v>
      </c>
      <c r="BP14" s="725"/>
      <c r="BQ14" s="725"/>
      <c r="BR14" s="725"/>
      <c r="BS14" s="671" t="s">
        <v>227</v>
      </c>
      <c r="BT14" s="666"/>
      <c r="BU14" s="666"/>
      <c r="BV14" s="666"/>
      <c r="BW14" s="666"/>
      <c r="BX14" s="666"/>
      <c r="BY14" s="666"/>
      <c r="BZ14" s="666"/>
      <c r="CA14" s="666"/>
      <c r="CB14" s="706"/>
      <c r="CD14" s="707" t="s">
        <v>258</v>
      </c>
      <c r="CE14" s="704"/>
      <c r="CF14" s="704"/>
      <c r="CG14" s="704"/>
      <c r="CH14" s="704"/>
      <c r="CI14" s="704"/>
      <c r="CJ14" s="704"/>
      <c r="CK14" s="704"/>
      <c r="CL14" s="704"/>
      <c r="CM14" s="704"/>
      <c r="CN14" s="704"/>
      <c r="CO14" s="704"/>
      <c r="CP14" s="704"/>
      <c r="CQ14" s="705"/>
      <c r="CR14" s="663">
        <v>1167321</v>
      </c>
      <c r="CS14" s="666"/>
      <c r="CT14" s="666"/>
      <c r="CU14" s="666"/>
      <c r="CV14" s="666"/>
      <c r="CW14" s="666"/>
      <c r="CX14" s="666"/>
      <c r="CY14" s="667"/>
      <c r="CZ14" s="725">
        <v>7.4</v>
      </c>
      <c r="DA14" s="725"/>
      <c r="DB14" s="725"/>
      <c r="DC14" s="725"/>
      <c r="DD14" s="671">
        <v>690477</v>
      </c>
      <c r="DE14" s="666"/>
      <c r="DF14" s="666"/>
      <c r="DG14" s="666"/>
      <c r="DH14" s="666"/>
      <c r="DI14" s="666"/>
      <c r="DJ14" s="666"/>
      <c r="DK14" s="666"/>
      <c r="DL14" s="666"/>
      <c r="DM14" s="666"/>
      <c r="DN14" s="666"/>
      <c r="DO14" s="666"/>
      <c r="DP14" s="667"/>
      <c r="DQ14" s="671">
        <v>463215</v>
      </c>
      <c r="DR14" s="666"/>
      <c r="DS14" s="666"/>
      <c r="DT14" s="666"/>
      <c r="DU14" s="666"/>
      <c r="DV14" s="666"/>
      <c r="DW14" s="666"/>
      <c r="DX14" s="666"/>
      <c r="DY14" s="666"/>
      <c r="DZ14" s="666"/>
      <c r="EA14" s="666"/>
      <c r="EB14" s="666"/>
      <c r="EC14" s="706"/>
    </row>
    <row r="15" spans="2:143" ht="11.25" customHeight="1" x14ac:dyDescent="0.15">
      <c r="B15" s="660" t="s">
        <v>259</v>
      </c>
      <c r="C15" s="661"/>
      <c r="D15" s="661"/>
      <c r="E15" s="661"/>
      <c r="F15" s="661"/>
      <c r="G15" s="661"/>
      <c r="H15" s="661"/>
      <c r="I15" s="661"/>
      <c r="J15" s="661"/>
      <c r="K15" s="661"/>
      <c r="L15" s="661"/>
      <c r="M15" s="661"/>
      <c r="N15" s="661"/>
      <c r="O15" s="661"/>
      <c r="P15" s="661"/>
      <c r="Q15" s="662"/>
      <c r="R15" s="663">
        <v>20224</v>
      </c>
      <c r="S15" s="666"/>
      <c r="T15" s="666"/>
      <c r="U15" s="666"/>
      <c r="V15" s="666"/>
      <c r="W15" s="666"/>
      <c r="X15" s="666"/>
      <c r="Y15" s="667"/>
      <c r="Z15" s="725">
        <v>0.1</v>
      </c>
      <c r="AA15" s="725"/>
      <c r="AB15" s="725"/>
      <c r="AC15" s="725"/>
      <c r="AD15" s="726">
        <v>20224</v>
      </c>
      <c r="AE15" s="726"/>
      <c r="AF15" s="726"/>
      <c r="AG15" s="726"/>
      <c r="AH15" s="726"/>
      <c r="AI15" s="726"/>
      <c r="AJ15" s="726"/>
      <c r="AK15" s="726"/>
      <c r="AL15" s="668">
        <v>0.2</v>
      </c>
      <c r="AM15" s="669"/>
      <c r="AN15" s="669"/>
      <c r="AO15" s="727"/>
      <c r="AP15" s="660" t="s">
        <v>260</v>
      </c>
      <c r="AQ15" s="661"/>
      <c r="AR15" s="661"/>
      <c r="AS15" s="661"/>
      <c r="AT15" s="661"/>
      <c r="AU15" s="661"/>
      <c r="AV15" s="661"/>
      <c r="AW15" s="661"/>
      <c r="AX15" s="661"/>
      <c r="AY15" s="661"/>
      <c r="AZ15" s="661"/>
      <c r="BA15" s="661"/>
      <c r="BB15" s="661"/>
      <c r="BC15" s="661"/>
      <c r="BD15" s="661"/>
      <c r="BE15" s="661"/>
      <c r="BF15" s="662"/>
      <c r="BG15" s="663">
        <v>110120</v>
      </c>
      <c r="BH15" s="666"/>
      <c r="BI15" s="666"/>
      <c r="BJ15" s="666"/>
      <c r="BK15" s="666"/>
      <c r="BL15" s="666"/>
      <c r="BM15" s="666"/>
      <c r="BN15" s="667"/>
      <c r="BO15" s="725">
        <v>7.4</v>
      </c>
      <c r="BP15" s="725"/>
      <c r="BQ15" s="725"/>
      <c r="BR15" s="725"/>
      <c r="BS15" s="671" t="s">
        <v>233</v>
      </c>
      <c r="BT15" s="666"/>
      <c r="BU15" s="666"/>
      <c r="BV15" s="666"/>
      <c r="BW15" s="666"/>
      <c r="BX15" s="666"/>
      <c r="BY15" s="666"/>
      <c r="BZ15" s="666"/>
      <c r="CA15" s="666"/>
      <c r="CB15" s="706"/>
      <c r="CD15" s="707" t="s">
        <v>261</v>
      </c>
      <c r="CE15" s="704"/>
      <c r="CF15" s="704"/>
      <c r="CG15" s="704"/>
      <c r="CH15" s="704"/>
      <c r="CI15" s="704"/>
      <c r="CJ15" s="704"/>
      <c r="CK15" s="704"/>
      <c r="CL15" s="704"/>
      <c r="CM15" s="704"/>
      <c r="CN15" s="704"/>
      <c r="CO15" s="704"/>
      <c r="CP15" s="704"/>
      <c r="CQ15" s="705"/>
      <c r="CR15" s="663">
        <v>1295231</v>
      </c>
      <c r="CS15" s="666"/>
      <c r="CT15" s="666"/>
      <c r="CU15" s="666"/>
      <c r="CV15" s="666"/>
      <c r="CW15" s="666"/>
      <c r="CX15" s="666"/>
      <c r="CY15" s="667"/>
      <c r="CZ15" s="725">
        <v>8.1999999999999993</v>
      </c>
      <c r="DA15" s="725"/>
      <c r="DB15" s="725"/>
      <c r="DC15" s="725"/>
      <c r="DD15" s="671">
        <v>390631</v>
      </c>
      <c r="DE15" s="666"/>
      <c r="DF15" s="666"/>
      <c r="DG15" s="666"/>
      <c r="DH15" s="666"/>
      <c r="DI15" s="666"/>
      <c r="DJ15" s="666"/>
      <c r="DK15" s="666"/>
      <c r="DL15" s="666"/>
      <c r="DM15" s="666"/>
      <c r="DN15" s="666"/>
      <c r="DO15" s="666"/>
      <c r="DP15" s="667"/>
      <c r="DQ15" s="671">
        <v>759434</v>
      </c>
      <c r="DR15" s="666"/>
      <c r="DS15" s="666"/>
      <c r="DT15" s="666"/>
      <c r="DU15" s="666"/>
      <c r="DV15" s="666"/>
      <c r="DW15" s="666"/>
      <c r="DX15" s="666"/>
      <c r="DY15" s="666"/>
      <c r="DZ15" s="666"/>
      <c r="EA15" s="666"/>
      <c r="EB15" s="666"/>
      <c r="EC15" s="706"/>
    </row>
    <row r="16" spans="2:143" ht="11.25" customHeight="1" x14ac:dyDescent="0.15">
      <c r="B16" s="660" t="s">
        <v>262</v>
      </c>
      <c r="C16" s="661"/>
      <c r="D16" s="661"/>
      <c r="E16" s="661"/>
      <c r="F16" s="661"/>
      <c r="G16" s="661"/>
      <c r="H16" s="661"/>
      <c r="I16" s="661"/>
      <c r="J16" s="661"/>
      <c r="K16" s="661"/>
      <c r="L16" s="661"/>
      <c r="M16" s="661"/>
      <c r="N16" s="661"/>
      <c r="O16" s="661"/>
      <c r="P16" s="661"/>
      <c r="Q16" s="662"/>
      <c r="R16" s="663" t="s">
        <v>227</v>
      </c>
      <c r="S16" s="666"/>
      <c r="T16" s="666"/>
      <c r="U16" s="666"/>
      <c r="V16" s="666"/>
      <c r="W16" s="666"/>
      <c r="X16" s="666"/>
      <c r="Y16" s="667"/>
      <c r="Z16" s="725" t="s">
        <v>233</v>
      </c>
      <c r="AA16" s="725"/>
      <c r="AB16" s="725"/>
      <c r="AC16" s="725"/>
      <c r="AD16" s="726" t="s">
        <v>227</v>
      </c>
      <c r="AE16" s="726"/>
      <c r="AF16" s="726"/>
      <c r="AG16" s="726"/>
      <c r="AH16" s="726"/>
      <c r="AI16" s="726"/>
      <c r="AJ16" s="726"/>
      <c r="AK16" s="726"/>
      <c r="AL16" s="668" t="s">
        <v>233</v>
      </c>
      <c r="AM16" s="669"/>
      <c r="AN16" s="669"/>
      <c r="AO16" s="727"/>
      <c r="AP16" s="660" t="s">
        <v>263</v>
      </c>
      <c r="AQ16" s="661"/>
      <c r="AR16" s="661"/>
      <c r="AS16" s="661"/>
      <c r="AT16" s="661"/>
      <c r="AU16" s="661"/>
      <c r="AV16" s="661"/>
      <c r="AW16" s="661"/>
      <c r="AX16" s="661"/>
      <c r="AY16" s="661"/>
      <c r="AZ16" s="661"/>
      <c r="BA16" s="661"/>
      <c r="BB16" s="661"/>
      <c r="BC16" s="661"/>
      <c r="BD16" s="661"/>
      <c r="BE16" s="661"/>
      <c r="BF16" s="662"/>
      <c r="BG16" s="663" t="s">
        <v>175</v>
      </c>
      <c r="BH16" s="666"/>
      <c r="BI16" s="666"/>
      <c r="BJ16" s="666"/>
      <c r="BK16" s="666"/>
      <c r="BL16" s="666"/>
      <c r="BM16" s="666"/>
      <c r="BN16" s="667"/>
      <c r="BO16" s="725" t="s">
        <v>227</v>
      </c>
      <c r="BP16" s="725"/>
      <c r="BQ16" s="725"/>
      <c r="BR16" s="725"/>
      <c r="BS16" s="671" t="s">
        <v>175</v>
      </c>
      <c r="BT16" s="666"/>
      <c r="BU16" s="666"/>
      <c r="BV16" s="666"/>
      <c r="BW16" s="666"/>
      <c r="BX16" s="666"/>
      <c r="BY16" s="666"/>
      <c r="BZ16" s="666"/>
      <c r="CA16" s="666"/>
      <c r="CB16" s="706"/>
      <c r="CD16" s="707" t="s">
        <v>264</v>
      </c>
      <c r="CE16" s="704"/>
      <c r="CF16" s="704"/>
      <c r="CG16" s="704"/>
      <c r="CH16" s="704"/>
      <c r="CI16" s="704"/>
      <c r="CJ16" s="704"/>
      <c r="CK16" s="704"/>
      <c r="CL16" s="704"/>
      <c r="CM16" s="704"/>
      <c r="CN16" s="704"/>
      <c r="CO16" s="704"/>
      <c r="CP16" s="704"/>
      <c r="CQ16" s="705"/>
      <c r="CR16" s="663">
        <v>152985</v>
      </c>
      <c r="CS16" s="666"/>
      <c r="CT16" s="666"/>
      <c r="CU16" s="666"/>
      <c r="CV16" s="666"/>
      <c r="CW16" s="666"/>
      <c r="CX16" s="666"/>
      <c r="CY16" s="667"/>
      <c r="CZ16" s="725">
        <v>1</v>
      </c>
      <c r="DA16" s="725"/>
      <c r="DB16" s="725"/>
      <c r="DC16" s="725"/>
      <c r="DD16" s="671" t="s">
        <v>233</v>
      </c>
      <c r="DE16" s="666"/>
      <c r="DF16" s="666"/>
      <c r="DG16" s="666"/>
      <c r="DH16" s="666"/>
      <c r="DI16" s="666"/>
      <c r="DJ16" s="666"/>
      <c r="DK16" s="666"/>
      <c r="DL16" s="666"/>
      <c r="DM16" s="666"/>
      <c r="DN16" s="666"/>
      <c r="DO16" s="666"/>
      <c r="DP16" s="667"/>
      <c r="DQ16" s="671">
        <v>22797</v>
      </c>
      <c r="DR16" s="666"/>
      <c r="DS16" s="666"/>
      <c r="DT16" s="666"/>
      <c r="DU16" s="666"/>
      <c r="DV16" s="666"/>
      <c r="DW16" s="666"/>
      <c r="DX16" s="666"/>
      <c r="DY16" s="666"/>
      <c r="DZ16" s="666"/>
      <c r="EA16" s="666"/>
      <c r="EB16" s="666"/>
      <c r="EC16" s="706"/>
    </row>
    <row r="17" spans="2:133" ht="11.25" customHeight="1" x14ac:dyDescent="0.15">
      <c r="B17" s="660" t="s">
        <v>265</v>
      </c>
      <c r="C17" s="661"/>
      <c r="D17" s="661"/>
      <c r="E17" s="661"/>
      <c r="F17" s="661"/>
      <c r="G17" s="661"/>
      <c r="H17" s="661"/>
      <c r="I17" s="661"/>
      <c r="J17" s="661"/>
      <c r="K17" s="661"/>
      <c r="L17" s="661"/>
      <c r="M17" s="661"/>
      <c r="N17" s="661"/>
      <c r="O17" s="661"/>
      <c r="P17" s="661"/>
      <c r="Q17" s="662"/>
      <c r="R17" s="663">
        <v>4101</v>
      </c>
      <c r="S17" s="666"/>
      <c r="T17" s="666"/>
      <c r="U17" s="666"/>
      <c r="V17" s="666"/>
      <c r="W17" s="666"/>
      <c r="X17" s="666"/>
      <c r="Y17" s="667"/>
      <c r="Z17" s="725">
        <v>0</v>
      </c>
      <c r="AA17" s="725"/>
      <c r="AB17" s="725"/>
      <c r="AC17" s="725"/>
      <c r="AD17" s="726">
        <v>4101</v>
      </c>
      <c r="AE17" s="726"/>
      <c r="AF17" s="726"/>
      <c r="AG17" s="726"/>
      <c r="AH17" s="726"/>
      <c r="AI17" s="726"/>
      <c r="AJ17" s="726"/>
      <c r="AK17" s="726"/>
      <c r="AL17" s="668">
        <v>0</v>
      </c>
      <c r="AM17" s="669"/>
      <c r="AN17" s="669"/>
      <c r="AO17" s="727"/>
      <c r="AP17" s="660" t="s">
        <v>266</v>
      </c>
      <c r="AQ17" s="661"/>
      <c r="AR17" s="661"/>
      <c r="AS17" s="661"/>
      <c r="AT17" s="661"/>
      <c r="AU17" s="661"/>
      <c r="AV17" s="661"/>
      <c r="AW17" s="661"/>
      <c r="AX17" s="661"/>
      <c r="AY17" s="661"/>
      <c r="AZ17" s="661"/>
      <c r="BA17" s="661"/>
      <c r="BB17" s="661"/>
      <c r="BC17" s="661"/>
      <c r="BD17" s="661"/>
      <c r="BE17" s="661"/>
      <c r="BF17" s="662"/>
      <c r="BG17" s="663" t="s">
        <v>227</v>
      </c>
      <c r="BH17" s="666"/>
      <c r="BI17" s="666"/>
      <c r="BJ17" s="666"/>
      <c r="BK17" s="666"/>
      <c r="BL17" s="666"/>
      <c r="BM17" s="666"/>
      <c r="BN17" s="667"/>
      <c r="BO17" s="725" t="s">
        <v>233</v>
      </c>
      <c r="BP17" s="725"/>
      <c r="BQ17" s="725"/>
      <c r="BR17" s="725"/>
      <c r="BS17" s="671" t="s">
        <v>233</v>
      </c>
      <c r="BT17" s="666"/>
      <c r="BU17" s="666"/>
      <c r="BV17" s="666"/>
      <c r="BW17" s="666"/>
      <c r="BX17" s="666"/>
      <c r="BY17" s="666"/>
      <c r="BZ17" s="666"/>
      <c r="CA17" s="666"/>
      <c r="CB17" s="706"/>
      <c r="CD17" s="707" t="s">
        <v>267</v>
      </c>
      <c r="CE17" s="704"/>
      <c r="CF17" s="704"/>
      <c r="CG17" s="704"/>
      <c r="CH17" s="704"/>
      <c r="CI17" s="704"/>
      <c r="CJ17" s="704"/>
      <c r="CK17" s="704"/>
      <c r="CL17" s="704"/>
      <c r="CM17" s="704"/>
      <c r="CN17" s="704"/>
      <c r="CO17" s="704"/>
      <c r="CP17" s="704"/>
      <c r="CQ17" s="705"/>
      <c r="CR17" s="663">
        <v>2616776</v>
      </c>
      <c r="CS17" s="666"/>
      <c r="CT17" s="666"/>
      <c r="CU17" s="666"/>
      <c r="CV17" s="666"/>
      <c r="CW17" s="666"/>
      <c r="CX17" s="666"/>
      <c r="CY17" s="667"/>
      <c r="CZ17" s="725">
        <v>16.5</v>
      </c>
      <c r="DA17" s="725"/>
      <c r="DB17" s="725"/>
      <c r="DC17" s="725"/>
      <c r="DD17" s="671" t="s">
        <v>227</v>
      </c>
      <c r="DE17" s="666"/>
      <c r="DF17" s="666"/>
      <c r="DG17" s="666"/>
      <c r="DH17" s="666"/>
      <c r="DI17" s="666"/>
      <c r="DJ17" s="666"/>
      <c r="DK17" s="666"/>
      <c r="DL17" s="666"/>
      <c r="DM17" s="666"/>
      <c r="DN17" s="666"/>
      <c r="DO17" s="666"/>
      <c r="DP17" s="667"/>
      <c r="DQ17" s="671">
        <v>2461795</v>
      </c>
      <c r="DR17" s="666"/>
      <c r="DS17" s="666"/>
      <c r="DT17" s="666"/>
      <c r="DU17" s="666"/>
      <c r="DV17" s="666"/>
      <c r="DW17" s="666"/>
      <c r="DX17" s="666"/>
      <c r="DY17" s="666"/>
      <c r="DZ17" s="666"/>
      <c r="EA17" s="666"/>
      <c r="EB17" s="666"/>
      <c r="EC17" s="706"/>
    </row>
    <row r="18" spans="2:133" ht="11.25" customHeight="1" x14ac:dyDescent="0.15">
      <c r="B18" s="660" t="s">
        <v>268</v>
      </c>
      <c r="C18" s="661"/>
      <c r="D18" s="661"/>
      <c r="E18" s="661"/>
      <c r="F18" s="661"/>
      <c r="G18" s="661"/>
      <c r="H18" s="661"/>
      <c r="I18" s="661"/>
      <c r="J18" s="661"/>
      <c r="K18" s="661"/>
      <c r="L18" s="661"/>
      <c r="M18" s="661"/>
      <c r="N18" s="661"/>
      <c r="O18" s="661"/>
      <c r="P18" s="661"/>
      <c r="Q18" s="662"/>
      <c r="R18" s="663">
        <v>7291860</v>
      </c>
      <c r="S18" s="666"/>
      <c r="T18" s="666"/>
      <c r="U18" s="666"/>
      <c r="V18" s="666"/>
      <c r="W18" s="666"/>
      <c r="X18" s="666"/>
      <c r="Y18" s="667"/>
      <c r="Z18" s="725">
        <v>45.3</v>
      </c>
      <c r="AA18" s="725"/>
      <c r="AB18" s="725"/>
      <c r="AC18" s="725"/>
      <c r="AD18" s="726">
        <v>6545826</v>
      </c>
      <c r="AE18" s="726"/>
      <c r="AF18" s="726"/>
      <c r="AG18" s="726"/>
      <c r="AH18" s="726"/>
      <c r="AI18" s="726"/>
      <c r="AJ18" s="726"/>
      <c r="AK18" s="726"/>
      <c r="AL18" s="668">
        <v>77.400000000000006</v>
      </c>
      <c r="AM18" s="669"/>
      <c r="AN18" s="669"/>
      <c r="AO18" s="727"/>
      <c r="AP18" s="660" t="s">
        <v>269</v>
      </c>
      <c r="AQ18" s="661"/>
      <c r="AR18" s="661"/>
      <c r="AS18" s="661"/>
      <c r="AT18" s="661"/>
      <c r="AU18" s="661"/>
      <c r="AV18" s="661"/>
      <c r="AW18" s="661"/>
      <c r="AX18" s="661"/>
      <c r="AY18" s="661"/>
      <c r="AZ18" s="661"/>
      <c r="BA18" s="661"/>
      <c r="BB18" s="661"/>
      <c r="BC18" s="661"/>
      <c r="BD18" s="661"/>
      <c r="BE18" s="661"/>
      <c r="BF18" s="662"/>
      <c r="BG18" s="663" t="s">
        <v>175</v>
      </c>
      <c r="BH18" s="666"/>
      <c r="BI18" s="666"/>
      <c r="BJ18" s="666"/>
      <c r="BK18" s="666"/>
      <c r="BL18" s="666"/>
      <c r="BM18" s="666"/>
      <c r="BN18" s="667"/>
      <c r="BO18" s="725" t="s">
        <v>175</v>
      </c>
      <c r="BP18" s="725"/>
      <c r="BQ18" s="725"/>
      <c r="BR18" s="725"/>
      <c r="BS18" s="671" t="s">
        <v>175</v>
      </c>
      <c r="BT18" s="666"/>
      <c r="BU18" s="666"/>
      <c r="BV18" s="666"/>
      <c r="BW18" s="666"/>
      <c r="BX18" s="666"/>
      <c r="BY18" s="666"/>
      <c r="BZ18" s="666"/>
      <c r="CA18" s="666"/>
      <c r="CB18" s="706"/>
      <c r="CD18" s="707" t="s">
        <v>270</v>
      </c>
      <c r="CE18" s="704"/>
      <c r="CF18" s="704"/>
      <c r="CG18" s="704"/>
      <c r="CH18" s="704"/>
      <c r="CI18" s="704"/>
      <c r="CJ18" s="704"/>
      <c r="CK18" s="704"/>
      <c r="CL18" s="704"/>
      <c r="CM18" s="704"/>
      <c r="CN18" s="704"/>
      <c r="CO18" s="704"/>
      <c r="CP18" s="704"/>
      <c r="CQ18" s="705"/>
      <c r="CR18" s="663" t="s">
        <v>233</v>
      </c>
      <c r="CS18" s="666"/>
      <c r="CT18" s="666"/>
      <c r="CU18" s="666"/>
      <c r="CV18" s="666"/>
      <c r="CW18" s="666"/>
      <c r="CX18" s="666"/>
      <c r="CY18" s="667"/>
      <c r="CZ18" s="725" t="s">
        <v>227</v>
      </c>
      <c r="DA18" s="725"/>
      <c r="DB18" s="725"/>
      <c r="DC18" s="725"/>
      <c r="DD18" s="671" t="s">
        <v>227</v>
      </c>
      <c r="DE18" s="666"/>
      <c r="DF18" s="666"/>
      <c r="DG18" s="666"/>
      <c r="DH18" s="666"/>
      <c r="DI18" s="666"/>
      <c r="DJ18" s="666"/>
      <c r="DK18" s="666"/>
      <c r="DL18" s="666"/>
      <c r="DM18" s="666"/>
      <c r="DN18" s="666"/>
      <c r="DO18" s="666"/>
      <c r="DP18" s="667"/>
      <c r="DQ18" s="671" t="s">
        <v>233</v>
      </c>
      <c r="DR18" s="666"/>
      <c r="DS18" s="666"/>
      <c r="DT18" s="666"/>
      <c r="DU18" s="666"/>
      <c r="DV18" s="666"/>
      <c r="DW18" s="666"/>
      <c r="DX18" s="666"/>
      <c r="DY18" s="666"/>
      <c r="DZ18" s="666"/>
      <c r="EA18" s="666"/>
      <c r="EB18" s="666"/>
      <c r="EC18" s="706"/>
    </row>
    <row r="19" spans="2:133" ht="11.25" customHeight="1" x14ac:dyDescent="0.15">
      <c r="B19" s="660" t="s">
        <v>271</v>
      </c>
      <c r="C19" s="661"/>
      <c r="D19" s="661"/>
      <c r="E19" s="661"/>
      <c r="F19" s="661"/>
      <c r="G19" s="661"/>
      <c r="H19" s="661"/>
      <c r="I19" s="661"/>
      <c r="J19" s="661"/>
      <c r="K19" s="661"/>
      <c r="L19" s="661"/>
      <c r="M19" s="661"/>
      <c r="N19" s="661"/>
      <c r="O19" s="661"/>
      <c r="P19" s="661"/>
      <c r="Q19" s="662"/>
      <c r="R19" s="663">
        <v>6545826</v>
      </c>
      <c r="S19" s="666"/>
      <c r="T19" s="666"/>
      <c r="U19" s="666"/>
      <c r="V19" s="666"/>
      <c r="W19" s="666"/>
      <c r="X19" s="666"/>
      <c r="Y19" s="667"/>
      <c r="Z19" s="725">
        <v>40.700000000000003</v>
      </c>
      <c r="AA19" s="725"/>
      <c r="AB19" s="725"/>
      <c r="AC19" s="725"/>
      <c r="AD19" s="726">
        <v>6545826</v>
      </c>
      <c r="AE19" s="726"/>
      <c r="AF19" s="726"/>
      <c r="AG19" s="726"/>
      <c r="AH19" s="726"/>
      <c r="AI19" s="726"/>
      <c r="AJ19" s="726"/>
      <c r="AK19" s="726"/>
      <c r="AL19" s="668">
        <v>77.400000000000006</v>
      </c>
      <c r="AM19" s="669"/>
      <c r="AN19" s="669"/>
      <c r="AO19" s="727"/>
      <c r="AP19" s="660" t="s">
        <v>272</v>
      </c>
      <c r="AQ19" s="661"/>
      <c r="AR19" s="661"/>
      <c r="AS19" s="661"/>
      <c r="AT19" s="661"/>
      <c r="AU19" s="661"/>
      <c r="AV19" s="661"/>
      <c r="AW19" s="661"/>
      <c r="AX19" s="661"/>
      <c r="AY19" s="661"/>
      <c r="AZ19" s="661"/>
      <c r="BA19" s="661"/>
      <c r="BB19" s="661"/>
      <c r="BC19" s="661"/>
      <c r="BD19" s="661"/>
      <c r="BE19" s="661"/>
      <c r="BF19" s="662"/>
      <c r="BG19" s="663" t="s">
        <v>233</v>
      </c>
      <c r="BH19" s="666"/>
      <c r="BI19" s="666"/>
      <c r="BJ19" s="666"/>
      <c r="BK19" s="666"/>
      <c r="BL19" s="666"/>
      <c r="BM19" s="666"/>
      <c r="BN19" s="667"/>
      <c r="BO19" s="725" t="s">
        <v>233</v>
      </c>
      <c r="BP19" s="725"/>
      <c r="BQ19" s="725"/>
      <c r="BR19" s="725"/>
      <c r="BS19" s="671" t="s">
        <v>227</v>
      </c>
      <c r="BT19" s="666"/>
      <c r="BU19" s="666"/>
      <c r="BV19" s="666"/>
      <c r="BW19" s="666"/>
      <c r="BX19" s="666"/>
      <c r="BY19" s="666"/>
      <c r="BZ19" s="666"/>
      <c r="CA19" s="666"/>
      <c r="CB19" s="706"/>
      <c r="CD19" s="707" t="s">
        <v>273</v>
      </c>
      <c r="CE19" s="704"/>
      <c r="CF19" s="704"/>
      <c r="CG19" s="704"/>
      <c r="CH19" s="704"/>
      <c r="CI19" s="704"/>
      <c r="CJ19" s="704"/>
      <c r="CK19" s="704"/>
      <c r="CL19" s="704"/>
      <c r="CM19" s="704"/>
      <c r="CN19" s="704"/>
      <c r="CO19" s="704"/>
      <c r="CP19" s="704"/>
      <c r="CQ19" s="705"/>
      <c r="CR19" s="663" t="s">
        <v>227</v>
      </c>
      <c r="CS19" s="666"/>
      <c r="CT19" s="666"/>
      <c r="CU19" s="666"/>
      <c r="CV19" s="666"/>
      <c r="CW19" s="666"/>
      <c r="CX19" s="666"/>
      <c r="CY19" s="667"/>
      <c r="CZ19" s="725" t="s">
        <v>175</v>
      </c>
      <c r="DA19" s="725"/>
      <c r="DB19" s="725"/>
      <c r="DC19" s="725"/>
      <c r="DD19" s="671" t="s">
        <v>233</v>
      </c>
      <c r="DE19" s="666"/>
      <c r="DF19" s="666"/>
      <c r="DG19" s="666"/>
      <c r="DH19" s="666"/>
      <c r="DI19" s="666"/>
      <c r="DJ19" s="666"/>
      <c r="DK19" s="666"/>
      <c r="DL19" s="666"/>
      <c r="DM19" s="666"/>
      <c r="DN19" s="666"/>
      <c r="DO19" s="666"/>
      <c r="DP19" s="667"/>
      <c r="DQ19" s="671" t="s">
        <v>233</v>
      </c>
      <c r="DR19" s="666"/>
      <c r="DS19" s="666"/>
      <c r="DT19" s="666"/>
      <c r="DU19" s="666"/>
      <c r="DV19" s="666"/>
      <c r="DW19" s="666"/>
      <c r="DX19" s="666"/>
      <c r="DY19" s="666"/>
      <c r="DZ19" s="666"/>
      <c r="EA19" s="666"/>
      <c r="EB19" s="666"/>
      <c r="EC19" s="706"/>
    </row>
    <row r="20" spans="2:133" ht="11.25" customHeight="1" x14ac:dyDescent="0.15">
      <c r="B20" s="660" t="s">
        <v>274</v>
      </c>
      <c r="C20" s="661"/>
      <c r="D20" s="661"/>
      <c r="E20" s="661"/>
      <c r="F20" s="661"/>
      <c r="G20" s="661"/>
      <c r="H20" s="661"/>
      <c r="I20" s="661"/>
      <c r="J20" s="661"/>
      <c r="K20" s="661"/>
      <c r="L20" s="661"/>
      <c r="M20" s="661"/>
      <c r="N20" s="661"/>
      <c r="O20" s="661"/>
      <c r="P20" s="661"/>
      <c r="Q20" s="662"/>
      <c r="R20" s="663">
        <v>746034</v>
      </c>
      <c r="S20" s="666"/>
      <c r="T20" s="666"/>
      <c r="U20" s="666"/>
      <c r="V20" s="666"/>
      <c r="W20" s="666"/>
      <c r="X20" s="666"/>
      <c r="Y20" s="667"/>
      <c r="Z20" s="725">
        <v>4.5999999999999996</v>
      </c>
      <c r="AA20" s="725"/>
      <c r="AB20" s="725"/>
      <c r="AC20" s="725"/>
      <c r="AD20" s="726" t="s">
        <v>233</v>
      </c>
      <c r="AE20" s="726"/>
      <c r="AF20" s="726"/>
      <c r="AG20" s="726"/>
      <c r="AH20" s="726"/>
      <c r="AI20" s="726"/>
      <c r="AJ20" s="726"/>
      <c r="AK20" s="726"/>
      <c r="AL20" s="668" t="s">
        <v>227</v>
      </c>
      <c r="AM20" s="669"/>
      <c r="AN20" s="669"/>
      <c r="AO20" s="727"/>
      <c r="AP20" s="660" t="s">
        <v>275</v>
      </c>
      <c r="AQ20" s="661"/>
      <c r="AR20" s="661"/>
      <c r="AS20" s="661"/>
      <c r="AT20" s="661"/>
      <c r="AU20" s="661"/>
      <c r="AV20" s="661"/>
      <c r="AW20" s="661"/>
      <c r="AX20" s="661"/>
      <c r="AY20" s="661"/>
      <c r="AZ20" s="661"/>
      <c r="BA20" s="661"/>
      <c r="BB20" s="661"/>
      <c r="BC20" s="661"/>
      <c r="BD20" s="661"/>
      <c r="BE20" s="661"/>
      <c r="BF20" s="662"/>
      <c r="BG20" s="663" t="s">
        <v>227</v>
      </c>
      <c r="BH20" s="666"/>
      <c r="BI20" s="666"/>
      <c r="BJ20" s="666"/>
      <c r="BK20" s="666"/>
      <c r="BL20" s="666"/>
      <c r="BM20" s="666"/>
      <c r="BN20" s="667"/>
      <c r="BO20" s="725" t="s">
        <v>227</v>
      </c>
      <c r="BP20" s="725"/>
      <c r="BQ20" s="725"/>
      <c r="BR20" s="725"/>
      <c r="BS20" s="671" t="s">
        <v>233</v>
      </c>
      <c r="BT20" s="666"/>
      <c r="BU20" s="666"/>
      <c r="BV20" s="666"/>
      <c r="BW20" s="666"/>
      <c r="BX20" s="666"/>
      <c r="BY20" s="666"/>
      <c r="BZ20" s="666"/>
      <c r="CA20" s="666"/>
      <c r="CB20" s="706"/>
      <c r="CD20" s="707" t="s">
        <v>276</v>
      </c>
      <c r="CE20" s="704"/>
      <c r="CF20" s="704"/>
      <c r="CG20" s="704"/>
      <c r="CH20" s="704"/>
      <c r="CI20" s="704"/>
      <c r="CJ20" s="704"/>
      <c r="CK20" s="704"/>
      <c r="CL20" s="704"/>
      <c r="CM20" s="704"/>
      <c r="CN20" s="704"/>
      <c r="CO20" s="704"/>
      <c r="CP20" s="704"/>
      <c r="CQ20" s="705"/>
      <c r="CR20" s="663">
        <v>15844327</v>
      </c>
      <c r="CS20" s="666"/>
      <c r="CT20" s="666"/>
      <c r="CU20" s="666"/>
      <c r="CV20" s="666"/>
      <c r="CW20" s="666"/>
      <c r="CX20" s="666"/>
      <c r="CY20" s="667"/>
      <c r="CZ20" s="725">
        <v>100</v>
      </c>
      <c r="DA20" s="725"/>
      <c r="DB20" s="725"/>
      <c r="DC20" s="725"/>
      <c r="DD20" s="671">
        <v>3239001</v>
      </c>
      <c r="DE20" s="666"/>
      <c r="DF20" s="666"/>
      <c r="DG20" s="666"/>
      <c r="DH20" s="666"/>
      <c r="DI20" s="666"/>
      <c r="DJ20" s="666"/>
      <c r="DK20" s="666"/>
      <c r="DL20" s="666"/>
      <c r="DM20" s="666"/>
      <c r="DN20" s="666"/>
      <c r="DO20" s="666"/>
      <c r="DP20" s="667"/>
      <c r="DQ20" s="671">
        <v>9426848</v>
      </c>
      <c r="DR20" s="666"/>
      <c r="DS20" s="666"/>
      <c r="DT20" s="666"/>
      <c r="DU20" s="666"/>
      <c r="DV20" s="666"/>
      <c r="DW20" s="666"/>
      <c r="DX20" s="666"/>
      <c r="DY20" s="666"/>
      <c r="DZ20" s="666"/>
      <c r="EA20" s="666"/>
      <c r="EB20" s="666"/>
      <c r="EC20" s="706"/>
    </row>
    <row r="21" spans="2:133" ht="11.25" customHeight="1" x14ac:dyDescent="0.15">
      <c r="B21" s="660" t="s">
        <v>277</v>
      </c>
      <c r="C21" s="661"/>
      <c r="D21" s="661"/>
      <c r="E21" s="661"/>
      <c r="F21" s="661"/>
      <c r="G21" s="661"/>
      <c r="H21" s="661"/>
      <c r="I21" s="661"/>
      <c r="J21" s="661"/>
      <c r="K21" s="661"/>
      <c r="L21" s="661"/>
      <c r="M21" s="661"/>
      <c r="N21" s="661"/>
      <c r="O21" s="661"/>
      <c r="P21" s="661"/>
      <c r="Q21" s="662"/>
      <c r="R21" s="663" t="s">
        <v>233</v>
      </c>
      <c r="S21" s="666"/>
      <c r="T21" s="666"/>
      <c r="U21" s="666"/>
      <c r="V21" s="666"/>
      <c r="W21" s="666"/>
      <c r="X21" s="666"/>
      <c r="Y21" s="667"/>
      <c r="Z21" s="725" t="s">
        <v>227</v>
      </c>
      <c r="AA21" s="725"/>
      <c r="AB21" s="725"/>
      <c r="AC21" s="725"/>
      <c r="AD21" s="726" t="s">
        <v>227</v>
      </c>
      <c r="AE21" s="726"/>
      <c r="AF21" s="726"/>
      <c r="AG21" s="726"/>
      <c r="AH21" s="726"/>
      <c r="AI21" s="726"/>
      <c r="AJ21" s="726"/>
      <c r="AK21" s="726"/>
      <c r="AL21" s="668" t="s">
        <v>227</v>
      </c>
      <c r="AM21" s="669"/>
      <c r="AN21" s="669"/>
      <c r="AO21" s="727"/>
      <c r="AP21" s="771" t="s">
        <v>278</v>
      </c>
      <c r="AQ21" s="778"/>
      <c r="AR21" s="778"/>
      <c r="AS21" s="778"/>
      <c r="AT21" s="778"/>
      <c r="AU21" s="778"/>
      <c r="AV21" s="778"/>
      <c r="AW21" s="778"/>
      <c r="AX21" s="778"/>
      <c r="AY21" s="778"/>
      <c r="AZ21" s="778"/>
      <c r="BA21" s="778"/>
      <c r="BB21" s="778"/>
      <c r="BC21" s="778"/>
      <c r="BD21" s="778"/>
      <c r="BE21" s="778"/>
      <c r="BF21" s="773"/>
      <c r="BG21" s="663" t="s">
        <v>175</v>
      </c>
      <c r="BH21" s="666"/>
      <c r="BI21" s="666"/>
      <c r="BJ21" s="666"/>
      <c r="BK21" s="666"/>
      <c r="BL21" s="666"/>
      <c r="BM21" s="666"/>
      <c r="BN21" s="667"/>
      <c r="BO21" s="725" t="s">
        <v>233</v>
      </c>
      <c r="BP21" s="725"/>
      <c r="BQ21" s="725"/>
      <c r="BR21" s="725"/>
      <c r="BS21" s="671" t="s">
        <v>233</v>
      </c>
      <c r="BT21" s="666"/>
      <c r="BU21" s="666"/>
      <c r="BV21" s="666"/>
      <c r="BW21" s="666"/>
      <c r="BX21" s="666"/>
      <c r="BY21" s="666"/>
      <c r="BZ21" s="666"/>
      <c r="CA21" s="666"/>
      <c r="CB21" s="706"/>
      <c r="CD21" s="783"/>
      <c r="CE21" s="717"/>
      <c r="CF21" s="717"/>
      <c r="CG21" s="717"/>
      <c r="CH21" s="717"/>
      <c r="CI21" s="717"/>
      <c r="CJ21" s="717"/>
      <c r="CK21" s="717"/>
      <c r="CL21" s="717"/>
      <c r="CM21" s="717"/>
      <c r="CN21" s="717"/>
      <c r="CO21" s="717"/>
      <c r="CP21" s="717"/>
      <c r="CQ21" s="718"/>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60" t="s">
        <v>279</v>
      </c>
      <c r="C22" s="661"/>
      <c r="D22" s="661"/>
      <c r="E22" s="661"/>
      <c r="F22" s="661"/>
      <c r="G22" s="661"/>
      <c r="H22" s="661"/>
      <c r="I22" s="661"/>
      <c r="J22" s="661"/>
      <c r="K22" s="661"/>
      <c r="L22" s="661"/>
      <c r="M22" s="661"/>
      <c r="N22" s="661"/>
      <c r="O22" s="661"/>
      <c r="P22" s="661"/>
      <c r="Q22" s="662"/>
      <c r="R22" s="663">
        <v>9193327</v>
      </c>
      <c r="S22" s="666"/>
      <c r="T22" s="666"/>
      <c r="U22" s="666"/>
      <c r="V22" s="666"/>
      <c r="W22" s="666"/>
      <c r="X22" s="666"/>
      <c r="Y22" s="667"/>
      <c r="Z22" s="725">
        <v>57.2</v>
      </c>
      <c r="AA22" s="725"/>
      <c r="AB22" s="725"/>
      <c r="AC22" s="725"/>
      <c r="AD22" s="726">
        <v>8447293</v>
      </c>
      <c r="AE22" s="726"/>
      <c r="AF22" s="726"/>
      <c r="AG22" s="726"/>
      <c r="AH22" s="726"/>
      <c r="AI22" s="726"/>
      <c r="AJ22" s="726"/>
      <c r="AK22" s="726"/>
      <c r="AL22" s="668">
        <v>99.9</v>
      </c>
      <c r="AM22" s="669"/>
      <c r="AN22" s="669"/>
      <c r="AO22" s="727"/>
      <c r="AP22" s="771" t="s">
        <v>280</v>
      </c>
      <c r="AQ22" s="778"/>
      <c r="AR22" s="778"/>
      <c r="AS22" s="778"/>
      <c r="AT22" s="778"/>
      <c r="AU22" s="778"/>
      <c r="AV22" s="778"/>
      <c r="AW22" s="778"/>
      <c r="AX22" s="778"/>
      <c r="AY22" s="778"/>
      <c r="AZ22" s="778"/>
      <c r="BA22" s="778"/>
      <c r="BB22" s="778"/>
      <c r="BC22" s="778"/>
      <c r="BD22" s="778"/>
      <c r="BE22" s="778"/>
      <c r="BF22" s="773"/>
      <c r="BG22" s="663" t="s">
        <v>233</v>
      </c>
      <c r="BH22" s="666"/>
      <c r="BI22" s="666"/>
      <c r="BJ22" s="666"/>
      <c r="BK22" s="666"/>
      <c r="BL22" s="666"/>
      <c r="BM22" s="666"/>
      <c r="BN22" s="667"/>
      <c r="BO22" s="725" t="s">
        <v>175</v>
      </c>
      <c r="BP22" s="725"/>
      <c r="BQ22" s="725"/>
      <c r="BR22" s="725"/>
      <c r="BS22" s="671" t="s">
        <v>227</v>
      </c>
      <c r="BT22" s="666"/>
      <c r="BU22" s="666"/>
      <c r="BV22" s="666"/>
      <c r="BW22" s="666"/>
      <c r="BX22" s="666"/>
      <c r="BY22" s="666"/>
      <c r="BZ22" s="666"/>
      <c r="CA22" s="666"/>
      <c r="CB22" s="706"/>
      <c r="CD22" s="780" t="s">
        <v>281</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60" t="s">
        <v>282</v>
      </c>
      <c r="C23" s="661"/>
      <c r="D23" s="661"/>
      <c r="E23" s="661"/>
      <c r="F23" s="661"/>
      <c r="G23" s="661"/>
      <c r="H23" s="661"/>
      <c r="I23" s="661"/>
      <c r="J23" s="661"/>
      <c r="K23" s="661"/>
      <c r="L23" s="661"/>
      <c r="M23" s="661"/>
      <c r="N23" s="661"/>
      <c r="O23" s="661"/>
      <c r="P23" s="661"/>
      <c r="Q23" s="662"/>
      <c r="R23" s="663">
        <v>1180</v>
      </c>
      <c r="S23" s="666"/>
      <c r="T23" s="666"/>
      <c r="U23" s="666"/>
      <c r="V23" s="666"/>
      <c r="W23" s="666"/>
      <c r="X23" s="666"/>
      <c r="Y23" s="667"/>
      <c r="Z23" s="725">
        <v>0</v>
      </c>
      <c r="AA23" s="725"/>
      <c r="AB23" s="725"/>
      <c r="AC23" s="725"/>
      <c r="AD23" s="726">
        <v>1180</v>
      </c>
      <c r="AE23" s="726"/>
      <c r="AF23" s="726"/>
      <c r="AG23" s="726"/>
      <c r="AH23" s="726"/>
      <c r="AI23" s="726"/>
      <c r="AJ23" s="726"/>
      <c r="AK23" s="726"/>
      <c r="AL23" s="668">
        <v>0</v>
      </c>
      <c r="AM23" s="669"/>
      <c r="AN23" s="669"/>
      <c r="AO23" s="727"/>
      <c r="AP23" s="771" t="s">
        <v>283</v>
      </c>
      <c r="AQ23" s="778"/>
      <c r="AR23" s="778"/>
      <c r="AS23" s="778"/>
      <c r="AT23" s="778"/>
      <c r="AU23" s="778"/>
      <c r="AV23" s="778"/>
      <c r="AW23" s="778"/>
      <c r="AX23" s="778"/>
      <c r="AY23" s="778"/>
      <c r="AZ23" s="778"/>
      <c r="BA23" s="778"/>
      <c r="BB23" s="778"/>
      <c r="BC23" s="778"/>
      <c r="BD23" s="778"/>
      <c r="BE23" s="778"/>
      <c r="BF23" s="773"/>
      <c r="BG23" s="663" t="s">
        <v>233</v>
      </c>
      <c r="BH23" s="666"/>
      <c r="BI23" s="666"/>
      <c r="BJ23" s="666"/>
      <c r="BK23" s="666"/>
      <c r="BL23" s="666"/>
      <c r="BM23" s="666"/>
      <c r="BN23" s="667"/>
      <c r="BO23" s="725" t="s">
        <v>233</v>
      </c>
      <c r="BP23" s="725"/>
      <c r="BQ23" s="725"/>
      <c r="BR23" s="725"/>
      <c r="BS23" s="671" t="s">
        <v>233</v>
      </c>
      <c r="BT23" s="666"/>
      <c r="BU23" s="666"/>
      <c r="BV23" s="666"/>
      <c r="BW23" s="666"/>
      <c r="BX23" s="666"/>
      <c r="BY23" s="666"/>
      <c r="BZ23" s="666"/>
      <c r="CA23" s="666"/>
      <c r="CB23" s="706"/>
      <c r="CD23" s="780" t="s">
        <v>221</v>
      </c>
      <c r="CE23" s="781"/>
      <c r="CF23" s="781"/>
      <c r="CG23" s="781"/>
      <c r="CH23" s="781"/>
      <c r="CI23" s="781"/>
      <c r="CJ23" s="781"/>
      <c r="CK23" s="781"/>
      <c r="CL23" s="781"/>
      <c r="CM23" s="781"/>
      <c r="CN23" s="781"/>
      <c r="CO23" s="781"/>
      <c r="CP23" s="781"/>
      <c r="CQ23" s="782"/>
      <c r="CR23" s="780" t="s">
        <v>284</v>
      </c>
      <c r="CS23" s="781"/>
      <c r="CT23" s="781"/>
      <c r="CU23" s="781"/>
      <c r="CV23" s="781"/>
      <c r="CW23" s="781"/>
      <c r="CX23" s="781"/>
      <c r="CY23" s="782"/>
      <c r="CZ23" s="780" t="s">
        <v>285</v>
      </c>
      <c r="DA23" s="781"/>
      <c r="DB23" s="781"/>
      <c r="DC23" s="782"/>
      <c r="DD23" s="780" t="s">
        <v>286</v>
      </c>
      <c r="DE23" s="781"/>
      <c r="DF23" s="781"/>
      <c r="DG23" s="781"/>
      <c r="DH23" s="781"/>
      <c r="DI23" s="781"/>
      <c r="DJ23" s="781"/>
      <c r="DK23" s="782"/>
      <c r="DL23" s="789" t="s">
        <v>287</v>
      </c>
      <c r="DM23" s="790"/>
      <c r="DN23" s="790"/>
      <c r="DO23" s="790"/>
      <c r="DP23" s="790"/>
      <c r="DQ23" s="790"/>
      <c r="DR23" s="790"/>
      <c r="DS23" s="790"/>
      <c r="DT23" s="790"/>
      <c r="DU23" s="790"/>
      <c r="DV23" s="791"/>
      <c r="DW23" s="780" t="s">
        <v>288</v>
      </c>
      <c r="DX23" s="781"/>
      <c r="DY23" s="781"/>
      <c r="DZ23" s="781"/>
      <c r="EA23" s="781"/>
      <c r="EB23" s="781"/>
      <c r="EC23" s="782"/>
    </row>
    <row r="24" spans="2:133" ht="11.25" customHeight="1" x14ac:dyDescent="0.15">
      <c r="B24" s="660" t="s">
        <v>289</v>
      </c>
      <c r="C24" s="661"/>
      <c r="D24" s="661"/>
      <c r="E24" s="661"/>
      <c r="F24" s="661"/>
      <c r="G24" s="661"/>
      <c r="H24" s="661"/>
      <c r="I24" s="661"/>
      <c r="J24" s="661"/>
      <c r="K24" s="661"/>
      <c r="L24" s="661"/>
      <c r="M24" s="661"/>
      <c r="N24" s="661"/>
      <c r="O24" s="661"/>
      <c r="P24" s="661"/>
      <c r="Q24" s="662"/>
      <c r="R24" s="663">
        <v>276057</v>
      </c>
      <c r="S24" s="666"/>
      <c r="T24" s="666"/>
      <c r="U24" s="666"/>
      <c r="V24" s="666"/>
      <c r="W24" s="666"/>
      <c r="X24" s="666"/>
      <c r="Y24" s="667"/>
      <c r="Z24" s="725">
        <v>1.7</v>
      </c>
      <c r="AA24" s="725"/>
      <c r="AB24" s="725"/>
      <c r="AC24" s="725"/>
      <c r="AD24" s="726" t="s">
        <v>233</v>
      </c>
      <c r="AE24" s="726"/>
      <c r="AF24" s="726"/>
      <c r="AG24" s="726"/>
      <c r="AH24" s="726"/>
      <c r="AI24" s="726"/>
      <c r="AJ24" s="726"/>
      <c r="AK24" s="726"/>
      <c r="AL24" s="668" t="s">
        <v>227</v>
      </c>
      <c r="AM24" s="669"/>
      <c r="AN24" s="669"/>
      <c r="AO24" s="727"/>
      <c r="AP24" s="771" t="s">
        <v>290</v>
      </c>
      <c r="AQ24" s="778"/>
      <c r="AR24" s="778"/>
      <c r="AS24" s="778"/>
      <c r="AT24" s="778"/>
      <c r="AU24" s="778"/>
      <c r="AV24" s="778"/>
      <c r="AW24" s="778"/>
      <c r="AX24" s="778"/>
      <c r="AY24" s="778"/>
      <c r="AZ24" s="778"/>
      <c r="BA24" s="778"/>
      <c r="BB24" s="778"/>
      <c r="BC24" s="778"/>
      <c r="BD24" s="778"/>
      <c r="BE24" s="778"/>
      <c r="BF24" s="773"/>
      <c r="BG24" s="663" t="s">
        <v>233</v>
      </c>
      <c r="BH24" s="666"/>
      <c r="BI24" s="666"/>
      <c r="BJ24" s="666"/>
      <c r="BK24" s="666"/>
      <c r="BL24" s="666"/>
      <c r="BM24" s="666"/>
      <c r="BN24" s="667"/>
      <c r="BO24" s="725" t="s">
        <v>233</v>
      </c>
      <c r="BP24" s="725"/>
      <c r="BQ24" s="725"/>
      <c r="BR24" s="725"/>
      <c r="BS24" s="671" t="s">
        <v>227</v>
      </c>
      <c r="BT24" s="666"/>
      <c r="BU24" s="666"/>
      <c r="BV24" s="666"/>
      <c r="BW24" s="666"/>
      <c r="BX24" s="666"/>
      <c r="BY24" s="666"/>
      <c r="BZ24" s="666"/>
      <c r="CA24" s="666"/>
      <c r="CB24" s="706"/>
      <c r="CD24" s="734" t="s">
        <v>291</v>
      </c>
      <c r="CE24" s="735"/>
      <c r="CF24" s="735"/>
      <c r="CG24" s="735"/>
      <c r="CH24" s="735"/>
      <c r="CI24" s="735"/>
      <c r="CJ24" s="735"/>
      <c r="CK24" s="735"/>
      <c r="CL24" s="735"/>
      <c r="CM24" s="735"/>
      <c r="CN24" s="735"/>
      <c r="CO24" s="735"/>
      <c r="CP24" s="735"/>
      <c r="CQ24" s="736"/>
      <c r="CR24" s="728">
        <v>6355521</v>
      </c>
      <c r="CS24" s="729"/>
      <c r="CT24" s="729"/>
      <c r="CU24" s="729"/>
      <c r="CV24" s="729"/>
      <c r="CW24" s="729"/>
      <c r="CX24" s="729"/>
      <c r="CY24" s="775"/>
      <c r="CZ24" s="776">
        <v>40.1</v>
      </c>
      <c r="DA24" s="745"/>
      <c r="DB24" s="745"/>
      <c r="DC24" s="779"/>
      <c r="DD24" s="774">
        <v>4930539</v>
      </c>
      <c r="DE24" s="729"/>
      <c r="DF24" s="729"/>
      <c r="DG24" s="729"/>
      <c r="DH24" s="729"/>
      <c r="DI24" s="729"/>
      <c r="DJ24" s="729"/>
      <c r="DK24" s="775"/>
      <c r="DL24" s="774">
        <v>4911413</v>
      </c>
      <c r="DM24" s="729"/>
      <c r="DN24" s="729"/>
      <c r="DO24" s="729"/>
      <c r="DP24" s="729"/>
      <c r="DQ24" s="729"/>
      <c r="DR24" s="729"/>
      <c r="DS24" s="729"/>
      <c r="DT24" s="729"/>
      <c r="DU24" s="729"/>
      <c r="DV24" s="775"/>
      <c r="DW24" s="776">
        <v>55.8</v>
      </c>
      <c r="DX24" s="745"/>
      <c r="DY24" s="745"/>
      <c r="DZ24" s="745"/>
      <c r="EA24" s="745"/>
      <c r="EB24" s="745"/>
      <c r="EC24" s="777"/>
    </row>
    <row r="25" spans="2:133" ht="11.25" customHeight="1" x14ac:dyDescent="0.15">
      <c r="B25" s="660" t="s">
        <v>292</v>
      </c>
      <c r="C25" s="661"/>
      <c r="D25" s="661"/>
      <c r="E25" s="661"/>
      <c r="F25" s="661"/>
      <c r="G25" s="661"/>
      <c r="H25" s="661"/>
      <c r="I25" s="661"/>
      <c r="J25" s="661"/>
      <c r="K25" s="661"/>
      <c r="L25" s="661"/>
      <c r="M25" s="661"/>
      <c r="N25" s="661"/>
      <c r="O25" s="661"/>
      <c r="P25" s="661"/>
      <c r="Q25" s="662"/>
      <c r="R25" s="663">
        <v>246736</v>
      </c>
      <c r="S25" s="666"/>
      <c r="T25" s="666"/>
      <c r="U25" s="666"/>
      <c r="V25" s="666"/>
      <c r="W25" s="666"/>
      <c r="X25" s="666"/>
      <c r="Y25" s="667"/>
      <c r="Z25" s="725">
        <v>1.5</v>
      </c>
      <c r="AA25" s="725"/>
      <c r="AB25" s="725"/>
      <c r="AC25" s="725"/>
      <c r="AD25" s="726">
        <v>8036</v>
      </c>
      <c r="AE25" s="726"/>
      <c r="AF25" s="726"/>
      <c r="AG25" s="726"/>
      <c r="AH25" s="726"/>
      <c r="AI25" s="726"/>
      <c r="AJ25" s="726"/>
      <c r="AK25" s="726"/>
      <c r="AL25" s="668">
        <v>0.1</v>
      </c>
      <c r="AM25" s="669"/>
      <c r="AN25" s="669"/>
      <c r="AO25" s="727"/>
      <c r="AP25" s="771" t="s">
        <v>293</v>
      </c>
      <c r="AQ25" s="778"/>
      <c r="AR25" s="778"/>
      <c r="AS25" s="778"/>
      <c r="AT25" s="778"/>
      <c r="AU25" s="778"/>
      <c r="AV25" s="778"/>
      <c r="AW25" s="778"/>
      <c r="AX25" s="778"/>
      <c r="AY25" s="778"/>
      <c r="AZ25" s="778"/>
      <c r="BA25" s="778"/>
      <c r="BB25" s="778"/>
      <c r="BC25" s="778"/>
      <c r="BD25" s="778"/>
      <c r="BE25" s="778"/>
      <c r="BF25" s="773"/>
      <c r="BG25" s="663" t="s">
        <v>233</v>
      </c>
      <c r="BH25" s="666"/>
      <c r="BI25" s="666"/>
      <c r="BJ25" s="666"/>
      <c r="BK25" s="666"/>
      <c r="BL25" s="666"/>
      <c r="BM25" s="666"/>
      <c r="BN25" s="667"/>
      <c r="BO25" s="725" t="s">
        <v>233</v>
      </c>
      <c r="BP25" s="725"/>
      <c r="BQ25" s="725"/>
      <c r="BR25" s="725"/>
      <c r="BS25" s="671" t="s">
        <v>227</v>
      </c>
      <c r="BT25" s="666"/>
      <c r="BU25" s="666"/>
      <c r="BV25" s="666"/>
      <c r="BW25" s="666"/>
      <c r="BX25" s="666"/>
      <c r="BY25" s="666"/>
      <c r="BZ25" s="666"/>
      <c r="CA25" s="666"/>
      <c r="CB25" s="706"/>
      <c r="CD25" s="707" t="s">
        <v>294</v>
      </c>
      <c r="CE25" s="704"/>
      <c r="CF25" s="704"/>
      <c r="CG25" s="704"/>
      <c r="CH25" s="704"/>
      <c r="CI25" s="704"/>
      <c r="CJ25" s="704"/>
      <c r="CK25" s="704"/>
      <c r="CL25" s="704"/>
      <c r="CM25" s="704"/>
      <c r="CN25" s="704"/>
      <c r="CO25" s="704"/>
      <c r="CP25" s="704"/>
      <c r="CQ25" s="705"/>
      <c r="CR25" s="663">
        <v>2034620</v>
      </c>
      <c r="CS25" s="664"/>
      <c r="CT25" s="664"/>
      <c r="CU25" s="664"/>
      <c r="CV25" s="664"/>
      <c r="CW25" s="664"/>
      <c r="CX25" s="664"/>
      <c r="CY25" s="665"/>
      <c r="CZ25" s="668">
        <v>12.8</v>
      </c>
      <c r="DA25" s="697"/>
      <c r="DB25" s="697"/>
      <c r="DC25" s="698"/>
      <c r="DD25" s="671">
        <v>1871461</v>
      </c>
      <c r="DE25" s="664"/>
      <c r="DF25" s="664"/>
      <c r="DG25" s="664"/>
      <c r="DH25" s="664"/>
      <c r="DI25" s="664"/>
      <c r="DJ25" s="664"/>
      <c r="DK25" s="665"/>
      <c r="DL25" s="671">
        <v>1852335</v>
      </c>
      <c r="DM25" s="664"/>
      <c r="DN25" s="664"/>
      <c r="DO25" s="664"/>
      <c r="DP25" s="664"/>
      <c r="DQ25" s="664"/>
      <c r="DR25" s="664"/>
      <c r="DS25" s="664"/>
      <c r="DT25" s="664"/>
      <c r="DU25" s="664"/>
      <c r="DV25" s="665"/>
      <c r="DW25" s="668">
        <v>21.1</v>
      </c>
      <c r="DX25" s="697"/>
      <c r="DY25" s="697"/>
      <c r="DZ25" s="697"/>
      <c r="EA25" s="697"/>
      <c r="EB25" s="697"/>
      <c r="EC25" s="699"/>
    </row>
    <row r="26" spans="2:133" ht="11.25" customHeight="1" x14ac:dyDescent="0.15">
      <c r="B26" s="660" t="s">
        <v>295</v>
      </c>
      <c r="C26" s="661"/>
      <c r="D26" s="661"/>
      <c r="E26" s="661"/>
      <c r="F26" s="661"/>
      <c r="G26" s="661"/>
      <c r="H26" s="661"/>
      <c r="I26" s="661"/>
      <c r="J26" s="661"/>
      <c r="K26" s="661"/>
      <c r="L26" s="661"/>
      <c r="M26" s="661"/>
      <c r="N26" s="661"/>
      <c r="O26" s="661"/>
      <c r="P26" s="661"/>
      <c r="Q26" s="662"/>
      <c r="R26" s="663">
        <v>82722</v>
      </c>
      <c r="S26" s="666"/>
      <c r="T26" s="666"/>
      <c r="U26" s="666"/>
      <c r="V26" s="666"/>
      <c r="W26" s="666"/>
      <c r="X26" s="666"/>
      <c r="Y26" s="667"/>
      <c r="Z26" s="725">
        <v>0.5</v>
      </c>
      <c r="AA26" s="725"/>
      <c r="AB26" s="725"/>
      <c r="AC26" s="725"/>
      <c r="AD26" s="726" t="s">
        <v>227</v>
      </c>
      <c r="AE26" s="726"/>
      <c r="AF26" s="726"/>
      <c r="AG26" s="726"/>
      <c r="AH26" s="726"/>
      <c r="AI26" s="726"/>
      <c r="AJ26" s="726"/>
      <c r="AK26" s="726"/>
      <c r="AL26" s="668" t="s">
        <v>233</v>
      </c>
      <c r="AM26" s="669"/>
      <c r="AN26" s="669"/>
      <c r="AO26" s="727"/>
      <c r="AP26" s="771" t="s">
        <v>296</v>
      </c>
      <c r="AQ26" s="772"/>
      <c r="AR26" s="772"/>
      <c r="AS26" s="772"/>
      <c r="AT26" s="772"/>
      <c r="AU26" s="772"/>
      <c r="AV26" s="772"/>
      <c r="AW26" s="772"/>
      <c r="AX26" s="772"/>
      <c r="AY26" s="772"/>
      <c r="AZ26" s="772"/>
      <c r="BA26" s="772"/>
      <c r="BB26" s="772"/>
      <c r="BC26" s="772"/>
      <c r="BD26" s="772"/>
      <c r="BE26" s="772"/>
      <c r="BF26" s="773"/>
      <c r="BG26" s="663" t="s">
        <v>227</v>
      </c>
      <c r="BH26" s="666"/>
      <c r="BI26" s="666"/>
      <c r="BJ26" s="666"/>
      <c r="BK26" s="666"/>
      <c r="BL26" s="666"/>
      <c r="BM26" s="666"/>
      <c r="BN26" s="667"/>
      <c r="BO26" s="725" t="s">
        <v>233</v>
      </c>
      <c r="BP26" s="725"/>
      <c r="BQ26" s="725"/>
      <c r="BR26" s="725"/>
      <c r="BS26" s="671" t="s">
        <v>233</v>
      </c>
      <c r="BT26" s="666"/>
      <c r="BU26" s="666"/>
      <c r="BV26" s="666"/>
      <c r="BW26" s="666"/>
      <c r="BX26" s="666"/>
      <c r="BY26" s="666"/>
      <c r="BZ26" s="666"/>
      <c r="CA26" s="666"/>
      <c r="CB26" s="706"/>
      <c r="CD26" s="707" t="s">
        <v>297</v>
      </c>
      <c r="CE26" s="704"/>
      <c r="CF26" s="704"/>
      <c r="CG26" s="704"/>
      <c r="CH26" s="704"/>
      <c r="CI26" s="704"/>
      <c r="CJ26" s="704"/>
      <c r="CK26" s="704"/>
      <c r="CL26" s="704"/>
      <c r="CM26" s="704"/>
      <c r="CN26" s="704"/>
      <c r="CO26" s="704"/>
      <c r="CP26" s="704"/>
      <c r="CQ26" s="705"/>
      <c r="CR26" s="663">
        <v>1359312</v>
      </c>
      <c r="CS26" s="666"/>
      <c r="CT26" s="666"/>
      <c r="CU26" s="666"/>
      <c r="CV26" s="666"/>
      <c r="CW26" s="666"/>
      <c r="CX26" s="666"/>
      <c r="CY26" s="667"/>
      <c r="CZ26" s="668">
        <v>8.6</v>
      </c>
      <c r="DA26" s="697"/>
      <c r="DB26" s="697"/>
      <c r="DC26" s="698"/>
      <c r="DD26" s="671">
        <v>1214646</v>
      </c>
      <c r="DE26" s="666"/>
      <c r="DF26" s="666"/>
      <c r="DG26" s="666"/>
      <c r="DH26" s="666"/>
      <c r="DI26" s="666"/>
      <c r="DJ26" s="666"/>
      <c r="DK26" s="667"/>
      <c r="DL26" s="671" t="s">
        <v>227</v>
      </c>
      <c r="DM26" s="666"/>
      <c r="DN26" s="666"/>
      <c r="DO26" s="666"/>
      <c r="DP26" s="666"/>
      <c r="DQ26" s="666"/>
      <c r="DR26" s="666"/>
      <c r="DS26" s="666"/>
      <c r="DT26" s="666"/>
      <c r="DU26" s="666"/>
      <c r="DV26" s="667"/>
      <c r="DW26" s="668" t="s">
        <v>227</v>
      </c>
      <c r="DX26" s="697"/>
      <c r="DY26" s="697"/>
      <c r="DZ26" s="697"/>
      <c r="EA26" s="697"/>
      <c r="EB26" s="697"/>
      <c r="EC26" s="699"/>
    </row>
    <row r="27" spans="2:133" ht="11.25" customHeight="1" x14ac:dyDescent="0.15">
      <c r="B27" s="660" t="s">
        <v>298</v>
      </c>
      <c r="C27" s="661"/>
      <c r="D27" s="661"/>
      <c r="E27" s="661"/>
      <c r="F27" s="661"/>
      <c r="G27" s="661"/>
      <c r="H27" s="661"/>
      <c r="I27" s="661"/>
      <c r="J27" s="661"/>
      <c r="K27" s="661"/>
      <c r="L27" s="661"/>
      <c r="M27" s="661"/>
      <c r="N27" s="661"/>
      <c r="O27" s="661"/>
      <c r="P27" s="661"/>
      <c r="Q27" s="662"/>
      <c r="R27" s="663">
        <v>1279377</v>
      </c>
      <c r="S27" s="666"/>
      <c r="T27" s="666"/>
      <c r="U27" s="666"/>
      <c r="V27" s="666"/>
      <c r="W27" s="666"/>
      <c r="X27" s="666"/>
      <c r="Y27" s="667"/>
      <c r="Z27" s="725">
        <v>8</v>
      </c>
      <c r="AA27" s="725"/>
      <c r="AB27" s="725"/>
      <c r="AC27" s="725"/>
      <c r="AD27" s="726" t="s">
        <v>233</v>
      </c>
      <c r="AE27" s="726"/>
      <c r="AF27" s="726"/>
      <c r="AG27" s="726"/>
      <c r="AH27" s="726"/>
      <c r="AI27" s="726"/>
      <c r="AJ27" s="726"/>
      <c r="AK27" s="726"/>
      <c r="AL27" s="668" t="s">
        <v>233</v>
      </c>
      <c r="AM27" s="669"/>
      <c r="AN27" s="669"/>
      <c r="AO27" s="727"/>
      <c r="AP27" s="660" t="s">
        <v>299</v>
      </c>
      <c r="AQ27" s="661"/>
      <c r="AR27" s="661"/>
      <c r="AS27" s="661"/>
      <c r="AT27" s="661"/>
      <c r="AU27" s="661"/>
      <c r="AV27" s="661"/>
      <c r="AW27" s="661"/>
      <c r="AX27" s="661"/>
      <c r="AY27" s="661"/>
      <c r="AZ27" s="661"/>
      <c r="BA27" s="661"/>
      <c r="BB27" s="661"/>
      <c r="BC27" s="661"/>
      <c r="BD27" s="661"/>
      <c r="BE27" s="661"/>
      <c r="BF27" s="662"/>
      <c r="BG27" s="663">
        <v>1488191</v>
      </c>
      <c r="BH27" s="666"/>
      <c r="BI27" s="666"/>
      <c r="BJ27" s="666"/>
      <c r="BK27" s="666"/>
      <c r="BL27" s="666"/>
      <c r="BM27" s="666"/>
      <c r="BN27" s="667"/>
      <c r="BO27" s="725">
        <v>100</v>
      </c>
      <c r="BP27" s="725"/>
      <c r="BQ27" s="725"/>
      <c r="BR27" s="725"/>
      <c r="BS27" s="671" t="s">
        <v>227</v>
      </c>
      <c r="BT27" s="666"/>
      <c r="BU27" s="666"/>
      <c r="BV27" s="666"/>
      <c r="BW27" s="666"/>
      <c r="BX27" s="666"/>
      <c r="BY27" s="666"/>
      <c r="BZ27" s="666"/>
      <c r="CA27" s="666"/>
      <c r="CB27" s="706"/>
      <c r="CD27" s="707" t="s">
        <v>300</v>
      </c>
      <c r="CE27" s="704"/>
      <c r="CF27" s="704"/>
      <c r="CG27" s="704"/>
      <c r="CH27" s="704"/>
      <c r="CI27" s="704"/>
      <c r="CJ27" s="704"/>
      <c r="CK27" s="704"/>
      <c r="CL27" s="704"/>
      <c r="CM27" s="704"/>
      <c r="CN27" s="704"/>
      <c r="CO27" s="704"/>
      <c r="CP27" s="704"/>
      <c r="CQ27" s="705"/>
      <c r="CR27" s="663">
        <v>1704125</v>
      </c>
      <c r="CS27" s="664"/>
      <c r="CT27" s="664"/>
      <c r="CU27" s="664"/>
      <c r="CV27" s="664"/>
      <c r="CW27" s="664"/>
      <c r="CX27" s="664"/>
      <c r="CY27" s="665"/>
      <c r="CZ27" s="668">
        <v>10.8</v>
      </c>
      <c r="DA27" s="697"/>
      <c r="DB27" s="697"/>
      <c r="DC27" s="698"/>
      <c r="DD27" s="671">
        <v>597283</v>
      </c>
      <c r="DE27" s="664"/>
      <c r="DF27" s="664"/>
      <c r="DG27" s="664"/>
      <c r="DH27" s="664"/>
      <c r="DI27" s="664"/>
      <c r="DJ27" s="664"/>
      <c r="DK27" s="665"/>
      <c r="DL27" s="671">
        <v>597283</v>
      </c>
      <c r="DM27" s="664"/>
      <c r="DN27" s="664"/>
      <c r="DO27" s="664"/>
      <c r="DP27" s="664"/>
      <c r="DQ27" s="664"/>
      <c r="DR27" s="664"/>
      <c r="DS27" s="664"/>
      <c r="DT27" s="664"/>
      <c r="DU27" s="664"/>
      <c r="DV27" s="665"/>
      <c r="DW27" s="668">
        <v>6.8</v>
      </c>
      <c r="DX27" s="697"/>
      <c r="DY27" s="697"/>
      <c r="DZ27" s="697"/>
      <c r="EA27" s="697"/>
      <c r="EB27" s="697"/>
      <c r="EC27" s="699"/>
    </row>
    <row r="28" spans="2:133" ht="11.25" customHeight="1" x14ac:dyDescent="0.15">
      <c r="B28" s="768" t="s">
        <v>301</v>
      </c>
      <c r="C28" s="769"/>
      <c r="D28" s="769"/>
      <c r="E28" s="769"/>
      <c r="F28" s="769"/>
      <c r="G28" s="769"/>
      <c r="H28" s="769"/>
      <c r="I28" s="769"/>
      <c r="J28" s="769"/>
      <c r="K28" s="769"/>
      <c r="L28" s="769"/>
      <c r="M28" s="769"/>
      <c r="N28" s="769"/>
      <c r="O28" s="769"/>
      <c r="P28" s="769"/>
      <c r="Q28" s="770"/>
      <c r="R28" s="663" t="s">
        <v>227</v>
      </c>
      <c r="S28" s="666"/>
      <c r="T28" s="666"/>
      <c r="U28" s="666"/>
      <c r="V28" s="666"/>
      <c r="W28" s="666"/>
      <c r="X28" s="666"/>
      <c r="Y28" s="667"/>
      <c r="Z28" s="725" t="s">
        <v>227</v>
      </c>
      <c r="AA28" s="725"/>
      <c r="AB28" s="725"/>
      <c r="AC28" s="725"/>
      <c r="AD28" s="726" t="s">
        <v>227</v>
      </c>
      <c r="AE28" s="726"/>
      <c r="AF28" s="726"/>
      <c r="AG28" s="726"/>
      <c r="AH28" s="726"/>
      <c r="AI28" s="726"/>
      <c r="AJ28" s="726"/>
      <c r="AK28" s="726"/>
      <c r="AL28" s="668" t="s">
        <v>227</v>
      </c>
      <c r="AM28" s="669"/>
      <c r="AN28" s="669"/>
      <c r="AO28" s="727"/>
      <c r="AP28" s="675"/>
      <c r="AQ28" s="676"/>
      <c r="AR28" s="676"/>
      <c r="AS28" s="676"/>
      <c r="AT28" s="676"/>
      <c r="AU28" s="676"/>
      <c r="AV28" s="676"/>
      <c r="AW28" s="676"/>
      <c r="AX28" s="676"/>
      <c r="AY28" s="676"/>
      <c r="AZ28" s="676"/>
      <c r="BA28" s="676"/>
      <c r="BB28" s="676"/>
      <c r="BC28" s="676"/>
      <c r="BD28" s="676"/>
      <c r="BE28" s="676"/>
      <c r="BF28" s="677"/>
      <c r="BG28" s="663"/>
      <c r="BH28" s="666"/>
      <c r="BI28" s="666"/>
      <c r="BJ28" s="666"/>
      <c r="BK28" s="666"/>
      <c r="BL28" s="666"/>
      <c r="BM28" s="666"/>
      <c r="BN28" s="667"/>
      <c r="BO28" s="725"/>
      <c r="BP28" s="725"/>
      <c r="BQ28" s="725"/>
      <c r="BR28" s="725"/>
      <c r="BS28" s="726"/>
      <c r="BT28" s="726"/>
      <c r="BU28" s="726"/>
      <c r="BV28" s="726"/>
      <c r="BW28" s="726"/>
      <c r="BX28" s="726"/>
      <c r="BY28" s="726"/>
      <c r="BZ28" s="726"/>
      <c r="CA28" s="726"/>
      <c r="CB28" s="767"/>
      <c r="CD28" s="707" t="s">
        <v>302</v>
      </c>
      <c r="CE28" s="704"/>
      <c r="CF28" s="704"/>
      <c r="CG28" s="704"/>
      <c r="CH28" s="704"/>
      <c r="CI28" s="704"/>
      <c r="CJ28" s="704"/>
      <c r="CK28" s="704"/>
      <c r="CL28" s="704"/>
      <c r="CM28" s="704"/>
      <c r="CN28" s="704"/>
      <c r="CO28" s="704"/>
      <c r="CP28" s="704"/>
      <c r="CQ28" s="705"/>
      <c r="CR28" s="663">
        <v>2616776</v>
      </c>
      <c r="CS28" s="666"/>
      <c r="CT28" s="666"/>
      <c r="CU28" s="666"/>
      <c r="CV28" s="666"/>
      <c r="CW28" s="666"/>
      <c r="CX28" s="666"/>
      <c r="CY28" s="667"/>
      <c r="CZ28" s="668">
        <v>16.5</v>
      </c>
      <c r="DA28" s="697"/>
      <c r="DB28" s="697"/>
      <c r="DC28" s="698"/>
      <c r="DD28" s="671">
        <v>2461795</v>
      </c>
      <c r="DE28" s="666"/>
      <c r="DF28" s="666"/>
      <c r="DG28" s="666"/>
      <c r="DH28" s="666"/>
      <c r="DI28" s="666"/>
      <c r="DJ28" s="666"/>
      <c r="DK28" s="667"/>
      <c r="DL28" s="671">
        <v>2461795</v>
      </c>
      <c r="DM28" s="666"/>
      <c r="DN28" s="666"/>
      <c r="DO28" s="666"/>
      <c r="DP28" s="666"/>
      <c r="DQ28" s="666"/>
      <c r="DR28" s="666"/>
      <c r="DS28" s="666"/>
      <c r="DT28" s="666"/>
      <c r="DU28" s="666"/>
      <c r="DV28" s="667"/>
      <c r="DW28" s="668">
        <v>28</v>
      </c>
      <c r="DX28" s="697"/>
      <c r="DY28" s="697"/>
      <c r="DZ28" s="697"/>
      <c r="EA28" s="697"/>
      <c r="EB28" s="697"/>
      <c r="EC28" s="699"/>
    </row>
    <row r="29" spans="2:133" ht="11.25" customHeight="1" x14ac:dyDescent="0.15">
      <c r="B29" s="660" t="s">
        <v>303</v>
      </c>
      <c r="C29" s="661"/>
      <c r="D29" s="661"/>
      <c r="E29" s="661"/>
      <c r="F29" s="661"/>
      <c r="G29" s="661"/>
      <c r="H29" s="661"/>
      <c r="I29" s="661"/>
      <c r="J29" s="661"/>
      <c r="K29" s="661"/>
      <c r="L29" s="661"/>
      <c r="M29" s="661"/>
      <c r="N29" s="661"/>
      <c r="O29" s="661"/>
      <c r="P29" s="661"/>
      <c r="Q29" s="662"/>
      <c r="R29" s="663">
        <v>1200421</v>
      </c>
      <c r="S29" s="666"/>
      <c r="T29" s="666"/>
      <c r="U29" s="666"/>
      <c r="V29" s="666"/>
      <c r="W29" s="666"/>
      <c r="X29" s="666"/>
      <c r="Y29" s="667"/>
      <c r="Z29" s="725">
        <v>7.5</v>
      </c>
      <c r="AA29" s="725"/>
      <c r="AB29" s="725"/>
      <c r="AC29" s="725"/>
      <c r="AD29" s="726" t="s">
        <v>175</v>
      </c>
      <c r="AE29" s="726"/>
      <c r="AF29" s="726"/>
      <c r="AG29" s="726"/>
      <c r="AH29" s="726"/>
      <c r="AI29" s="726"/>
      <c r="AJ29" s="726"/>
      <c r="AK29" s="726"/>
      <c r="AL29" s="668" t="s">
        <v>233</v>
      </c>
      <c r="AM29" s="669"/>
      <c r="AN29" s="669"/>
      <c r="AO29" s="727"/>
      <c r="AP29" s="737" t="s">
        <v>221</v>
      </c>
      <c r="AQ29" s="738"/>
      <c r="AR29" s="738"/>
      <c r="AS29" s="738"/>
      <c r="AT29" s="738"/>
      <c r="AU29" s="738"/>
      <c r="AV29" s="738"/>
      <c r="AW29" s="738"/>
      <c r="AX29" s="738"/>
      <c r="AY29" s="738"/>
      <c r="AZ29" s="738"/>
      <c r="BA29" s="738"/>
      <c r="BB29" s="738"/>
      <c r="BC29" s="738"/>
      <c r="BD29" s="738"/>
      <c r="BE29" s="738"/>
      <c r="BF29" s="739"/>
      <c r="BG29" s="737" t="s">
        <v>304</v>
      </c>
      <c r="BH29" s="765"/>
      <c r="BI29" s="765"/>
      <c r="BJ29" s="765"/>
      <c r="BK29" s="765"/>
      <c r="BL29" s="765"/>
      <c r="BM29" s="765"/>
      <c r="BN29" s="765"/>
      <c r="BO29" s="765"/>
      <c r="BP29" s="765"/>
      <c r="BQ29" s="766"/>
      <c r="BR29" s="737" t="s">
        <v>305</v>
      </c>
      <c r="BS29" s="765"/>
      <c r="BT29" s="765"/>
      <c r="BU29" s="765"/>
      <c r="BV29" s="765"/>
      <c r="BW29" s="765"/>
      <c r="BX29" s="765"/>
      <c r="BY29" s="765"/>
      <c r="BZ29" s="765"/>
      <c r="CA29" s="765"/>
      <c r="CB29" s="766"/>
      <c r="CD29" s="747" t="s">
        <v>306</v>
      </c>
      <c r="CE29" s="748"/>
      <c r="CF29" s="707" t="s">
        <v>307</v>
      </c>
      <c r="CG29" s="704"/>
      <c r="CH29" s="704"/>
      <c r="CI29" s="704"/>
      <c r="CJ29" s="704"/>
      <c r="CK29" s="704"/>
      <c r="CL29" s="704"/>
      <c r="CM29" s="704"/>
      <c r="CN29" s="704"/>
      <c r="CO29" s="704"/>
      <c r="CP29" s="704"/>
      <c r="CQ29" s="705"/>
      <c r="CR29" s="663">
        <v>2616776</v>
      </c>
      <c r="CS29" s="664"/>
      <c r="CT29" s="664"/>
      <c r="CU29" s="664"/>
      <c r="CV29" s="664"/>
      <c r="CW29" s="664"/>
      <c r="CX29" s="664"/>
      <c r="CY29" s="665"/>
      <c r="CZ29" s="668">
        <v>16.5</v>
      </c>
      <c r="DA29" s="697"/>
      <c r="DB29" s="697"/>
      <c r="DC29" s="698"/>
      <c r="DD29" s="671">
        <v>2461795</v>
      </c>
      <c r="DE29" s="664"/>
      <c r="DF29" s="664"/>
      <c r="DG29" s="664"/>
      <c r="DH29" s="664"/>
      <c r="DI29" s="664"/>
      <c r="DJ29" s="664"/>
      <c r="DK29" s="665"/>
      <c r="DL29" s="671">
        <v>2461795</v>
      </c>
      <c r="DM29" s="664"/>
      <c r="DN29" s="664"/>
      <c r="DO29" s="664"/>
      <c r="DP29" s="664"/>
      <c r="DQ29" s="664"/>
      <c r="DR29" s="664"/>
      <c r="DS29" s="664"/>
      <c r="DT29" s="664"/>
      <c r="DU29" s="664"/>
      <c r="DV29" s="665"/>
      <c r="DW29" s="668">
        <v>28</v>
      </c>
      <c r="DX29" s="697"/>
      <c r="DY29" s="697"/>
      <c r="DZ29" s="697"/>
      <c r="EA29" s="697"/>
      <c r="EB29" s="697"/>
      <c r="EC29" s="699"/>
    </row>
    <row r="30" spans="2:133" ht="11.25" customHeight="1" x14ac:dyDescent="0.15">
      <c r="B30" s="660" t="s">
        <v>308</v>
      </c>
      <c r="C30" s="661"/>
      <c r="D30" s="661"/>
      <c r="E30" s="661"/>
      <c r="F30" s="661"/>
      <c r="G30" s="661"/>
      <c r="H30" s="661"/>
      <c r="I30" s="661"/>
      <c r="J30" s="661"/>
      <c r="K30" s="661"/>
      <c r="L30" s="661"/>
      <c r="M30" s="661"/>
      <c r="N30" s="661"/>
      <c r="O30" s="661"/>
      <c r="P30" s="661"/>
      <c r="Q30" s="662"/>
      <c r="R30" s="663">
        <v>21310</v>
      </c>
      <c r="S30" s="666"/>
      <c r="T30" s="666"/>
      <c r="U30" s="666"/>
      <c r="V30" s="666"/>
      <c r="W30" s="666"/>
      <c r="X30" s="666"/>
      <c r="Y30" s="667"/>
      <c r="Z30" s="725">
        <v>0.1</v>
      </c>
      <c r="AA30" s="725"/>
      <c r="AB30" s="725"/>
      <c r="AC30" s="725"/>
      <c r="AD30" s="726">
        <v>2467</v>
      </c>
      <c r="AE30" s="726"/>
      <c r="AF30" s="726"/>
      <c r="AG30" s="726"/>
      <c r="AH30" s="726"/>
      <c r="AI30" s="726"/>
      <c r="AJ30" s="726"/>
      <c r="AK30" s="726"/>
      <c r="AL30" s="668">
        <v>0</v>
      </c>
      <c r="AM30" s="669"/>
      <c r="AN30" s="669"/>
      <c r="AO30" s="727"/>
      <c r="AP30" s="753" t="s">
        <v>309</v>
      </c>
      <c r="AQ30" s="754"/>
      <c r="AR30" s="754"/>
      <c r="AS30" s="754"/>
      <c r="AT30" s="759" t="s">
        <v>310</v>
      </c>
      <c r="AU30" s="228"/>
      <c r="AV30" s="228"/>
      <c r="AW30" s="228"/>
      <c r="AX30" s="762" t="s">
        <v>188</v>
      </c>
      <c r="AY30" s="763"/>
      <c r="AZ30" s="763"/>
      <c r="BA30" s="763"/>
      <c r="BB30" s="763"/>
      <c r="BC30" s="763"/>
      <c r="BD30" s="763"/>
      <c r="BE30" s="763"/>
      <c r="BF30" s="764"/>
      <c r="BG30" s="743">
        <v>99.2</v>
      </c>
      <c r="BH30" s="744"/>
      <c r="BI30" s="744"/>
      <c r="BJ30" s="744"/>
      <c r="BK30" s="744"/>
      <c r="BL30" s="744"/>
      <c r="BM30" s="745">
        <v>95.1</v>
      </c>
      <c r="BN30" s="744"/>
      <c r="BO30" s="744"/>
      <c r="BP30" s="744"/>
      <c r="BQ30" s="746"/>
      <c r="BR30" s="743">
        <v>99.2</v>
      </c>
      <c r="BS30" s="744"/>
      <c r="BT30" s="744"/>
      <c r="BU30" s="744"/>
      <c r="BV30" s="744"/>
      <c r="BW30" s="744"/>
      <c r="BX30" s="745">
        <v>94.6</v>
      </c>
      <c r="BY30" s="744"/>
      <c r="BZ30" s="744"/>
      <c r="CA30" s="744"/>
      <c r="CB30" s="746"/>
      <c r="CD30" s="749"/>
      <c r="CE30" s="750"/>
      <c r="CF30" s="707" t="s">
        <v>311</v>
      </c>
      <c r="CG30" s="704"/>
      <c r="CH30" s="704"/>
      <c r="CI30" s="704"/>
      <c r="CJ30" s="704"/>
      <c r="CK30" s="704"/>
      <c r="CL30" s="704"/>
      <c r="CM30" s="704"/>
      <c r="CN30" s="704"/>
      <c r="CO30" s="704"/>
      <c r="CP30" s="704"/>
      <c r="CQ30" s="705"/>
      <c r="CR30" s="663">
        <v>2483440</v>
      </c>
      <c r="CS30" s="666"/>
      <c r="CT30" s="666"/>
      <c r="CU30" s="666"/>
      <c r="CV30" s="666"/>
      <c r="CW30" s="666"/>
      <c r="CX30" s="666"/>
      <c r="CY30" s="667"/>
      <c r="CZ30" s="668">
        <v>15.7</v>
      </c>
      <c r="DA30" s="697"/>
      <c r="DB30" s="697"/>
      <c r="DC30" s="698"/>
      <c r="DD30" s="671">
        <v>2332627</v>
      </c>
      <c r="DE30" s="666"/>
      <c r="DF30" s="666"/>
      <c r="DG30" s="666"/>
      <c r="DH30" s="666"/>
      <c r="DI30" s="666"/>
      <c r="DJ30" s="666"/>
      <c r="DK30" s="667"/>
      <c r="DL30" s="671">
        <v>2332627</v>
      </c>
      <c r="DM30" s="666"/>
      <c r="DN30" s="666"/>
      <c r="DO30" s="666"/>
      <c r="DP30" s="666"/>
      <c r="DQ30" s="666"/>
      <c r="DR30" s="666"/>
      <c r="DS30" s="666"/>
      <c r="DT30" s="666"/>
      <c r="DU30" s="666"/>
      <c r="DV30" s="667"/>
      <c r="DW30" s="668">
        <v>26.5</v>
      </c>
      <c r="DX30" s="697"/>
      <c r="DY30" s="697"/>
      <c r="DZ30" s="697"/>
      <c r="EA30" s="697"/>
      <c r="EB30" s="697"/>
      <c r="EC30" s="699"/>
    </row>
    <row r="31" spans="2:133" ht="11.25" customHeight="1" x14ac:dyDescent="0.15">
      <c r="B31" s="660" t="s">
        <v>312</v>
      </c>
      <c r="C31" s="661"/>
      <c r="D31" s="661"/>
      <c r="E31" s="661"/>
      <c r="F31" s="661"/>
      <c r="G31" s="661"/>
      <c r="H31" s="661"/>
      <c r="I31" s="661"/>
      <c r="J31" s="661"/>
      <c r="K31" s="661"/>
      <c r="L31" s="661"/>
      <c r="M31" s="661"/>
      <c r="N31" s="661"/>
      <c r="O31" s="661"/>
      <c r="P31" s="661"/>
      <c r="Q31" s="662"/>
      <c r="R31" s="663">
        <v>15950</v>
      </c>
      <c r="S31" s="666"/>
      <c r="T31" s="666"/>
      <c r="U31" s="666"/>
      <c r="V31" s="666"/>
      <c r="W31" s="666"/>
      <c r="X31" s="666"/>
      <c r="Y31" s="667"/>
      <c r="Z31" s="725">
        <v>0.1</v>
      </c>
      <c r="AA31" s="725"/>
      <c r="AB31" s="725"/>
      <c r="AC31" s="725"/>
      <c r="AD31" s="726" t="s">
        <v>233</v>
      </c>
      <c r="AE31" s="726"/>
      <c r="AF31" s="726"/>
      <c r="AG31" s="726"/>
      <c r="AH31" s="726"/>
      <c r="AI31" s="726"/>
      <c r="AJ31" s="726"/>
      <c r="AK31" s="726"/>
      <c r="AL31" s="668" t="s">
        <v>233</v>
      </c>
      <c r="AM31" s="669"/>
      <c r="AN31" s="669"/>
      <c r="AO31" s="727"/>
      <c r="AP31" s="755"/>
      <c r="AQ31" s="756"/>
      <c r="AR31" s="756"/>
      <c r="AS31" s="756"/>
      <c r="AT31" s="760"/>
      <c r="AU31" s="227" t="s">
        <v>313</v>
      </c>
      <c r="AV31" s="227"/>
      <c r="AW31" s="227"/>
      <c r="AX31" s="660" t="s">
        <v>314</v>
      </c>
      <c r="AY31" s="661"/>
      <c r="AZ31" s="661"/>
      <c r="BA31" s="661"/>
      <c r="BB31" s="661"/>
      <c r="BC31" s="661"/>
      <c r="BD31" s="661"/>
      <c r="BE31" s="661"/>
      <c r="BF31" s="662"/>
      <c r="BG31" s="741">
        <v>99.3</v>
      </c>
      <c r="BH31" s="664"/>
      <c r="BI31" s="664"/>
      <c r="BJ31" s="664"/>
      <c r="BK31" s="664"/>
      <c r="BL31" s="664"/>
      <c r="BM31" s="669">
        <v>97.9</v>
      </c>
      <c r="BN31" s="742"/>
      <c r="BO31" s="742"/>
      <c r="BP31" s="742"/>
      <c r="BQ31" s="703"/>
      <c r="BR31" s="741">
        <v>99.3</v>
      </c>
      <c r="BS31" s="664"/>
      <c r="BT31" s="664"/>
      <c r="BU31" s="664"/>
      <c r="BV31" s="664"/>
      <c r="BW31" s="664"/>
      <c r="BX31" s="669">
        <v>97.4</v>
      </c>
      <c r="BY31" s="742"/>
      <c r="BZ31" s="742"/>
      <c r="CA31" s="742"/>
      <c r="CB31" s="703"/>
      <c r="CD31" s="749"/>
      <c r="CE31" s="750"/>
      <c r="CF31" s="707" t="s">
        <v>315</v>
      </c>
      <c r="CG31" s="704"/>
      <c r="CH31" s="704"/>
      <c r="CI31" s="704"/>
      <c r="CJ31" s="704"/>
      <c r="CK31" s="704"/>
      <c r="CL31" s="704"/>
      <c r="CM31" s="704"/>
      <c r="CN31" s="704"/>
      <c r="CO31" s="704"/>
      <c r="CP31" s="704"/>
      <c r="CQ31" s="705"/>
      <c r="CR31" s="663">
        <v>133336</v>
      </c>
      <c r="CS31" s="664"/>
      <c r="CT31" s="664"/>
      <c r="CU31" s="664"/>
      <c r="CV31" s="664"/>
      <c r="CW31" s="664"/>
      <c r="CX31" s="664"/>
      <c r="CY31" s="665"/>
      <c r="CZ31" s="668">
        <v>0.8</v>
      </c>
      <c r="DA31" s="697"/>
      <c r="DB31" s="697"/>
      <c r="DC31" s="698"/>
      <c r="DD31" s="671">
        <v>129168</v>
      </c>
      <c r="DE31" s="664"/>
      <c r="DF31" s="664"/>
      <c r="DG31" s="664"/>
      <c r="DH31" s="664"/>
      <c r="DI31" s="664"/>
      <c r="DJ31" s="664"/>
      <c r="DK31" s="665"/>
      <c r="DL31" s="671">
        <v>129168</v>
      </c>
      <c r="DM31" s="664"/>
      <c r="DN31" s="664"/>
      <c r="DO31" s="664"/>
      <c r="DP31" s="664"/>
      <c r="DQ31" s="664"/>
      <c r="DR31" s="664"/>
      <c r="DS31" s="664"/>
      <c r="DT31" s="664"/>
      <c r="DU31" s="664"/>
      <c r="DV31" s="665"/>
      <c r="DW31" s="668">
        <v>1.5</v>
      </c>
      <c r="DX31" s="697"/>
      <c r="DY31" s="697"/>
      <c r="DZ31" s="697"/>
      <c r="EA31" s="697"/>
      <c r="EB31" s="697"/>
      <c r="EC31" s="699"/>
    </row>
    <row r="32" spans="2:133" ht="11.25" customHeight="1" x14ac:dyDescent="0.15">
      <c r="B32" s="660" t="s">
        <v>316</v>
      </c>
      <c r="C32" s="661"/>
      <c r="D32" s="661"/>
      <c r="E32" s="661"/>
      <c r="F32" s="661"/>
      <c r="G32" s="661"/>
      <c r="H32" s="661"/>
      <c r="I32" s="661"/>
      <c r="J32" s="661"/>
      <c r="K32" s="661"/>
      <c r="L32" s="661"/>
      <c r="M32" s="661"/>
      <c r="N32" s="661"/>
      <c r="O32" s="661"/>
      <c r="P32" s="661"/>
      <c r="Q32" s="662"/>
      <c r="R32" s="663">
        <v>137248</v>
      </c>
      <c r="S32" s="666"/>
      <c r="T32" s="666"/>
      <c r="U32" s="666"/>
      <c r="V32" s="666"/>
      <c r="W32" s="666"/>
      <c r="X32" s="666"/>
      <c r="Y32" s="667"/>
      <c r="Z32" s="725">
        <v>0.9</v>
      </c>
      <c r="AA32" s="725"/>
      <c r="AB32" s="725"/>
      <c r="AC32" s="725"/>
      <c r="AD32" s="726" t="s">
        <v>227</v>
      </c>
      <c r="AE32" s="726"/>
      <c r="AF32" s="726"/>
      <c r="AG32" s="726"/>
      <c r="AH32" s="726"/>
      <c r="AI32" s="726"/>
      <c r="AJ32" s="726"/>
      <c r="AK32" s="726"/>
      <c r="AL32" s="668" t="s">
        <v>233</v>
      </c>
      <c r="AM32" s="669"/>
      <c r="AN32" s="669"/>
      <c r="AO32" s="727"/>
      <c r="AP32" s="757"/>
      <c r="AQ32" s="758"/>
      <c r="AR32" s="758"/>
      <c r="AS32" s="758"/>
      <c r="AT32" s="761"/>
      <c r="AU32" s="229"/>
      <c r="AV32" s="229"/>
      <c r="AW32" s="229"/>
      <c r="AX32" s="675" t="s">
        <v>317</v>
      </c>
      <c r="AY32" s="676"/>
      <c r="AZ32" s="676"/>
      <c r="BA32" s="676"/>
      <c r="BB32" s="676"/>
      <c r="BC32" s="676"/>
      <c r="BD32" s="676"/>
      <c r="BE32" s="676"/>
      <c r="BF32" s="677"/>
      <c r="BG32" s="740">
        <v>98.8</v>
      </c>
      <c r="BH32" s="679"/>
      <c r="BI32" s="679"/>
      <c r="BJ32" s="679"/>
      <c r="BK32" s="679"/>
      <c r="BL32" s="679"/>
      <c r="BM32" s="723">
        <v>90.8</v>
      </c>
      <c r="BN32" s="679"/>
      <c r="BO32" s="679"/>
      <c r="BP32" s="679"/>
      <c r="BQ32" s="716"/>
      <c r="BR32" s="740">
        <v>98.9</v>
      </c>
      <c r="BS32" s="679"/>
      <c r="BT32" s="679"/>
      <c r="BU32" s="679"/>
      <c r="BV32" s="679"/>
      <c r="BW32" s="679"/>
      <c r="BX32" s="723">
        <v>90.2</v>
      </c>
      <c r="BY32" s="679"/>
      <c r="BZ32" s="679"/>
      <c r="CA32" s="679"/>
      <c r="CB32" s="716"/>
      <c r="CD32" s="751"/>
      <c r="CE32" s="752"/>
      <c r="CF32" s="707" t="s">
        <v>318</v>
      </c>
      <c r="CG32" s="704"/>
      <c r="CH32" s="704"/>
      <c r="CI32" s="704"/>
      <c r="CJ32" s="704"/>
      <c r="CK32" s="704"/>
      <c r="CL32" s="704"/>
      <c r="CM32" s="704"/>
      <c r="CN32" s="704"/>
      <c r="CO32" s="704"/>
      <c r="CP32" s="704"/>
      <c r="CQ32" s="705"/>
      <c r="CR32" s="663" t="s">
        <v>227</v>
      </c>
      <c r="CS32" s="666"/>
      <c r="CT32" s="666"/>
      <c r="CU32" s="666"/>
      <c r="CV32" s="666"/>
      <c r="CW32" s="666"/>
      <c r="CX32" s="666"/>
      <c r="CY32" s="667"/>
      <c r="CZ32" s="668" t="s">
        <v>227</v>
      </c>
      <c r="DA32" s="697"/>
      <c r="DB32" s="697"/>
      <c r="DC32" s="698"/>
      <c r="DD32" s="671" t="s">
        <v>233</v>
      </c>
      <c r="DE32" s="666"/>
      <c r="DF32" s="666"/>
      <c r="DG32" s="666"/>
      <c r="DH32" s="666"/>
      <c r="DI32" s="666"/>
      <c r="DJ32" s="666"/>
      <c r="DK32" s="667"/>
      <c r="DL32" s="671" t="s">
        <v>233</v>
      </c>
      <c r="DM32" s="666"/>
      <c r="DN32" s="666"/>
      <c r="DO32" s="666"/>
      <c r="DP32" s="666"/>
      <c r="DQ32" s="666"/>
      <c r="DR32" s="666"/>
      <c r="DS32" s="666"/>
      <c r="DT32" s="666"/>
      <c r="DU32" s="666"/>
      <c r="DV32" s="667"/>
      <c r="DW32" s="668" t="s">
        <v>227</v>
      </c>
      <c r="DX32" s="697"/>
      <c r="DY32" s="697"/>
      <c r="DZ32" s="697"/>
      <c r="EA32" s="697"/>
      <c r="EB32" s="697"/>
      <c r="EC32" s="699"/>
    </row>
    <row r="33" spans="2:133" ht="11.25" customHeight="1" x14ac:dyDescent="0.15">
      <c r="B33" s="660" t="s">
        <v>319</v>
      </c>
      <c r="C33" s="661"/>
      <c r="D33" s="661"/>
      <c r="E33" s="661"/>
      <c r="F33" s="661"/>
      <c r="G33" s="661"/>
      <c r="H33" s="661"/>
      <c r="I33" s="661"/>
      <c r="J33" s="661"/>
      <c r="K33" s="661"/>
      <c r="L33" s="661"/>
      <c r="M33" s="661"/>
      <c r="N33" s="661"/>
      <c r="O33" s="661"/>
      <c r="P33" s="661"/>
      <c r="Q33" s="662"/>
      <c r="R33" s="663">
        <v>81954</v>
      </c>
      <c r="S33" s="666"/>
      <c r="T33" s="666"/>
      <c r="U33" s="666"/>
      <c r="V33" s="666"/>
      <c r="W33" s="666"/>
      <c r="X33" s="666"/>
      <c r="Y33" s="667"/>
      <c r="Z33" s="725">
        <v>0.5</v>
      </c>
      <c r="AA33" s="725"/>
      <c r="AB33" s="725"/>
      <c r="AC33" s="725"/>
      <c r="AD33" s="726" t="s">
        <v>233</v>
      </c>
      <c r="AE33" s="726"/>
      <c r="AF33" s="726"/>
      <c r="AG33" s="726"/>
      <c r="AH33" s="726"/>
      <c r="AI33" s="726"/>
      <c r="AJ33" s="726"/>
      <c r="AK33" s="726"/>
      <c r="AL33" s="668" t="s">
        <v>233</v>
      </c>
      <c r="AM33" s="669"/>
      <c r="AN33" s="669"/>
      <c r="AO33" s="727"/>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7" t="s">
        <v>320</v>
      </c>
      <c r="CE33" s="704"/>
      <c r="CF33" s="704"/>
      <c r="CG33" s="704"/>
      <c r="CH33" s="704"/>
      <c r="CI33" s="704"/>
      <c r="CJ33" s="704"/>
      <c r="CK33" s="704"/>
      <c r="CL33" s="704"/>
      <c r="CM33" s="704"/>
      <c r="CN33" s="704"/>
      <c r="CO33" s="704"/>
      <c r="CP33" s="704"/>
      <c r="CQ33" s="705"/>
      <c r="CR33" s="663">
        <v>6096820</v>
      </c>
      <c r="CS33" s="664"/>
      <c r="CT33" s="664"/>
      <c r="CU33" s="664"/>
      <c r="CV33" s="664"/>
      <c r="CW33" s="664"/>
      <c r="CX33" s="664"/>
      <c r="CY33" s="665"/>
      <c r="CZ33" s="668">
        <v>38.5</v>
      </c>
      <c r="DA33" s="697"/>
      <c r="DB33" s="697"/>
      <c r="DC33" s="698"/>
      <c r="DD33" s="671">
        <v>4189257</v>
      </c>
      <c r="DE33" s="664"/>
      <c r="DF33" s="664"/>
      <c r="DG33" s="664"/>
      <c r="DH33" s="664"/>
      <c r="DI33" s="664"/>
      <c r="DJ33" s="664"/>
      <c r="DK33" s="665"/>
      <c r="DL33" s="671">
        <v>2871855</v>
      </c>
      <c r="DM33" s="664"/>
      <c r="DN33" s="664"/>
      <c r="DO33" s="664"/>
      <c r="DP33" s="664"/>
      <c r="DQ33" s="664"/>
      <c r="DR33" s="664"/>
      <c r="DS33" s="664"/>
      <c r="DT33" s="664"/>
      <c r="DU33" s="664"/>
      <c r="DV33" s="665"/>
      <c r="DW33" s="668">
        <v>32.6</v>
      </c>
      <c r="DX33" s="697"/>
      <c r="DY33" s="697"/>
      <c r="DZ33" s="697"/>
      <c r="EA33" s="697"/>
      <c r="EB33" s="697"/>
      <c r="EC33" s="699"/>
    </row>
    <row r="34" spans="2:133" ht="11.25" customHeight="1" x14ac:dyDescent="0.15">
      <c r="B34" s="660" t="s">
        <v>321</v>
      </c>
      <c r="C34" s="661"/>
      <c r="D34" s="661"/>
      <c r="E34" s="661"/>
      <c r="F34" s="661"/>
      <c r="G34" s="661"/>
      <c r="H34" s="661"/>
      <c r="I34" s="661"/>
      <c r="J34" s="661"/>
      <c r="K34" s="661"/>
      <c r="L34" s="661"/>
      <c r="M34" s="661"/>
      <c r="N34" s="661"/>
      <c r="O34" s="661"/>
      <c r="P34" s="661"/>
      <c r="Q34" s="662"/>
      <c r="R34" s="663">
        <v>345256</v>
      </c>
      <c r="S34" s="666"/>
      <c r="T34" s="666"/>
      <c r="U34" s="666"/>
      <c r="V34" s="666"/>
      <c r="W34" s="666"/>
      <c r="X34" s="666"/>
      <c r="Y34" s="667"/>
      <c r="Z34" s="725">
        <v>2.1</v>
      </c>
      <c r="AA34" s="725"/>
      <c r="AB34" s="725"/>
      <c r="AC34" s="725"/>
      <c r="AD34" s="726">
        <v>11</v>
      </c>
      <c r="AE34" s="726"/>
      <c r="AF34" s="726"/>
      <c r="AG34" s="726"/>
      <c r="AH34" s="726"/>
      <c r="AI34" s="726"/>
      <c r="AJ34" s="726"/>
      <c r="AK34" s="726"/>
      <c r="AL34" s="668">
        <v>0</v>
      </c>
      <c r="AM34" s="669"/>
      <c r="AN34" s="669"/>
      <c r="AO34" s="727"/>
      <c r="AP34" s="232"/>
      <c r="AQ34" s="737" t="s">
        <v>322</v>
      </c>
      <c r="AR34" s="738"/>
      <c r="AS34" s="738"/>
      <c r="AT34" s="738"/>
      <c r="AU34" s="738"/>
      <c r="AV34" s="738"/>
      <c r="AW34" s="738"/>
      <c r="AX34" s="738"/>
      <c r="AY34" s="738"/>
      <c r="AZ34" s="738"/>
      <c r="BA34" s="738"/>
      <c r="BB34" s="738"/>
      <c r="BC34" s="738"/>
      <c r="BD34" s="738"/>
      <c r="BE34" s="738"/>
      <c r="BF34" s="739"/>
      <c r="BG34" s="737" t="s">
        <v>323</v>
      </c>
      <c r="BH34" s="738"/>
      <c r="BI34" s="738"/>
      <c r="BJ34" s="738"/>
      <c r="BK34" s="738"/>
      <c r="BL34" s="738"/>
      <c r="BM34" s="738"/>
      <c r="BN34" s="738"/>
      <c r="BO34" s="738"/>
      <c r="BP34" s="738"/>
      <c r="BQ34" s="738"/>
      <c r="BR34" s="738"/>
      <c r="BS34" s="738"/>
      <c r="BT34" s="738"/>
      <c r="BU34" s="738"/>
      <c r="BV34" s="738"/>
      <c r="BW34" s="738"/>
      <c r="BX34" s="738"/>
      <c r="BY34" s="738"/>
      <c r="BZ34" s="738"/>
      <c r="CA34" s="738"/>
      <c r="CB34" s="739"/>
      <c r="CD34" s="707" t="s">
        <v>324</v>
      </c>
      <c r="CE34" s="704"/>
      <c r="CF34" s="704"/>
      <c r="CG34" s="704"/>
      <c r="CH34" s="704"/>
      <c r="CI34" s="704"/>
      <c r="CJ34" s="704"/>
      <c r="CK34" s="704"/>
      <c r="CL34" s="704"/>
      <c r="CM34" s="704"/>
      <c r="CN34" s="704"/>
      <c r="CO34" s="704"/>
      <c r="CP34" s="704"/>
      <c r="CQ34" s="705"/>
      <c r="CR34" s="663">
        <v>1868147</v>
      </c>
      <c r="CS34" s="666"/>
      <c r="CT34" s="666"/>
      <c r="CU34" s="666"/>
      <c r="CV34" s="666"/>
      <c r="CW34" s="666"/>
      <c r="CX34" s="666"/>
      <c r="CY34" s="667"/>
      <c r="CZ34" s="668">
        <v>11.8</v>
      </c>
      <c r="DA34" s="697"/>
      <c r="DB34" s="697"/>
      <c r="DC34" s="698"/>
      <c r="DD34" s="671">
        <v>1270877</v>
      </c>
      <c r="DE34" s="666"/>
      <c r="DF34" s="666"/>
      <c r="DG34" s="666"/>
      <c r="DH34" s="666"/>
      <c r="DI34" s="666"/>
      <c r="DJ34" s="666"/>
      <c r="DK34" s="667"/>
      <c r="DL34" s="671">
        <v>835105</v>
      </c>
      <c r="DM34" s="666"/>
      <c r="DN34" s="666"/>
      <c r="DO34" s="666"/>
      <c r="DP34" s="666"/>
      <c r="DQ34" s="666"/>
      <c r="DR34" s="666"/>
      <c r="DS34" s="666"/>
      <c r="DT34" s="666"/>
      <c r="DU34" s="666"/>
      <c r="DV34" s="667"/>
      <c r="DW34" s="668">
        <v>9.5</v>
      </c>
      <c r="DX34" s="697"/>
      <c r="DY34" s="697"/>
      <c r="DZ34" s="697"/>
      <c r="EA34" s="697"/>
      <c r="EB34" s="697"/>
      <c r="EC34" s="699"/>
    </row>
    <row r="35" spans="2:133" ht="11.25" customHeight="1" x14ac:dyDescent="0.15">
      <c r="B35" s="660" t="s">
        <v>325</v>
      </c>
      <c r="C35" s="661"/>
      <c r="D35" s="661"/>
      <c r="E35" s="661"/>
      <c r="F35" s="661"/>
      <c r="G35" s="661"/>
      <c r="H35" s="661"/>
      <c r="I35" s="661"/>
      <c r="J35" s="661"/>
      <c r="K35" s="661"/>
      <c r="L35" s="661"/>
      <c r="M35" s="661"/>
      <c r="N35" s="661"/>
      <c r="O35" s="661"/>
      <c r="P35" s="661"/>
      <c r="Q35" s="662"/>
      <c r="R35" s="663">
        <v>3199000</v>
      </c>
      <c r="S35" s="666"/>
      <c r="T35" s="666"/>
      <c r="U35" s="666"/>
      <c r="V35" s="666"/>
      <c r="W35" s="666"/>
      <c r="X35" s="666"/>
      <c r="Y35" s="667"/>
      <c r="Z35" s="725">
        <v>19.899999999999999</v>
      </c>
      <c r="AA35" s="725"/>
      <c r="AB35" s="725"/>
      <c r="AC35" s="725"/>
      <c r="AD35" s="726" t="s">
        <v>227</v>
      </c>
      <c r="AE35" s="726"/>
      <c r="AF35" s="726"/>
      <c r="AG35" s="726"/>
      <c r="AH35" s="726"/>
      <c r="AI35" s="726"/>
      <c r="AJ35" s="726"/>
      <c r="AK35" s="726"/>
      <c r="AL35" s="668" t="s">
        <v>233</v>
      </c>
      <c r="AM35" s="669"/>
      <c r="AN35" s="669"/>
      <c r="AO35" s="727"/>
      <c r="AP35" s="232"/>
      <c r="AQ35" s="731" t="s">
        <v>326</v>
      </c>
      <c r="AR35" s="732"/>
      <c r="AS35" s="732"/>
      <c r="AT35" s="732"/>
      <c r="AU35" s="732"/>
      <c r="AV35" s="732"/>
      <c r="AW35" s="732"/>
      <c r="AX35" s="732"/>
      <c r="AY35" s="733"/>
      <c r="AZ35" s="728">
        <v>2056978</v>
      </c>
      <c r="BA35" s="729"/>
      <c r="BB35" s="729"/>
      <c r="BC35" s="729"/>
      <c r="BD35" s="729"/>
      <c r="BE35" s="729"/>
      <c r="BF35" s="730"/>
      <c r="BG35" s="734" t="s">
        <v>327</v>
      </c>
      <c r="BH35" s="735"/>
      <c r="BI35" s="735"/>
      <c r="BJ35" s="735"/>
      <c r="BK35" s="735"/>
      <c r="BL35" s="735"/>
      <c r="BM35" s="735"/>
      <c r="BN35" s="735"/>
      <c r="BO35" s="735"/>
      <c r="BP35" s="735"/>
      <c r="BQ35" s="735"/>
      <c r="BR35" s="735"/>
      <c r="BS35" s="735"/>
      <c r="BT35" s="735"/>
      <c r="BU35" s="736"/>
      <c r="BV35" s="728">
        <v>47410</v>
      </c>
      <c r="BW35" s="729"/>
      <c r="BX35" s="729"/>
      <c r="BY35" s="729"/>
      <c r="BZ35" s="729"/>
      <c r="CA35" s="729"/>
      <c r="CB35" s="730"/>
      <c r="CD35" s="707" t="s">
        <v>328</v>
      </c>
      <c r="CE35" s="704"/>
      <c r="CF35" s="704"/>
      <c r="CG35" s="704"/>
      <c r="CH35" s="704"/>
      <c r="CI35" s="704"/>
      <c r="CJ35" s="704"/>
      <c r="CK35" s="704"/>
      <c r="CL35" s="704"/>
      <c r="CM35" s="704"/>
      <c r="CN35" s="704"/>
      <c r="CO35" s="704"/>
      <c r="CP35" s="704"/>
      <c r="CQ35" s="705"/>
      <c r="CR35" s="663">
        <v>45962</v>
      </c>
      <c r="CS35" s="664"/>
      <c r="CT35" s="664"/>
      <c r="CU35" s="664"/>
      <c r="CV35" s="664"/>
      <c r="CW35" s="664"/>
      <c r="CX35" s="664"/>
      <c r="CY35" s="665"/>
      <c r="CZ35" s="668">
        <v>0.3</v>
      </c>
      <c r="DA35" s="697"/>
      <c r="DB35" s="697"/>
      <c r="DC35" s="698"/>
      <c r="DD35" s="671">
        <v>41311</v>
      </c>
      <c r="DE35" s="664"/>
      <c r="DF35" s="664"/>
      <c r="DG35" s="664"/>
      <c r="DH35" s="664"/>
      <c r="DI35" s="664"/>
      <c r="DJ35" s="664"/>
      <c r="DK35" s="665"/>
      <c r="DL35" s="671">
        <v>41311</v>
      </c>
      <c r="DM35" s="664"/>
      <c r="DN35" s="664"/>
      <c r="DO35" s="664"/>
      <c r="DP35" s="664"/>
      <c r="DQ35" s="664"/>
      <c r="DR35" s="664"/>
      <c r="DS35" s="664"/>
      <c r="DT35" s="664"/>
      <c r="DU35" s="664"/>
      <c r="DV35" s="665"/>
      <c r="DW35" s="668">
        <v>0.5</v>
      </c>
      <c r="DX35" s="697"/>
      <c r="DY35" s="697"/>
      <c r="DZ35" s="697"/>
      <c r="EA35" s="697"/>
      <c r="EB35" s="697"/>
      <c r="EC35" s="699"/>
    </row>
    <row r="36" spans="2:133" ht="11.25" customHeight="1" x14ac:dyDescent="0.15">
      <c r="B36" s="660" t="s">
        <v>329</v>
      </c>
      <c r="C36" s="661"/>
      <c r="D36" s="661"/>
      <c r="E36" s="661"/>
      <c r="F36" s="661"/>
      <c r="G36" s="661"/>
      <c r="H36" s="661"/>
      <c r="I36" s="661"/>
      <c r="J36" s="661"/>
      <c r="K36" s="661"/>
      <c r="L36" s="661"/>
      <c r="M36" s="661"/>
      <c r="N36" s="661"/>
      <c r="O36" s="661"/>
      <c r="P36" s="661"/>
      <c r="Q36" s="662"/>
      <c r="R36" s="663" t="s">
        <v>233</v>
      </c>
      <c r="S36" s="666"/>
      <c r="T36" s="666"/>
      <c r="U36" s="666"/>
      <c r="V36" s="666"/>
      <c r="W36" s="666"/>
      <c r="X36" s="666"/>
      <c r="Y36" s="667"/>
      <c r="Z36" s="725" t="s">
        <v>233</v>
      </c>
      <c r="AA36" s="725"/>
      <c r="AB36" s="725"/>
      <c r="AC36" s="725"/>
      <c r="AD36" s="726" t="s">
        <v>233</v>
      </c>
      <c r="AE36" s="726"/>
      <c r="AF36" s="726"/>
      <c r="AG36" s="726"/>
      <c r="AH36" s="726"/>
      <c r="AI36" s="726"/>
      <c r="AJ36" s="726"/>
      <c r="AK36" s="726"/>
      <c r="AL36" s="668" t="s">
        <v>227</v>
      </c>
      <c r="AM36" s="669"/>
      <c r="AN36" s="669"/>
      <c r="AO36" s="727"/>
      <c r="AQ36" s="700" t="s">
        <v>330</v>
      </c>
      <c r="AR36" s="701"/>
      <c r="AS36" s="701"/>
      <c r="AT36" s="701"/>
      <c r="AU36" s="701"/>
      <c r="AV36" s="701"/>
      <c r="AW36" s="701"/>
      <c r="AX36" s="701"/>
      <c r="AY36" s="702"/>
      <c r="AZ36" s="663">
        <v>683517</v>
      </c>
      <c r="BA36" s="666"/>
      <c r="BB36" s="666"/>
      <c r="BC36" s="666"/>
      <c r="BD36" s="664"/>
      <c r="BE36" s="664"/>
      <c r="BF36" s="703"/>
      <c r="BG36" s="707" t="s">
        <v>331</v>
      </c>
      <c r="BH36" s="704"/>
      <c r="BI36" s="704"/>
      <c r="BJ36" s="704"/>
      <c r="BK36" s="704"/>
      <c r="BL36" s="704"/>
      <c r="BM36" s="704"/>
      <c r="BN36" s="704"/>
      <c r="BO36" s="704"/>
      <c r="BP36" s="704"/>
      <c r="BQ36" s="704"/>
      <c r="BR36" s="704"/>
      <c r="BS36" s="704"/>
      <c r="BT36" s="704"/>
      <c r="BU36" s="705"/>
      <c r="BV36" s="663">
        <v>22627</v>
      </c>
      <c r="BW36" s="666"/>
      <c r="BX36" s="666"/>
      <c r="BY36" s="666"/>
      <c r="BZ36" s="666"/>
      <c r="CA36" s="666"/>
      <c r="CB36" s="706"/>
      <c r="CD36" s="707" t="s">
        <v>332</v>
      </c>
      <c r="CE36" s="704"/>
      <c r="CF36" s="704"/>
      <c r="CG36" s="704"/>
      <c r="CH36" s="704"/>
      <c r="CI36" s="704"/>
      <c r="CJ36" s="704"/>
      <c r="CK36" s="704"/>
      <c r="CL36" s="704"/>
      <c r="CM36" s="704"/>
      <c r="CN36" s="704"/>
      <c r="CO36" s="704"/>
      <c r="CP36" s="704"/>
      <c r="CQ36" s="705"/>
      <c r="CR36" s="663">
        <v>2773248</v>
      </c>
      <c r="CS36" s="666"/>
      <c r="CT36" s="666"/>
      <c r="CU36" s="666"/>
      <c r="CV36" s="666"/>
      <c r="CW36" s="666"/>
      <c r="CX36" s="666"/>
      <c r="CY36" s="667"/>
      <c r="CZ36" s="668">
        <v>17.5</v>
      </c>
      <c r="DA36" s="697"/>
      <c r="DB36" s="697"/>
      <c r="DC36" s="698"/>
      <c r="DD36" s="671">
        <v>1738330</v>
      </c>
      <c r="DE36" s="666"/>
      <c r="DF36" s="666"/>
      <c r="DG36" s="666"/>
      <c r="DH36" s="666"/>
      <c r="DI36" s="666"/>
      <c r="DJ36" s="666"/>
      <c r="DK36" s="667"/>
      <c r="DL36" s="671">
        <v>865938</v>
      </c>
      <c r="DM36" s="666"/>
      <c r="DN36" s="666"/>
      <c r="DO36" s="666"/>
      <c r="DP36" s="666"/>
      <c r="DQ36" s="666"/>
      <c r="DR36" s="666"/>
      <c r="DS36" s="666"/>
      <c r="DT36" s="666"/>
      <c r="DU36" s="666"/>
      <c r="DV36" s="667"/>
      <c r="DW36" s="668">
        <v>9.8000000000000007</v>
      </c>
      <c r="DX36" s="697"/>
      <c r="DY36" s="697"/>
      <c r="DZ36" s="697"/>
      <c r="EA36" s="697"/>
      <c r="EB36" s="697"/>
      <c r="EC36" s="699"/>
    </row>
    <row r="37" spans="2:133" ht="11.25" customHeight="1" x14ac:dyDescent="0.15">
      <c r="B37" s="660" t="s">
        <v>333</v>
      </c>
      <c r="C37" s="661"/>
      <c r="D37" s="661"/>
      <c r="E37" s="661"/>
      <c r="F37" s="661"/>
      <c r="G37" s="661"/>
      <c r="H37" s="661"/>
      <c r="I37" s="661"/>
      <c r="J37" s="661"/>
      <c r="K37" s="661"/>
      <c r="L37" s="661"/>
      <c r="M37" s="661"/>
      <c r="N37" s="661"/>
      <c r="O37" s="661"/>
      <c r="P37" s="661"/>
      <c r="Q37" s="662"/>
      <c r="R37" s="663">
        <v>338100</v>
      </c>
      <c r="S37" s="666"/>
      <c r="T37" s="666"/>
      <c r="U37" s="666"/>
      <c r="V37" s="666"/>
      <c r="W37" s="666"/>
      <c r="X37" s="666"/>
      <c r="Y37" s="667"/>
      <c r="Z37" s="725">
        <v>2.1</v>
      </c>
      <c r="AA37" s="725"/>
      <c r="AB37" s="725"/>
      <c r="AC37" s="725"/>
      <c r="AD37" s="726" t="s">
        <v>233</v>
      </c>
      <c r="AE37" s="726"/>
      <c r="AF37" s="726"/>
      <c r="AG37" s="726"/>
      <c r="AH37" s="726"/>
      <c r="AI37" s="726"/>
      <c r="AJ37" s="726"/>
      <c r="AK37" s="726"/>
      <c r="AL37" s="668" t="s">
        <v>233</v>
      </c>
      <c r="AM37" s="669"/>
      <c r="AN37" s="669"/>
      <c r="AO37" s="727"/>
      <c r="AQ37" s="700" t="s">
        <v>334</v>
      </c>
      <c r="AR37" s="701"/>
      <c r="AS37" s="701"/>
      <c r="AT37" s="701"/>
      <c r="AU37" s="701"/>
      <c r="AV37" s="701"/>
      <c r="AW37" s="701"/>
      <c r="AX37" s="701"/>
      <c r="AY37" s="702"/>
      <c r="AZ37" s="663">
        <v>412621</v>
      </c>
      <c r="BA37" s="666"/>
      <c r="BB37" s="666"/>
      <c r="BC37" s="666"/>
      <c r="BD37" s="664"/>
      <c r="BE37" s="664"/>
      <c r="BF37" s="703"/>
      <c r="BG37" s="707" t="s">
        <v>335</v>
      </c>
      <c r="BH37" s="704"/>
      <c r="BI37" s="704"/>
      <c r="BJ37" s="704"/>
      <c r="BK37" s="704"/>
      <c r="BL37" s="704"/>
      <c r="BM37" s="704"/>
      <c r="BN37" s="704"/>
      <c r="BO37" s="704"/>
      <c r="BP37" s="704"/>
      <c r="BQ37" s="704"/>
      <c r="BR37" s="704"/>
      <c r="BS37" s="704"/>
      <c r="BT37" s="704"/>
      <c r="BU37" s="705"/>
      <c r="BV37" s="663">
        <v>2358</v>
      </c>
      <c r="BW37" s="666"/>
      <c r="BX37" s="666"/>
      <c r="BY37" s="666"/>
      <c r="BZ37" s="666"/>
      <c r="CA37" s="666"/>
      <c r="CB37" s="706"/>
      <c r="CD37" s="707" t="s">
        <v>336</v>
      </c>
      <c r="CE37" s="704"/>
      <c r="CF37" s="704"/>
      <c r="CG37" s="704"/>
      <c r="CH37" s="704"/>
      <c r="CI37" s="704"/>
      <c r="CJ37" s="704"/>
      <c r="CK37" s="704"/>
      <c r="CL37" s="704"/>
      <c r="CM37" s="704"/>
      <c r="CN37" s="704"/>
      <c r="CO37" s="704"/>
      <c r="CP37" s="704"/>
      <c r="CQ37" s="705"/>
      <c r="CR37" s="663">
        <v>729212</v>
      </c>
      <c r="CS37" s="664"/>
      <c r="CT37" s="664"/>
      <c r="CU37" s="664"/>
      <c r="CV37" s="664"/>
      <c r="CW37" s="664"/>
      <c r="CX37" s="664"/>
      <c r="CY37" s="665"/>
      <c r="CZ37" s="668">
        <v>4.5999999999999996</v>
      </c>
      <c r="DA37" s="697"/>
      <c r="DB37" s="697"/>
      <c r="DC37" s="698"/>
      <c r="DD37" s="671">
        <v>710837</v>
      </c>
      <c r="DE37" s="664"/>
      <c r="DF37" s="664"/>
      <c r="DG37" s="664"/>
      <c r="DH37" s="664"/>
      <c r="DI37" s="664"/>
      <c r="DJ37" s="664"/>
      <c r="DK37" s="665"/>
      <c r="DL37" s="671">
        <v>525342</v>
      </c>
      <c r="DM37" s="664"/>
      <c r="DN37" s="664"/>
      <c r="DO37" s="664"/>
      <c r="DP37" s="664"/>
      <c r="DQ37" s="664"/>
      <c r="DR37" s="664"/>
      <c r="DS37" s="664"/>
      <c r="DT37" s="664"/>
      <c r="DU37" s="664"/>
      <c r="DV37" s="665"/>
      <c r="DW37" s="668">
        <v>6</v>
      </c>
      <c r="DX37" s="697"/>
      <c r="DY37" s="697"/>
      <c r="DZ37" s="697"/>
      <c r="EA37" s="697"/>
      <c r="EB37" s="697"/>
      <c r="EC37" s="699"/>
    </row>
    <row r="38" spans="2:133" ht="11.25" customHeight="1" x14ac:dyDescent="0.15">
      <c r="B38" s="675" t="s">
        <v>337</v>
      </c>
      <c r="C38" s="676"/>
      <c r="D38" s="676"/>
      <c r="E38" s="676"/>
      <c r="F38" s="676"/>
      <c r="G38" s="676"/>
      <c r="H38" s="676"/>
      <c r="I38" s="676"/>
      <c r="J38" s="676"/>
      <c r="K38" s="676"/>
      <c r="L38" s="676"/>
      <c r="M38" s="676"/>
      <c r="N38" s="676"/>
      <c r="O38" s="676"/>
      <c r="P38" s="676"/>
      <c r="Q38" s="677"/>
      <c r="R38" s="678">
        <v>16080538</v>
      </c>
      <c r="S38" s="715"/>
      <c r="T38" s="715"/>
      <c r="U38" s="715"/>
      <c r="V38" s="715"/>
      <c r="W38" s="715"/>
      <c r="X38" s="715"/>
      <c r="Y38" s="720"/>
      <c r="Z38" s="721">
        <v>100</v>
      </c>
      <c r="AA38" s="721"/>
      <c r="AB38" s="721"/>
      <c r="AC38" s="721"/>
      <c r="AD38" s="722">
        <v>8458987</v>
      </c>
      <c r="AE38" s="722"/>
      <c r="AF38" s="722"/>
      <c r="AG38" s="722"/>
      <c r="AH38" s="722"/>
      <c r="AI38" s="722"/>
      <c r="AJ38" s="722"/>
      <c r="AK38" s="722"/>
      <c r="AL38" s="681">
        <v>100</v>
      </c>
      <c r="AM38" s="723"/>
      <c r="AN38" s="723"/>
      <c r="AO38" s="724"/>
      <c r="AQ38" s="700" t="s">
        <v>338</v>
      </c>
      <c r="AR38" s="701"/>
      <c r="AS38" s="701"/>
      <c r="AT38" s="701"/>
      <c r="AU38" s="701"/>
      <c r="AV38" s="701"/>
      <c r="AW38" s="701"/>
      <c r="AX38" s="701"/>
      <c r="AY38" s="702"/>
      <c r="AZ38" s="663">
        <v>114808</v>
      </c>
      <c r="BA38" s="666"/>
      <c r="BB38" s="666"/>
      <c r="BC38" s="666"/>
      <c r="BD38" s="664"/>
      <c r="BE38" s="664"/>
      <c r="BF38" s="703"/>
      <c r="BG38" s="707" t="s">
        <v>339</v>
      </c>
      <c r="BH38" s="704"/>
      <c r="BI38" s="704"/>
      <c r="BJ38" s="704"/>
      <c r="BK38" s="704"/>
      <c r="BL38" s="704"/>
      <c r="BM38" s="704"/>
      <c r="BN38" s="704"/>
      <c r="BO38" s="704"/>
      <c r="BP38" s="704"/>
      <c r="BQ38" s="704"/>
      <c r="BR38" s="704"/>
      <c r="BS38" s="704"/>
      <c r="BT38" s="704"/>
      <c r="BU38" s="705"/>
      <c r="BV38" s="663">
        <v>3487</v>
      </c>
      <c r="BW38" s="666"/>
      <c r="BX38" s="666"/>
      <c r="BY38" s="666"/>
      <c r="BZ38" s="666"/>
      <c r="CA38" s="666"/>
      <c r="CB38" s="706"/>
      <c r="CD38" s="707" t="s">
        <v>340</v>
      </c>
      <c r="CE38" s="704"/>
      <c r="CF38" s="704"/>
      <c r="CG38" s="704"/>
      <c r="CH38" s="704"/>
      <c r="CI38" s="704"/>
      <c r="CJ38" s="704"/>
      <c r="CK38" s="704"/>
      <c r="CL38" s="704"/>
      <c r="CM38" s="704"/>
      <c r="CN38" s="704"/>
      <c r="CO38" s="704"/>
      <c r="CP38" s="704"/>
      <c r="CQ38" s="705"/>
      <c r="CR38" s="663">
        <v>1258653</v>
      </c>
      <c r="CS38" s="666"/>
      <c r="CT38" s="666"/>
      <c r="CU38" s="666"/>
      <c r="CV38" s="666"/>
      <c r="CW38" s="666"/>
      <c r="CX38" s="666"/>
      <c r="CY38" s="667"/>
      <c r="CZ38" s="668">
        <v>7.9</v>
      </c>
      <c r="DA38" s="697"/>
      <c r="DB38" s="697"/>
      <c r="DC38" s="698"/>
      <c r="DD38" s="671">
        <v>1115826</v>
      </c>
      <c r="DE38" s="666"/>
      <c r="DF38" s="666"/>
      <c r="DG38" s="666"/>
      <c r="DH38" s="666"/>
      <c r="DI38" s="666"/>
      <c r="DJ38" s="666"/>
      <c r="DK38" s="667"/>
      <c r="DL38" s="671">
        <v>1115628</v>
      </c>
      <c r="DM38" s="666"/>
      <c r="DN38" s="666"/>
      <c r="DO38" s="666"/>
      <c r="DP38" s="666"/>
      <c r="DQ38" s="666"/>
      <c r="DR38" s="666"/>
      <c r="DS38" s="666"/>
      <c r="DT38" s="666"/>
      <c r="DU38" s="666"/>
      <c r="DV38" s="667"/>
      <c r="DW38" s="668">
        <v>12.7</v>
      </c>
      <c r="DX38" s="697"/>
      <c r="DY38" s="697"/>
      <c r="DZ38" s="697"/>
      <c r="EA38" s="697"/>
      <c r="EB38" s="697"/>
      <c r="EC38" s="699"/>
    </row>
    <row r="39" spans="2:133" ht="11.25" customHeight="1" x14ac:dyDescent="0.15">
      <c r="AQ39" s="700" t="s">
        <v>341</v>
      </c>
      <c r="AR39" s="701"/>
      <c r="AS39" s="701"/>
      <c r="AT39" s="701"/>
      <c r="AU39" s="701"/>
      <c r="AV39" s="701"/>
      <c r="AW39" s="701"/>
      <c r="AX39" s="701"/>
      <c r="AY39" s="702"/>
      <c r="AZ39" s="663">
        <v>6669</v>
      </c>
      <c r="BA39" s="666"/>
      <c r="BB39" s="666"/>
      <c r="BC39" s="666"/>
      <c r="BD39" s="664"/>
      <c r="BE39" s="664"/>
      <c r="BF39" s="703"/>
      <c r="BG39" s="708" t="s">
        <v>342</v>
      </c>
      <c r="BH39" s="709"/>
      <c r="BI39" s="709"/>
      <c r="BJ39" s="709"/>
      <c r="BK39" s="709"/>
      <c r="BL39" s="233"/>
      <c r="BM39" s="704" t="s">
        <v>343</v>
      </c>
      <c r="BN39" s="704"/>
      <c r="BO39" s="704"/>
      <c r="BP39" s="704"/>
      <c r="BQ39" s="704"/>
      <c r="BR39" s="704"/>
      <c r="BS39" s="704"/>
      <c r="BT39" s="704"/>
      <c r="BU39" s="705"/>
      <c r="BV39" s="663">
        <v>99</v>
      </c>
      <c r="BW39" s="666"/>
      <c r="BX39" s="666"/>
      <c r="BY39" s="666"/>
      <c r="BZ39" s="666"/>
      <c r="CA39" s="666"/>
      <c r="CB39" s="706"/>
      <c r="CD39" s="707" t="s">
        <v>344</v>
      </c>
      <c r="CE39" s="704"/>
      <c r="CF39" s="704"/>
      <c r="CG39" s="704"/>
      <c r="CH39" s="704"/>
      <c r="CI39" s="704"/>
      <c r="CJ39" s="704"/>
      <c r="CK39" s="704"/>
      <c r="CL39" s="704"/>
      <c r="CM39" s="704"/>
      <c r="CN39" s="704"/>
      <c r="CO39" s="704"/>
      <c r="CP39" s="704"/>
      <c r="CQ39" s="705"/>
      <c r="CR39" s="663">
        <v>70390</v>
      </c>
      <c r="CS39" s="664"/>
      <c r="CT39" s="664"/>
      <c r="CU39" s="664"/>
      <c r="CV39" s="664"/>
      <c r="CW39" s="664"/>
      <c r="CX39" s="664"/>
      <c r="CY39" s="665"/>
      <c r="CZ39" s="668">
        <v>0.4</v>
      </c>
      <c r="DA39" s="697"/>
      <c r="DB39" s="697"/>
      <c r="DC39" s="698"/>
      <c r="DD39" s="671" t="s">
        <v>227</v>
      </c>
      <c r="DE39" s="664"/>
      <c r="DF39" s="664"/>
      <c r="DG39" s="664"/>
      <c r="DH39" s="664"/>
      <c r="DI39" s="664"/>
      <c r="DJ39" s="664"/>
      <c r="DK39" s="665"/>
      <c r="DL39" s="671" t="s">
        <v>233</v>
      </c>
      <c r="DM39" s="664"/>
      <c r="DN39" s="664"/>
      <c r="DO39" s="664"/>
      <c r="DP39" s="664"/>
      <c r="DQ39" s="664"/>
      <c r="DR39" s="664"/>
      <c r="DS39" s="664"/>
      <c r="DT39" s="664"/>
      <c r="DU39" s="664"/>
      <c r="DV39" s="665"/>
      <c r="DW39" s="668" t="s">
        <v>233</v>
      </c>
      <c r="DX39" s="697"/>
      <c r="DY39" s="697"/>
      <c r="DZ39" s="697"/>
      <c r="EA39" s="697"/>
      <c r="EB39" s="697"/>
      <c r="EC39" s="699"/>
    </row>
    <row r="40" spans="2:133" ht="11.25" customHeight="1" x14ac:dyDescent="0.15">
      <c r="AQ40" s="700" t="s">
        <v>345</v>
      </c>
      <c r="AR40" s="701"/>
      <c r="AS40" s="701"/>
      <c r="AT40" s="701"/>
      <c r="AU40" s="701"/>
      <c r="AV40" s="701"/>
      <c r="AW40" s="701"/>
      <c r="AX40" s="701"/>
      <c r="AY40" s="702"/>
      <c r="AZ40" s="663">
        <v>239874</v>
      </c>
      <c r="BA40" s="666"/>
      <c r="BB40" s="666"/>
      <c r="BC40" s="666"/>
      <c r="BD40" s="664"/>
      <c r="BE40" s="664"/>
      <c r="BF40" s="703"/>
      <c r="BG40" s="708"/>
      <c r="BH40" s="709"/>
      <c r="BI40" s="709"/>
      <c r="BJ40" s="709"/>
      <c r="BK40" s="709"/>
      <c r="BL40" s="233"/>
      <c r="BM40" s="704" t="s">
        <v>346</v>
      </c>
      <c r="BN40" s="704"/>
      <c r="BO40" s="704"/>
      <c r="BP40" s="704"/>
      <c r="BQ40" s="704"/>
      <c r="BR40" s="704"/>
      <c r="BS40" s="704"/>
      <c r="BT40" s="704"/>
      <c r="BU40" s="705"/>
      <c r="BV40" s="663" t="s">
        <v>227</v>
      </c>
      <c r="BW40" s="666"/>
      <c r="BX40" s="666"/>
      <c r="BY40" s="666"/>
      <c r="BZ40" s="666"/>
      <c r="CA40" s="666"/>
      <c r="CB40" s="706"/>
      <c r="CD40" s="707" t="s">
        <v>347</v>
      </c>
      <c r="CE40" s="704"/>
      <c r="CF40" s="704"/>
      <c r="CG40" s="704"/>
      <c r="CH40" s="704"/>
      <c r="CI40" s="704"/>
      <c r="CJ40" s="704"/>
      <c r="CK40" s="704"/>
      <c r="CL40" s="704"/>
      <c r="CM40" s="704"/>
      <c r="CN40" s="704"/>
      <c r="CO40" s="704"/>
      <c r="CP40" s="704"/>
      <c r="CQ40" s="705"/>
      <c r="CR40" s="663">
        <v>80420</v>
      </c>
      <c r="CS40" s="666"/>
      <c r="CT40" s="666"/>
      <c r="CU40" s="666"/>
      <c r="CV40" s="666"/>
      <c r="CW40" s="666"/>
      <c r="CX40" s="666"/>
      <c r="CY40" s="667"/>
      <c r="CZ40" s="668">
        <v>0.5</v>
      </c>
      <c r="DA40" s="697"/>
      <c r="DB40" s="697"/>
      <c r="DC40" s="698"/>
      <c r="DD40" s="671">
        <v>22913</v>
      </c>
      <c r="DE40" s="666"/>
      <c r="DF40" s="666"/>
      <c r="DG40" s="666"/>
      <c r="DH40" s="666"/>
      <c r="DI40" s="666"/>
      <c r="DJ40" s="666"/>
      <c r="DK40" s="667"/>
      <c r="DL40" s="671">
        <v>13873</v>
      </c>
      <c r="DM40" s="666"/>
      <c r="DN40" s="666"/>
      <c r="DO40" s="666"/>
      <c r="DP40" s="666"/>
      <c r="DQ40" s="666"/>
      <c r="DR40" s="666"/>
      <c r="DS40" s="666"/>
      <c r="DT40" s="666"/>
      <c r="DU40" s="666"/>
      <c r="DV40" s="667"/>
      <c r="DW40" s="668">
        <v>0.2</v>
      </c>
      <c r="DX40" s="697"/>
      <c r="DY40" s="697"/>
      <c r="DZ40" s="697"/>
      <c r="EA40" s="697"/>
      <c r="EB40" s="697"/>
      <c r="EC40" s="699"/>
    </row>
    <row r="41" spans="2:133" ht="11.25" customHeight="1" x14ac:dyDescent="0.15">
      <c r="AQ41" s="712" t="s">
        <v>348</v>
      </c>
      <c r="AR41" s="713"/>
      <c r="AS41" s="713"/>
      <c r="AT41" s="713"/>
      <c r="AU41" s="713"/>
      <c r="AV41" s="713"/>
      <c r="AW41" s="713"/>
      <c r="AX41" s="713"/>
      <c r="AY41" s="714"/>
      <c r="AZ41" s="678">
        <v>599489</v>
      </c>
      <c r="BA41" s="715"/>
      <c r="BB41" s="715"/>
      <c r="BC41" s="715"/>
      <c r="BD41" s="679"/>
      <c r="BE41" s="679"/>
      <c r="BF41" s="716"/>
      <c r="BG41" s="710"/>
      <c r="BH41" s="711"/>
      <c r="BI41" s="711"/>
      <c r="BJ41" s="711"/>
      <c r="BK41" s="711"/>
      <c r="BL41" s="234"/>
      <c r="BM41" s="717" t="s">
        <v>349</v>
      </c>
      <c r="BN41" s="717"/>
      <c r="BO41" s="717"/>
      <c r="BP41" s="717"/>
      <c r="BQ41" s="717"/>
      <c r="BR41" s="717"/>
      <c r="BS41" s="717"/>
      <c r="BT41" s="717"/>
      <c r="BU41" s="718"/>
      <c r="BV41" s="678">
        <v>375</v>
      </c>
      <c r="BW41" s="715"/>
      <c r="BX41" s="715"/>
      <c r="BY41" s="715"/>
      <c r="BZ41" s="715"/>
      <c r="CA41" s="715"/>
      <c r="CB41" s="719"/>
      <c r="CD41" s="707" t="s">
        <v>350</v>
      </c>
      <c r="CE41" s="704"/>
      <c r="CF41" s="704"/>
      <c r="CG41" s="704"/>
      <c r="CH41" s="704"/>
      <c r="CI41" s="704"/>
      <c r="CJ41" s="704"/>
      <c r="CK41" s="704"/>
      <c r="CL41" s="704"/>
      <c r="CM41" s="704"/>
      <c r="CN41" s="704"/>
      <c r="CO41" s="704"/>
      <c r="CP41" s="704"/>
      <c r="CQ41" s="705"/>
      <c r="CR41" s="663" t="s">
        <v>227</v>
      </c>
      <c r="CS41" s="664"/>
      <c r="CT41" s="664"/>
      <c r="CU41" s="664"/>
      <c r="CV41" s="664"/>
      <c r="CW41" s="664"/>
      <c r="CX41" s="664"/>
      <c r="CY41" s="665"/>
      <c r="CZ41" s="668" t="s">
        <v>233</v>
      </c>
      <c r="DA41" s="697"/>
      <c r="DB41" s="697"/>
      <c r="DC41" s="698"/>
      <c r="DD41" s="671" t="s">
        <v>233</v>
      </c>
      <c r="DE41" s="664"/>
      <c r="DF41" s="664"/>
      <c r="DG41" s="664"/>
      <c r="DH41" s="664"/>
      <c r="DI41" s="664"/>
      <c r="DJ41" s="664"/>
      <c r="DK41" s="665"/>
      <c r="DL41" s="672"/>
      <c r="DM41" s="673"/>
      <c r="DN41" s="673"/>
      <c r="DO41" s="673"/>
      <c r="DP41" s="673"/>
      <c r="DQ41" s="673"/>
      <c r="DR41" s="673"/>
      <c r="DS41" s="673"/>
      <c r="DT41" s="673"/>
      <c r="DU41" s="673"/>
      <c r="DV41" s="674"/>
      <c r="DW41" s="657"/>
      <c r="DX41" s="658"/>
      <c r="DY41" s="658"/>
      <c r="DZ41" s="658"/>
      <c r="EA41" s="658"/>
      <c r="EB41" s="658"/>
      <c r="EC41" s="659"/>
    </row>
    <row r="42" spans="2:133" ht="11.25" customHeight="1" x14ac:dyDescent="0.15">
      <c r="B42" s="227" t="s">
        <v>351</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60" t="s">
        <v>352</v>
      </c>
      <c r="CE42" s="661"/>
      <c r="CF42" s="661"/>
      <c r="CG42" s="661"/>
      <c r="CH42" s="661"/>
      <c r="CI42" s="661"/>
      <c r="CJ42" s="661"/>
      <c r="CK42" s="661"/>
      <c r="CL42" s="661"/>
      <c r="CM42" s="661"/>
      <c r="CN42" s="661"/>
      <c r="CO42" s="661"/>
      <c r="CP42" s="661"/>
      <c r="CQ42" s="662"/>
      <c r="CR42" s="663">
        <v>3391986</v>
      </c>
      <c r="CS42" s="666"/>
      <c r="CT42" s="666"/>
      <c r="CU42" s="666"/>
      <c r="CV42" s="666"/>
      <c r="CW42" s="666"/>
      <c r="CX42" s="666"/>
      <c r="CY42" s="667"/>
      <c r="CZ42" s="668">
        <v>21.4</v>
      </c>
      <c r="DA42" s="669"/>
      <c r="DB42" s="669"/>
      <c r="DC42" s="670"/>
      <c r="DD42" s="671">
        <v>307052</v>
      </c>
      <c r="DE42" s="666"/>
      <c r="DF42" s="666"/>
      <c r="DG42" s="666"/>
      <c r="DH42" s="666"/>
      <c r="DI42" s="666"/>
      <c r="DJ42" s="666"/>
      <c r="DK42" s="667"/>
      <c r="DL42" s="672"/>
      <c r="DM42" s="673"/>
      <c r="DN42" s="673"/>
      <c r="DO42" s="673"/>
      <c r="DP42" s="673"/>
      <c r="DQ42" s="673"/>
      <c r="DR42" s="673"/>
      <c r="DS42" s="673"/>
      <c r="DT42" s="673"/>
      <c r="DU42" s="673"/>
      <c r="DV42" s="674"/>
      <c r="DW42" s="657"/>
      <c r="DX42" s="658"/>
      <c r="DY42" s="658"/>
      <c r="DZ42" s="658"/>
      <c r="EA42" s="658"/>
      <c r="EB42" s="658"/>
      <c r="EC42" s="659"/>
    </row>
    <row r="43" spans="2:133" ht="11.25" customHeight="1" x14ac:dyDescent="0.15">
      <c r="B43" s="237" t="s">
        <v>353</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60" t="s">
        <v>354</v>
      </c>
      <c r="CE43" s="661"/>
      <c r="CF43" s="661"/>
      <c r="CG43" s="661"/>
      <c r="CH43" s="661"/>
      <c r="CI43" s="661"/>
      <c r="CJ43" s="661"/>
      <c r="CK43" s="661"/>
      <c r="CL43" s="661"/>
      <c r="CM43" s="661"/>
      <c r="CN43" s="661"/>
      <c r="CO43" s="661"/>
      <c r="CP43" s="661"/>
      <c r="CQ43" s="662"/>
      <c r="CR43" s="663">
        <v>44700</v>
      </c>
      <c r="CS43" s="664"/>
      <c r="CT43" s="664"/>
      <c r="CU43" s="664"/>
      <c r="CV43" s="664"/>
      <c r="CW43" s="664"/>
      <c r="CX43" s="664"/>
      <c r="CY43" s="665"/>
      <c r="CZ43" s="668">
        <v>0.3</v>
      </c>
      <c r="DA43" s="697"/>
      <c r="DB43" s="697"/>
      <c r="DC43" s="698"/>
      <c r="DD43" s="671">
        <v>41727</v>
      </c>
      <c r="DE43" s="664"/>
      <c r="DF43" s="664"/>
      <c r="DG43" s="664"/>
      <c r="DH43" s="664"/>
      <c r="DI43" s="664"/>
      <c r="DJ43" s="664"/>
      <c r="DK43" s="665"/>
      <c r="DL43" s="672"/>
      <c r="DM43" s="673"/>
      <c r="DN43" s="673"/>
      <c r="DO43" s="673"/>
      <c r="DP43" s="673"/>
      <c r="DQ43" s="673"/>
      <c r="DR43" s="673"/>
      <c r="DS43" s="673"/>
      <c r="DT43" s="673"/>
      <c r="DU43" s="673"/>
      <c r="DV43" s="674"/>
      <c r="DW43" s="657"/>
      <c r="DX43" s="658"/>
      <c r="DY43" s="658"/>
      <c r="DZ43" s="658"/>
      <c r="EA43" s="658"/>
      <c r="EB43" s="658"/>
      <c r="EC43" s="659"/>
    </row>
    <row r="44" spans="2:133" ht="11.25" customHeight="1" x14ac:dyDescent="0.15">
      <c r="B44" s="238" t="s">
        <v>355</v>
      </c>
      <c r="CD44" s="691" t="s">
        <v>306</v>
      </c>
      <c r="CE44" s="692"/>
      <c r="CF44" s="660" t="s">
        <v>356</v>
      </c>
      <c r="CG44" s="661"/>
      <c r="CH44" s="661"/>
      <c r="CI44" s="661"/>
      <c r="CJ44" s="661"/>
      <c r="CK44" s="661"/>
      <c r="CL44" s="661"/>
      <c r="CM44" s="661"/>
      <c r="CN44" s="661"/>
      <c r="CO44" s="661"/>
      <c r="CP44" s="661"/>
      <c r="CQ44" s="662"/>
      <c r="CR44" s="663">
        <v>3239001</v>
      </c>
      <c r="CS44" s="666"/>
      <c r="CT44" s="666"/>
      <c r="CU44" s="666"/>
      <c r="CV44" s="666"/>
      <c r="CW44" s="666"/>
      <c r="CX44" s="666"/>
      <c r="CY44" s="667"/>
      <c r="CZ44" s="668">
        <v>20.399999999999999</v>
      </c>
      <c r="DA44" s="669"/>
      <c r="DB44" s="669"/>
      <c r="DC44" s="670"/>
      <c r="DD44" s="671">
        <v>284255</v>
      </c>
      <c r="DE44" s="666"/>
      <c r="DF44" s="666"/>
      <c r="DG44" s="666"/>
      <c r="DH44" s="666"/>
      <c r="DI44" s="666"/>
      <c r="DJ44" s="666"/>
      <c r="DK44" s="667"/>
      <c r="DL44" s="672"/>
      <c r="DM44" s="673"/>
      <c r="DN44" s="673"/>
      <c r="DO44" s="673"/>
      <c r="DP44" s="673"/>
      <c r="DQ44" s="673"/>
      <c r="DR44" s="673"/>
      <c r="DS44" s="673"/>
      <c r="DT44" s="673"/>
      <c r="DU44" s="673"/>
      <c r="DV44" s="674"/>
      <c r="DW44" s="657"/>
      <c r="DX44" s="658"/>
      <c r="DY44" s="658"/>
      <c r="DZ44" s="658"/>
      <c r="EA44" s="658"/>
      <c r="EB44" s="658"/>
      <c r="EC44" s="659"/>
    </row>
    <row r="45" spans="2:133" ht="11.25" customHeight="1" x14ac:dyDescent="0.15">
      <c r="CD45" s="693"/>
      <c r="CE45" s="694"/>
      <c r="CF45" s="660" t="s">
        <v>357</v>
      </c>
      <c r="CG45" s="661"/>
      <c r="CH45" s="661"/>
      <c r="CI45" s="661"/>
      <c r="CJ45" s="661"/>
      <c r="CK45" s="661"/>
      <c r="CL45" s="661"/>
      <c r="CM45" s="661"/>
      <c r="CN45" s="661"/>
      <c r="CO45" s="661"/>
      <c r="CP45" s="661"/>
      <c r="CQ45" s="662"/>
      <c r="CR45" s="663">
        <v>1022522</v>
      </c>
      <c r="CS45" s="664"/>
      <c r="CT45" s="664"/>
      <c r="CU45" s="664"/>
      <c r="CV45" s="664"/>
      <c r="CW45" s="664"/>
      <c r="CX45" s="664"/>
      <c r="CY45" s="665"/>
      <c r="CZ45" s="668">
        <v>6.5</v>
      </c>
      <c r="DA45" s="697"/>
      <c r="DB45" s="697"/>
      <c r="DC45" s="698"/>
      <c r="DD45" s="671">
        <v>22556</v>
      </c>
      <c r="DE45" s="664"/>
      <c r="DF45" s="664"/>
      <c r="DG45" s="664"/>
      <c r="DH45" s="664"/>
      <c r="DI45" s="664"/>
      <c r="DJ45" s="664"/>
      <c r="DK45" s="665"/>
      <c r="DL45" s="672"/>
      <c r="DM45" s="673"/>
      <c r="DN45" s="673"/>
      <c r="DO45" s="673"/>
      <c r="DP45" s="673"/>
      <c r="DQ45" s="673"/>
      <c r="DR45" s="673"/>
      <c r="DS45" s="673"/>
      <c r="DT45" s="673"/>
      <c r="DU45" s="673"/>
      <c r="DV45" s="674"/>
      <c r="DW45" s="657"/>
      <c r="DX45" s="658"/>
      <c r="DY45" s="658"/>
      <c r="DZ45" s="658"/>
      <c r="EA45" s="658"/>
      <c r="EB45" s="658"/>
      <c r="EC45" s="659"/>
    </row>
    <row r="46" spans="2:133" ht="11.25" customHeight="1" x14ac:dyDescent="0.15">
      <c r="CD46" s="693"/>
      <c r="CE46" s="694"/>
      <c r="CF46" s="660" t="s">
        <v>358</v>
      </c>
      <c r="CG46" s="661"/>
      <c r="CH46" s="661"/>
      <c r="CI46" s="661"/>
      <c r="CJ46" s="661"/>
      <c r="CK46" s="661"/>
      <c r="CL46" s="661"/>
      <c r="CM46" s="661"/>
      <c r="CN46" s="661"/>
      <c r="CO46" s="661"/>
      <c r="CP46" s="661"/>
      <c r="CQ46" s="662"/>
      <c r="CR46" s="663">
        <v>2135241</v>
      </c>
      <c r="CS46" s="666"/>
      <c r="CT46" s="666"/>
      <c r="CU46" s="666"/>
      <c r="CV46" s="666"/>
      <c r="CW46" s="666"/>
      <c r="CX46" s="666"/>
      <c r="CY46" s="667"/>
      <c r="CZ46" s="668">
        <v>13.5</v>
      </c>
      <c r="DA46" s="669"/>
      <c r="DB46" s="669"/>
      <c r="DC46" s="670"/>
      <c r="DD46" s="671">
        <v>256966</v>
      </c>
      <c r="DE46" s="666"/>
      <c r="DF46" s="666"/>
      <c r="DG46" s="666"/>
      <c r="DH46" s="666"/>
      <c r="DI46" s="666"/>
      <c r="DJ46" s="666"/>
      <c r="DK46" s="667"/>
      <c r="DL46" s="672"/>
      <c r="DM46" s="673"/>
      <c r="DN46" s="673"/>
      <c r="DO46" s="673"/>
      <c r="DP46" s="673"/>
      <c r="DQ46" s="673"/>
      <c r="DR46" s="673"/>
      <c r="DS46" s="673"/>
      <c r="DT46" s="673"/>
      <c r="DU46" s="673"/>
      <c r="DV46" s="674"/>
      <c r="DW46" s="657"/>
      <c r="DX46" s="658"/>
      <c r="DY46" s="658"/>
      <c r="DZ46" s="658"/>
      <c r="EA46" s="658"/>
      <c r="EB46" s="658"/>
      <c r="EC46" s="659"/>
    </row>
    <row r="47" spans="2:133" ht="11.25" customHeight="1" x14ac:dyDescent="0.15">
      <c r="CD47" s="693"/>
      <c r="CE47" s="694"/>
      <c r="CF47" s="660" t="s">
        <v>359</v>
      </c>
      <c r="CG47" s="661"/>
      <c r="CH47" s="661"/>
      <c r="CI47" s="661"/>
      <c r="CJ47" s="661"/>
      <c r="CK47" s="661"/>
      <c r="CL47" s="661"/>
      <c r="CM47" s="661"/>
      <c r="CN47" s="661"/>
      <c r="CO47" s="661"/>
      <c r="CP47" s="661"/>
      <c r="CQ47" s="662"/>
      <c r="CR47" s="663">
        <v>152985</v>
      </c>
      <c r="CS47" s="664"/>
      <c r="CT47" s="664"/>
      <c r="CU47" s="664"/>
      <c r="CV47" s="664"/>
      <c r="CW47" s="664"/>
      <c r="CX47" s="664"/>
      <c r="CY47" s="665"/>
      <c r="CZ47" s="668">
        <v>1</v>
      </c>
      <c r="DA47" s="697"/>
      <c r="DB47" s="697"/>
      <c r="DC47" s="698"/>
      <c r="DD47" s="671">
        <v>22797</v>
      </c>
      <c r="DE47" s="664"/>
      <c r="DF47" s="664"/>
      <c r="DG47" s="664"/>
      <c r="DH47" s="664"/>
      <c r="DI47" s="664"/>
      <c r="DJ47" s="664"/>
      <c r="DK47" s="665"/>
      <c r="DL47" s="672"/>
      <c r="DM47" s="673"/>
      <c r="DN47" s="673"/>
      <c r="DO47" s="673"/>
      <c r="DP47" s="673"/>
      <c r="DQ47" s="673"/>
      <c r="DR47" s="673"/>
      <c r="DS47" s="673"/>
      <c r="DT47" s="673"/>
      <c r="DU47" s="673"/>
      <c r="DV47" s="674"/>
      <c r="DW47" s="657"/>
      <c r="DX47" s="658"/>
      <c r="DY47" s="658"/>
      <c r="DZ47" s="658"/>
      <c r="EA47" s="658"/>
      <c r="EB47" s="658"/>
      <c r="EC47" s="659"/>
    </row>
    <row r="48" spans="2:133" x14ac:dyDescent="0.15">
      <c r="CD48" s="695"/>
      <c r="CE48" s="696"/>
      <c r="CF48" s="660" t="s">
        <v>360</v>
      </c>
      <c r="CG48" s="661"/>
      <c r="CH48" s="661"/>
      <c r="CI48" s="661"/>
      <c r="CJ48" s="661"/>
      <c r="CK48" s="661"/>
      <c r="CL48" s="661"/>
      <c r="CM48" s="661"/>
      <c r="CN48" s="661"/>
      <c r="CO48" s="661"/>
      <c r="CP48" s="661"/>
      <c r="CQ48" s="662"/>
      <c r="CR48" s="663" t="s">
        <v>227</v>
      </c>
      <c r="CS48" s="666"/>
      <c r="CT48" s="666"/>
      <c r="CU48" s="666"/>
      <c r="CV48" s="666"/>
      <c r="CW48" s="666"/>
      <c r="CX48" s="666"/>
      <c r="CY48" s="667"/>
      <c r="CZ48" s="668" t="s">
        <v>233</v>
      </c>
      <c r="DA48" s="669"/>
      <c r="DB48" s="669"/>
      <c r="DC48" s="670"/>
      <c r="DD48" s="671" t="s">
        <v>233</v>
      </c>
      <c r="DE48" s="666"/>
      <c r="DF48" s="666"/>
      <c r="DG48" s="666"/>
      <c r="DH48" s="666"/>
      <c r="DI48" s="666"/>
      <c r="DJ48" s="666"/>
      <c r="DK48" s="667"/>
      <c r="DL48" s="672"/>
      <c r="DM48" s="673"/>
      <c r="DN48" s="673"/>
      <c r="DO48" s="673"/>
      <c r="DP48" s="673"/>
      <c r="DQ48" s="673"/>
      <c r="DR48" s="673"/>
      <c r="DS48" s="673"/>
      <c r="DT48" s="673"/>
      <c r="DU48" s="673"/>
      <c r="DV48" s="674"/>
      <c r="DW48" s="657"/>
      <c r="DX48" s="658"/>
      <c r="DY48" s="658"/>
      <c r="DZ48" s="658"/>
      <c r="EA48" s="658"/>
      <c r="EB48" s="658"/>
      <c r="EC48" s="659"/>
    </row>
    <row r="49" spans="82:133" ht="11.25" customHeight="1" x14ac:dyDescent="0.15">
      <c r="CD49" s="675" t="s">
        <v>361</v>
      </c>
      <c r="CE49" s="676"/>
      <c r="CF49" s="676"/>
      <c r="CG49" s="676"/>
      <c r="CH49" s="676"/>
      <c r="CI49" s="676"/>
      <c r="CJ49" s="676"/>
      <c r="CK49" s="676"/>
      <c r="CL49" s="676"/>
      <c r="CM49" s="676"/>
      <c r="CN49" s="676"/>
      <c r="CO49" s="676"/>
      <c r="CP49" s="676"/>
      <c r="CQ49" s="677"/>
      <c r="CR49" s="678">
        <v>15844327</v>
      </c>
      <c r="CS49" s="679"/>
      <c r="CT49" s="679"/>
      <c r="CU49" s="679"/>
      <c r="CV49" s="679"/>
      <c r="CW49" s="679"/>
      <c r="CX49" s="679"/>
      <c r="CY49" s="680"/>
      <c r="CZ49" s="681">
        <v>100</v>
      </c>
      <c r="DA49" s="682"/>
      <c r="DB49" s="682"/>
      <c r="DC49" s="683"/>
      <c r="DD49" s="684">
        <v>9426848</v>
      </c>
      <c r="DE49" s="679"/>
      <c r="DF49" s="679"/>
      <c r="DG49" s="679"/>
      <c r="DH49" s="679"/>
      <c r="DI49" s="679"/>
      <c r="DJ49" s="679"/>
      <c r="DK49" s="680"/>
      <c r="DL49" s="685"/>
      <c r="DM49" s="686"/>
      <c r="DN49" s="686"/>
      <c r="DO49" s="686"/>
      <c r="DP49" s="686"/>
      <c r="DQ49" s="686"/>
      <c r="DR49" s="686"/>
      <c r="DS49" s="686"/>
      <c r="DT49" s="686"/>
      <c r="DU49" s="686"/>
      <c r="DV49" s="687"/>
      <c r="DW49" s="688"/>
      <c r="DX49" s="689"/>
      <c r="DY49" s="689"/>
      <c r="DZ49" s="689"/>
      <c r="EA49" s="689"/>
      <c r="EB49" s="689"/>
      <c r="EC49" s="690"/>
    </row>
    <row r="50" spans="82:133" hidden="1" x14ac:dyDescent="0.15"/>
    <row r="51" spans="82:133" hidden="1" x14ac:dyDescent="0.15"/>
    <row r="52" spans="82:133" hidden="1" x14ac:dyDescent="0.15"/>
    <row r="53" spans="82:133" hidden="1" x14ac:dyDescent="0.15"/>
  </sheetData>
  <sheetProtection algorithmName="SHA-512" hashValue="nFuh/4LRHKfbOL66gkN9ED9L+K4VDNaT8aLpZjp+QPazSn8gXrSzFtD3okWVjVKD7DSHUTwSJsd/+wf0xFotzA==" saltValue="vp5xS1hHgiMSnOFmz8CqN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1" t="s">
        <v>363</v>
      </c>
      <c r="DK2" s="1202"/>
      <c r="DL2" s="1202"/>
      <c r="DM2" s="1202"/>
      <c r="DN2" s="1202"/>
      <c r="DO2" s="1203"/>
      <c r="DP2" s="247"/>
      <c r="DQ2" s="1201" t="s">
        <v>364</v>
      </c>
      <c r="DR2" s="1202"/>
      <c r="DS2" s="1202"/>
      <c r="DT2" s="1202"/>
      <c r="DU2" s="1202"/>
      <c r="DV2" s="1202"/>
      <c r="DW2" s="1202"/>
      <c r="DX2" s="1202"/>
      <c r="DY2" s="1202"/>
      <c r="DZ2" s="1203"/>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4" t="s">
        <v>365</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0"/>
      <c r="BA4" s="250"/>
      <c r="BB4" s="250"/>
      <c r="BC4" s="250"/>
      <c r="BD4" s="250"/>
      <c r="BE4" s="251"/>
      <c r="BF4" s="251"/>
      <c r="BG4" s="251"/>
      <c r="BH4" s="251"/>
      <c r="BI4" s="251"/>
      <c r="BJ4" s="251"/>
      <c r="BK4" s="251"/>
      <c r="BL4" s="251"/>
      <c r="BM4" s="251"/>
      <c r="BN4" s="251"/>
      <c r="BO4" s="251"/>
      <c r="BP4" s="251"/>
      <c r="BQ4" s="250" t="s">
        <v>366</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6" t="s">
        <v>367</v>
      </c>
      <c r="B5" s="1087"/>
      <c r="C5" s="1087"/>
      <c r="D5" s="1087"/>
      <c r="E5" s="1087"/>
      <c r="F5" s="1087"/>
      <c r="G5" s="1087"/>
      <c r="H5" s="1087"/>
      <c r="I5" s="1087"/>
      <c r="J5" s="1087"/>
      <c r="K5" s="1087"/>
      <c r="L5" s="1087"/>
      <c r="M5" s="1087"/>
      <c r="N5" s="1087"/>
      <c r="O5" s="1087"/>
      <c r="P5" s="1088"/>
      <c r="Q5" s="1092" t="s">
        <v>368</v>
      </c>
      <c r="R5" s="1093"/>
      <c r="S5" s="1093"/>
      <c r="T5" s="1093"/>
      <c r="U5" s="1094"/>
      <c r="V5" s="1092" t="s">
        <v>369</v>
      </c>
      <c r="W5" s="1093"/>
      <c r="X5" s="1093"/>
      <c r="Y5" s="1093"/>
      <c r="Z5" s="1094"/>
      <c r="AA5" s="1092" t="s">
        <v>370</v>
      </c>
      <c r="AB5" s="1093"/>
      <c r="AC5" s="1093"/>
      <c r="AD5" s="1093"/>
      <c r="AE5" s="1093"/>
      <c r="AF5" s="1204" t="s">
        <v>371</v>
      </c>
      <c r="AG5" s="1093"/>
      <c r="AH5" s="1093"/>
      <c r="AI5" s="1093"/>
      <c r="AJ5" s="1108"/>
      <c r="AK5" s="1093" t="s">
        <v>372</v>
      </c>
      <c r="AL5" s="1093"/>
      <c r="AM5" s="1093"/>
      <c r="AN5" s="1093"/>
      <c r="AO5" s="1094"/>
      <c r="AP5" s="1092" t="s">
        <v>373</v>
      </c>
      <c r="AQ5" s="1093"/>
      <c r="AR5" s="1093"/>
      <c r="AS5" s="1093"/>
      <c r="AT5" s="1094"/>
      <c r="AU5" s="1092" t="s">
        <v>374</v>
      </c>
      <c r="AV5" s="1093"/>
      <c r="AW5" s="1093"/>
      <c r="AX5" s="1093"/>
      <c r="AY5" s="1108"/>
      <c r="AZ5" s="254"/>
      <c r="BA5" s="254"/>
      <c r="BB5" s="254"/>
      <c r="BC5" s="254"/>
      <c r="BD5" s="254"/>
      <c r="BE5" s="255"/>
      <c r="BF5" s="255"/>
      <c r="BG5" s="255"/>
      <c r="BH5" s="255"/>
      <c r="BI5" s="255"/>
      <c r="BJ5" s="255"/>
      <c r="BK5" s="255"/>
      <c r="BL5" s="255"/>
      <c r="BM5" s="255"/>
      <c r="BN5" s="255"/>
      <c r="BO5" s="255"/>
      <c r="BP5" s="255"/>
      <c r="BQ5" s="1086" t="s">
        <v>375</v>
      </c>
      <c r="BR5" s="1087"/>
      <c r="BS5" s="1087"/>
      <c r="BT5" s="1087"/>
      <c r="BU5" s="1087"/>
      <c r="BV5" s="1087"/>
      <c r="BW5" s="1087"/>
      <c r="BX5" s="1087"/>
      <c r="BY5" s="1087"/>
      <c r="BZ5" s="1087"/>
      <c r="CA5" s="1087"/>
      <c r="CB5" s="1087"/>
      <c r="CC5" s="1087"/>
      <c r="CD5" s="1087"/>
      <c r="CE5" s="1087"/>
      <c r="CF5" s="1087"/>
      <c r="CG5" s="1088"/>
      <c r="CH5" s="1092" t="s">
        <v>376</v>
      </c>
      <c r="CI5" s="1093"/>
      <c r="CJ5" s="1093"/>
      <c r="CK5" s="1093"/>
      <c r="CL5" s="1094"/>
      <c r="CM5" s="1092" t="s">
        <v>377</v>
      </c>
      <c r="CN5" s="1093"/>
      <c r="CO5" s="1093"/>
      <c r="CP5" s="1093"/>
      <c r="CQ5" s="1094"/>
      <c r="CR5" s="1092" t="s">
        <v>378</v>
      </c>
      <c r="CS5" s="1093"/>
      <c r="CT5" s="1093"/>
      <c r="CU5" s="1093"/>
      <c r="CV5" s="1094"/>
      <c r="CW5" s="1092" t="s">
        <v>379</v>
      </c>
      <c r="CX5" s="1093"/>
      <c r="CY5" s="1093"/>
      <c r="CZ5" s="1093"/>
      <c r="DA5" s="1094"/>
      <c r="DB5" s="1092" t="s">
        <v>380</v>
      </c>
      <c r="DC5" s="1093"/>
      <c r="DD5" s="1093"/>
      <c r="DE5" s="1093"/>
      <c r="DF5" s="1094"/>
      <c r="DG5" s="1189" t="s">
        <v>381</v>
      </c>
      <c r="DH5" s="1190"/>
      <c r="DI5" s="1190"/>
      <c r="DJ5" s="1190"/>
      <c r="DK5" s="1191"/>
      <c r="DL5" s="1189" t="s">
        <v>382</v>
      </c>
      <c r="DM5" s="1190"/>
      <c r="DN5" s="1190"/>
      <c r="DO5" s="1190"/>
      <c r="DP5" s="1191"/>
      <c r="DQ5" s="1092" t="s">
        <v>383</v>
      </c>
      <c r="DR5" s="1093"/>
      <c r="DS5" s="1093"/>
      <c r="DT5" s="1093"/>
      <c r="DU5" s="1094"/>
      <c r="DV5" s="1092" t="s">
        <v>374</v>
      </c>
      <c r="DW5" s="1093"/>
      <c r="DX5" s="1093"/>
      <c r="DY5" s="1093"/>
      <c r="DZ5" s="1108"/>
      <c r="EA5" s="252"/>
    </row>
    <row r="6" spans="1:131" s="253"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50"/>
      <c r="BA6" s="250"/>
      <c r="BB6" s="250"/>
      <c r="BC6" s="250"/>
      <c r="BD6" s="250"/>
      <c r="BE6" s="251"/>
      <c r="BF6" s="251"/>
      <c r="BG6" s="251"/>
      <c r="BH6" s="251"/>
      <c r="BI6" s="251"/>
      <c r="BJ6" s="251"/>
      <c r="BK6" s="251"/>
      <c r="BL6" s="251"/>
      <c r="BM6" s="251"/>
      <c r="BN6" s="251"/>
      <c r="BO6" s="251"/>
      <c r="BP6" s="251"/>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2"/>
    </row>
    <row r="7" spans="1:131" s="253" customFormat="1" ht="26.25" customHeight="1" thickTop="1" x14ac:dyDescent="0.15">
      <c r="A7" s="256">
        <v>1</v>
      </c>
      <c r="B7" s="1141" t="s">
        <v>384</v>
      </c>
      <c r="C7" s="1142"/>
      <c r="D7" s="1142"/>
      <c r="E7" s="1142"/>
      <c r="F7" s="1142"/>
      <c r="G7" s="1142"/>
      <c r="H7" s="1142"/>
      <c r="I7" s="1142"/>
      <c r="J7" s="1142"/>
      <c r="K7" s="1142"/>
      <c r="L7" s="1142"/>
      <c r="M7" s="1142"/>
      <c r="N7" s="1142"/>
      <c r="O7" s="1142"/>
      <c r="P7" s="1143"/>
      <c r="Q7" s="1195">
        <v>16055</v>
      </c>
      <c r="R7" s="1196"/>
      <c r="S7" s="1196"/>
      <c r="T7" s="1196"/>
      <c r="U7" s="1196"/>
      <c r="V7" s="1196">
        <v>15820</v>
      </c>
      <c r="W7" s="1196"/>
      <c r="X7" s="1196"/>
      <c r="Y7" s="1196"/>
      <c r="Z7" s="1196"/>
      <c r="AA7" s="1196">
        <v>235</v>
      </c>
      <c r="AB7" s="1196"/>
      <c r="AC7" s="1196"/>
      <c r="AD7" s="1196"/>
      <c r="AE7" s="1197"/>
      <c r="AF7" s="1198">
        <v>182</v>
      </c>
      <c r="AG7" s="1199"/>
      <c r="AH7" s="1199"/>
      <c r="AI7" s="1199"/>
      <c r="AJ7" s="1200"/>
      <c r="AK7" s="1182">
        <v>137</v>
      </c>
      <c r="AL7" s="1183"/>
      <c r="AM7" s="1183"/>
      <c r="AN7" s="1183"/>
      <c r="AO7" s="1183"/>
      <c r="AP7" s="1183">
        <v>23083</v>
      </c>
      <c r="AQ7" s="1183"/>
      <c r="AR7" s="1183"/>
      <c r="AS7" s="1183"/>
      <c r="AT7" s="1183"/>
      <c r="AU7" s="1184"/>
      <c r="AV7" s="1184"/>
      <c r="AW7" s="1184"/>
      <c r="AX7" s="1184"/>
      <c r="AY7" s="1185"/>
      <c r="AZ7" s="250"/>
      <c r="BA7" s="250"/>
      <c r="BB7" s="250"/>
      <c r="BC7" s="250"/>
      <c r="BD7" s="250"/>
      <c r="BE7" s="251"/>
      <c r="BF7" s="251"/>
      <c r="BG7" s="251"/>
      <c r="BH7" s="251"/>
      <c r="BI7" s="251"/>
      <c r="BJ7" s="251"/>
      <c r="BK7" s="251"/>
      <c r="BL7" s="251"/>
      <c r="BM7" s="251"/>
      <c r="BN7" s="251"/>
      <c r="BO7" s="251"/>
      <c r="BP7" s="251"/>
      <c r="BQ7" s="257">
        <v>1</v>
      </c>
      <c r="BR7" s="258"/>
      <c r="BS7" s="1186" t="s">
        <v>595</v>
      </c>
      <c r="BT7" s="1187"/>
      <c r="BU7" s="1187"/>
      <c r="BV7" s="1187"/>
      <c r="BW7" s="1187"/>
      <c r="BX7" s="1187"/>
      <c r="BY7" s="1187"/>
      <c r="BZ7" s="1187"/>
      <c r="CA7" s="1187"/>
      <c r="CB7" s="1187"/>
      <c r="CC7" s="1187"/>
      <c r="CD7" s="1187"/>
      <c r="CE7" s="1187"/>
      <c r="CF7" s="1187"/>
      <c r="CG7" s="1188"/>
      <c r="CH7" s="1179">
        <v>1</v>
      </c>
      <c r="CI7" s="1180"/>
      <c r="CJ7" s="1180"/>
      <c r="CK7" s="1180"/>
      <c r="CL7" s="1181"/>
      <c r="CM7" s="1179">
        <v>144</v>
      </c>
      <c r="CN7" s="1180"/>
      <c r="CO7" s="1180"/>
      <c r="CP7" s="1180"/>
      <c r="CQ7" s="1181"/>
      <c r="CR7" s="1179">
        <v>185</v>
      </c>
      <c r="CS7" s="1180"/>
      <c r="CT7" s="1180"/>
      <c r="CU7" s="1180"/>
      <c r="CV7" s="1181"/>
      <c r="CW7" s="1179" t="s">
        <v>598</v>
      </c>
      <c r="CX7" s="1180"/>
      <c r="CY7" s="1180"/>
      <c r="CZ7" s="1180"/>
      <c r="DA7" s="1181"/>
      <c r="DB7" s="1179" t="s">
        <v>598</v>
      </c>
      <c r="DC7" s="1180"/>
      <c r="DD7" s="1180"/>
      <c r="DE7" s="1180"/>
      <c r="DF7" s="1181"/>
      <c r="DG7" s="1179" t="s">
        <v>598</v>
      </c>
      <c r="DH7" s="1180"/>
      <c r="DI7" s="1180"/>
      <c r="DJ7" s="1180"/>
      <c r="DK7" s="1181"/>
      <c r="DL7" s="1179" t="s">
        <v>598</v>
      </c>
      <c r="DM7" s="1180"/>
      <c r="DN7" s="1180"/>
      <c r="DO7" s="1180"/>
      <c r="DP7" s="1181"/>
      <c r="DQ7" s="1179" t="s">
        <v>598</v>
      </c>
      <c r="DR7" s="1180"/>
      <c r="DS7" s="1180"/>
      <c r="DT7" s="1180"/>
      <c r="DU7" s="1181"/>
      <c r="DV7" s="1206"/>
      <c r="DW7" s="1207"/>
      <c r="DX7" s="1207"/>
      <c r="DY7" s="1207"/>
      <c r="DZ7" s="1208"/>
      <c r="EA7" s="252"/>
    </row>
    <row r="8" spans="1:131" s="253" customFormat="1" ht="26.25" customHeight="1" x14ac:dyDescent="0.15">
      <c r="A8" s="259">
        <v>2</v>
      </c>
      <c r="B8" s="1128" t="s">
        <v>385</v>
      </c>
      <c r="C8" s="1129"/>
      <c r="D8" s="1129"/>
      <c r="E8" s="1129"/>
      <c r="F8" s="1129"/>
      <c r="G8" s="1129"/>
      <c r="H8" s="1129"/>
      <c r="I8" s="1129"/>
      <c r="J8" s="1129"/>
      <c r="K8" s="1129"/>
      <c r="L8" s="1129"/>
      <c r="M8" s="1129"/>
      <c r="N8" s="1129"/>
      <c r="O8" s="1129"/>
      <c r="P8" s="1130"/>
      <c r="Q8" s="1134">
        <v>37</v>
      </c>
      <c r="R8" s="1135"/>
      <c r="S8" s="1135"/>
      <c r="T8" s="1135"/>
      <c r="U8" s="1135"/>
      <c r="V8" s="1135">
        <v>36</v>
      </c>
      <c r="W8" s="1135"/>
      <c r="X8" s="1135"/>
      <c r="Y8" s="1135"/>
      <c r="Z8" s="1135"/>
      <c r="AA8" s="1135">
        <v>1</v>
      </c>
      <c r="AB8" s="1135"/>
      <c r="AC8" s="1135"/>
      <c r="AD8" s="1135"/>
      <c r="AE8" s="1136"/>
      <c r="AF8" s="1110">
        <v>1</v>
      </c>
      <c r="AG8" s="1111"/>
      <c r="AH8" s="1111"/>
      <c r="AI8" s="1111"/>
      <c r="AJ8" s="1112"/>
      <c r="AK8" s="1177">
        <v>17</v>
      </c>
      <c r="AL8" s="1178"/>
      <c r="AM8" s="1178"/>
      <c r="AN8" s="1178"/>
      <c r="AO8" s="1178"/>
      <c r="AP8" s="1178">
        <v>5</v>
      </c>
      <c r="AQ8" s="1178"/>
      <c r="AR8" s="1178"/>
      <c r="AS8" s="1178"/>
      <c r="AT8" s="1178"/>
      <c r="AU8" s="1175"/>
      <c r="AV8" s="1175"/>
      <c r="AW8" s="1175"/>
      <c r="AX8" s="1175"/>
      <c r="AY8" s="1176"/>
      <c r="AZ8" s="250"/>
      <c r="BA8" s="250"/>
      <c r="BB8" s="250"/>
      <c r="BC8" s="250"/>
      <c r="BD8" s="250"/>
      <c r="BE8" s="251"/>
      <c r="BF8" s="251"/>
      <c r="BG8" s="251"/>
      <c r="BH8" s="251"/>
      <c r="BI8" s="251"/>
      <c r="BJ8" s="251"/>
      <c r="BK8" s="251"/>
      <c r="BL8" s="251"/>
      <c r="BM8" s="251"/>
      <c r="BN8" s="251"/>
      <c r="BO8" s="251"/>
      <c r="BP8" s="251"/>
      <c r="BQ8" s="260">
        <v>2</v>
      </c>
      <c r="BR8" s="261"/>
      <c r="BS8" s="1105" t="s">
        <v>596</v>
      </c>
      <c r="BT8" s="1106"/>
      <c r="BU8" s="1106"/>
      <c r="BV8" s="1106"/>
      <c r="BW8" s="1106"/>
      <c r="BX8" s="1106"/>
      <c r="BY8" s="1106"/>
      <c r="BZ8" s="1106"/>
      <c r="CA8" s="1106"/>
      <c r="CB8" s="1106"/>
      <c r="CC8" s="1106"/>
      <c r="CD8" s="1106"/>
      <c r="CE8" s="1106"/>
      <c r="CF8" s="1106"/>
      <c r="CG8" s="1107"/>
      <c r="CH8" s="1080">
        <v>4</v>
      </c>
      <c r="CI8" s="1081"/>
      <c r="CJ8" s="1081"/>
      <c r="CK8" s="1081"/>
      <c r="CL8" s="1082"/>
      <c r="CM8" s="1080">
        <v>79</v>
      </c>
      <c r="CN8" s="1081"/>
      <c r="CO8" s="1081"/>
      <c r="CP8" s="1081"/>
      <c r="CQ8" s="1082"/>
      <c r="CR8" s="1080">
        <v>112</v>
      </c>
      <c r="CS8" s="1081"/>
      <c r="CT8" s="1081"/>
      <c r="CU8" s="1081"/>
      <c r="CV8" s="1082"/>
      <c r="CW8" s="1080">
        <v>2</v>
      </c>
      <c r="CX8" s="1081"/>
      <c r="CY8" s="1081"/>
      <c r="CZ8" s="1081"/>
      <c r="DA8" s="1082"/>
      <c r="DB8" s="1080" t="s">
        <v>598</v>
      </c>
      <c r="DC8" s="1081"/>
      <c r="DD8" s="1081"/>
      <c r="DE8" s="1081"/>
      <c r="DF8" s="1082"/>
      <c r="DG8" s="1080" t="s">
        <v>598</v>
      </c>
      <c r="DH8" s="1081"/>
      <c r="DI8" s="1081"/>
      <c r="DJ8" s="1081"/>
      <c r="DK8" s="1082"/>
      <c r="DL8" s="1080" t="s">
        <v>598</v>
      </c>
      <c r="DM8" s="1081"/>
      <c r="DN8" s="1081"/>
      <c r="DO8" s="1081"/>
      <c r="DP8" s="1082"/>
      <c r="DQ8" s="1080" t="s">
        <v>598</v>
      </c>
      <c r="DR8" s="1081"/>
      <c r="DS8" s="1081"/>
      <c r="DT8" s="1081"/>
      <c r="DU8" s="1082"/>
      <c r="DV8" s="1083"/>
      <c r="DW8" s="1084"/>
      <c r="DX8" s="1084"/>
      <c r="DY8" s="1084"/>
      <c r="DZ8" s="1085"/>
      <c r="EA8" s="252"/>
    </row>
    <row r="9" spans="1:131" s="253" customFormat="1" ht="26.25" customHeight="1" x14ac:dyDescent="0.15">
      <c r="A9" s="259">
        <v>3</v>
      </c>
      <c r="B9" s="1128" t="s">
        <v>386</v>
      </c>
      <c r="C9" s="1129"/>
      <c r="D9" s="1129"/>
      <c r="E9" s="1129"/>
      <c r="F9" s="1129"/>
      <c r="G9" s="1129"/>
      <c r="H9" s="1129"/>
      <c r="I9" s="1129"/>
      <c r="J9" s="1129"/>
      <c r="K9" s="1129"/>
      <c r="L9" s="1129"/>
      <c r="M9" s="1129"/>
      <c r="N9" s="1129"/>
      <c r="O9" s="1129"/>
      <c r="P9" s="1130"/>
      <c r="Q9" s="1134">
        <v>9</v>
      </c>
      <c r="R9" s="1135"/>
      <c r="S9" s="1135"/>
      <c r="T9" s="1135"/>
      <c r="U9" s="1135"/>
      <c r="V9" s="1135">
        <v>9</v>
      </c>
      <c r="W9" s="1135"/>
      <c r="X9" s="1135"/>
      <c r="Y9" s="1135"/>
      <c r="Z9" s="1135"/>
      <c r="AA9" s="1135">
        <v>0</v>
      </c>
      <c r="AB9" s="1135"/>
      <c r="AC9" s="1135"/>
      <c r="AD9" s="1135"/>
      <c r="AE9" s="1136"/>
      <c r="AF9" s="1110">
        <v>0</v>
      </c>
      <c r="AG9" s="1111"/>
      <c r="AH9" s="1111"/>
      <c r="AI9" s="1111"/>
      <c r="AJ9" s="1112"/>
      <c r="AK9" s="1177">
        <v>3</v>
      </c>
      <c r="AL9" s="1178"/>
      <c r="AM9" s="1178"/>
      <c r="AN9" s="1178"/>
      <c r="AO9" s="1178"/>
      <c r="AP9" s="1178">
        <v>0</v>
      </c>
      <c r="AQ9" s="1178"/>
      <c r="AR9" s="1178"/>
      <c r="AS9" s="1178"/>
      <c r="AT9" s="1178"/>
      <c r="AU9" s="1175"/>
      <c r="AV9" s="1175"/>
      <c r="AW9" s="1175"/>
      <c r="AX9" s="1175"/>
      <c r="AY9" s="1176"/>
      <c r="AZ9" s="250"/>
      <c r="BA9" s="250"/>
      <c r="BB9" s="250"/>
      <c r="BC9" s="250"/>
      <c r="BD9" s="250"/>
      <c r="BE9" s="251"/>
      <c r="BF9" s="251"/>
      <c r="BG9" s="251"/>
      <c r="BH9" s="251"/>
      <c r="BI9" s="251"/>
      <c r="BJ9" s="251"/>
      <c r="BK9" s="251"/>
      <c r="BL9" s="251"/>
      <c r="BM9" s="251"/>
      <c r="BN9" s="251"/>
      <c r="BO9" s="251"/>
      <c r="BP9" s="251"/>
      <c r="BQ9" s="260">
        <v>3</v>
      </c>
      <c r="BR9" s="261"/>
      <c r="BS9" s="1105" t="s">
        <v>597</v>
      </c>
      <c r="BT9" s="1106"/>
      <c r="BU9" s="1106"/>
      <c r="BV9" s="1106"/>
      <c r="BW9" s="1106"/>
      <c r="BX9" s="1106"/>
      <c r="BY9" s="1106"/>
      <c r="BZ9" s="1106"/>
      <c r="CA9" s="1106"/>
      <c r="CB9" s="1106"/>
      <c r="CC9" s="1106"/>
      <c r="CD9" s="1106"/>
      <c r="CE9" s="1106"/>
      <c r="CF9" s="1106"/>
      <c r="CG9" s="1107"/>
      <c r="CH9" s="1080">
        <v>0</v>
      </c>
      <c r="CI9" s="1081"/>
      <c r="CJ9" s="1081"/>
      <c r="CK9" s="1081"/>
      <c r="CL9" s="1082"/>
      <c r="CM9" s="1080">
        <v>33</v>
      </c>
      <c r="CN9" s="1081"/>
      <c r="CO9" s="1081"/>
      <c r="CP9" s="1081"/>
      <c r="CQ9" s="1082"/>
      <c r="CR9" s="1080">
        <v>30</v>
      </c>
      <c r="CS9" s="1081"/>
      <c r="CT9" s="1081"/>
      <c r="CU9" s="1081"/>
      <c r="CV9" s="1082"/>
      <c r="CW9" s="1080">
        <v>24</v>
      </c>
      <c r="CX9" s="1081"/>
      <c r="CY9" s="1081"/>
      <c r="CZ9" s="1081"/>
      <c r="DA9" s="1082"/>
      <c r="DB9" s="1080" t="s">
        <v>598</v>
      </c>
      <c r="DC9" s="1081"/>
      <c r="DD9" s="1081"/>
      <c r="DE9" s="1081"/>
      <c r="DF9" s="1082"/>
      <c r="DG9" s="1080" t="s">
        <v>598</v>
      </c>
      <c r="DH9" s="1081"/>
      <c r="DI9" s="1081"/>
      <c r="DJ9" s="1081"/>
      <c r="DK9" s="1082"/>
      <c r="DL9" s="1080" t="s">
        <v>598</v>
      </c>
      <c r="DM9" s="1081"/>
      <c r="DN9" s="1081"/>
      <c r="DO9" s="1081"/>
      <c r="DP9" s="1082"/>
      <c r="DQ9" s="1080" t="s">
        <v>598</v>
      </c>
      <c r="DR9" s="1081"/>
      <c r="DS9" s="1081"/>
      <c r="DT9" s="1081"/>
      <c r="DU9" s="1082"/>
      <c r="DV9" s="1083"/>
      <c r="DW9" s="1084"/>
      <c r="DX9" s="1084"/>
      <c r="DY9" s="1084"/>
      <c r="DZ9" s="1085"/>
      <c r="EA9" s="252"/>
    </row>
    <row r="10" spans="1:131" s="253" customFormat="1" ht="26.25" customHeight="1" x14ac:dyDescent="0.15">
      <c r="A10" s="259">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7"/>
      <c r="AL10" s="1178"/>
      <c r="AM10" s="1178"/>
      <c r="AN10" s="1178"/>
      <c r="AO10" s="1178"/>
      <c r="AP10" s="1178"/>
      <c r="AQ10" s="1178"/>
      <c r="AR10" s="1178"/>
      <c r="AS10" s="1178"/>
      <c r="AT10" s="1178"/>
      <c r="AU10" s="1175"/>
      <c r="AV10" s="1175"/>
      <c r="AW10" s="1175"/>
      <c r="AX10" s="1175"/>
      <c r="AY10" s="1176"/>
      <c r="AZ10" s="250"/>
      <c r="BA10" s="250"/>
      <c r="BB10" s="250"/>
      <c r="BC10" s="250"/>
      <c r="BD10" s="250"/>
      <c r="BE10" s="251"/>
      <c r="BF10" s="251"/>
      <c r="BG10" s="251"/>
      <c r="BH10" s="251"/>
      <c r="BI10" s="251"/>
      <c r="BJ10" s="251"/>
      <c r="BK10" s="251"/>
      <c r="BL10" s="251"/>
      <c r="BM10" s="251"/>
      <c r="BN10" s="251"/>
      <c r="BO10" s="251"/>
      <c r="BP10" s="251"/>
      <c r="BQ10" s="260">
        <v>4</v>
      </c>
      <c r="BR10" s="261"/>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2"/>
    </row>
    <row r="11" spans="1:131" s="253" customFormat="1" ht="26.25" customHeight="1" x14ac:dyDescent="0.15">
      <c r="A11" s="259">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50"/>
      <c r="BA11" s="250"/>
      <c r="BB11" s="250"/>
      <c r="BC11" s="250"/>
      <c r="BD11" s="250"/>
      <c r="BE11" s="251"/>
      <c r="BF11" s="251"/>
      <c r="BG11" s="251"/>
      <c r="BH11" s="251"/>
      <c r="BI11" s="251"/>
      <c r="BJ11" s="251"/>
      <c r="BK11" s="251"/>
      <c r="BL11" s="251"/>
      <c r="BM11" s="251"/>
      <c r="BN11" s="251"/>
      <c r="BO11" s="251"/>
      <c r="BP11" s="251"/>
      <c r="BQ11" s="260">
        <v>5</v>
      </c>
      <c r="BR11" s="261"/>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2"/>
    </row>
    <row r="12" spans="1:131" s="253" customFormat="1" ht="26.25" customHeight="1" x14ac:dyDescent="0.15">
      <c r="A12" s="259">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50"/>
      <c r="BA12" s="250"/>
      <c r="BB12" s="250"/>
      <c r="BC12" s="250"/>
      <c r="BD12" s="250"/>
      <c r="BE12" s="251"/>
      <c r="BF12" s="251"/>
      <c r="BG12" s="251"/>
      <c r="BH12" s="251"/>
      <c r="BI12" s="251"/>
      <c r="BJ12" s="251"/>
      <c r="BK12" s="251"/>
      <c r="BL12" s="251"/>
      <c r="BM12" s="251"/>
      <c r="BN12" s="251"/>
      <c r="BO12" s="251"/>
      <c r="BP12" s="251"/>
      <c r="BQ12" s="260">
        <v>6</v>
      </c>
      <c r="BR12" s="261"/>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2"/>
    </row>
    <row r="13" spans="1:131" s="253" customFormat="1" ht="26.25" customHeight="1" x14ac:dyDescent="0.15">
      <c r="A13" s="259">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50"/>
      <c r="BA13" s="250"/>
      <c r="BB13" s="250"/>
      <c r="BC13" s="250"/>
      <c r="BD13" s="250"/>
      <c r="BE13" s="251"/>
      <c r="BF13" s="251"/>
      <c r="BG13" s="251"/>
      <c r="BH13" s="251"/>
      <c r="BI13" s="251"/>
      <c r="BJ13" s="251"/>
      <c r="BK13" s="251"/>
      <c r="BL13" s="251"/>
      <c r="BM13" s="251"/>
      <c r="BN13" s="251"/>
      <c r="BO13" s="251"/>
      <c r="BP13" s="251"/>
      <c r="BQ13" s="260">
        <v>7</v>
      </c>
      <c r="BR13" s="261"/>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2"/>
    </row>
    <row r="14" spans="1:131" s="253" customFormat="1" ht="26.25" customHeight="1" x14ac:dyDescent="0.15">
      <c r="A14" s="259">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50"/>
      <c r="BA14" s="250"/>
      <c r="BB14" s="250"/>
      <c r="BC14" s="250"/>
      <c r="BD14" s="250"/>
      <c r="BE14" s="251"/>
      <c r="BF14" s="251"/>
      <c r="BG14" s="251"/>
      <c r="BH14" s="251"/>
      <c r="BI14" s="251"/>
      <c r="BJ14" s="251"/>
      <c r="BK14" s="251"/>
      <c r="BL14" s="251"/>
      <c r="BM14" s="251"/>
      <c r="BN14" s="251"/>
      <c r="BO14" s="251"/>
      <c r="BP14" s="251"/>
      <c r="BQ14" s="260">
        <v>8</v>
      </c>
      <c r="BR14" s="261"/>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2"/>
    </row>
    <row r="15" spans="1:131" s="253" customFormat="1" ht="26.25" customHeight="1" x14ac:dyDescent="0.15">
      <c r="A15" s="259">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50"/>
      <c r="BA15" s="250"/>
      <c r="BB15" s="250"/>
      <c r="BC15" s="250"/>
      <c r="BD15" s="250"/>
      <c r="BE15" s="251"/>
      <c r="BF15" s="251"/>
      <c r="BG15" s="251"/>
      <c r="BH15" s="251"/>
      <c r="BI15" s="251"/>
      <c r="BJ15" s="251"/>
      <c r="BK15" s="251"/>
      <c r="BL15" s="251"/>
      <c r="BM15" s="251"/>
      <c r="BN15" s="251"/>
      <c r="BO15" s="251"/>
      <c r="BP15" s="251"/>
      <c r="BQ15" s="260">
        <v>9</v>
      </c>
      <c r="BR15" s="261"/>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2"/>
    </row>
    <row r="16" spans="1:131" s="253" customFormat="1" ht="26.25" customHeight="1" x14ac:dyDescent="0.15">
      <c r="A16" s="259">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50"/>
      <c r="BA16" s="250"/>
      <c r="BB16" s="250"/>
      <c r="BC16" s="250"/>
      <c r="BD16" s="250"/>
      <c r="BE16" s="251"/>
      <c r="BF16" s="251"/>
      <c r="BG16" s="251"/>
      <c r="BH16" s="251"/>
      <c r="BI16" s="251"/>
      <c r="BJ16" s="251"/>
      <c r="BK16" s="251"/>
      <c r="BL16" s="251"/>
      <c r="BM16" s="251"/>
      <c r="BN16" s="251"/>
      <c r="BO16" s="251"/>
      <c r="BP16" s="251"/>
      <c r="BQ16" s="260">
        <v>10</v>
      </c>
      <c r="BR16" s="261"/>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2"/>
    </row>
    <row r="17" spans="1:131" s="253" customFormat="1" ht="26.25" customHeight="1" x14ac:dyDescent="0.15">
      <c r="A17" s="259">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50"/>
      <c r="BA17" s="250"/>
      <c r="BB17" s="250"/>
      <c r="BC17" s="250"/>
      <c r="BD17" s="250"/>
      <c r="BE17" s="251"/>
      <c r="BF17" s="251"/>
      <c r="BG17" s="251"/>
      <c r="BH17" s="251"/>
      <c r="BI17" s="251"/>
      <c r="BJ17" s="251"/>
      <c r="BK17" s="251"/>
      <c r="BL17" s="251"/>
      <c r="BM17" s="251"/>
      <c r="BN17" s="251"/>
      <c r="BO17" s="251"/>
      <c r="BP17" s="251"/>
      <c r="BQ17" s="260">
        <v>11</v>
      </c>
      <c r="BR17" s="261"/>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2"/>
    </row>
    <row r="18" spans="1:131" s="253" customFormat="1" ht="26.25" customHeight="1" x14ac:dyDescent="0.15">
      <c r="A18" s="259">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50"/>
      <c r="BA18" s="250"/>
      <c r="BB18" s="250"/>
      <c r="BC18" s="250"/>
      <c r="BD18" s="250"/>
      <c r="BE18" s="251"/>
      <c r="BF18" s="251"/>
      <c r="BG18" s="251"/>
      <c r="BH18" s="251"/>
      <c r="BI18" s="251"/>
      <c r="BJ18" s="251"/>
      <c r="BK18" s="251"/>
      <c r="BL18" s="251"/>
      <c r="BM18" s="251"/>
      <c r="BN18" s="251"/>
      <c r="BO18" s="251"/>
      <c r="BP18" s="251"/>
      <c r="BQ18" s="260">
        <v>12</v>
      </c>
      <c r="BR18" s="261"/>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2"/>
    </row>
    <row r="19" spans="1:131" s="253" customFormat="1" ht="26.25" customHeight="1" x14ac:dyDescent="0.15">
      <c r="A19" s="259">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50"/>
      <c r="BA19" s="250"/>
      <c r="BB19" s="250"/>
      <c r="BC19" s="250"/>
      <c r="BD19" s="250"/>
      <c r="BE19" s="251"/>
      <c r="BF19" s="251"/>
      <c r="BG19" s="251"/>
      <c r="BH19" s="251"/>
      <c r="BI19" s="251"/>
      <c r="BJ19" s="251"/>
      <c r="BK19" s="251"/>
      <c r="BL19" s="251"/>
      <c r="BM19" s="251"/>
      <c r="BN19" s="251"/>
      <c r="BO19" s="251"/>
      <c r="BP19" s="251"/>
      <c r="BQ19" s="260">
        <v>13</v>
      </c>
      <c r="BR19" s="261"/>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2"/>
    </row>
    <row r="20" spans="1:131" s="253" customFormat="1" ht="26.25" customHeight="1" x14ac:dyDescent="0.15">
      <c r="A20" s="259">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50"/>
      <c r="BA20" s="250"/>
      <c r="BB20" s="250"/>
      <c r="BC20" s="250"/>
      <c r="BD20" s="250"/>
      <c r="BE20" s="251"/>
      <c r="BF20" s="251"/>
      <c r="BG20" s="251"/>
      <c r="BH20" s="251"/>
      <c r="BI20" s="251"/>
      <c r="BJ20" s="251"/>
      <c r="BK20" s="251"/>
      <c r="BL20" s="251"/>
      <c r="BM20" s="251"/>
      <c r="BN20" s="251"/>
      <c r="BO20" s="251"/>
      <c r="BP20" s="251"/>
      <c r="BQ20" s="260">
        <v>14</v>
      </c>
      <c r="BR20" s="261"/>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2"/>
    </row>
    <row r="21" spans="1:131" s="253" customFormat="1" ht="26.25" customHeight="1" thickBot="1" x14ac:dyDescent="0.2">
      <c r="A21" s="259">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50"/>
      <c r="BA21" s="250"/>
      <c r="BB21" s="250"/>
      <c r="BC21" s="250"/>
      <c r="BD21" s="250"/>
      <c r="BE21" s="251"/>
      <c r="BF21" s="251"/>
      <c r="BG21" s="251"/>
      <c r="BH21" s="251"/>
      <c r="BI21" s="251"/>
      <c r="BJ21" s="251"/>
      <c r="BK21" s="251"/>
      <c r="BL21" s="251"/>
      <c r="BM21" s="251"/>
      <c r="BN21" s="251"/>
      <c r="BO21" s="251"/>
      <c r="BP21" s="251"/>
      <c r="BQ21" s="260">
        <v>15</v>
      </c>
      <c r="BR21" s="261"/>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2"/>
    </row>
    <row r="22" spans="1:131" s="253" customFormat="1" ht="26.25" customHeight="1" x14ac:dyDescent="0.15">
      <c r="A22" s="259">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387</v>
      </c>
      <c r="BA22" s="1126"/>
      <c r="BB22" s="1126"/>
      <c r="BC22" s="1126"/>
      <c r="BD22" s="1127"/>
      <c r="BE22" s="251"/>
      <c r="BF22" s="251"/>
      <c r="BG22" s="251"/>
      <c r="BH22" s="251"/>
      <c r="BI22" s="251"/>
      <c r="BJ22" s="251"/>
      <c r="BK22" s="251"/>
      <c r="BL22" s="251"/>
      <c r="BM22" s="251"/>
      <c r="BN22" s="251"/>
      <c r="BO22" s="251"/>
      <c r="BP22" s="251"/>
      <c r="BQ22" s="260">
        <v>16</v>
      </c>
      <c r="BR22" s="261"/>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2"/>
    </row>
    <row r="23" spans="1:131" s="253" customFormat="1" ht="26.25" customHeight="1" thickBot="1" x14ac:dyDescent="0.2">
      <c r="A23" s="262" t="s">
        <v>388</v>
      </c>
      <c r="B23" s="1035" t="s">
        <v>389</v>
      </c>
      <c r="C23" s="1036"/>
      <c r="D23" s="1036"/>
      <c r="E23" s="1036"/>
      <c r="F23" s="1036"/>
      <c r="G23" s="1036"/>
      <c r="H23" s="1036"/>
      <c r="I23" s="1036"/>
      <c r="J23" s="1036"/>
      <c r="K23" s="1036"/>
      <c r="L23" s="1036"/>
      <c r="M23" s="1036"/>
      <c r="N23" s="1036"/>
      <c r="O23" s="1036"/>
      <c r="P23" s="1037"/>
      <c r="Q23" s="1159">
        <v>16081</v>
      </c>
      <c r="R23" s="1160"/>
      <c r="S23" s="1160"/>
      <c r="T23" s="1160"/>
      <c r="U23" s="1160"/>
      <c r="V23" s="1160">
        <v>15844</v>
      </c>
      <c r="W23" s="1160"/>
      <c r="X23" s="1160"/>
      <c r="Y23" s="1160"/>
      <c r="Z23" s="1160"/>
      <c r="AA23" s="1160">
        <v>236</v>
      </c>
      <c r="AB23" s="1160"/>
      <c r="AC23" s="1160"/>
      <c r="AD23" s="1160"/>
      <c r="AE23" s="1161"/>
      <c r="AF23" s="1162">
        <v>183</v>
      </c>
      <c r="AG23" s="1160"/>
      <c r="AH23" s="1160"/>
      <c r="AI23" s="1160"/>
      <c r="AJ23" s="1163"/>
      <c r="AK23" s="1164"/>
      <c r="AL23" s="1165"/>
      <c r="AM23" s="1165"/>
      <c r="AN23" s="1165"/>
      <c r="AO23" s="1165"/>
      <c r="AP23" s="1160"/>
      <c r="AQ23" s="1160"/>
      <c r="AR23" s="1160"/>
      <c r="AS23" s="1160"/>
      <c r="AT23" s="1160"/>
      <c r="AU23" s="1166"/>
      <c r="AV23" s="1166"/>
      <c r="AW23" s="1166"/>
      <c r="AX23" s="1166"/>
      <c r="AY23" s="1167"/>
      <c r="AZ23" s="1156" t="s">
        <v>390</v>
      </c>
      <c r="BA23" s="1157"/>
      <c r="BB23" s="1157"/>
      <c r="BC23" s="1157"/>
      <c r="BD23" s="1158"/>
      <c r="BE23" s="251"/>
      <c r="BF23" s="251"/>
      <c r="BG23" s="251"/>
      <c r="BH23" s="251"/>
      <c r="BI23" s="251"/>
      <c r="BJ23" s="251"/>
      <c r="BK23" s="251"/>
      <c r="BL23" s="251"/>
      <c r="BM23" s="251"/>
      <c r="BN23" s="251"/>
      <c r="BO23" s="251"/>
      <c r="BP23" s="251"/>
      <c r="BQ23" s="260">
        <v>17</v>
      </c>
      <c r="BR23" s="261"/>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2"/>
    </row>
    <row r="24" spans="1:131" s="253" customFormat="1" ht="26.25" customHeight="1" x14ac:dyDescent="0.15">
      <c r="A24" s="1155" t="s">
        <v>391</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0"/>
      <c r="BA24" s="250"/>
      <c r="BB24" s="250"/>
      <c r="BC24" s="250"/>
      <c r="BD24" s="250"/>
      <c r="BE24" s="251"/>
      <c r="BF24" s="251"/>
      <c r="BG24" s="251"/>
      <c r="BH24" s="251"/>
      <c r="BI24" s="251"/>
      <c r="BJ24" s="251"/>
      <c r="BK24" s="251"/>
      <c r="BL24" s="251"/>
      <c r="BM24" s="251"/>
      <c r="BN24" s="251"/>
      <c r="BO24" s="251"/>
      <c r="BP24" s="251"/>
      <c r="BQ24" s="260">
        <v>18</v>
      </c>
      <c r="BR24" s="261"/>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2"/>
    </row>
    <row r="25" spans="1:131" s="245" customFormat="1" ht="26.25" customHeight="1" thickBot="1" x14ac:dyDescent="0.2">
      <c r="A25" s="1154" t="s">
        <v>392</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0"/>
      <c r="BK25" s="250"/>
      <c r="BL25" s="250"/>
      <c r="BM25" s="250"/>
      <c r="BN25" s="250"/>
      <c r="BO25" s="263"/>
      <c r="BP25" s="263"/>
      <c r="BQ25" s="260">
        <v>19</v>
      </c>
      <c r="BR25" s="261"/>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4"/>
    </row>
    <row r="26" spans="1:131" s="245" customFormat="1" ht="26.25" customHeight="1" x14ac:dyDescent="0.15">
      <c r="A26" s="1086" t="s">
        <v>367</v>
      </c>
      <c r="B26" s="1087"/>
      <c r="C26" s="1087"/>
      <c r="D26" s="1087"/>
      <c r="E26" s="1087"/>
      <c r="F26" s="1087"/>
      <c r="G26" s="1087"/>
      <c r="H26" s="1087"/>
      <c r="I26" s="1087"/>
      <c r="J26" s="1087"/>
      <c r="K26" s="1087"/>
      <c r="L26" s="1087"/>
      <c r="M26" s="1087"/>
      <c r="N26" s="1087"/>
      <c r="O26" s="1087"/>
      <c r="P26" s="1088"/>
      <c r="Q26" s="1092" t="s">
        <v>393</v>
      </c>
      <c r="R26" s="1093"/>
      <c r="S26" s="1093"/>
      <c r="T26" s="1093"/>
      <c r="U26" s="1094"/>
      <c r="V26" s="1092" t="s">
        <v>394</v>
      </c>
      <c r="W26" s="1093"/>
      <c r="X26" s="1093"/>
      <c r="Y26" s="1093"/>
      <c r="Z26" s="1094"/>
      <c r="AA26" s="1092" t="s">
        <v>395</v>
      </c>
      <c r="AB26" s="1093"/>
      <c r="AC26" s="1093"/>
      <c r="AD26" s="1093"/>
      <c r="AE26" s="1093"/>
      <c r="AF26" s="1150" t="s">
        <v>396</v>
      </c>
      <c r="AG26" s="1099"/>
      <c r="AH26" s="1099"/>
      <c r="AI26" s="1099"/>
      <c r="AJ26" s="1151"/>
      <c r="AK26" s="1093" t="s">
        <v>397</v>
      </c>
      <c r="AL26" s="1093"/>
      <c r="AM26" s="1093"/>
      <c r="AN26" s="1093"/>
      <c r="AO26" s="1094"/>
      <c r="AP26" s="1092" t="s">
        <v>398</v>
      </c>
      <c r="AQ26" s="1093"/>
      <c r="AR26" s="1093"/>
      <c r="AS26" s="1093"/>
      <c r="AT26" s="1094"/>
      <c r="AU26" s="1092" t="s">
        <v>399</v>
      </c>
      <c r="AV26" s="1093"/>
      <c r="AW26" s="1093"/>
      <c r="AX26" s="1093"/>
      <c r="AY26" s="1094"/>
      <c r="AZ26" s="1092" t="s">
        <v>400</v>
      </c>
      <c r="BA26" s="1093"/>
      <c r="BB26" s="1093"/>
      <c r="BC26" s="1093"/>
      <c r="BD26" s="1094"/>
      <c r="BE26" s="1092" t="s">
        <v>374</v>
      </c>
      <c r="BF26" s="1093"/>
      <c r="BG26" s="1093"/>
      <c r="BH26" s="1093"/>
      <c r="BI26" s="1108"/>
      <c r="BJ26" s="250"/>
      <c r="BK26" s="250"/>
      <c r="BL26" s="250"/>
      <c r="BM26" s="250"/>
      <c r="BN26" s="250"/>
      <c r="BO26" s="263"/>
      <c r="BP26" s="263"/>
      <c r="BQ26" s="260">
        <v>20</v>
      </c>
      <c r="BR26" s="261"/>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4"/>
    </row>
    <row r="27" spans="1:131" s="245"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0"/>
      <c r="BK27" s="250"/>
      <c r="BL27" s="250"/>
      <c r="BM27" s="250"/>
      <c r="BN27" s="250"/>
      <c r="BO27" s="263"/>
      <c r="BP27" s="263"/>
      <c r="BQ27" s="260">
        <v>21</v>
      </c>
      <c r="BR27" s="261"/>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4"/>
    </row>
    <row r="28" spans="1:131" s="245" customFormat="1" ht="26.25" customHeight="1" thickTop="1" x14ac:dyDescent="0.15">
      <c r="A28" s="264">
        <v>1</v>
      </c>
      <c r="B28" s="1141" t="s">
        <v>401</v>
      </c>
      <c r="C28" s="1142"/>
      <c r="D28" s="1142"/>
      <c r="E28" s="1142"/>
      <c r="F28" s="1142"/>
      <c r="G28" s="1142"/>
      <c r="H28" s="1142"/>
      <c r="I28" s="1142"/>
      <c r="J28" s="1142"/>
      <c r="K28" s="1142"/>
      <c r="L28" s="1142"/>
      <c r="M28" s="1142"/>
      <c r="N28" s="1142"/>
      <c r="O28" s="1142"/>
      <c r="P28" s="1143"/>
      <c r="Q28" s="1144">
        <v>1958</v>
      </c>
      <c r="R28" s="1145"/>
      <c r="S28" s="1145"/>
      <c r="T28" s="1145"/>
      <c r="U28" s="1145"/>
      <c r="V28" s="1145">
        <v>1911</v>
      </c>
      <c r="W28" s="1145"/>
      <c r="X28" s="1145"/>
      <c r="Y28" s="1145"/>
      <c r="Z28" s="1145"/>
      <c r="AA28" s="1145">
        <v>47</v>
      </c>
      <c r="AB28" s="1145"/>
      <c r="AC28" s="1145"/>
      <c r="AD28" s="1145"/>
      <c r="AE28" s="1146"/>
      <c r="AF28" s="1147">
        <v>53</v>
      </c>
      <c r="AG28" s="1145"/>
      <c r="AH28" s="1145"/>
      <c r="AI28" s="1145"/>
      <c r="AJ28" s="1148"/>
      <c r="AK28" s="1149">
        <v>162</v>
      </c>
      <c r="AL28" s="1137"/>
      <c r="AM28" s="1137"/>
      <c r="AN28" s="1137"/>
      <c r="AO28" s="1137"/>
      <c r="AP28" s="1137" t="s">
        <v>582</v>
      </c>
      <c r="AQ28" s="1137"/>
      <c r="AR28" s="1137"/>
      <c r="AS28" s="1137"/>
      <c r="AT28" s="1137"/>
      <c r="AU28" s="1137" t="s">
        <v>582</v>
      </c>
      <c r="AV28" s="1137"/>
      <c r="AW28" s="1137"/>
      <c r="AX28" s="1137"/>
      <c r="AY28" s="1137"/>
      <c r="AZ28" s="1138" t="s">
        <v>582</v>
      </c>
      <c r="BA28" s="1138"/>
      <c r="BB28" s="1138"/>
      <c r="BC28" s="1138"/>
      <c r="BD28" s="1138"/>
      <c r="BE28" s="1139"/>
      <c r="BF28" s="1139"/>
      <c r="BG28" s="1139"/>
      <c r="BH28" s="1139"/>
      <c r="BI28" s="1140"/>
      <c r="BJ28" s="250"/>
      <c r="BK28" s="250"/>
      <c r="BL28" s="250"/>
      <c r="BM28" s="250"/>
      <c r="BN28" s="250"/>
      <c r="BO28" s="263"/>
      <c r="BP28" s="263"/>
      <c r="BQ28" s="260">
        <v>22</v>
      </c>
      <c r="BR28" s="261"/>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4"/>
    </row>
    <row r="29" spans="1:131" s="245" customFormat="1" ht="26.25" customHeight="1" x14ac:dyDescent="0.15">
      <c r="A29" s="264">
        <v>2</v>
      </c>
      <c r="B29" s="1128" t="s">
        <v>402</v>
      </c>
      <c r="C29" s="1129"/>
      <c r="D29" s="1129"/>
      <c r="E29" s="1129"/>
      <c r="F29" s="1129"/>
      <c r="G29" s="1129"/>
      <c r="H29" s="1129"/>
      <c r="I29" s="1129"/>
      <c r="J29" s="1129"/>
      <c r="K29" s="1129"/>
      <c r="L29" s="1129"/>
      <c r="M29" s="1129"/>
      <c r="N29" s="1129"/>
      <c r="O29" s="1129"/>
      <c r="P29" s="1130"/>
      <c r="Q29" s="1134">
        <v>98</v>
      </c>
      <c r="R29" s="1135"/>
      <c r="S29" s="1135"/>
      <c r="T29" s="1135"/>
      <c r="U29" s="1135"/>
      <c r="V29" s="1135">
        <v>96</v>
      </c>
      <c r="W29" s="1135"/>
      <c r="X29" s="1135"/>
      <c r="Y29" s="1135"/>
      <c r="Z29" s="1135"/>
      <c r="AA29" s="1135">
        <v>2</v>
      </c>
      <c r="AB29" s="1135"/>
      <c r="AC29" s="1135"/>
      <c r="AD29" s="1135"/>
      <c r="AE29" s="1136"/>
      <c r="AF29" s="1110">
        <v>2</v>
      </c>
      <c r="AG29" s="1111"/>
      <c r="AH29" s="1111"/>
      <c r="AI29" s="1111"/>
      <c r="AJ29" s="1112"/>
      <c r="AK29" s="1071">
        <v>13</v>
      </c>
      <c r="AL29" s="1062"/>
      <c r="AM29" s="1062"/>
      <c r="AN29" s="1062"/>
      <c r="AO29" s="1062"/>
      <c r="AP29" s="1062">
        <v>5</v>
      </c>
      <c r="AQ29" s="1062"/>
      <c r="AR29" s="1062"/>
      <c r="AS29" s="1062"/>
      <c r="AT29" s="1062"/>
      <c r="AU29" s="1062">
        <v>1</v>
      </c>
      <c r="AV29" s="1062"/>
      <c r="AW29" s="1062"/>
      <c r="AX29" s="1062"/>
      <c r="AY29" s="1062"/>
      <c r="AZ29" s="1133" t="s">
        <v>582</v>
      </c>
      <c r="BA29" s="1133"/>
      <c r="BB29" s="1133"/>
      <c r="BC29" s="1133"/>
      <c r="BD29" s="1133"/>
      <c r="BE29" s="1123"/>
      <c r="BF29" s="1123"/>
      <c r="BG29" s="1123"/>
      <c r="BH29" s="1123"/>
      <c r="BI29" s="1124"/>
      <c r="BJ29" s="250"/>
      <c r="BK29" s="250"/>
      <c r="BL29" s="250"/>
      <c r="BM29" s="250"/>
      <c r="BN29" s="250"/>
      <c r="BO29" s="263"/>
      <c r="BP29" s="263"/>
      <c r="BQ29" s="260">
        <v>23</v>
      </c>
      <c r="BR29" s="261"/>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4"/>
    </row>
    <row r="30" spans="1:131" s="245" customFormat="1" ht="26.25" customHeight="1" x14ac:dyDescent="0.15">
      <c r="A30" s="264">
        <v>3</v>
      </c>
      <c r="B30" s="1128" t="s">
        <v>403</v>
      </c>
      <c r="C30" s="1129"/>
      <c r="D30" s="1129"/>
      <c r="E30" s="1129"/>
      <c r="F30" s="1129"/>
      <c r="G30" s="1129"/>
      <c r="H30" s="1129"/>
      <c r="I30" s="1129"/>
      <c r="J30" s="1129"/>
      <c r="K30" s="1129"/>
      <c r="L30" s="1129"/>
      <c r="M30" s="1129"/>
      <c r="N30" s="1129"/>
      <c r="O30" s="1129"/>
      <c r="P30" s="1130"/>
      <c r="Q30" s="1134">
        <v>117</v>
      </c>
      <c r="R30" s="1135"/>
      <c r="S30" s="1135"/>
      <c r="T30" s="1135"/>
      <c r="U30" s="1135"/>
      <c r="V30" s="1135">
        <v>116</v>
      </c>
      <c r="W30" s="1135"/>
      <c r="X30" s="1135"/>
      <c r="Y30" s="1135"/>
      <c r="Z30" s="1135"/>
      <c r="AA30" s="1135">
        <v>1</v>
      </c>
      <c r="AB30" s="1135"/>
      <c r="AC30" s="1135"/>
      <c r="AD30" s="1135"/>
      <c r="AE30" s="1136"/>
      <c r="AF30" s="1110">
        <v>1</v>
      </c>
      <c r="AG30" s="1111"/>
      <c r="AH30" s="1111"/>
      <c r="AI30" s="1111"/>
      <c r="AJ30" s="1112"/>
      <c r="AK30" s="1071">
        <v>30</v>
      </c>
      <c r="AL30" s="1062"/>
      <c r="AM30" s="1062"/>
      <c r="AN30" s="1062"/>
      <c r="AO30" s="1062"/>
      <c r="AP30" s="1062">
        <v>11</v>
      </c>
      <c r="AQ30" s="1062"/>
      <c r="AR30" s="1062"/>
      <c r="AS30" s="1062"/>
      <c r="AT30" s="1062"/>
      <c r="AU30" s="1062">
        <v>3</v>
      </c>
      <c r="AV30" s="1062"/>
      <c r="AW30" s="1062"/>
      <c r="AX30" s="1062"/>
      <c r="AY30" s="1062"/>
      <c r="AZ30" s="1133" t="s">
        <v>582</v>
      </c>
      <c r="BA30" s="1133"/>
      <c r="BB30" s="1133"/>
      <c r="BC30" s="1133"/>
      <c r="BD30" s="1133"/>
      <c r="BE30" s="1123"/>
      <c r="BF30" s="1123"/>
      <c r="BG30" s="1123"/>
      <c r="BH30" s="1123"/>
      <c r="BI30" s="1124"/>
      <c r="BJ30" s="250"/>
      <c r="BK30" s="250"/>
      <c r="BL30" s="250"/>
      <c r="BM30" s="250"/>
      <c r="BN30" s="250"/>
      <c r="BO30" s="263"/>
      <c r="BP30" s="263"/>
      <c r="BQ30" s="260">
        <v>24</v>
      </c>
      <c r="BR30" s="261"/>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4"/>
    </row>
    <row r="31" spans="1:131" s="245" customFormat="1" ht="26.25" customHeight="1" x14ac:dyDescent="0.15">
      <c r="A31" s="264">
        <v>4</v>
      </c>
      <c r="B31" s="1128" t="s">
        <v>404</v>
      </c>
      <c r="C31" s="1129"/>
      <c r="D31" s="1129"/>
      <c r="E31" s="1129"/>
      <c r="F31" s="1129"/>
      <c r="G31" s="1129"/>
      <c r="H31" s="1129"/>
      <c r="I31" s="1129"/>
      <c r="J31" s="1129"/>
      <c r="K31" s="1129"/>
      <c r="L31" s="1129"/>
      <c r="M31" s="1129"/>
      <c r="N31" s="1129"/>
      <c r="O31" s="1129"/>
      <c r="P31" s="1130"/>
      <c r="Q31" s="1134">
        <v>121</v>
      </c>
      <c r="R31" s="1135"/>
      <c r="S31" s="1135"/>
      <c r="T31" s="1135"/>
      <c r="U31" s="1135"/>
      <c r="V31" s="1135">
        <v>119</v>
      </c>
      <c r="W31" s="1135"/>
      <c r="X31" s="1135"/>
      <c r="Y31" s="1135"/>
      <c r="Z31" s="1135"/>
      <c r="AA31" s="1135">
        <v>2</v>
      </c>
      <c r="AB31" s="1135"/>
      <c r="AC31" s="1135"/>
      <c r="AD31" s="1135"/>
      <c r="AE31" s="1136"/>
      <c r="AF31" s="1110">
        <v>2</v>
      </c>
      <c r="AG31" s="1111"/>
      <c r="AH31" s="1111"/>
      <c r="AI31" s="1111"/>
      <c r="AJ31" s="1112"/>
      <c r="AK31" s="1071">
        <v>35</v>
      </c>
      <c r="AL31" s="1062"/>
      <c r="AM31" s="1062"/>
      <c r="AN31" s="1062"/>
      <c r="AO31" s="1062"/>
      <c r="AP31" s="1062">
        <v>10</v>
      </c>
      <c r="AQ31" s="1062"/>
      <c r="AR31" s="1062"/>
      <c r="AS31" s="1062"/>
      <c r="AT31" s="1062"/>
      <c r="AU31" s="1062">
        <v>3</v>
      </c>
      <c r="AV31" s="1062"/>
      <c r="AW31" s="1062"/>
      <c r="AX31" s="1062"/>
      <c r="AY31" s="1062"/>
      <c r="AZ31" s="1133" t="s">
        <v>582</v>
      </c>
      <c r="BA31" s="1133"/>
      <c r="BB31" s="1133"/>
      <c r="BC31" s="1133"/>
      <c r="BD31" s="1133"/>
      <c r="BE31" s="1123"/>
      <c r="BF31" s="1123"/>
      <c r="BG31" s="1123"/>
      <c r="BH31" s="1123"/>
      <c r="BI31" s="1124"/>
      <c r="BJ31" s="250"/>
      <c r="BK31" s="250"/>
      <c r="BL31" s="250"/>
      <c r="BM31" s="250"/>
      <c r="BN31" s="250"/>
      <c r="BO31" s="263"/>
      <c r="BP31" s="263"/>
      <c r="BQ31" s="260">
        <v>25</v>
      </c>
      <c r="BR31" s="261"/>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4"/>
    </row>
    <row r="32" spans="1:131" s="245" customFormat="1" ht="26.25" customHeight="1" x14ac:dyDescent="0.15">
      <c r="A32" s="264">
        <v>5</v>
      </c>
      <c r="B32" s="1128" t="s">
        <v>405</v>
      </c>
      <c r="C32" s="1129"/>
      <c r="D32" s="1129"/>
      <c r="E32" s="1129"/>
      <c r="F32" s="1129"/>
      <c r="G32" s="1129"/>
      <c r="H32" s="1129"/>
      <c r="I32" s="1129"/>
      <c r="J32" s="1129"/>
      <c r="K32" s="1129"/>
      <c r="L32" s="1129"/>
      <c r="M32" s="1129"/>
      <c r="N32" s="1129"/>
      <c r="O32" s="1129"/>
      <c r="P32" s="1130"/>
      <c r="Q32" s="1134">
        <v>362</v>
      </c>
      <c r="R32" s="1135"/>
      <c r="S32" s="1135"/>
      <c r="T32" s="1135"/>
      <c r="U32" s="1135"/>
      <c r="V32" s="1135">
        <v>359</v>
      </c>
      <c r="W32" s="1135"/>
      <c r="X32" s="1135"/>
      <c r="Y32" s="1135"/>
      <c r="Z32" s="1135"/>
      <c r="AA32" s="1135">
        <v>3</v>
      </c>
      <c r="AB32" s="1135"/>
      <c r="AC32" s="1135"/>
      <c r="AD32" s="1135"/>
      <c r="AE32" s="1136"/>
      <c r="AF32" s="1110">
        <v>3</v>
      </c>
      <c r="AG32" s="1111"/>
      <c r="AH32" s="1111"/>
      <c r="AI32" s="1111"/>
      <c r="AJ32" s="1112"/>
      <c r="AK32" s="1071">
        <v>221</v>
      </c>
      <c r="AL32" s="1062"/>
      <c r="AM32" s="1062"/>
      <c r="AN32" s="1062"/>
      <c r="AO32" s="1062"/>
      <c r="AP32" s="1062" t="s">
        <v>582</v>
      </c>
      <c r="AQ32" s="1062"/>
      <c r="AR32" s="1062"/>
      <c r="AS32" s="1062"/>
      <c r="AT32" s="1062"/>
      <c r="AU32" s="1062" t="s">
        <v>582</v>
      </c>
      <c r="AV32" s="1062"/>
      <c r="AW32" s="1062"/>
      <c r="AX32" s="1062"/>
      <c r="AY32" s="1062"/>
      <c r="AZ32" s="1133" t="s">
        <v>582</v>
      </c>
      <c r="BA32" s="1133"/>
      <c r="BB32" s="1133"/>
      <c r="BC32" s="1133"/>
      <c r="BD32" s="1133"/>
      <c r="BE32" s="1123"/>
      <c r="BF32" s="1123"/>
      <c r="BG32" s="1123"/>
      <c r="BH32" s="1123"/>
      <c r="BI32" s="1124"/>
      <c r="BJ32" s="250"/>
      <c r="BK32" s="250"/>
      <c r="BL32" s="250"/>
      <c r="BM32" s="250"/>
      <c r="BN32" s="250"/>
      <c r="BO32" s="263"/>
      <c r="BP32" s="263"/>
      <c r="BQ32" s="260">
        <v>26</v>
      </c>
      <c r="BR32" s="261"/>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4"/>
    </row>
    <row r="33" spans="1:131" s="245" customFormat="1" ht="26.25" customHeight="1" x14ac:dyDescent="0.15">
      <c r="A33" s="264">
        <v>6</v>
      </c>
      <c r="B33" s="1128" t="s">
        <v>406</v>
      </c>
      <c r="C33" s="1129"/>
      <c r="D33" s="1129"/>
      <c r="E33" s="1129"/>
      <c r="F33" s="1129"/>
      <c r="G33" s="1129"/>
      <c r="H33" s="1129"/>
      <c r="I33" s="1129"/>
      <c r="J33" s="1129"/>
      <c r="K33" s="1129"/>
      <c r="L33" s="1129"/>
      <c r="M33" s="1129"/>
      <c r="N33" s="1129"/>
      <c r="O33" s="1129"/>
      <c r="P33" s="1130"/>
      <c r="Q33" s="1134">
        <v>23</v>
      </c>
      <c r="R33" s="1135"/>
      <c r="S33" s="1135"/>
      <c r="T33" s="1135"/>
      <c r="U33" s="1135"/>
      <c r="V33" s="1135">
        <v>23</v>
      </c>
      <c r="W33" s="1135"/>
      <c r="X33" s="1135"/>
      <c r="Y33" s="1135"/>
      <c r="Z33" s="1135"/>
      <c r="AA33" s="1135">
        <v>0</v>
      </c>
      <c r="AB33" s="1135"/>
      <c r="AC33" s="1135"/>
      <c r="AD33" s="1135"/>
      <c r="AE33" s="1136"/>
      <c r="AF33" s="1110">
        <v>0</v>
      </c>
      <c r="AG33" s="1111"/>
      <c r="AH33" s="1111"/>
      <c r="AI33" s="1111"/>
      <c r="AJ33" s="1112"/>
      <c r="AK33" s="1071">
        <v>7</v>
      </c>
      <c r="AL33" s="1062"/>
      <c r="AM33" s="1062"/>
      <c r="AN33" s="1062"/>
      <c r="AO33" s="1062"/>
      <c r="AP33" s="1062" t="s">
        <v>582</v>
      </c>
      <c r="AQ33" s="1062"/>
      <c r="AR33" s="1062"/>
      <c r="AS33" s="1062"/>
      <c r="AT33" s="1062"/>
      <c r="AU33" s="1062" t="s">
        <v>582</v>
      </c>
      <c r="AV33" s="1062"/>
      <c r="AW33" s="1062"/>
      <c r="AX33" s="1062"/>
      <c r="AY33" s="1062"/>
      <c r="AZ33" s="1133" t="s">
        <v>582</v>
      </c>
      <c r="BA33" s="1133"/>
      <c r="BB33" s="1133"/>
      <c r="BC33" s="1133"/>
      <c r="BD33" s="1133"/>
      <c r="BE33" s="1123"/>
      <c r="BF33" s="1123"/>
      <c r="BG33" s="1123"/>
      <c r="BH33" s="1123"/>
      <c r="BI33" s="1124"/>
      <c r="BJ33" s="250"/>
      <c r="BK33" s="250"/>
      <c r="BL33" s="250"/>
      <c r="BM33" s="250"/>
      <c r="BN33" s="250"/>
      <c r="BO33" s="263"/>
      <c r="BP33" s="263"/>
      <c r="BQ33" s="260">
        <v>27</v>
      </c>
      <c r="BR33" s="261"/>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4"/>
    </row>
    <row r="34" spans="1:131" s="245" customFormat="1" ht="26.25" customHeight="1" x14ac:dyDescent="0.15">
      <c r="A34" s="264">
        <v>7</v>
      </c>
      <c r="B34" s="1128" t="s">
        <v>407</v>
      </c>
      <c r="C34" s="1129"/>
      <c r="D34" s="1129"/>
      <c r="E34" s="1129"/>
      <c r="F34" s="1129"/>
      <c r="G34" s="1129"/>
      <c r="H34" s="1129"/>
      <c r="I34" s="1129"/>
      <c r="J34" s="1129"/>
      <c r="K34" s="1129"/>
      <c r="L34" s="1129"/>
      <c r="M34" s="1129"/>
      <c r="N34" s="1129"/>
      <c r="O34" s="1129"/>
      <c r="P34" s="1130"/>
      <c r="Q34" s="1134">
        <v>25</v>
      </c>
      <c r="R34" s="1135"/>
      <c r="S34" s="1135"/>
      <c r="T34" s="1135"/>
      <c r="U34" s="1135"/>
      <c r="V34" s="1135">
        <v>19</v>
      </c>
      <c r="W34" s="1135"/>
      <c r="X34" s="1135"/>
      <c r="Y34" s="1135"/>
      <c r="Z34" s="1135"/>
      <c r="AA34" s="1135">
        <v>6</v>
      </c>
      <c r="AB34" s="1135"/>
      <c r="AC34" s="1135"/>
      <c r="AD34" s="1135"/>
      <c r="AE34" s="1136"/>
      <c r="AF34" s="1110">
        <v>6</v>
      </c>
      <c r="AG34" s="1111"/>
      <c r="AH34" s="1111"/>
      <c r="AI34" s="1111"/>
      <c r="AJ34" s="1112"/>
      <c r="AK34" s="1071" t="s">
        <v>582</v>
      </c>
      <c r="AL34" s="1062"/>
      <c r="AM34" s="1062"/>
      <c r="AN34" s="1062"/>
      <c r="AO34" s="1062"/>
      <c r="AP34" s="1062" t="s">
        <v>582</v>
      </c>
      <c r="AQ34" s="1062"/>
      <c r="AR34" s="1062"/>
      <c r="AS34" s="1062"/>
      <c r="AT34" s="1062"/>
      <c r="AU34" s="1062" t="s">
        <v>582</v>
      </c>
      <c r="AV34" s="1062"/>
      <c r="AW34" s="1062"/>
      <c r="AX34" s="1062"/>
      <c r="AY34" s="1062"/>
      <c r="AZ34" s="1133" t="s">
        <v>582</v>
      </c>
      <c r="BA34" s="1133"/>
      <c r="BB34" s="1133"/>
      <c r="BC34" s="1133"/>
      <c r="BD34" s="1133"/>
      <c r="BE34" s="1123"/>
      <c r="BF34" s="1123"/>
      <c r="BG34" s="1123"/>
      <c r="BH34" s="1123"/>
      <c r="BI34" s="1124"/>
      <c r="BJ34" s="250"/>
      <c r="BK34" s="250"/>
      <c r="BL34" s="250"/>
      <c r="BM34" s="250"/>
      <c r="BN34" s="250"/>
      <c r="BO34" s="263"/>
      <c r="BP34" s="263"/>
      <c r="BQ34" s="260">
        <v>28</v>
      </c>
      <c r="BR34" s="261"/>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4"/>
    </row>
    <row r="35" spans="1:131" s="245" customFormat="1" ht="26.25" customHeight="1" x14ac:dyDescent="0.15">
      <c r="A35" s="264">
        <v>8</v>
      </c>
      <c r="B35" s="1128" t="s">
        <v>408</v>
      </c>
      <c r="C35" s="1129"/>
      <c r="D35" s="1129"/>
      <c r="E35" s="1129"/>
      <c r="F35" s="1129"/>
      <c r="G35" s="1129"/>
      <c r="H35" s="1129"/>
      <c r="I35" s="1129"/>
      <c r="J35" s="1129"/>
      <c r="K35" s="1129"/>
      <c r="L35" s="1129"/>
      <c r="M35" s="1129"/>
      <c r="N35" s="1129"/>
      <c r="O35" s="1129"/>
      <c r="P35" s="1130"/>
      <c r="Q35" s="1134">
        <v>623</v>
      </c>
      <c r="R35" s="1135"/>
      <c r="S35" s="1135"/>
      <c r="T35" s="1135"/>
      <c r="U35" s="1135"/>
      <c r="V35" s="1135">
        <v>619</v>
      </c>
      <c r="W35" s="1135"/>
      <c r="X35" s="1135"/>
      <c r="Y35" s="1135"/>
      <c r="Z35" s="1135"/>
      <c r="AA35" s="1135">
        <v>4</v>
      </c>
      <c r="AB35" s="1135"/>
      <c r="AC35" s="1135"/>
      <c r="AD35" s="1135"/>
      <c r="AE35" s="1136"/>
      <c r="AF35" s="1110">
        <v>204</v>
      </c>
      <c r="AG35" s="1111"/>
      <c r="AH35" s="1111"/>
      <c r="AI35" s="1111"/>
      <c r="AJ35" s="1112"/>
      <c r="AK35" s="1071">
        <v>115</v>
      </c>
      <c r="AL35" s="1062"/>
      <c r="AM35" s="1062"/>
      <c r="AN35" s="1062"/>
      <c r="AO35" s="1062"/>
      <c r="AP35" s="1062">
        <v>3145</v>
      </c>
      <c r="AQ35" s="1062"/>
      <c r="AR35" s="1062"/>
      <c r="AS35" s="1062"/>
      <c r="AT35" s="1062"/>
      <c r="AU35" s="1062">
        <v>1227</v>
      </c>
      <c r="AV35" s="1062"/>
      <c r="AW35" s="1062"/>
      <c r="AX35" s="1062"/>
      <c r="AY35" s="1062"/>
      <c r="AZ35" s="1133" t="s">
        <v>582</v>
      </c>
      <c r="BA35" s="1133"/>
      <c r="BB35" s="1133"/>
      <c r="BC35" s="1133"/>
      <c r="BD35" s="1133"/>
      <c r="BE35" s="1123" t="s">
        <v>409</v>
      </c>
      <c r="BF35" s="1123"/>
      <c r="BG35" s="1123"/>
      <c r="BH35" s="1123"/>
      <c r="BI35" s="1124"/>
      <c r="BJ35" s="250"/>
      <c r="BK35" s="250"/>
      <c r="BL35" s="250"/>
      <c r="BM35" s="250"/>
      <c r="BN35" s="250"/>
      <c r="BO35" s="263"/>
      <c r="BP35" s="263"/>
      <c r="BQ35" s="260">
        <v>29</v>
      </c>
      <c r="BR35" s="261"/>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4"/>
    </row>
    <row r="36" spans="1:131" s="245" customFormat="1" ht="26.25" customHeight="1" x14ac:dyDescent="0.15">
      <c r="A36" s="264">
        <v>9</v>
      </c>
      <c r="B36" s="1128" t="s">
        <v>410</v>
      </c>
      <c r="C36" s="1129"/>
      <c r="D36" s="1129"/>
      <c r="E36" s="1129"/>
      <c r="F36" s="1129"/>
      <c r="G36" s="1129"/>
      <c r="H36" s="1129"/>
      <c r="I36" s="1129"/>
      <c r="J36" s="1129"/>
      <c r="K36" s="1129"/>
      <c r="L36" s="1129"/>
      <c r="M36" s="1129"/>
      <c r="N36" s="1129"/>
      <c r="O36" s="1129"/>
      <c r="P36" s="1130"/>
      <c r="Q36" s="1134">
        <v>1709</v>
      </c>
      <c r="R36" s="1135"/>
      <c r="S36" s="1135"/>
      <c r="T36" s="1135"/>
      <c r="U36" s="1135"/>
      <c r="V36" s="1135">
        <v>1709</v>
      </c>
      <c r="W36" s="1135"/>
      <c r="X36" s="1135"/>
      <c r="Y36" s="1135"/>
      <c r="Z36" s="1135"/>
      <c r="AA36" s="1135">
        <v>0</v>
      </c>
      <c r="AB36" s="1135"/>
      <c r="AC36" s="1135"/>
      <c r="AD36" s="1135"/>
      <c r="AE36" s="1136"/>
      <c r="AF36" s="1110">
        <v>0</v>
      </c>
      <c r="AG36" s="1111"/>
      <c r="AH36" s="1111"/>
      <c r="AI36" s="1111"/>
      <c r="AJ36" s="1112"/>
      <c r="AK36" s="1071">
        <v>413</v>
      </c>
      <c r="AL36" s="1062"/>
      <c r="AM36" s="1062"/>
      <c r="AN36" s="1062"/>
      <c r="AO36" s="1062"/>
      <c r="AP36" s="1062">
        <v>5431</v>
      </c>
      <c r="AQ36" s="1062"/>
      <c r="AR36" s="1062"/>
      <c r="AS36" s="1062"/>
      <c r="AT36" s="1062"/>
      <c r="AU36" s="1062">
        <v>4812</v>
      </c>
      <c r="AV36" s="1062"/>
      <c r="AW36" s="1062"/>
      <c r="AX36" s="1062"/>
      <c r="AY36" s="1062"/>
      <c r="AZ36" s="1133" t="s">
        <v>582</v>
      </c>
      <c r="BA36" s="1133"/>
      <c r="BB36" s="1133"/>
      <c r="BC36" s="1133"/>
      <c r="BD36" s="1133"/>
      <c r="BE36" s="1123" t="s">
        <v>411</v>
      </c>
      <c r="BF36" s="1123"/>
      <c r="BG36" s="1123"/>
      <c r="BH36" s="1123"/>
      <c r="BI36" s="1124"/>
      <c r="BJ36" s="250"/>
      <c r="BK36" s="250"/>
      <c r="BL36" s="250"/>
      <c r="BM36" s="250"/>
      <c r="BN36" s="250"/>
      <c r="BO36" s="263"/>
      <c r="BP36" s="263"/>
      <c r="BQ36" s="260">
        <v>30</v>
      </c>
      <c r="BR36" s="261"/>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4"/>
    </row>
    <row r="37" spans="1:131" s="245" customFormat="1" ht="26.25" customHeight="1" x14ac:dyDescent="0.15">
      <c r="A37" s="264">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71"/>
      <c r="AL37" s="1062"/>
      <c r="AM37" s="1062"/>
      <c r="AN37" s="1062"/>
      <c r="AO37" s="1062"/>
      <c r="AP37" s="1062"/>
      <c r="AQ37" s="1062"/>
      <c r="AR37" s="1062"/>
      <c r="AS37" s="1062"/>
      <c r="AT37" s="1062"/>
      <c r="AU37" s="1062"/>
      <c r="AV37" s="1062"/>
      <c r="AW37" s="1062"/>
      <c r="AX37" s="1062"/>
      <c r="AY37" s="1062"/>
      <c r="AZ37" s="1133"/>
      <c r="BA37" s="1133"/>
      <c r="BB37" s="1133"/>
      <c r="BC37" s="1133"/>
      <c r="BD37" s="1133"/>
      <c r="BE37" s="1123"/>
      <c r="BF37" s="1123"/>
      <c r="BG37" s="1123"/>
      <c r="BH37" s="1123"/>
      <c r="BI37" s="1124"/>
      <c r="BJ37" s="250"/>
      <c r="BK37" s="250"/>
      <c r="BL37" s="250"/>
      <c r="BM37" s="250"/>
      <c r="BN37" s="250"/>
      <c r="BO37" s="263"/>
      <c r="BP37" s="263"/>
      <c r="BQ37" s="260">
        <v>31</v>
      </c>
      <c r="BR37" s="261"/>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4"/>
    </row>
    <row r="38" spans="1:131" s="245" customFormat="1" ht="26.25" customHeight="1" x14ac:dyDescent="0.15">
      <c r="A38" s="264">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71"/>
      <c r="AL38" s="1062"/>
      <c r="AM38" s="1062"/>
      <c r="AN38" s="1062"/>
      <c r="AO38" s="1062"/>
      <c r="AP38" s="1062"/>
      <c r="AQ38" s="1062"/>
      <c r="AR38" s="1062"/>
      <c r="AS38" s="1062"/>
      <c r="AT38" s="1062"/>
      <c r="AU38" s="1062"/>
      <c r="AV38" s="1062"/>
      <c r="AW38" s="1062"/>
      <c r="AX38" s="1062"/>
      <c r="AY38" s="1062"/>
      <c r="AZ38" s="1133"/>
      <c r="BA38" s="1133"/>
      <c r="BB38" s="1133"/>
      <c r="BC38" s="1133"/>
      <c r="BD38" s="1133"/>
      <c r="BE38" s="1123"/>
      <c r="BF38" s="1123"/>
      <c r="BG38" s="1123"/>
      <c r="BH38" s="1123"/>
      <c r="BI38" s="1124"/>
      <c r="BJ38" s="250"/>
      <c r="BK38" s="250"/>
      <c r="BL38" s="250"/>
      <c r="BM38" s="250"/>
      <c r="BN38" s="250"/>
      <c r="BO38" s="263"/>
      <c r="BP38" s="263"/>
      <c r="BQ38" s="260">
        <v>32</v>
      </c>
      <c r="BR38" s="261"/>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4"/>
    </row>
    <row r="39" spans="1:131" s="245" customFormat="1" ht="26.25" customHeight="1" x14ac:dyDescent="0.15">
      <c r="A39" s="264">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71"/>
      <c r="AL39" s="1062"/>
      <c r="AM39" s="1062"/>
      <c r="AN39" s="1062"/>
      <c r="AO39" s="1062"/>
      <c r="AP39" s="1062"/>
      <c r="AQ39" s="1062"/>
      <c r="AR39" s="1062"/>
      <c r="AS39" s="1062"/>
      <c r="AT39" s="1062"/>
      <c r="AU39" s="1062"/>
      <c r="AV39" s="1062"/>
      <c r="AW39" s="1062"/>
      <c r="AX39" s="1062"/>
      <c r="AY39" s="1062"/>
      <c r="AZ39" s="1133"/>
      <c r="BA39" s="1133"/>
      <c r="BB39" s="1133"/>
      <c r="BC39" s="1133"/>
      <c r="BD39" s="1133"/>
      <c r="BE39" s="1123"/>
      <c r="BF39" s="1123"/>
      <c r="BG39" s="1123"/>
      <c r="BH39" s="1123"/>
      <c r="BI39" s="1124"/>
      <c r="BJ39" s="250"/>
      <c r="BK39" s="250"/>
      <c r="BL39" s="250"/>
      <c r="BM39" s="250"/>
      <c r="BN39" s="250"/>
      <c r="BO39" s="263"/>
      <c r="BP39" s="263"/>
      <c r="BQ39" s="260">
        <v>33</v>
      </c>
      <c r="BR39" s="261"/>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4"/>
    </row>
    <row r="40" spans="1:131" s="245" customFormat="1" ht="26.25" customHeight="1" x14ac:dyDescent="0.15">
      <c r="A40" s="259">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71"/>
      <c r="AL40" s="1062"/>
      <c r="AM40" s="1062"/>
      <c r="AN40" s="1062"/>
      <c r="AO40" s="1062"/>
      <c r="AP40" s="1062"/>
      <c r="AQ40" s="1062"/>
      <c r="AR40" s="1062"/>
      <c r="AS40" s="1062"/>
      <c r="AT40" s="1062"/>
      <c r="AU40" s="1062"/>
      <c r="AV40" s="1062"/>
      <c r="AW40" s="1062"/>
      <c r="AX40" s="1062"/>
      <c r="AY40" s="1062"/>
      <c r="AZ40" s="1133"/>
      <c r="BA40" s="1133"/>
      <c r="BB40" s="1133"/>
      <c r="BC40" s="1133"/>
      <c r="BD40" s="1133"/>
      <c r="BE40" s="1123"/>
      <c r="BF40" s="1123"/>
      <c r="BG40" s="1123"/>
      <c r="BH40" s="1123"/>
      <c r="BI40" s="1124"/>
      <c r="BJ40" s="250"/>
      <c r="BK40" s="250"/>
      <c r="BL40" s="250"/>
      <c r="BM40" s="250"/>
      <c r="BN40" s="250"/>
      <c r="BO40" s="263"/>
      <c r="BP40" s="263"/>
      <c r="BQ40" s="260">
        <v>34</v>
      </c>
      <c r="BR40" s="261"/>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4"/>
    </row>
    <row r="41" spans="1:131" s="245" customFormat="1" ht="26.25" customHeight="1" x14ac:dyDescent="0.15">
      <c r="A41" s="259">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71"/>
      <c r="AL41" s="1062"/>
      <c r="AM41" s="1062"/>
      <c r="AN41" s="1062"/>
      <c r="AO41" s="1062"/>
      <c r="AP41" s="1062"/>
      <c r="AQ41" s="1062"/>
      <c r="AR41" s="1062"/>
      <c r="AS41" s="1062"/>
      <c r="AT41" s="1062"/>
      <c r="AU41" s="1062"/>
      <c r="AV41" s="1062"/>
      <c r="AW41" s="1062"/>
      <c r="AX41" s="1062"/>
      <c r="AY41" s="1062"/>
      <c r="AZ41" s="1133"/>
      <c r="BA41" s="1133"/>
      <c r="BB41" s="1133"/>
      <c r="BC41" s="1133"/>
      <c r="BD41" s="1133"/>
      <c r="BE41" s="1123"/>
      <c r="BF41" s="1123"/>
      <c r="BG41" s="1123"/>
      <c r="BH41" s="1123"/>
      <c r="BI41" s="1124"/>
      <c r="BJ41" s="250"/>
      <c r="BK41" s="250"/>
      <c r="BL41" s="250"/>
      <c r="BM41" s="250"/>
      <c r="BN41" s="250"/>
      <c r="BO41" s="263"/>
      <c r="BP41" s="263"/>
      <c r="BQ41" s="260">
        <v>35</v>
      </c>
      <c r="BR41" s="261"/>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4"/>
    </row>
    <row r="42" spans="1:131" s="245" customFormat="1" ht="26.25" customHeight="1" x14ac:dyDescent="0.15">
      <c r="A42" s="259">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71"/>
      <c r="AL42" s="1062"/>
      <c r="AM42" s="1062"/>
      <c r="AN42" s="1062"/>
      <c r="AO42" s="1062"/>
      <c r="AP42" s="1062"/>
      <c r="AQ42" s="1062"/>
      <c r="AR42" s="1062"/>
      <c r="AS42" s="1062"/>
      <c r="AT42" s="1062"/>
      <c r="AU42" s="1062"/>
      <c r="AV42" s="1062"/>
      <c r="AW42" s="1062"/>
      <c r="AX42" s="1062"/>
      <c r="AY42" s="1062"/>
      <c r="AZ42" s="1133"/>
      <c r="BA42" s="1133"/>
      <c r="BB42" s="1133"/>
      <c r="BC42" s="1133"/>
      <c r="BD42" s="1133"/>
      <c r="BE42" s="1123"/>
      <c r="BF42" s="1123"/>
      <c r="BG42" s="1123"/>
      <c r="BH42" s="1123"/>
      <c r="BI42" s="1124"/>
      <c r="BJ42" s="250"/>
      <c r="BK42" s="250"/>
      <c r="BL42" s="250"/>
      <c r="BM42" s="250"/>
      <c r="BN42" s="250"/>
      <c r="BO42" s="263"/>
      <c r="BP42" s="263"/>
      <c r="BQ42" s="260">
        <v>36</v>
      </c>
      <c r="BR42" s="261"/>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4"/>
    </row>
    <row r="43" spans="1:131" s="245" customFormat="1" ht="26.25" customHeight="1" x14ac:dyDescent="0.15">
      <c r="A43" s="259">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71"/>
      <c r="AL43" s="1062"/>
      <c r="AM43" s="1062"/>
      <c r="AN43" s="1062"/>
      <c r="AO43" s="1062"/>
      <c r="AP43" s="1062"/>
      <c r="AQ43" s="1062"/>
      <c r="AR43" s="1062"/>
      <c r="AS43" s="1062"/>
      <c r="AT43" s="1062"/>
      <c r="AU43" s="1062"/>
      <c r="AV43" s="1062"/>
      <c r="AW43" s="1062"/>
      <c r="AX43" s="1062"/>
      <c r="AY43" s="1062"/>
      <c r="AZ43" s="1133"/>
      <c r="BA43" s="1133"/>
      <c r="BB43" s="1133"/>
      <c r="BC43" s="1133"/>
      <c r="BD43" s="1133"/>
      <c r="BE43" s="1123"/>
      <c r="BF43" s="1123"/>
      <c r="BG43" s="1123"/>
      <c r="BH43" s="1123"/>
      <c r="BI43" s="1124"/>
      <c r="BJ43" s="250"/>
      <c r="BK43" s="250"/>
      <c r="BL43" s="250"/>
      <c r="BM43" s="250"/>
      <c r="BN43" s="250"/>
      <c r="BO43" s="263"/>
      <c r="BP43" s="263"/>
      <c r="BQ43" s="260">
        <v>37</v>
      </c>
      <c r="BR43" s="261"/>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4"/>
    </row>
    <row r="44" spans="1:131" s="245" customFormat="1" ht="26.25" customHeight="1" x14ac:dyDescent="0.15">
      <c r="A44" s="259">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71"/>
      <c r="AL44" s="1062"/>
      <c r="AM44" s="1062"/>
      <c r="AN44" s="1062"/>
      <c r="AO44" s="1062"/>
      <c r="AP44" s="1062"/>
      <c r="AQ44" s="1062"/>
      <c r="AR44" s="1062"/>
      <c r="AS44" s="1062"/>
      <c r="AT44" s="1062"/>
      <c r="AU44" s="1062"/>
      <c r="AV44" s="1062"/>
      <c r="AW44" s="1062"/>
      <c r="AX44" s="1062"/>
      <c r="AY44" s="1062"/>
      <c r="AZ44" s="1133"/>
      <c r="BA44" s="1133"/>
      <c r="BB44" s="1133"/>
      <c r="BC44" s="1133"/>
      <c r="BD44" s="1133"/>
      <c r="BE44" s="1123"/>
      <c r="BF44" s="1123"/>
      <c r="BG44" s="1123"/>
      <c r="BH44" s="1123"/>
      <c r="BI44" s="1124"/>
      <c r="BJ44" s="250"/>
      <c r="BK44" s="250"/>
      <c r="BL44" s="250"/>
      <c r="BM44" s="250"/>
      <c r="BN44" s="250"/>
      <c r="BO44" s="263"/>
      <c r="BP44" s="263"/>
      <c r="BQ44" s="260">
        <v>38</v>
      </c>
      <c r="BR44" s="261"/>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4"/>
    </row>
    <row r="45" spans="1:131" s="245" customFormat="1" ht="26.25" customHeight="1" x14ac:dyDescent="0.15">
      <c r="A45" s="259">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71"/>
      <c r="AL45" s="1062"/>
      <c r="AM45" s="1062"/>
      <c r="AN45" s="1062"/>
      <c r="AO45" s="1062"/>
      <c r="AP45" s="1062"/>
      <c r="AQ45" s="1062"/>
      <c r="AR45" s="1062"/>
      <c r="AS45" s="1062"/>
      <c r="AT45" s="1062"/>
      <c r="AU45" s="1062"/>
      <c r="AV45" s="1062"/>
      <c r="AW45" s="1062"/>
      <c r="AX45" s="1062"/>
      <c r="AY45" s="1062"/>
      <c r="AZ45" s="1133"/>
      <c r="BA45" s="1133"/>
      <c r="BB45" s="1133"/>
      <c r="BC45" s="1133"/>
      <c r="BD45" s="1133"/>
      <c r="BE45" s="1123"/>
      <c r="BF45" s="1123"/>
      <c r="BG45" s="1123"/>
      <c r="BH45" s="1123"/>
      <c r="BI45" s="1124"/>
      <c r="BJ45" s="250"/>
      <c r="BK45" s="250"/>
      <c r="BL45" s="250"/>
      <c r="BM45" s="250"/>
      <c r="BN45" s="250"/>
      <c r="BO45" s="263"/>
      <c r="BP45" s="263"/>
      <c r="BQ45" s="260">
        <v>39</v>
      </c>
      <c r="BR45" s="261"/>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4"/>
    </row>
    <row r="46" spans="1:131" s="245" customFormat="1" ht="26.25" customHeight="1" x14ac:dyDescent="0.15">
      <c r="A46" s="259">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71"/>
      <c r="AL46" s="1062"/>
      <c r="AM46" s="1062"/>
      <c r="AN46" s="1062"/>
      <c r="AO46" s="1062"/>
      <c r="AP46" s="1062"/>
      <c r="AQ46" s="1062"/>
      <c r="AR46" s="1062"/>
      <c r="AS46" s="1062"/>
      <c r="AT46" s="1062"/>
      <c r="AU46" s="1062"/>
      <c r="AV46" s="1062"/>
      <c r="AW46" s="1062"/>
      <c r="AX46" s="1062"/>
      <c r="AY46" s="1062"/>
      <c r="AZ46" s="1133"/>
      <c r="BA46" s="1133"/>
      <c r="BB46" s="1133"/>
      <c r="BC46" s="1133"/>
      <c r="BD46" s="1133"/>
      <c r="BE46" s="1123"/>
      <c r="BF46" s="1123"/>
      <c r="BG46" s="1123"/>
      <c r="BH46" s="1123"/>
      <c r="BI46" s="1124"/>
      <c r="BJ46" s="250"/>
      <c r="BK46" s="250"/>
      <c r="BL46" s="250"/>
      <c r="BM46" s="250"/>
      <c r="BN46" s="250"/>
      <c r="BO46" s="263"/>
      <c r="BP46" s="263"/>
      <c r="BQ46" s="260">
        <v>40</v>
      </c>
      <c r="BR46" s="261"/>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4"/>
    </row>
    <row r="47" spans="1:131" s="245" customFormat="1" ht="26.25" customHeight="1" x14ac:dyDescent="0.15">
      <c r="A47" s="259">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71"/>
      <c r="AL47" s="1062"/>
      <c r="AM47" s="1062"/>
      <c r="AN47" s="1062"/>
      <c r="AO47" s="1062"/>
      <c r="AP47" s="1062"/>
      <c r="AQ47" s="1062"/>
      <c r="AR47" s="1062"/>
      <c r="AS47" s="1062"/>
      <c r="AT47" s="1062"/>
      <c r="AU47" s="1062"/>
      <c r="AV47" s="1062"/>
      <c r="AW47" s="1062"/>
      <c r="AX47" s="1062"/>
      <c r="AY47" s="1062"/>
      <c r="AZ47" s="1133"/>
      <c r="BA47" s="1133"/>
      <c r="BB47" s="1133"/>
      <c r="BC47" s="1133"/>
      <c r="BD47" s="1133"/>
      <c r="BE47" s="1123"/>
      <c r="BF47" s="1123"/>
      <c r="BG47" s="1123"/>
      <c r="BH47" s="1123"/>
      <c r="BI47" s="1124"/>
      <c r="BJ47" s="250"/>
      <c r="BK47" s="250"/>
      <c r="BL47" s="250"/>
      <c r="BM47" s="250"/>
      <c r="BN47" s="250"/>
      <c r="BO47" s="263"/>
      <c r="BP47" s="263"/>
      <c r="BQ47" s="260">
        <v>41</v>
      </c>
      <c r="BR47" s="261"/>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4"/>
    </row>
    <row r="48" spans="1:131" s="245" customFormat="1" ht="26.25" customHeight="1" x14ac:dyDescent="0.15">
      <c r="A48" s="259">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71"/>
      <c r="AL48" s="1062"/>
      <c r="AM48" s="1062"/>
      <c r="AN48" s="1062"/>
      <c r="AO48" s="1062"/>
      <c r="AP48" s="1062"/>
      <c r="AQ48" s="1062"/>
      <c r="AR48" s="1062"/>
      <c r="AS48" s="1062"/>
      <c r="AT48" s="1062"/>
      <c r="AU48" s="1062"/>
      <c r="AV48" s="1062"/>
      <c r="AW48" s="1062"/>
      <c r="AX48" s="1062"/>
      <c r="AY48" s="1062"/>
      <c r="AZ48" s="1133"/>
      <c r="BA48" s="1133"/>
      <c r="BB48" s="1133"/>
      <c r="BC48" s="1133"/>
      <c r="BD48" s="1133"/>
      <c r="BE48" s="1123"/>
      <c r="BF48" s="1123"/>
      <c r="BG48" s="1123"/>
      <c r="BH48" s="1123"/>
      <c r="BI48" s="1124"/>
      <c r="BJ48" s="250"/>
      <c r="BK48" s="250"/>
      <c r="BL48" s="250"/>
      <c r="BM48" s="250"/>
      <c r="BN48" s="250"/>
      <c r="BO48" s="263"/>
      <c r="BP48" s="263"/>
      <c r="BQ48" s="260">
        <v>42</v>
      </c>
      <c r="BR48" s="261"/>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4"/>
    </row>
    <row r="49" spans="1:131" s="245" customFormat="1" ht="26.25" customHeight="1" x14ac:dyDescent="0.15">
      <c r="A49" s="259">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71"/>
      <c r="AL49" s="1062"/>
      <c r="AM49" s="1062"/>
      <c r="AN49" s="1062"/>
      <c r="AO49" s="1062"/>
      <c r="AP49" s="1062"/>
      <c r="AQ49" s="1062"/>
      <c r="AR49" s="1062"/>
      <c r="AS49" s="1062"/>
      <c r="AT49" s="1062"/>
      <c r="AU49" s="1062"/>
      <c r="AV49" s="1062"/>
      <c r="AW49" s="1062"/>
      <c r="AX49" s="1062"/>
      <c r="AY49" s="1062"/>
      <c r="AZ49" s="1133"/>
      <c r="BA49" s="1133"/>
      <c r="BB49" s="1133"/>
      <c r="BC49" s="1133"/>
      <c r="BD49" s="1133"/>
      <c r="BE49" s="1123"/>
      <c r="BF49" s="1123"/>
      <c r="BG49" s="1123"/>
      <c r="BH49" s="1123"/>
      <c r="BI49" s="1124"/>
      <c r="BJ49" s="250"/>
      <c r="BK49" s="250"/>
      <c r="BL49" s="250"/>
      <c r="BM49" s="250"/>
      <c r="BN49" s="250"/>
      <c r="BO49" s="263"/>
      <c r="BP49" s="263"/>
      <c r="BQ49" s="260">
        <v>43</v>
      </c>
      <c r="BR49" s="261"/>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4"/>
    </row>
    <row r="50" spans="1:131" s="245" customFormat="1" ht="26.25" customHeight="1" x14ac:dyDescent="0.15">
      <c r="A50" s="259">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0"/>
      <c r="BK50" s="250"/>
      <c r="BL50" s="250"/>
      <c r="BM50" s="250"/>
      <c r="BN50" s="250"/>
      <c r="BO50" s="263"/>
      <c r="BP50" s="263"/>
      <c r="BQ50" s="260">
        <v>44</v>
      </c>
      <c r="BR50" s="261"/>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4"/>
    </row>
    <row r="51" spans="1:131" s="245" customFormat="1" ht="26.25" customHeight="1" x14ac:dyDescent="0.15">
      <c r="A51" s="259">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0"/>
      <c r="BK51" s="250"/>
      <c r="BL51" s="250"/>
      <c r="BM51" s="250"/>
      <c r="BN51" s="250"/>
      <c r="BO51" s="263"/>
      <c r="BP51" s="263"/>
      <c r="BQ51" s="260">
        <v>45</v>
      </c>
      <c r="BR51" s="261"/>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4"/>
    </row>
    <row r="52" spans="1:131" s="245" customFormat="1" ht="26.25" customHeight="1" x14ac:dyDescent="0.15">
      <c r="A52" s="259">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0"/>
      <c r="BK52" s="250"/>
      <c r="BL52" s="250"/>
      <c r="BM52" s="250"/>
      <c r="BN52" s="250"/>
      <c r="BO52" s="263"/>
      <c r="BP52" s="263"/>
      <c r="BQ52" s="260">
        <v>46</v>
      </c>
      <c r="BR52" s="261"/>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4"/>
    </row>
    <row r="53" spans="1:131" s="245" customFormat="1" ht="26.25" customHeight="1" x14ac:dyDescent="0.15">
      <c r="A53" s="259">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0"/>
      <c r="BK53" s="250"/>
      <c r="BL53" s="250"/>
      <c r="BM53" s="250"/>
      <c r="BN53" s="250"/>
      <c r="BO53" s="263"/>
      <c r="BP53" s="263"/>
      <c r="BQ53" s="260">
        <v>47</v>
      </c>
      <c r="BR53" s="261"/>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4"/>
    </row>
    <row r="54" spans="1:131" s="245" customFormat="1" ht="26.25" customHeight="1" x14ac:dyDescent="0.15">
      <c r="A54" s="259">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0"/>
      <c r="BK54" s="250"/>
      <c r="BL54" s="250"/>
      <c r="BM54" s="250"/>
      <c r="BN54" s="250"/>
      <c r="BO54" s="263"/>
      <c r="BP54" s="263"/>
      <c r="BQ54" s="260">
        <v>48</v>
      </c>
      <c r="BR54" s="261"/>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4"/>
    </row>
    <row r="55" spans="1:131" s="245" customFormat="1" ht="26.25" customHeight="1" x14ac:dyDescent="0.15">
      <c r="A55" s="259">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0"/>
      <c r="BK55" s="250"/>
      <c r="BL55" s="250"/>
      <c r="BM55" s="250"/>
      <c r="BN55" s="250"/>
      <c r="BO55" s="263"/>
      <c r="BP55" s="263"/>
      <c r="BQ55" s="260">
        <v>49</v>
      </c>
      <c r="BR55" s="261"/>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4"/>
    </row>
    <row r="56" spans="1:131" s="245" customFormat="1" ht="26.25" customHeight="1" x14ac:dyDescent="0.15">
      <c r="A56" s="259">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0"/>
      <c r="BK56" s="250"/>
      <c r="BL56" s="250"/>
      <c r="BM56" s="250"/>
      <c r="BN56" s="250"/>
      <c r="BO56" s="263"/>
      <c r="BP56" s="263"/>
      <c r="BQ56" s="260">
        <v>50</v>
      </c>
      <c r="BR56" s="261"/>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4"/>
    </row>
    <row r="57" spans="1:131" s="245" customFormat="1" ht="26.25" customHeight="1" x14ac:dyDescent="0.15">
      <c r="A57" s="259">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0"/>
      <c r="BK57" s="250"/>
      <c r="BL57" s="250"/>
      <c r="BM57" s="250"/>
      <c r="BN57" s="250"/>
      <c r="BO57" s="263"/>
      <c r="BP57" s="263"/>
      <c r="BQ57" s="260">
        <v>51</v>
      </c>
      <c r="BR57" s="261"/>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4"/>
    </row>
    <row r="58" spans="1:131" s="245" customFormat="1" ht="26.25" customHeight="1" x14ac:dyDescent="0.15">
      <c r="A58" s="259">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0"/>
      <c r="BK58" s="250"/>
      <c r="BL58" s="250"/>
      <c r="BM58" s="250"/>
      <c r="BN58" s="250"/>
      <c r="BO58" s="263"/>
      <c r="BP58" s="263"/>
      <c r="BQ58" s="260">
        <v>52</v>
      </c>
      <c r="BR58" s="261"/>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4"/>
    </row>
    <row r="59" spans="1:131" s="245" customFormat="1" ht="26.25" customHeight="1" x14ac:dyDescent="0.15">
      <c r="A59" s="259">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0"/>
      <c r="BK59" s="250"/>
      <c r="BL59" s="250"/>
      <c r="BM59" s="250"/>
      <c r="BN59" s="250"/>
      <c r="BO59" s="263"/>
      <c r="BP59" s="263"/>
      <c r="BQ59" s="260">
        <v>53</v>
      </c>
      <c r="BR59" s="261"/>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4"/>
    </row>
    <row r="60" spans="1:131" s="245" customFormat="1" ht="26.25" customHeight="1" x14ac:dyDescent="0.15">
      <c r="A60" s="259">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0"/>
      <c r="BK60" s="250"/>
      <c r="BL60" s="250"/>
      <c r="BM60" s="250"/>
      <c r="BN60" s="250"/>
      <c r="BO60" s="263"/>
      <c r="BP60" s="263"/>
      <c r="BQ60" s="260">
        <v>54</v>
      </c>
      <c r="BR60" s="261"/>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4"/>
    </row>
    <row r="61" spans="1:131" s="245" customFormat="1" ht="26.25" customHeight="1" thickBot="1" x14ac:dyDescent="0.2">
      <c r="A61" s="259">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0"/>
      <c r="BK61" s="250"/>
      <c r="BL61" s="250"/>
      <c r="BM61" s="250"/>
      <c r="BN61" s="250"/>
      <c r="BO61" s="263"/>
      <c r="BP61" s="263"/>
      <c r="BQ61" s="260">
        <v>55</v>
      </c>
      <c r="BR61" s="261"/>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4"/>
    </row>
    <row r="62" spans="1:131" s="245" customFormat="1" ht="26.25" customHeight="1" x14ac:dyDescent="0.15">
      <c r="A62" s="259">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412</v>
      </c>
      <c r="BK62" s="1126"/>
      <c r="BL62" s="1126"/>
      <c r="BM62" s="1126"/>
      <c r="BN62" s="1127"/>
      <c r="BO62" s="263"/>
      <c r="BP62" s="263"/>
      <c r="BQ62" s="260">
        <v>56</v>
      </c>
      <c r="BR62" s="261"/>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4"/>
    </row>
    <row r="63" spans="1:131" s="245" customFormat="1" ht="26.25" customHeight="1" thickBot="1" x14ac:dyDescent="0.2">
      <c r="A63" s="262" t="s">
        <v>388</v>
      </c>
      <c r="B63" s="1035" t="s">
        <v>413</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19"/>
      <c r="AF63" s="1120">
        <v>272</v>
      </c>
      <c r="AG63" s="1050"/>
      <c r="AH63" s="1050"/>
      <c r="AI63" s="1050"/>
      <c r="AJ63" s="1121"/>
      <c r="AK63" s="1122"/>
      <c r="AL63" s="1054"/>
      <c r="AM63" s="1054"/>
      <c r="AN63" s="1054"/>
      <c r="AO63" s="1054"/>
      <c r="AP63" s="1050"/>
      <c r="AQ63" s="1050"/>
      <c r="AR63" s="1050"/>
      <c r="AS63" s="1050"/>
      <c r="AT63" s="1050"/>
      <c r="AU63" s="1050"/>
      <c r="AV63" s="1050"/>
      <c r="AW63" s="1050"/>
      <c r="AX63" s="1050"/>
      <c r="AY63" s="1050"/>
      <c r="AZ63" s="1116"/>
      <c r="BA63" s="1116"/>
      <c r="BB63" s="1116"/>
      <c r="BC63" s="1116"/>
      <c r="BD63" s="1116"/>
      <c r="BE63" s="1051"/>
      <c r="BF63" s="1051"/>
      <c r="BG63" s="1051"/>
      <c r="BH63" s="1051"/>
      <c r="BI63" s="1052"/>
      <c r="BJ63" s="1117" t="s">
        <v>414</v>
      </c>
      <c r="BK63" s="1042"/>
      <c r="BL63" s="1042"/>
      <c r="BM63" s="1042"/>
      <c r="BN63" s="1118"/>
      <c r="BO63" s="263"/>
      <c r="BP63" s="263"/>
      <c r="BQ63" s="260">
        <v>57</v>
      </c>
      <c r="BR63" s="261"/>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4"/>
    </row>
    <row r="65" spans="1:131" s="245" customFormat="1" ht="26.25" customHeight="1" thickBot="1" x14ac:dyDescent="0.2">
      <c r="A65" s="250" t="s">
        <v>415</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4"/>
    </row>
    <row r="66" spans="1:131" s="245" customFormat="1" ht="26.25" customHeight="1" x14ac:dyDescent="0.15">
      <c r="A66" s="1086" t="s">
        <v>416</v>
      </c>
      <c r="B66" s="1087"/>
      <c r="C66" s="1087"/>
      <c r="D66" s="1087"/>
      <c r="E66" s="1087"/>
      <c r="F66" s="1087"/>
      <c r="G66" s="1087"/>
      <c r="H66" s="1087"/>
      <c r="I66" s="1087"/>
      <c r="J66" s="1087"/>
      <c r="K66" s="1087"/>
      <c r="L66" s="1087"/>
      <c r="M66" s="1087"/>
      <c r="N66" s="1087"/>
      <c r="O66" s="1087"/>
      <c r="P66" s="1088"/>
      <c r="Q66" s="1092" t="s">
        <v>417</v>
      </c>
      <c r="R66" s="1093"/>
      <c r="S66" s="1093"/>
      <c r="T66" s="1093"/>
      <c r="U66" s="1094"/>
      <c r="V66" s="1092" t="s">
        <v>394</v>
      </c>
      <c r="W66" s="1093"/>
      <c r="X66" s="1093"/>
      <c r="Y66" s="1093"/>
      <c r="Z66" s="1094"/>
      <c r="AA66" s="1092" t="s">
        <v>418</v>
      </c>
      <c r="AB66" s="1093"/>
      <c r="AC66" s="1093"/>
      <c r="AD66" s="1093"/>
      <c r="AE66" s="1094"/>
      <c r="AF66" s="1098" t="s">
        <v>419</v>
      </c>
      <c r="AG66" s="1099"/>
      <c r="AH66" s="1099"/>
      <c r="AI66" s="1099"/>
      <c r="AJ66" s="1100"/>
      <c r="AK66" s="1092" t="s">
        <v>420</v>
      </c>
      <c r="AL66" s="1087"/>
      <c r="AM66" s="1087"/>
      <c r="AN66" s="1087"/>
      <c r="AO66" s="1088"/>
      <c r="AP66" s="1092" t="s">
        <v>421</v>
      </c>
      <c r="AQ66" s="1093"/>
      <c r="AR66" s="1093"/>
      <c r="AS66" s="1093"/>
      <c r="AT66" s="1094"/>
      <c r="AU66" s="1092" t="s">
        <v>422</v>
      </c>
      <c r="AV66" s="1093"/>
      <c r="AW66" s="1093"/>
      <c r="AX66" s="1093"/>
      <c r="AY66" s="1094"/>
      <c r="AZ66" s="1092" t="s">
        <v>374</v>
      </c>
      <c r="BA66" s="1093"/>
      <c r="BB66" s="1093"/>
      <c r="BC66" s="1093"/>
      <c r="BD66" s="1108"/>
      <c r="BE66" s="263"/>
      <c r="BF66" s="263"/>
      <c r="BG66" s="263"/>
      <c r="BH66" s="263"/>
      <c r="BI66" s="263"/>
      <c r="BJ66" s="263"/>
      <c r="BK66" s="263"/>
      <c r="BL66" s="263"/>
      <c r="BM66" s="263"/>
      <c r="BN66" s="263"/>
      <c r="BO66" s="263"/>
      <c r="BP66" s="263"/>
      <c r="BQ66" s="260">
        <v>60</v>
      </c>
      <c r="BR66" s="265"/>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4"/>
    </row>
    <row r="67" spans="1:131" s="245"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3"/>
      <c r="BF67" s="263"/>
      <c r="BG67" s="263"/>
      <c r="BH67" s="263"/>
      <c r="BI67" s="263"/>
      <c r="BJ67" s="263"/>
      <c r="BK67" s="263"/>
      <c r="BL67" s="263"/>
      <c r="BM67" s="263"/>
      <c r="BN67" s="263"/>
      <c r="BO67" s="263"/>
      <c r="BP67" s="263"/>
      <c r="BQ67" s="260">
        <v>61</v>
      </c>
      <c r="BR67" s="265"/>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4"/>
    </row>
    <row r="68" spans="1:131" s="245" customFormat="1" ht="26.25" customHeight="1" thickTop="1" x14ac:dyDescent="0.15">
      <c r="A68" s="256">
        <v>1</v>
      </c>
      <c r="B68" s="1076" t="s">
        <v>583</v>
      </c>
      <c r="C68" s="1077"/>
      <c r="D68" s="1077"/>
      <c r="E68" s="1077"/>
      <c r="F68" s="1077"/>
      <c r="G68" s="1077"/>
      <c r="H68" s="1077"/>
      <c r="I68" s="1077"/>
      <c r="J68" s="1077"/>
      <c r="K68" s="1077"/>
      <c r="L68" s="1077"/>
      <c r="M68" s="1077"/>
      <c r="N68" s="1077"/>
      <c r="O68" s="1077"/>
      <c r="P68" s="1078"/>
      <c r="Q68" s="1079">
        <v>6058</v>
      </c>
      <c r="R68" s="1073"/>
      <c r="S68" s="1073"/>
      <c r="T68" s="1073"/>
      <c r="U68" s="1073"/>
      <c r="V68" s="1073">
        <v>5913</v>
      </c>
      <c r="W68" s="1073"/>
      <c r="X68" s="1073"/>
      <c r="Y68" s="1073"/>
      <c r="Z68" s="1073"/>
      <c r="AA68" s="1073">
        <v>145</v>
      </c>
      <c r="AB68" s="1073"/>
      <c r="AC68" s="1073"/>
      <c r="AD68" s="1073"/>
      <c r="AE68" s="1073"/>
      <c r="AF68" s="1073">
        <v>145</v>
      </c>
      <c r="AG68" s="1073"/>
      <c r="AH68" s="1073"/>
      <c r="AI68" s="1073"/>
      <c r="AJ68" s="1073"/>
      <c r="AK68" s="1073" t="s">
        <v>582</v>
      </c>
      <c r="AL68" s="1073"/>
      <c r="AM68" s="1073"/>
      <c r="AN68" s="1073"/>
      <c r="AO68" s="1073"/>
      <c r="AP68" s="1073" t="s">
        <v>582</v>
      </c>
      <c r="AQ68" s="1073"/>
      <c r="AR68" s="1073"/>
      <c r="AS68" s="1073"/>
      <c r="AT68" s="1073"/>
      <c r="AU68" s="1073" t="s">
        <v>582</v>
      </c>
      <c r="AV68" s="1073"/>
      <c r="AW68" s="1073"/>
      <c r="AX68" s="1073"/>
      <c r="AY68" s="1073"/>
      <c r="AZ68" s="1074"/>
      <c r="BA68" s="1074"/>
      <c r="BB68" s="1074"/>
      <c r="BC68" s="1074"/>
      <c r="BD68" s="1075"/>
      <c r="BE68" s="263"/>
      <c r="BF68" s="263"/>
      <c r="BG68" s="263"/>
      <c r="BH68" s="263"/>
      <c r="BI68" s="263"/>
      <c r="BJ68" s="263"/>
      <c r="BK68" s="263"/>
      <c r="BL68" s="263"/>
      <c r="BM68" s="263"/>
      <c r="BN68" s="263"/>
      <c r="BO68" s="263"/>
      <c r="BP68" s="263"/>
      <c r="BQ68" s="260">
        <v>62</v>
      </c>
      <c r="BR68" s="265"/>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4"/>
    </row>
    <row r="69" spans="1:131" s="245" customFormat="1" ht="26.25" customHeight="1" x14ac:dyDescent="0.15">
      <c r="A69" s="259">
        <v>2</v>
      </c>
      <c r="B69" s="1065" t="s">
        <v>584</v>
      </c>
      <c r="C69" s="1066"/>
      <c r="D69" s="1066"/>
      <c r="E69" s="1066"/>
      <c r="F69" s="1066"/>
      <c r="G69" s="1066"/>
      <c r="H69" s="1066"/>
      <c r="I69" s="1066"/>
      <c r="J69" s="1066"/>
      <c r="K69" s="1066"/>
      <c r="L69" s="1066"/>
      <c r="M69" s="1066"/>
      <c r="N69" s="1066"/>
      <c r="O69" s="1066"/>
      <c r="P69" s="1067"/>
      <c r="Q69" s="1068">
        <v>1146</v>
      </c>
      <c r="R69" s="1062"/>
      <c r="S69" s="1062"/>
      <c r="T69" s="1062"/>
      <c r="U69" s="1062"/>
      <c r="V69" s="1062">
        <v>1142</v>
      </c>
      <c r="W69" s="1062"/>
      <c r="X69" s="1062"/>
      <c r="Y69" s="1062"/>
      <c r="Z69" s="1062"/>
      <c r="AA69" s="1062">
        <v>5</v>
      </c>
      <c r="AB69" s="1062"/>
      <c r="AC69" s="1062"/>
      <c r="AD69" s="1062"/>
      <c r="AE69" s="1062"/>
      <c r="AF69" s="1062">
        <v>5</v>
      </c>
      <c r="AG69" s="1062"/>
      <c r="AH69" s="1062"/>
      <c r="AI69" s="1062"/>
      <c r="AJ69" s="1062"/>
      <c r="AK69" s="1062">
        <v>1</v>
      </c>
      <c r="AL69" s="1062"/>
      <c r="AM69" s="1062"/>
      <c r="AN69" s="1062"/>
      <c r="AO69" s="1062"/>
      <c r="AP69" s="1062">
        <v>375</v>
      </c>
      <c r="AQ69" s="1062"/>
      <c r="AR69" s="1062"/>
      <c r="AS69" s="1062"/>
      <c r="AT69" s="1062"/>
      <c r="AU69" s="1062">
        <v>292</v>
      </c>
      <c r="AV69" s="1062"/>
      <c r="AW69" s="1062"/>
      <c r="AX69" s="1062"/>
      <c r="AY69" s="1062"/>
      <c r="AZ69" s="1063"/>
      <c r="BA69" s="1063"/>
      <c r="BB69" s="1063"/>
      <c r="BC69" s="1063"/>
      <c r="BD69" s="1064"/>
      <c r="BE69" s="263"/>
      <c r="BF69" s="263"/>
      <c r="BG69" s="263"/>
      <c r="BH69" s="263"/>
      <c r="BI69" s="263"/>
      <c r="BJ69" s="263"/>
      <c r="BK69" s="263"/>
      <c r="BL69" s="263"/>
      <c r="BM69" s="263"/>
      <c r="BN69" s="263"/>
      <c r="BO69" s="263"/>
      <c r="BP69" s="263"/>
      <c r="BQ69" s="260">
        <v>63</v>
      </c>
      <c r="BR69" s="265"/>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4"/>
    </row>
    <row r="70" spans="1:131" s="245" customFormat="1" ht="26.25" customHeight="1" x14ac:dyDescent="0.15">
      <c r="A70" s="259">
        <v>3</v>
      </c>
      <c r="B70" s="1065" t="s">
        <v>585</v>
      </c>
      <c r="C70" s="1066"/>
      <c r="D70" s="1066"/>
      <c r="E70" s="1066"/>
      <c r="F70" s="1066"/>
      <c r="G70" s="1066"/>
      <c r="H70" s="1066"/>
      <c r="I70" s="1066"/>
      <c r="J70" s="1066"/>
      <c r="K70" s="1066"/>
      <c r="L70" s="1066"/>
      <c r="M70" s="1066"/>
      <c r="N70" s="1066"/>
      <c r="O70" s="1066"/>
      <c r="P70" s="1067"/>
      <c r="Q70" s="1068">
        <v>3405</v>
      </c>
      <c r="R70" s="1062"/>
      <c r="S70" s="1062"/>
      <c r="T70" s="1062"/>
      <c r="U70" s="1062"/>
      <c r="V70" s="1062">
        <v>3337</v>
      </c>
      <c r="W70" s="1062"/>
      <c r="X70" s="1062"/>
      <c r="Y70" s="1062"/>
      <c r="Z70" s="1062"/>
      <c r="AA70" s="1062">
        <v>69</v>
      </c>
      <c r="AB70" s="1062"/>
      <c r="AC70" s="1062"/>
      <c r="AD70" s="1062"/>
      <c r="AE70" s="1062"/>
      <c r="AF70" s="1062">
        <v>69</v>
      </c>
      <c r="AG70" s="1062"/>
      <c r="AH70" s="1062"/>
      <c r="AI70" s="1062"/>
      <c r="AJ70" s="1062"/>
      <c r="AK70" s="1062">
        <v>523</v>
      </c>
      <c r="AL70" s="1062"/>
      <c r="AM70" s="1062"/>
      <c r="AN70" s="1062"/>
      <c r="AO70" s="1062"/>
      <c r="AP70" s="1062" t="s">
        <v>582</v>
      </c>
      <c r="AQ70" s="1062"/>
      <c r="AR70" s="1062"/>
      <c r="AS70" s="1062"/>
      <c r="AT70" s="1062"/>
      <c r="AU70" s="1062" t="s">
        <v>582</v>
      </c>
      <c r="AV70" s="1062"/>
      <c r="AW70" s="1062"/>
      <c r="AX70" s="1062"/>
      <c r="AY70" s="1062"/>
      <c r="AZ70" s="1063"/>
      <c r="BA70" s="1063"/>
      <c r="BB70" s="1063"/>
      <c r="BC70" s="1063"/>
      <c r="BD70" s="1064"/>
      <c r="BE70" s="263"/>
      <c r="BF70" s="263"/>
      <c r="BG70" s="263"/>
      <c r="BH70" s="263"/>
      <c r="BI70" s="263"/>
      <c r="BJ70" s="263"/>
      <c r="BK70" s="263"/>
      <c r="BL70" s="263"/>
      <c r="BM70" s="263"/>
      <c r="BN70" s="263"/>
      <c r="BO70" s="263"/>
      <c r="BP70" s="263"/>
      <c r="BQ70" s="260">
        <v>64</v>
      </c>
      <c r="BR70" s="265"/>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4"/>
    </row>
    <row r="71" spans="1:131" s="245" customFormat="1" ht="26.25" customHeight="1" x14ac:dyDescent="0.15">
      <c r="A71" s="259">
        <v>4</v>
      </c>
      <c r="B71" s="1065" t="s">
        <v>586</v>
      </c>
      <c r="C71" s="1066"/>
      <c r="D71" s="1066"/>
      <c r="E71" s="1066"/>
      <c r="F71" s="1066"/>
      <c r="G71" s="1066"/>
      <c r="H71" s="1066"/>
      <c r="I71" s="1066"/>
      <c r="J71" s="1066"/>
      <c r="K71" s="1066"/>
      <c r="L71" s="1066"/>
      <c r="M71" s="1066"/>
      <c r="N71" s="1066"/>
      <c r="O71" s="1066"/>
      <c r="P71" s="1067"/>
      <c r="Q71" s="1068">
        <v>292</v>
      </c>
      <c r="R71" s="1062"/>
      <c r="S71" s="1062"/>
      <c r="T71" s="1062"/>
      <c r="U71" s="1062"/>
      <c r="V71" s="1062">
        <v>267</v>
      </c>
      <c r="W71" s="1062"/>
      <c r="X71" s="1062"/>
      <c r="Y71" s="1062"/>
      <c r="Z71" s="1062"/>
      <c r="AA71" s="1062">
        <v>25</v>
      </c>
      <c r="AB71" s="1062"/>
      <c r="AC71" s="1062"/>
      <c r="AD71" s="1062"/>
      <c r="AE71" s="1062"/>
      <c r="AF71" s="1062">
        <v>25</v>
      </c>
      <c r="AG71" s="1062"/>
      <c r="AH71" s="1062"/>
      <c r="AI71" s="1062"/>
      <c r="AJ71" s="1062"/>
      <c r="AK71" s="1062">
        <v>26</v>
      </c>
      <c r="AL71" s="1062"/>
      <c r="AM71" s="1062"/>
      <c r="AN71" s="1062"/>
      <c r="AO71" s="1062"/>
      <c r="AP71" s="1062" t="s">
        <v>582</v>
      </c>
      <c r="AQ71" s="1062"/>
      <c r="AR71" s="1062"/>
      <c r="AS71" s="1062"/>
      <c r="AT71" s="1062"/>
      <c r="AU71" s="1062" t="s">
        <v>582</v>
      </c>
      <c r="AV71" s="1062"/>
      <c r="AW71" s="1062"/>
      <c r="AX71" s="1062"/>
      <c r="AY71" s="1062"/>
      <c r="AZ71" s="1063"/>
      <c r="BA71" s="1063"/>
      <c r="BB71" s="1063"/>
      <c r="BC71" s="1063"/>
      <c r="BD71" s="1064"/>
      <c r="BE71" s="263"/>
      <c r="BF71" s="263"/>
      <c r="BG71" s="263"/>
      <c r="BH71" s="263"/>
      <c r="BI71" s="263"/>
      <c r="BJ71" s="263"/>
      <c r="BK71" s="263"/>
      <c r="BL71" s="263"/>
      <c r="BM71" s="263"/>
      <c r="BN71" s="263"/>
      <c r="BO71" s="263"/>
      <c r="BP71" s="263"/>
      <c r="BQ71" s="260">
        <v>65</v>
      </c>
      <c r="BR71" s="265"/>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4"/>
    </row>
    <row r="72" spans="1:131" s="245" customFormat="1" ht="26.25" customHeight="1" x14ac:dyDescent="0.15">
      <c r="A72" s="259">
        <v>5</v>
      </c>
      <c r="B72" s="1065" t="s">
        <v>587</v>
      </c>
      <c r="C72" s="1066"/>
      <c r="D72" s="1066"/>
      <c r="E72" s="1066"/>
      <c r="F72" s="1066"/>
      <c r="G72" s="1066"/>
      <c r="H72" s="1066"/>
      <c r="I72" s="1066"/>
      <c r="J72" s="1066"/>
      <c r="K72" s="1066"/>
      <c r="L72" s="1066"/>
      <c r="M72" s="1066"/>
      <c r="N72" s="1066"/>
      <c r="O72" s="1066"/>
      <c r="P72" s="1067"/>
      <c r="Q72" s="1068">
        <v>110326</v>
      </c>
      <c r="R72" s="1062"/>
      <c r="S72" s="1062"/>
      <c r="T72" s="1062"/>
      <c r="U72" s="1062"/>
      <c r="V72" s="1062">
        <v>108567</v>
      </c>
      <c r="W72" s="1062"/>
      <c r="X72" s="1062"/>
      <c r="Y72" s="1062"/>
      <c r="Z72" s="1062"/>
      <c r="AA72" s="1062">
        <v>1760</v>
      </c>
      <c r="AB72" s="1062"/>
      <c r="AC72" s="1062"/>
      <c r="AD72" s="1062"/>
      <c r="AE72" s="1062"/>
      <c r="AF72" s="1062">
        <v>1760</v>
      </c>
      <c r="AG72" s="1062"/>
      <c r="AH72" s="1062"/>
      <c r="AI72" s="1062"/>
      <c r="AJ72" s="1062"/>
      <c r="AK72" s="1062">
        <v>0</v>
      </c>
      <c r="AL72" s="1062"/>
      <c r="AM72" s="1062"/>
      <c r="AN72" s="1062"/>
      <c r="AO72" s="1062"/>
      <c r="AP72" s="1062" t="s">
        <v>582</v>
      </c>
      <c r="AQ72" s="1062"/>
      <c r="AR72" s="1062"/>
      <c r="AS72" s="1062"/>
      <c r="AT72" s="1062"/>
      <c r="AU72" s="1062" t="s">
        <v>582</v>
      </c>
      <c r="AV72" s="1062"/>
      <c r="AW72" s="1062"/>
      <c r="AX72" s="1062"/>
      <c r="AY72" s="1062"/>
      <c r="AZ72" s="1063"/>
      <c r="BA72" s="1063"/>
      <c r="BB72" s="1063"/>
      <c r="BC72" s="1063"/>
      <c r="BD72" s="1064"/>
      <c r="BE72" s="263"/>
      <c r="BF72" s="263"/>
      <c r="BG72" s="263"/>
      <c r="BH72" s="263"/>
      <c r="BI72" s="263"/>
      <c r="BJ72" s="263"/>
      <c r="BK72" s="263"/>
      <c r="BL72" s="263"/>
      <c r="BM72" s="263"/>
      <c r="BN72" s="263"/>
      <c r="BO72" s="263"/>
      <c r="BP72" s="263"/>
      <c r="BQ72" s="260">
        <v>66</v>
      </c>
      <c r="BR72" s="265"/>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4"/>
    </row>
    <row r="73" spans="1:131" s="245" customFormat="1" ht="26.25" customHeight="1" x14ac:dyDescent="0.15">
      <c r="A73" s="259">
        <v>6</v>
      </c>
      <c r="B73" s="1065" t="s">
        <v>588</v>
      </c>
      <c r="C73" s="1066"/>
      <c r="D73" s="1066"/>
      <c r="E73" s="1066"/>
      <c r="F73" s="1066"/>
      <c r="G73" s="1066"/>
      <c r="H73" s="1066"/>
      <c r="I73" s="1066"/>
      <c r="J73" s="1066"/>
      <c r="K73" s="1066"/>
      <c r="L73" s="1066"/>
      <c r="M73" s="1066"/>
      <c r="N73" s="1066"/>
      <c r="O73" s="1066"/>
      <c r="P73" s="1067"/>
      <c r="Q73" s="1068">
        <v>3192</v>
      </c>
      <c r="R73" s="1062"/>
      <c r="S73" s="1062"/>
      <c r="T73" s="1062"/>
      <c r="U73" s="1062"/>
      <c r="V73" s="1062">
        <v>3322</v>
      </c>
      <c r="W73" s="1062"/>
      <c r="X73" s="1062"/>
      <c r="Y73" s="1062"/>
      <c r="Z73" s="1062"/>
      <c r="AA73" s="1062">
        <v>-130</v>
      </c>
      <c r="AB73" s="1062"/>
      <c r="AC73" s="1062"/>
      <c r="AD73" s="1062"/>
      <c r="AE73" s="1062"/>
      <c r="AF73" s="1062">
        <v>824</v>
      </c>
      <c r="AG73" s="1062"/>
      <c r="AH73" s="1062"/>
      <c r="AI73" s="1062"/>
      <c r="AJ73" s="1062"/>
      <c r="AK73" s="1062">
        <v>866</v>
      </c>
      <c r="AL73" s="1062"/>
      <c r="AM73" s="1062"/>
      <c r="AN73" s="1062"/>
      <c r="AO73" s="1062"/>
      <c r="AP73" s="1062">
        <v>1210</v>
      </c>
      <c r="AQ73" s="1062"/>
      <c r="AR73" s="1062"/>
      <c r="AS73" s="1062"/>
      <c r="AT73" s="1062"/>
      <c r="AU73" s="1062">
        <v>452</v>
      </c>
      <c r="AV73" s="1062"/>
      <c r="AW73" s="1062"/>
      <c r="AX73" s="1062"/>
      <c r="AY73" s="1062"/>
      <c r="AZ73" s="1063"/>
      <c r="BA73" s="1063"/>
      <c r="BB73" s="1063"/>
      <c r="BC73" s="1063"/>
      <c r="BD73" s="1064"/>
      <c r="BE73" s="263"/>
      <c r="BF73" s="263"/>
      <c r="BG73" s="263"/>
      <c r="BH73" s="263"/>
      <c r="BI73" s="263"/>
      <c r="BJ73" s="263"/>
      <c r="BK73" s="263"/>
      <c r="BL73" s="263"/>
      <c r="BM73" s="263"/>
      <c r="BN73" s="263"/>
      <c r="BO73" s="263"/>
      <c r="BP73" s="263"/>
      <c r="BQ73" s="260">
        <v>67</v>
      </c>
      <c r="BR73" s="265"/>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4"/>
    </row>
    <row r="74" spans="1:131" s="245" customFormat="1" ht="26.25" customHeight="1" x14ac:dyDescent="0.15">
      <c r="A74" s="259">
        <v>7</v>
      </c>
      <c r="B74" s="1065" t="s">
        <v>589</v>
      </c>
      <c r="C74" s="1066"/>
      <c r="D74" s="1066"/>
      <c r="E74" s="1066"/>
      <c r="F74" s="1066"/>
      <c r="G74" s="1066"/>
      <c r="H74" s="1066"/>
      <c r="I74" s="1066"/>
      <c r="J74" s="1066"/>
      <c r="K74" s="1066"/>
      <c r="L74" s="1066"/>
      <c r="M74" s="1066"/>
      <c r="N74" s="1066"/>
      <c r="O74" s="1066"/>
      <c r="P74" s="1067"/>
      <c r="Q74" s="1068">
        <v>846</v>
      </c>
      <c r="R74" s="1062"/>
      <c r="S74" s="1062"/>
      <c r="T74" s="1062"/>
      <c r="U74" s="1062"/>
      <c r="V74" s="1062">
        <v>848</v>
      </c>
      <c r="W74" s="1062"/>
      <c r="X74" s="1062"/>
      <c r="Y74" s="1062"/>
      <c r="Z74" s="1062"/>
      <c r="AA74" s="1062">
        <v>-2</v>
      </c>
      <c r="AB74" s="1062"/>
      <c r="AC74" s="1062"/>
      <c r="AD74" s="1062"/>
      <c r="AE74" s="1062"/>
      <c r="AF74" s="1062">
        <v>246</v>
      </c>
      <c r="AG74" s="1062"/>
      <c r="AH74" s="1062"/>
      <c r="AI74" s="1062"/>
      <c r="AJ74" s="1062"/>
      <c r="AK74" s="1062">
        <v>274</v>
      </c>
      <c r="AL74" s="1062"/>
      <c r="AM74" s="1062"/>
      <c r="AN74" s="1062"/>
      <c r="AO74" s="1062"/>
      <c r="AP74" s="1062">
        <v>504</v>
      </c>
      <c r="AQ74" s="1062"/>
      <c r="AR74" s="1062"/>
      <c r="AS74" s="1062"/>
      <c r="AT74" s="1062"/>
      <c r="AU74" s="1062" t="s">
        <v>582</v>
      </c>
      <c r="AV74" s="1062"/>
      <c r="AW74" s="1062"/>
      <c r="AX74" s="1062"/>
      <c r="AY74" s="1062"/>
      <c r="AZ74" s="1063"/>
      <c r="BA74" s="1063"/>
      <c r="BB74" s="1063"/>
      <c r="BC74" s="1063"/>
      <c r="BD74" s="1064"/>
      <c r="BE74" s="263"/>
      <c r="BF74" s="263"/>
      <c r="BG74" s="263"/>
      <c r="BH74" s="263"/>
      <c r="BI74" s="263"/>
      <c r="BJ74" s="263"/>
      <c r="BK74" s="263"/>
      <c r="BL74" s="263"/>
      <c r="BM74" s="263"/>
      <c r="BN74" s="263"/>
      <c r="BO74" s="263"/>
      <c r="BP74" s="263"/>
      <c r="BQ74" s="260">
        <v>68</v>
      </c>
      <c r="BR74" s="265"/>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4"/>
    </row>
    <row r="75" spans="1:131" s="245" customFormat="1" ht="26.25" customHeight="1" x14ac:dyDescent="0.15">
      <c r="A75" s="259">
        <v>8</v>
      </c>
      <c r="B75" s="1065"/>
      <c r="C75" s="1066"/>
      <c r="D75" s="1066"/>
      <c r="E75" s="1066"/>
      <c r="F75" s="1066"/>
      <c r="G75" s="1066"/>
      <c r="H75" s="1066"/>
      <c r="I75" s="1066"/>
      <c r="J75" s="1066"/>
      <c r="K75" s="1066"/>
      <c r="L75" s="1066"/>
      <c r="M75" s="1066"/>
      <c r="N75" s="1066"/>
      <c r="O75" s="1066"/>
      <c r="P75" s="1067"/>
      <c r="Q75" s="1069"/>
      <c r="R75" s="1070"/>
      <c r="S75" s="1070"/>
      <c r="T75" s="1070"/>
      <c r="U75" s="1071"/>
      <c r="V75" s="1072"/>
      <c r="W75" s="1070"/>
      <c r="X75" s="1070"/>
      <c r="Y75" s="1070"/>
      <c r="Z75" s="1071"/>
      <c r="AA75" s="1072"/>
      <c r="AB75" s="1070"/>
      <c r="AC75" s="1070"/>
      <c r="AD75" s="1070"/>
      <c r="AE75" s="1071"/>
      <c r="AF75" s="1072"/>
      <c r="AG75" s="1070"/>
      <c r="AH75" s="1070"/>
      <c r="AI75" s="1070"/>
      <c r="AJ75" s="1071"/>
      <c r="AK75" s="1072"/>
      <c r="AL75" s="1070"/>
      <c r="AM75" s="1070"/>
      <c r="AN75" s="1070"/>
      <c r="AO75" s="1071"/>
      <c r="AP75" s="1072"/>
      <c r="AQ75" s="1070"/>
      <c r="AR75" s="1070"/>
      <c r="AS75" s="1070"/>
      <c r="AT75" s="1071"/>
      <c r="AU75" s="1072"/>
      <c r="AV75" s="1070"/>
      <c r="AW75" s="1070"/>
      <c r="AX75" s="1070"/>
      <c r="AY75" s="1071"/>
      <c r="AZ75" s="1063"/>
      <c r="BA75" s="1063"/>
      <c r="BB75" s="1063"/>
      <c r="BC75" s="1063"/>
      <c r="BD75" s="1064"/>
      <c r="BE75" s="263"/>
      <c r="BF75" s="263"/>
      <c r="BG75" s="263"/>
      <c r="BH75" s="263"/>
      <c r="BI75" s="263"/>
      <c r="BJ75" s="263"/>
      <c r="BK75" s="263"/>
      <c r="BL75" s="263"/>
      <c r="BM75" s="263"/>
      <c r="BN75" s="263"/>
      <c r="BO75" s="263"/>
      <c r="BP75" s="263"/>
      <c r="BQ75" s="260">
        <v>69</v>
      </c>
      <c r="BR75" s="265"/>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4"/>
    </row>
    <row r="76" spans="1:131" s="245" customFormat="1" ht="26.25" customHeight="1" x14ac:dyDescent="0.15">
      <c r="A76" s="259">
        <v>9</v>
      </c>
      <c r="B76" s="1065"/>
      <c r="C76" s="1066"/>
      <c r="D76" s="1066"/>
      <c r="E76" s="1066"/>
      <c r="F76" s="1066"/>
      <c r="G76" s="1066"/>
      <c r="H76" s="1066"/>
      <c r="I76" s="1066"/>
      <c r="J76" s="1066"/>
      <c r="K76" s="1066"/>
      <c r="L76" s="1066"/>
      <c r="M76" s="1066"/>
      <c r="N76" s="1066"/>
      <c r="O76" s="1066"/>
      <c r="P76" s="1067"/>
      <c r="Q76" s="1069"/>
      <c r="R76" s="1070"/>
      <c r="S76" s="1070"/>
      <c r="T76" s="1070"/>
      <c r="U76" s="1071"/>
      <c r="V76" s="1072"/>
      <c r="W76" s="1070"/>
      <c r="X76" s="1070"/>
      <c r="Y76" s="1070"/>
      <c r="Z76" s="1071"/>
      <c r="AA76" s="1072"/>
      <c r="AB76" s="1070"/>
      <c r="AC76" s="1070"/>
      <c r="AD76" s="1070"/>
      <c r="AE76" s="1071"/>
      <c r="AF76" s="1072"/>
      <c r="AG76" s="1070"/>
      <c r="AH76" s="1070"/>
      <c r="AI76" s="1070"/>
      <c r="AJ76" s="1071"/>
      <c r="AK76" s="1072"/>
      <c r="AL76" s="1070"/>
      <c r="AM76" s="1070"/>
      <c r="AN76" s="1070"/>
      <c r="AO76" s="1071"/>
      <c r="AP76" s="1072"/>
      <c r="AQ76" s="1070"/>
      <c r="AR76" s="1070"/>
      <c r="AS76" s="1070"/>
      <c r="AT76" s="1071"/>
      <c r="AU76" s="1072"/>
      <c r="AV76" s="1070"/>
      <c r="AW76" s="1070"/>
      <c r="AX76" s="1070"/>
      <c r="AY76" s="1071"/>
      <c r="AZ76" s="1063"/>
      <c r="BA76" s="1063"/>
      <c r="BB76" s="1063"/>
      <c r="BC76" s="1063"/>
      <c r="BD76" s="1064"/>
      <c r="BE76" s="263"/>
      <c r="BF76" s="263"/>
      <c r="BG76" s="263"/>
      <c r="BH76" s="263"/>
      <c r="BI76" s="263"/>
      <c r="BJ76" s="263"/>
      <c r="BK76" s="263"/>
      <c r="BL76" s="263"/>
      <c r="BM76" s="263"/>
      <c r="BN76" s="263"/>
      <c r="BO76" s="263"/>
      <c r="BP76" s="263"/>
      <c r="BQ76" s="260">
        <v>70</v>
      </c>
      <c r="BR76" s="265"/>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4"/>
    </row>
    <row r="77" spans="1:131" s="245" customFormat="1" ht="26.25" customHeight="1" x14ac:dyDescent="0.15">
      <c r="A77" s="259">
        <v>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3"/>
      <c r="BF77" s="263"/>
      <c r="BG77" s="263"/>
      <c r="BH77" s="263"/>
      <c r="BI77" s="263"/>
      <c r="BJ77" s="263"/>
      <c r="BK77" s="263"/>
      <c r="BL77" s="263"/>
      <c r="BM77" s="263"/>
      <c r="BN77" s="263"/>
      <c r="BO77" s="263"/>
      <c r="BP77" s="263"/>
      <c r="BQ77" s="260">
        <v>71</v>
      </c>
      <c r="BR77" s="265"/>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4"/>
    </row>
    <row r="78" spans="1:131" s="245" customFormat="1" ht="26.25" customHeight="1" x14ac:dyDescent="0.15">
      <c r="A78" s="259">
        <v>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3"/>
      <c r="BF78" s="263"/>
      <c r="BG78" s="263"/>
      <c r="BH78" s="263"/>
      <c r="BI78" s="263"/>
      <c r="BJ78" s="266"/>
      <c r="BK78" s="266"/>
      <c r="BL78" s="266"/>
      <c r="BM78" s="266"/>
      <c r="BN78" s="266"/>
      <c r="BO78" s="263"/>
      <c r="BP78" s="263"/>
      <c r="BQ78" s="260">
        <v>72</v>
      </c>
      <c r="BR78" s="265"/>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4"/>
    </row>
    <row r="79" spans="1:131" s="245" customFormat="1" ht="26.25" customHeight="1" x14ac:dyDescent="0.15">
      <c r="A79" s="259">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3"/>
      <c r="BF79" s="263"/>
      <c r="BG79" s="263"/>
      <c r="BH79" s="263"/>
      <c r="BI79" s="263"/>
      <c r="BJ79" s="266"/>
      <c r="BK79" s="266"/>
      <c r="BL79" s="266"/>
      <c r="BM79" s="266"/>
      <c r="BN79" s="266"/>
      <c r="BO79" s="263"/>
      <c r="BP79" s="263"/>
      <c r="BQ79" s="260">
        <v>73</v>
      </c>
      <c r="BR79" s="265"/>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4"/>
    </row>
    <row r="80" spans="1:131" s="245" customFormat="1" ht="26.25" customHeight="1" x14ac:dyDescent="0.15">
      <c r="A80" s="259">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3"/>
      <c r="BF80" s="263"/>
      <c r="BG80" s="263"/>
      <c r="BH80" s="263"/>
      <c r="BI80" s="263"/>
      <c r="BJ80" s="263"/>
      <c r="BK80" s="263"/>
      <c r="BL80" s="263"/>
      <c r="BM80" s="263"/>
      <c r="BN80" s="263"/>
      <c r="BO80" s="263"/>
      <c r="BP80" s="263"/>
      <c r="BQ80" s="260">
        <v>74</v>
      </c>
      <c r="BR80" s="265"/>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4"/>
    </row>
    <row r="81" spans="1:131" s="245" customFormat="1" ht="26.25" customHeight="1" x14ac:dyDescent="0.15">
      <c r="A81" s="259">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3"/>
      <c r="BF81" s="263"/>
      <c r="BG81" s="263"/>
      <c r="BH81" s="263"/>
      <c r="BI81" s="263"/>
      <c r="BJ81" s="263"/>
      <c r="BK81" s="263"/>
      <c r="BL81" s="263"/>
      <c r="BM81" s="263"/>
      <c r="BN81" s="263"/>
      <c r="BO81" s="263"/>
      <c r="BP81" s="263"/>
      <c r="BQ81" s="260">
        <v>75</v>
      </c>
      <c r="BR81" s="265"/>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4"/>
    </row>
    <row r="82" spans="1:131" s="245" customFormat="1" ht="26.25" customHeight="1" x14ac:dyDescent="0.15">
      <c r="A82" s="259">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3"/>
      <c r="BF82" s="263"/>
      <c r="BG82" s="263"/>
      <c r="BH82" s="263"/>
      <c r="BI82" s="263"/>
      <c r="BJ82" s="263"/>
      <c r="BK82" s="263"/>
      <c r="BL82" s="263"/>
      <c r="BM82" s="263"/>
      <c r="BN82" s="263"/>
      <c r="BO82" s="263"/>
      <c r="BP82" s="263"/>
      <c r="BQ82" s="260">
        <v>76</v>
      </c>
      <c r="BR82" s="265"/>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4"/>
    </row>
    <row r="83" spans="1:131" s="245" customFormat="1" ht="26.25" customHeight="1" x14ac:dyDescent="0.15">
      <c r="A83" s="259">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3"/>
      <c r="BF83" s="263"/>
      <c r="BG83" s="263"/>
      <c r="BH83" s="263"/>
      <c r="BI83" s="263"/>
      <c r="BJ83" s="263"/>
      <c r="BK83" s="263"/>
      <c r="BL83" s="263"/>
      <c r="BM83" s="263"/>
      <c r="BN83" s="263"/>
      <c r="BO83" s="263"/>
      <c r="BP83" s="263"/>
      <c r="BQ83" s="260">
        <v>77</v>
      </c>
      <c r="BR83" s="265"/>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4"/>
    </row>
    <row r="84" spans="1:131" s="245" customFormat="1" ht="26.25" customHeight="1" x14ac:dyDescent="0.15">
      <c r="A84" s="259">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3"/>
      <c r="BF84" s="263"/>
      <c r="BG84" s="263"/>
      <c r="BH84" s="263"/>
      <c r="BI84" s="263"/>
      <c r="BJ84" s="263"/>
      <c r="BK84" s="263"/>
      <c r="BL84" s="263"/>
      <c r="BM84" s="263"/>
      <c r="BN84" s="263"/>
      <c r="BO84" s="263"/>
      <c r="BP84" s="263"/>
      <c r="BQ84" s="260">
        <v>78</v>
      </c>
      <c r="BR84" s="265"/>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4"/>
    </row>
    <row r="85" spans="1:131" s="245" customFormat="1" ht="26.25" customHeight="1" x14ac:dyDescent="0.15">
      <c r="A85" s="259">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3"/>
      <c r="BF85" s="263"/>
      <c r="BG85" s="263"/>
      <c r="BH85" s="263"/>
      <c r="BI85" s="263"/>
      <c r="BJ85" s="263"/>
      <c r="BK85" s="263"/>
      <c r="BL85" s="263"/>
      <c r="BM85" s="263"/>
      <c r="BN85" s="263"/>
      <c r="BO85" s="263"/>
      <c r="BP85" s="263"/>
      <c r="BQ85" s="260">
        <v>79</v>
      </c>
      <c r="BR85" s="265"/>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4"/>
    </row>
    <row r="86" spans="1:131" s="245" customFormat="1" ht="26.25" customHeight="1" x14ac:dyDescent="0.15">
      <c r="A86" s="259">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3"/>
      <c r="BF86" s="263"/>
      <c r="BG86" s="263"/>
      <c r="BH86" s="263"/>
      <c r="BI86" s="263"/>
      <c r="BJ86" s="263"/>
      <c r="BK86" s="263"/>
      <c r="BL86" s="263"/>
      <c r="BM86" s="263"/>
      <c r="BN86" s="263"/>
      <c r="BO86" s="263"/>
      <c r="BP86" s="263"/>
      <c r="BQ86" s="260">
        <v>80</v>
      </c>
      <c r="BR86" s="265"/>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4"/>
    </row>
    <row r="87" spans="1:131" s="245" customFormat="1" ht="26.25" customHeight="1" x14ac:dyDescent="0.15">
      <c r="A87" s="267">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3"/>
      <c r="BF87" s="263"/>
      <c r="BG87" s="263"/>
      <c r="BH87" s="263"/>
      <c r="BI87" s="263"/>
      <c r="BJ87" s="263"/>
      <c r="BK87" s="263"/>
      <c r="BL87" s="263"/>
      <c r="BM87" s="263"/>
      <c r="BN87" s="263"/>
      <c r="BO87" s="263"/>
      <c r="BP87" s="263"/>
      <c r="BQ87" s="260">
        <v>81</v>
      </c>
      <c r="BR87" s="265"/>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4"/>
    </row>
    <row r="88" spans="1:131" s="245" customFormat="1" ht="26.25" customHeight="1" thickBot="1" x14ac:dyDescent="0.2">
      <c r="A88" s="262" t="s">
        <v>388</v>
      </c>
      <c r="B88" s="1035" t="s">
        <v>423</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c r="AG88" s="1050"/>
      <c r="AH88" s="1050"/>
      <c r="AI88" s="1050"/>
      <c r="AJ88" s="1050"/>
      <c r="AK88" s="1054"/>
      <c r="AL88" s="1054"/>
      <c r="AM88" s="1054"/>
      <c r="AN88" s="1054"/>
      <c r="AO88" s="1054"/>
      <c r="AP88" s="1050"/>
      <c r="AQ88" s="1050"/>
      <c r="AR88" s="1050"/>
      <c r="AS88" s="1050"/>
      <c r="AT88" s="1050"/>
      <c r="AU88" s="1050"/>
      <c r="AV88" s="1050"/>
      <c r="AW88" s="1050"/>
      <c r="AX88" s="1050"/>
      <c r="AY88" s="1050"/>
      <c r="AZ88" s="1051"/>
      <c r="BA88" s="1051"/>
      <c r="BB88" s="1051"/>
      <c r="BC88" s="1051"/>
      <c r="BD88" s="1052"/>
      <c r="BE88" s="263"/>
      <c r="BF88" s="263"/>
      <c r="BG88" s="263"/>
      <c r="BH88" s="263"/>
      <c r="BI88" s="263"/>
      <c r="BJ88" s="263"/>
      <c r="BK88" s="263"/>
      <c r="BL88" s="263"/>
      <c r="BM88" s="263"/>
      <c r="BN88" s="263"/>
      <c r="BO88" s="263"/>
      <c r="BP88" s="263"/>
      <c r="BQ88" s="260">
        <v>82</v>
      </c>
      <c r="BR88" s="265"/>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388</v>
      </c>
      <c r="BR102" s="1035" t="s">
        <v>424</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c r="CS102" s="1042"/>
      <c r="CT102" s="1042"/>
      <c r="CU102" s="1042"/>
      <c r="CV102" s="1043"/>
      <c r="CW102" s="1041"/>
      <c r="CX102" s="1042"/>
      <c r="CY102" s="1042"/>
      <c r="CZ102" s="1042"/>
      <c r="DA102" s="1043"/>
      <c r="DB102" s="1041"/>
      <c r="DC102" s="1042"/>
      <c r="DD102" s="1042"/>
      <c r="DE102" s="1042"/>
      <c r="DF102" s="1043"/>
      <c r="DG102" s="1041"/>
      <c r="DH102" s="1042"/>
      <c r="DI102" s="1042"/>
      <c r="DJ102" s="1042"/>
      <c r="DK102" s="1043"/>
      <c r="DL102" s="1041"/>
      <c r="DM102" s="1042"/>
      <c r="DN102" s="1042"/>
      <c r="DO102" s="1042"/>
      <c r="DP102" s="1043"/>
      <c r="DQ102" s="1041"/>
      <c r="DR102" s="1042"/>
      <c r="DS102" s="1042"/>
      <c r="DT102" s="1042"/>
      <c r="DU102" s="1043"/>
      <c r="DV102" s="1024"/>
      <c r="DW102" s="1025"/>
      <c r="DX102" s="1025"/>
      <c r="DY102" s="1025"/>
      <c r="DZ102" s="1026"/>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7" t="s">
        <v>425</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8" t="s">
        <v>426</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427</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428</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29" t="s">
        <v>429</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430</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4" customFormat="1" ht="26.25" customHeight="1" x14ac:dyDescent="0.15">
      <c r="A109" s="984" t="s">
        <v>431</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432</v>
      </c>
      <c r="AB109" s="985"/>
      <c r="AC109" s="985"/>
      <c r="AD109" s="985"/>
      <c r="AE109" s="986"/>
      <c r="AF109" s="987" t="s">
        <v>305</v>
      </c>
      <c r="AG109" s="985"/>
      <c r="AH109" s="985"/>
      <c r="AI109" s="985"/>
      <c r="AJ109" s="986"/>
      <c r="AK109" s="987" t="s">
        <v>304</v>
      </c>
      <c r="AL109" s="985"/>
      <c r="AM109" s="985"/>
      <c r="AN109" s="985"/>
      <c r="AO109" s="986"/>
      <c r="AP109" s="987" t="s">
        <v>433</v>
      </c>
      <c r="AQ109" s="985"/>
      <c r="AR109" s="985"/>
      <c r="AS109" s="985"/>
      <c r="AT109" s="1016"/>
      <c r="AU109" s="984" t="s">
        <v>431</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432</v>
      </c>
      <c r="BR109" s="985"/>
      <c r="BS109" s="985"/>
      <c r="BT109" s="985"/>
      <c r="BU109" s="986"/>
      <c r="BV109" s="987" t="s">
        <v>305</v>
      </c>
      <c r="BW109" s="985"/>
      <c r="BX109" s="985"/>
      <c r="BY109" s="985"/>
      <c r="BZ109" s="986"/>
      <c r="CA109" s="987" t="s">
        <v>304</v>
      </c>
      <c r="CB109" s="985"/>
      <c r="CC109" s="985"/>
      <c r="CD109" s="985"/>
      <c r="CE109" s="986"/>
      <c r="CF109" s="1023" t="s">
        <v>433</v>
      </c>
      <c r="CG109" s="1023"/>
      <c r="CH109" s="1023"/>
      <c r="CI109" s="1023"/>
      <c r="CJ109" s="1023"/>
      <c r="CK109" s="987" t="s">
        <v>434</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432</v>
      </c>
      <c r="DH109" s="985"/>
      <c r="DI109" s="985"/>
      <c r="DJ109" s="985"/>
      <c r="DK109" s="986"/>
      <c r="DL109" s="987" t="s">
        <v>305</v>
      </c>
      <c r="DM109" s="985"/>
      <c r="DN109" s="985"/>
      <c r="DO109" s="985"/>
      <c r="DP109" s="986"/>
      <c r="DQ109" s="987" t="s">
        <v>304</v>
      </c>
      <c r="DR109" s="985"/>
      <c r="DS109" s="985"/>
      <c r="DT109" s="985"/>
      <c r="DU109" s="986"/>
      <c r="DV109" s="987" t="s">
        <v>433</v>
      </c>
      <c r="DW109" s="985"/>
      <c r="DX109" s="985"/>
      <c r="DY109" s="985"/>
      <c r="DZ109" s="1016"/>
    </row>
    <row r="110" spans="1:131" s="244" customFormat="1" ht="26.25" customHeight="1" x14ac:dyDescent="0.15">
      <c r="A110" s="887" t="s">
        <v>435</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2866591</v>
      </c>
      <c r="AB110" s="978"/>
      <c r="AC110" s="978"/>
      <c r="AD110" s="978"/>
      <c r="AE110" s="979"/>
      <c r="AF110" s="980">
        <v>2818752</v>
      </c>
      <c r="AG110" s="978"/>
      <c r="AH110" s="978"/>
      <c r="AI110" s="978"/>
      <c r="AJ110" s="979"/>
      <c r="AK110" s="980">
        <v>2616776</v>
      </c>
      <c r="AL110" s="978"/>
      <c r="AM110" s="978"/>
      <c r="AN110" s="978"/>
      <c r="AO110" s="979"/>
      <c r="AP110" s="981">
        <v>41.4</v>
      </c>
      <c r="AQ110" s="982"/>
      <c r="AR110" s="982"/>
      <c r="AS110" s="982"/>
      <c r="AT110" s="983"/>
      <c r="AU110" s="1017" t="s">
        <v>73</v>
      </c>
      <c r="AV110" s="1018"/>
      <c r="AW110" s="1018"/>
      <c r="AX110" s="1018"/>
      <c r="AY110" s="1018"/>
      <c r="AZ110" s="943" t="s">
        <v>436</v>
      </c>
      <c r="BA110" s="888"/>
      <c r="BB110" s="888"/>
      <c r="BC110" s="888"/>
      <c r="BD110" s="888"/>
      <c r="BE110" s="888"/>
      <c r="BF110" s="888"/>
      <c r="BG110" s="888"/>
      <c r="BH110" s="888"/>
      <c r="BI110" s="888"/>
      <c r="BJ110" s="888"/>
      <c r="BK110" s="888"/>
      <c r="BL110" s="888"/>
      <c r="BM110" s="888"/>
      <c r="BN110" s="888"/>
      <c r="BO110" s="888"/>
      <c r="BP110" s="889"/>
      <c r="BQ110" s="944">
        <v>21514930</v>
      </c>
      <c r="BR110" s="925"/>
      <c r="BS110" s="925"/>
      <c r="BT110" s="925"/>
      <c r="BU110" s="925"/>
      <c r="BV110" s="925">
        <v>22371966</v>
      </c>
      <c r="BW110" s="925"/>
      <c r="BX110" s="925"/>
      <c r="BY110" s="925"/>
      <c r="BZ110" s="925"/>
      <c r="CA110" s="925">
        <v>23087525</v>
      </c>
      <c r="CB110" s="925"/>
      <c r="CC110" s="925"/>
      <c r="CD110" s="925"/>
      <c r="CE110" s="925"/>
      <c r="CF110" s="949">
        <v>365.2</v>
      </c>
      <c r="CG110" s="950"/>
      <c r="CH110" s="950"/>
      <c r="CI110" s="950"/>
      <c r="CJ110" s="950"/>
      <c r="CK110" s="1013" t="s">
        <v>437</v>
      </c>
      <c r="CL110" s="899"/>
      <c r="CM110" s="974" t="s">
        <v>438</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233</v>
      </c>
      <c r="DH110" s="925"/>
      <c r="DI110" s="925"/>
      <c r="DJ110" s="925"/>
      <c r="DK110" s="925"/>
      <c r="DL110" s="925" t="s">
        <v>439</v>
      </c>
      <c r="DM110" s="925"/>
      <c r="DN110" s="925"/>
      <c r="DO110" s="925"/>
      <c r="DP110" s="925"/>
      <c r="DQ110" s="925" t="s">
        <v>233</v>
      </c>
      <c r="DR110" s="925"/>
      <c r="DS110" s="925"/>
      <c r="DT110" s="925"/>
      <c r="DU110" s="925"/>
      <c r="DV110" s="926" t="s">
        <v>414</v>
      </c>
      <c r="DW110" s="926"/>
      <c r="DX110" s="926"/>
      <c r="DY110" s="926"/>
      <c r="DZ110" s="927"/>
    </row>
    <row r="111" spans="1:131" s="244" customFormat="1" ht="26.25" customHeight="1" x14ac:dyDescent="0.15">
      <c r="A111" s="854" t="s">
        <v>440</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441</v>
      </c>
      <c r="AB111" s="1006"/>
      <c r="AC111" s="1006"/>
      <c r="AD111" s="1006"/>
      <c r="AE111" s="1007"/>
      <c r="AF111" s="1008" t="s">
        <v>441</v>
      </c>
      <c r="AG111" s="1006"/>
      <c r="AH111" s="1006"/>
      <c r="AI111" s="1006"/>
      <c r="AJ111" s="1007"/>
      <c r="AK111" s="1008" t="s">
        <v>441</v>
      </c>
      <c r="AL111" s="1006"/>
      <c r="AM111" s="1006"/>
      <c r="AN111" s="1006"/>
      <c r="AO111" s="1007"/>
      <c r="AP111" s="1009" t="s">
        <v>414</v>
      </c>
      <c r="AQ111" s="1010"/>
      <c r="AR111" s="1010"/>
      <c r="AS111" s="1010"/>
      <c r="AT111" s="1011"/>
      <c r="AU111" s="1019"/>
      <c r="AV111" s="1020"/>
      <c r="AW111" s="1020"/>
      <c r="AX111" s="1020"/>
      <c r="AY111" s="1020"/>
      <c r="AZ111" s="895" t="s">
        <v>442</v>
      </c>
      <c r="BA111" s="830"/>
      <c r="BB111" s="830"/>
      <c r="BC111" s="830"/>
      <c r="BD111" s="830"/>
      <c r="BE111" s="830"/>
      <c r="BF111" s="830"/>
      <c r="BG111" s="830"/>
      <c r="BH111" s="830"/>
      <c r="BI111" s="830"/>
      <c r="BJ111" s="830"/>
      <c r="BK111" s="830"/>
      <c r="BL111" s="830"/>
      <c r="BM111" s="830"/>
      <c r="BN111" s="830"/>
      <c r="BO111" s="830"/>
      <c r="BP111" s="831"/>
      <c r="BQ111" s="896">
        <v>27339</v>
      </c>
      <c r="BR111" s="897"/>
      <c r="BS111" s="897"/>
      <c r="BT111" s="897"/>
      <c r="BU111" s="897"/>
      <c r="BV111" s="897">
        <v>18267</v>
      </c>
      <c r="BW111" s="897"/>
      <c r="BX111" s="897"/>
      <c r="BY111" s="897"/>
      <c r="BZ111" s="897"/>
      <c r="CA111" s="897">
        <v>13156</v>
      </c>
      <c r="CB111" s="897"/>
      <c r="CC111" s="897"/>
      <c r="CD111" s="897"/>
      <c r="CE111" s="897"/>
      <c r="CF111" s="958">
        <v>0.2</v>
      </c>
      <c r="CG111" s="959"/>
      <c r="CH111" s="959"/>
      <c r="CI111" s="959"/>
      <c r="CJ111" s="959"/>
      <c r="CK111" s="1014"/>
      <c r="CL111" s="901"/>
      <c r="CM111" s="904" t="s">
        <v>443</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414</v>
      </c>
      <c r="DH111" s="897"/>
      <c r="DI111" s="897"/>
      <c r="DJ111" s="897"/>
      <c r="DK111" s="897"/>
      <c r="DL111" s="897" t="s">
        <v>439</v>
      </c>
      <c r="DM111" s="897"/>
      <c r="DN111" s="897"/>
      <c r="DO111" s="897"/>
      <c r="DP111" s="897"/>
      <c r="DQ111" s="897" t="s">
        <v>414</v>
      </c>
      <c r="DR111" s="897"/>
      <c r="DS111" s="897"/>
      <c r="DT111" s="897"/>
      <c r="DU111" s="897"/>
      <c r="DV111" s="874" t="s">
        <v>444</v>
      </c>
      <c r="DW111" s="874"/>
      <c r="DX111" s="874"/>
      <c r="DY111" s="874"/>
      <c r="DZ111" s="875"/>
    </row>
    <row r="112" spans="1:131" s="244" customFormat="1" ht="26.25" customHeight="1" x14ac:dyDescent="0.15">
      <c r="A112" s="999" t="s">
        <v>445</v>
      </c>
      <c r="B112" s="1000"/>
      <c r="C112" s="830" t="s">
        <v>446</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233</v>
      </c>
      <c r="AB112" s="860"/>
      <c r="AC112" s="860"/>
      <c r="AD112" s="860"/>
      <c r="AE112" s="861"/>
      <c r="AF112" s="862" t="s">
        <v>439</v>
      </c>
      <c r="AG112" s="860"/>
      <c r="AH112" s="860"/>
      <c r="AI112" s="860"/>
      <c r="AJ112" s="861"/>
      <c r="AK112" s="862" t="s">
        <v>233</v>
      </c>
      <c r="AL112" s="860"/>
      <c r="AM112" s="860"/>
      <c r="AN112" s="860"/>
      <c r="AO112" s="861"/>
      <c r="AP112" s="907" t="s">
        <v>233</v>
      </c>
      <c r="AQ112" s="908"/>
      <c r="AR112" s="908"/>
      <c r="AS112" s="908"/>
      <c r="AT112" s="909"/>
      <c r="AU112" s="1019"/>
      <c r="AV112" s="1020"/>
      <c r="AW112" s="1020"/>
      <c r="AX112" s="1020"/>
      <c r="AY112" s="1020"/>
      <c r="AZ112" s="895" t="s">
        <v>447</v>
      </c>
      <c r="BA112" s="830"/>
      <c r="BB112" s="830"/>
      <c r="BC112" s="830"/>
      <c r="BD112" s="830"/>
      <c r="BE112" s="830"/>
      <c r="BF112" s="830"/>
      <c r="BG112" s="830"/>
      <c r="BH112" s="830"/>
      <c r="BI112" s="830"/>
      <c r="BJ112" s="830"/>
      <c r="BK112" s="830"/>
      <c r="BL112" s="830"/>
      <c r="BM112" s="830"/>
      <c r="BN112" s="830"/>
      <c r="BO112" s="830"/>
      <c r="BP112" s="831"/>
      <c r="BQ112" s="896">
        <v>5801484</v>
      </c>
      <c r="BR112" s="897"/>
      <c r="BS112" s="897"/>
      <c r="BT112" s="897"/>
      <c r="BU112" s="897"/>
      <c r="BV112" s="897">
        <v>5898433</v>
      </c>
      <c r="BW112" s="897"/>
      <c r="BX112" s="897"/>
      <c r="BY112" s="897"/>
      <c r="BZ112" s="897"/>
      <c r="CA112" s="897">
        <v>6044725</v>
      </c>
      <c r="CB112" s="897"/>
      <c r="CC112" s="897"/>
      <c r="CD112" s="897"/>
      <c r="CE112" s="897"/>
      <c r="CF112" s="958">
        <v>95.6</v>
      </c>
      <c r="CG112" s="959"/>
      <c r="CH112" s="959"/>
      <c r="CI112" s="959"/>
      <c r="CJ112" s="959"/>
      <c r="CK112" s="1014"/>
      <c r="CL112" s="901"/>
      <c r="CM112" s="904" t="s">
        <v>448</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414</v>
      </c>
      <c r="DH112" s="897"/>
      <c r="DI112" s="897"/>
      <c r="DJ112" s="897"/>
      <c r="DK112" s="897"/>
      <c r="DL112" s="897" t="s">
        <v>233</v>
      </c>
      <c r="DM112" s="897"/>
      <c r="DN112" s="897"/>
      <c r="DO112" s="897"/>
      <c r="DP112" s="897"/>
      <c r="DQ112" s="897" t="s">
        <v>233</v>
      </c>
      <c r="DR112" s="897"/>
      <c r="DS112" s="897"/>
      <c r="DT112" s="897"/>
      <c r="DU112" s="897"/>
      <c r="DV112" s="874" t="s">
        <v>233</v>
      </c>
      <c r="DW112" s="874"/>
      <c r="DX112" s="874"/>
      <c r="DY112" s="874"/>
      <c r="DZ112" s="875"/>
    </row>
    <row r="113" spans="1:130" s="244" customFormat="1" ht="26.25" customHeight="1" x14ac:dyDescent="0.15">
      <c r="A113" s="1001"/>
      <c r="B113" s="1002"/>
      <c r="C113" s="830" t="s">
        <v>449</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460773</v>
      </c>
      <c r="AB113" s="1006"/>
      <c r="AC113" s="1006"/>
      <c r="AD113" s="1006"/>
      <c r="AE113" s="1007"/>
      <c r="AF113" s="1008">
        <v>450476</v>
      </c>
      <c r="AG113" s="1006"/>
      <c r="AH113" s="1006"/>
      <c r="AI113" s="1006"/>
      <c r="AJ113" s="1007"/>
      <c r="AK113" s="1008">
        <v>477845</v>
      </c>
      <c r="AL113" s="1006"/>
      <c r="AM113" s="1006"/>
      <c r="AN113" s="1006"/>
      <c r="AO113" s="1007"/>
      <c r="AP113" s="1009">
        <v>7.6</v>
      </c>
      <c r="AQ113" s="1010"/>
      <c r="AR113" s="1010"/>
      <c r="AS113" s="1010"/>
      <c r="AT113" s="1011"/>
      <c r="AU113" s="1019"/>
      <c r="AV113" s="1020"/>
      <c r="AW113" s="1020"/>
      <c r="AX113" s="1020"/>
      <c r="AY113" s="1020"/>
      <c r="AZ113" s="895" t="s">
        <v>450</v>
      </c>
      <c r="BA113" s="830"/>
      <c r="BB113" s="830"/>
      <c r="BC113" s="830"/>
      <c r="BD113" s="830"/>
      <c r="BE113" s="830"/>
      <c r="BF113" s="830"/>
      <c r="BG113" s="830"/>
      <c r="BH113" s="830"/>
      <c r="BI113" s="830"/>
      <c r="BJ113" s="830"/>
      <c r="BK113" s="830"/>
      <c r="BL113" s="830"/>
      <c r="BM113" s="830"/>
      <c r="BN113" s="830"/>
      <c r="BO113" s="830"/>
      <c r="BP113" s="831"/>
      <c r="BQ113" s="896">
        <v>754779</v>
      </c>
      <c r="BR113" s="897"/>
      <c r="BS113" s="897"/>
      <c r="BT113" s="897"/>
      <c r="BU113" s="897"/>
      <c r="BV113" s="897">
        <v>769973</v>
      </c>
      <c r="BW113" s="897"/>
      <c r="BX113" s="897"/>
      <c r="BY113" s="897"/>
      <c r="BZ113" s="897"/>
      <c r="CA113" s="897">
        <v>743396</v>
      </c>
      <c r="CB113" s="897"/>
      <c r="CC113" s="897"/>
      <c r="CD113" s="897"/>
      <c r="CE113" s="897"/>
      <c r="CF113" s="958">
        <v>11.8</v>
      </c>
      <c r="CG113" s="959"/>
      <c r="CH113" s="959"/>
      <c r="CI113" s="959"/>
      <c r="CJ113" s="959"/>
      <c r="CK113" s="1014"/>
      <c r="CL113" s="901"/>
      <c r="CM113" s="904" t="s">
        <v>451</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233</v>
      </c>
      <c r="DH113" s="860"/>
      <c r="DI113" s="860"/>
      <c r="DJ113" s="860"/>
      <c r="DK113" s="861"/>
      <c r="DL113" s="862" t="s">
        <v>414</v>
      </c>
      <c r="DM113" s="860"/>
      <c r="DN113" s="860"/>
      <c r="DO113" s="860"/>
      <c r="DP113" s="861"/>
      <c r="DQ113" s="862" t="s">
        <v>439</v>
      </c>
      <c r="DR113" s="860"/>
      <c r="DS113" s="860"/>
      <c r="DT113" s="860"/>
      <c r="DU113" s="861"/>
      <c r="DV113" s="907" t="s">
        <v>414</v>
      </c>
      <c r="DW113" s="908"/>
      <c r="DX113" s="908"/>
      <c r="DY113" s="908"/>
      <c r="DZ113" s="909"/>
    </row>
    <row r="114" spans="1:130" s="244" customFormat="1" ht="26.25" customHeight="1" x14ac:dyDescent="0.15">
      <c r="A114" s="1001"/>
      <c r="B114" s="1002"/>
      <c r="C114" s="830" t="s">
        <v>452</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105214</v>
      </c>
      <c r="AB114" s="860"/>
      <c r="AC114" s="860"/>
      <c r="AD114" s="860"/>
      <c r="AE114" s="861"/>
      <c r="AF114" s="862">
        <v>46528</v>
      </c>
      <c r="AG114" s="860"/>
      <c r="AH114" s="860"/>
      <c r="AI114" s="860"/>
      <c r="AJ114" s="861"/>
      <c r="AK114" s="862">
        <v>64872</v>
      </c>
      <c r="AL114" s="860"/>
      <c r="AM114" s="860"/>
      <c r="AN114" s="860"/>
      <c r="AO114" s="861"/>
      <c r="AP114" s="907">
        <v>1</v>
      </c>
      <c r="AQ114" s="908"/>
      <c r="AR114" s="908"/>
      <c r="AS114" s="908"/>
      <c r="AT114" s="909"/>
      <c r="AU114" s="1019"/>
      <c r="AV114" s="1020"/>
      <c r="AW114" s="1020"/>
      <c r="AX114" s="1020"/>
      <c r="AY114" s="1020"/>
      <c r="AZ114" s="895" t="s">
        <v>453</v>
      </c>
      <c r="BA114" s="830"/>
      <c r="BB114" s="830"/>
      <c r="BC114" s="830"/>
      <c r="BD114" s="830"/>
      <c r="BE114" s="830"/>
      <c r="BF114" s="830"/>
      <c r="BG114" s="830"/>
      <c r="BH114" s="830"/>
      <c r="BI114" s="830"/>
      <c r="BJ114" s="830"/>
      <c r="BK114" s="830"/>
      <c r="BL114" s="830"/>
      <c r="BM114" s="830"/>
      <c r="BN114" s="830"/>
      <c r="BO114" s="830"/>
      <c r="BP114" s="831"/>
      <c r="BQ114" s="896">
        <v>1660649</v>
      </c>
      <c r="BR114" s="897"/>
      <c r="BS114" s="897"/>
      <c r="BT114" s="897"/>
      <c r="BU114" s="897"/>
      <c r="BV114" s="897">
        <v>1689279</v>
      </c>
      <c r="BW114" s="897"/>
      <c r="BX114" s="897"/>
      <c r="BY114" s="897"/>
      <c r="BZ114" s="897"/>
      <c r="CA114" s="897">
        <v>1616575</v>
      </c>
      <c r="CB114" s="897"/>
      <c r="CC114" s="897"/>
      <c r="CD114" s="897"/>
      <c r="CE114" s="897"/>
      <c r="CF114" s="958">
        <v>25.6</v>
      </c>
      <c r="CG114" s="959"/>
      <c r="CH114" s="959"/>
      <c r="CI114" s="959"/>
      <c r="CJ114" s="959"/>
      <c r="CK114" s="1014"/>
      <c r="CL114" s="901"/>
      <c r="CM114" s="904" t="s">
        <v>454</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414</v>
      </c>
      <c r="DH114" s="860"/>
      <c r="DI114" s="860"/>
      <c r="DJ114" s="860"/>
      <c r="DK114" s="861"/>
      <c r="DL114" s="862" t="s">
        <v>414</v>
      </c>
      <c r="DM114" s="860"/>
      <c r="DN114" s="860"/>
      <c r="DO114" s="860"/>
      <c r="DP114" s="861"/>
      <c r="DQ114" s="862" t="s">
        <v>444</v>
      </c>
      <c r="DR114" s="860"/>
      <c r="DS114" s="860"/>
      <c r="DT114" s="860"/>
      <c r="DU114" s="861"/>
      <c r="DV114" s="907" t="s">
        <v>414</v>
      </c>
      <c r="DW114" s="908"/>
      <c r="DX114" s="908"/>
      <c r="DY114" s="908"/>
      <c r="DZ114" s="909"/>
    </row>
    <row r="115" spans="1:130" s="244" customFormat="1" ht="26.25" customHeight="1" x14ac:dyDescent="0.15">
      <c r="A115" s="1001"/>
      <c r="B115" s="1002"/>
      <c r="C115" s="830" t="s">
        <v>455</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9114</v>
      </c>
      <c r="AB115" s="1006"/>
      <c r="AC115" s="1006"/>
      <c r="AD115" s="1006"/>
      <c r="AE115" s="1007"/>
      <c r="AF115" s="1008">
        <v>9083</v>
      </c>
      <c r="AG115" s="1006"/>
      <c r="AH115" s="1006"/>
      <c r="AI115" s="1006"/>
      <c r="AJ115" s="1007"/>
      <c r="AK115" s="1008">
        <v>5109</v>
      </c>
      <c r="AL115" s="1006"/>
      <c r="AM115" s="1006"/>
      <c r="AN115" s="1006"/>
      <c r="AO115" s="1007"/>
      <c r="AP115" s="1009">
        <v>0.1</v>
      </c>
      <c r="AQ115" s="1010"/>
      <c r="AR115" s="1010"/>
      <c r="AS115" s="1010"/>
      <c r="AT115" s="1011"/>
      <c r="AU115" s="1019"/>
      <c r="AV115" s="1020"/>
      <c r="AW115" s="1020"/>
      <c r="AX115" s="1020"/>
      <c r="AY115" s="1020"/>
      <c r="AZ115" s="895" t="s">
        <v>456</v>
      </c>
      <c r="BA115" s="830"/>
      <c r="BB115" s="830"/>
      <c r="BC115" s="830"/>
      <c r="BD115" s="830"/>
      <c r="BE115" s="830"/>
      <c r="BF115" s="830"/>
      <c r="BG115" s="830"/>
      <c r="BH115" s="830"/>
      <c r="BI115" s="830"/>
      <c r="BJ115" s="830"/>
      <c r="BK115" s="830"/>
      <c r="BL115" s="830"/>
      <c r="BM115" s="830"/>
      <c r="BN115" s="830"/>
      <c r="BO115" s="830"/>
      <c r="BP115" s="831"/>
      <c r="BQ115" s="896" t="s">
        <v>233</v>
      </c>
      <c r="BR115" s="897"/>
      <c r="BS115" s="897"/>
      <c r="BT115" s="897"/>
      <c r="BU115" s="897"/>
      <c r="BV115" s="897" t="s">
        <v>233</v>
      </c>
      <c r="BW115" s="897"/>
      <c r="BX115" s="897"/>
      <c r="BY115" s="897"/>
      <c r="BZ115" s="897"/>
      <c r="CA115" s="897" t="s">
        <v>414</v>
      </c>
      <c r="CB115" s="897"/>
      <c r="CC115" s="897"/>
      <c r="CD115" s="897"/>
      <c r="CE115" s="897"/>
      <c r="CF115" s="958" t="s">
        <v>233</v>
      </c>
      <c r="CG115" s="959"/>
      <c r="CH115" s="959"/>
      <c r="CI115" s="959"/>
      <c r="CJ115" s="959"/>
      <c r="CK115" s="1014"/>
      <c r="CL115" s="901"/>
      <c r="CM115" s="895" t="s">
        <v>457</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439</v>
      </c>
      <c r="DH115" s="860"/>
      <c r="DI115" s="860"/>
      <c r="DJ115" s="860"/>
      <c r="DK115" s="861"/>
      <c r="DL115" s="862" t="s">
        <v>414</v>
      </c>
      <c r="DM115" s="860"/>
      <c r="DN115" s="860"/>
      <c r="DO115" s="860"/>
      <c r="DP115" s="861"/>
      <c r="DQ115" s="862" t="s">
        <v>439</v>
      </c>
      <c r="DR115" s="860"/>
      <c r="DS115" s="860"/>
      <c r="DT115" s="860"/>
      <c r="DU115" s="861"/>
      <c r="DV115" s="907" t="s">
        <v>233</v>
      </c>
      <c r="DW115" s="908"/>
      <c r="DX115" s="908"/>
      <c r="DY115" s="908"/>
      <c r="DZ115" s="909"/>
    </row>
    <row r="116" spans="1:130" s="244" customFormat="1" ht="26.25" customHeight="1" x14ac:dyDescent="0.15">
      <c r="A116" s="1003"/>
      <c r="B116" s="1004"/>
      <c r="C116" s="963" t="s">
        <v>458</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t="s">
        <v>233</v>
      </c>
      <c r="AB116" s="860"/>
      <c r="AC116" s="860"/>
      <c r="AD116" s="860"/>
      <c r="AE116" s="861"/>
      <c r="AF116" s="862">
        <v>98</v>
      </c>
      <c r="AG116" s="860"/>
      <c r="AH116" s="860"/>
      <c r="AI116" s="860"/>
      <c r="AJ116" s="861"/>
      <c r="AK116" s="862" t="s">
        <v>414</v>
      </c>
      <c r="AL116" s="860"/>
      <c r="AM116" s="860"/>
      <c r="AN116" s="860"/>
      <c r="AO116" s="861"/>
      <c r="AP116" s="907" t="s">
        <v>233</v>
      </c>
      <c r="AQ116" s="908"/>
      <c r="AR116" s="908"/>
      <c r="AS116" s="908"/>
      <c r="AT116" s="909"/>
      <c r="AU116" s="1019"/>
      <c r="AV116" s="1020"/>
      <c r="AW116" s="1020"/>
      <c r="AX116" s="1020"/>
      <c r="AY116" s="1020"/>
      <c r="AZ116" s="946" t="s">
        <v>459</v>
      </c>
      <c r="BA116" s="947"/>
      <c r="BB116" s="947"/>
      <c r="BC116" s="947"/>
      <c r="BD116" s="947"/>
      <c r="BE116" s="947"/>
      <c r="BF116" s="947"/>
      <c r="BG116" s="947"/>
      <c r="BH116" s="947"/>
      <c r="BI116" s="947"/>
      <c r="BJ116" s="947"/>
      <c r="BK116" s="947"/>
      <c r="BL116" s="947"/>
      <c r="BM116" s="947"/>
      <c r="BN116" s="947"/>
      <c r="BO116" s="947"/>
      <c r="BP116" s="948"/>
      <c r="BQ116" s="896" t="s">
        <v>414</v>
      </c>
      <c r="BR116" s="897"/>
      <c r="BS116" s="897"/>
      <c r="BT116" s="897"/>
      <c r="BU116" s="897"/>
      <c r="BV116" s="897" t="s">
        <v>414</v>
      </c>
      <c r="BW116" s="897"/>
      <c r="BX116" s="897"/>
      <c r="BY116" s="897"/>
      <c r="BZ116" s="897"/>
      <c r="CA116" s="897" t="s">
        <v>414</v>
      </c>
      <c r="CB116" s="897"/>
      <c r="CC116" s="897"/>
      <c r="CD116" s="897"/>
      <c r="CE116" s="897"/>
      <c r="CF116" s="958" t="s">
        <v>233</v>
      </c>
      <c r="CG116" s="959"/>
      <c r="CH116" s="959"/>
      <c r="CI116" s="959"/>
      <c r="CJ116" s="959"/>
      <c r="CK116" s="1014"/>
      <c r="CL116" s="901"/>
      <c r="CM116" s="904" t="s">
        <v>460</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v>16781</v>
      </c>
      <c r="DH116" s="860"/>
      <c r="DI116" s="860"/>
      <c r="DJ116" s="860"/>
      <c r="DK116" s="861"/>
      <c r="DL116" s="862">
        <v>14555</v>
      </c>
      <c r="DM116" s="860"/>
      <c r="DN116" s="860"/>
      <c r="DO116" s="860"/>
      <c r="DP116" s="861"/>
      <c r="DQ116" s="862">
        <v>12356</v>
      </c>
      <c r="DR116" s="860"/>
      <c r="DS116" s="860"/>
      <c r="DT116" s="860"/>
      <c r="DU116" s="861"/>
      <c r="DV116" s="907">
        <v>0.2</v>
      </c>
      <c r="DW116" s="908"/>
      <c r="DX116" s="908"/>
      <c r="DY116" s="908"/>
      <c r="DZ116" s="909"/>
    </row>
    <row r="117" spans="1:130" s="244" customFormat="1" ht="26.25" customHeight="1" x14ac:dyDescent="0.15">
      <c r="A117" s="984" t="s">
        <v>188</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461</v>
      </c>
      <c r="Z117" s="986"/>
      <c r="AA117" s="991">
        <v>3441692</v>
      </c>
      <c r="AB117" s="992"/>
      <c r="AC117" s="992"/>
      <c r="AD117" s="992"/>
      <c r="AE117" s="993"/>
      <c r="AF117" s="994">
        <v>3324937</v>
      </c>
      <c r="AG117" s="992"/>
      <c r="AH117" s="992"/>
      <c r="AI117" s="992"/>
      <c r="AJ117" s="993"/>
      <c r="AK117" s="994">
        <v>3164602</v>
      </c>
      <c r="AL117" s="992"/>
      <c r="AM117" s="992"/>
      <c r="AN117" s="992"/>
      <c r="AO117" s="993"/>
      <c r="AP117" s="995"/>
      <c r="AQ117" s="996"/>
      <c r="AR117" s="996"/>
      <c r="AS117" s="996"/>
      <c r="AT117" s="997"/>
      <c r="AU117" s="1019"/>
      <c r="AV117" s="1020"/>
      <c r="AW117" s="1020"/>
      <c r="AX117" s="1020"/>
      <c r="AY117" s="1020"/>
      <c r="AZ117" s="946" t="s">
        <v>462</v>
      </c>
      <c r="BA117" s="947"/>
      <c r="BB117" s="947"/>
      <c r="BC117" s="947"/>
      <c r="BD117" s="947"/>
      <c r="BE117" s="947"/>
      <c r="BF117" s="947"/>
      <c r="BG117" s="947"/>
      <c r="BH117" s="947"/>
      <c r="BI117" s="947"/>
      <c r="BJ117" s="947"/>
      <c r="BK117" s="947"/>
      <c r="BL117" s="947"/>
      <c r="BM117" s="947"/>
      <c r="BN117" s="947"/>
      <c r="BO117" s="947"/>
      <c r="BP117" s="948"/>
      <c r="BQ117" s="896" t="s">
        <v>233</v>
      </c>
      <c r="BR117" s="897"/>
      <c r="BS117" s="897"/>
      <c r="BT117" s="897"/>
      <c r="BU117" s="897"/>
      <c r="BV117" s="897" t="s">
        <v>233</v>
      </c>
      <c r="BW117" s="897"/>
      <c r="BX117" s="897"/>
      <c r="BY117" s="897"/>
      <c r="BZ117" s="897"/>
      <c r="CA117" s="897" t="s">
        <v>439</v>
      </c>
      <c r="CB117" s="897"/>
      <c r="CC117" s="897"/>
      <c r="CD117" s="897"/>
      <c r="CE117" s="897"/>
      <c r="CF117" s="958" t="s">
        <v>233</v>
      </c>
      <c r="CG117" s="959"/>
      <c r="CH117" s="959"/>
      <c r="CI117" s="959"/>
      <c r="CJ117" s="959"/>
      <c r="CK117" s="1014"/>
      <c r="CL117" s="901"/>
      <c r="CM117" s="904" t="s">
        <v>463</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439</v>
      </c>
      <c r="DH117" s="860"/>
      <c r="DI117" s="860"/>
      <c r="DJ117" s="860"/>
      <c r="DK117" s="861"/>
      <c r="DL117" s="862" t="s">
        <v>233</v>
      </c>
      <c r="DM117" s="860"/>
      <c r="DN117" s="860"/>
      <c r="DO117" s="860"/>
      <c r="DP117" s="861"/>
      <c r="DQ117" s="862" t="s">
        <v>414</v>
      </c>
      <c r="DR117" s="860"/>
      <c r="DS117" s="860"/>
      <c r="DT117" s="860"/>
      <c r="DU117" s="861"/>
      <c r="DV117" s="907" t="s">
        <v>439</v>
      </c>
      <c r="DW117" s="908"/>
      <c r="DX117" s="908"/>
      <c r="DY117" s="908"/>
      <c r="DZ117" s="909"/>
    </row>
    <row r="118" spans="1:130" s="244" customFormat="1" ht="26.25" customHeight="1" x14ac:dyDescent="0.15">
      <c r="A118" s="984" t="s">
        <v>434</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432</v>
      </c>
      <c r="AB118" s="985"/>
      <c r="AC118" s="985"/>
      <c r="AD118" s="985"/>
      <c r="AE118" s="986"/>
      <c r="AF118" s="987" t="s">
        <v>305</v>
      </c>
      <c r="AG118" s="985"/>
      <c r="AH118" s="985"/>
      <c r="AI118" s="985"/>
      <c r="AJ118" s="986"/>
      <c r="AK118" s="987" t="s">
        <v>304</v>
      </c>
      <c r="AL118" s="985"/>
      <c r="AM118" s="985"/>
      <c r="AN118" s="985"/>
      <c r="AO118" s="986"/>
      <c r="AP118" s="988" t="s">
        <v>433</v>
      </c>
      <c r="AQ118" s="989"/>
      <c r="AR118" s="989"/>
      <c r="AS118" s="989"/>
      <c r="AT118" s="990"/>
      <c r="AU118" s="1019"/>
      <c r="AV118" s="1020"/>
      <c r="AW118" s="1020"/>
      <c r="AX118" s="1020"/>
      <c r="AY118" s="1020"/>
      <c r="AZ118" s="962" t="s">
        <v>464</v>
      </c>
      <c r="BA118" s="963"/>
      <c r="BB118" s="963"/>
      <c r="BC118" s="963"/>
      <c r="BD118" s="963"/>
      <c r="BE118" s="963"/>
      <c r="BF118" s="963"/>
      <c r="BG118" s="963"/>
      <c r="BH118" s="963"/>
      <c r="BI118" s="963"/>
      <c r="BJ118" s="963"/>
      <c r="BK118" s="963"/>
      <c r="BL118" s="963"/>
      <c r="BM118" s="963"/>
      <c r="BN118" s="963"/>
      <c r="BO118" s="963"/>
      <c r="BP118" s="964"/>
      <c r="BQ118" s="965" t="s">
        <v>414</v>
      </c>
      <c r="BR118" s="928"/>
      <c r="BS118" s="928"/>
      <c r="BT118" s="928"/>
      <c r="BU118" s="928"/>
      <c r="BV118" s="928" t="s">
        <v>441</v>
      </c>
      <c r="BW118" s="928"/>
      <c r="BX118" s="928"/>
      <c r="BY118" s="928"/>
      <c r="BZ118" s="928"/>
      <c r="CA118" s="928" t="s">
        <v>233</v>
      </c>
      <c r="CB118" s="928"/>
      <c r="CC118" s="928"/>
      <c r="CD118" s="928"/>
      <c r="CE118" s="928"/>
      <c r="CF118" s="958" t="s">
        <v>441</v>
      </c>
      <c r="CG118" s="959"/>
      <c r="CH118" s="959"/>
      <c r="CI118" s="959"/>
      <c r="CJ118" s="959"/>
      <c r="CK118" s="1014"/>
      <c r="CL118" s="901"/>
      <c r="CM118" s="904" t="s">
        <v>465</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233</v>
      </c>
      <c r="DH118" s="860"/>
      <c r="DI118" s="860"/>
      <c r="DJ118" s="860"/>
      <c r="DK118" s="861"/>
      <c r="DL118" s="862" t="s">
        <v>439</v>
      </c>
      <c r="DM118" s="860"/>
      <c r="DN118" s="860"/>
      <c r="DO118" s="860"/>
      <c r="DP118" s="861"/>
      <c r="DQ118" s="862" t="s">
        <v>414</v>
      </c>
      <c r="DR118" s="860"/>
      <c r="DS118" s="860"/>
      <c r="DT118" s="860"/>
      <c r="DU118" s="861"/>
      <c r="DV118" s="907" t="s">
        <v>439</v>
      </c>
      <c r="DW118" s="908"/>
      <c r="DX118" s="908"/>
      <c r="DY118" s="908"/>
      <c r="DZ118" s="909"/>
    </row>
    <row r="119" spans="1:130" s="244" customFormat="1" ht="26.25" customHeight="1" x14ac:dyDescent="0.15">
      <c r="A119" s="898" t="s">
        <v>437</v>
      </c>
      <c r="B119" s="899"/>
      <c r="C119" s="974" t="s">
        <v>438</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439</v>
      </c>
      <c r="AB119" s="978"/>
      <c r="AC119" s="978"/>
      <c r="AD119" s="978"/>
      <c r="AE119" s="979"/>
      <c r="AF119" s="980" t="s">
        <v>439</v>
      </c>
      <c r="AG119" s="978"/>
      <c r="AH119" s="978"/>
      <c r="AI119" s="978"/>
      <c r="AJ119" s="979"/>
      <c r="AK119" s="980" t="s">
        <v>414</v>
      </c>
      <c r="AL119" s="978"/>
      <c r="AM119" s="978"/>
      <c r="AN119" s="978"/>
      <c r="AO119" s="979"/>
      <c r="AP119" s="981" t="s">
        <v>441</v>
      </c>
      <c r="AQ119" s="982"/>
      <c r="AR119" s="982"/>
      <c r="AS119" s="982"/>
      <c r="AT119" s="983"/>
      <c r="AU119" s="1021"/>
      <c r="AV119" s="1022"/>
      <c r="AW119" s="1022"/>
      <c r="AX119" s="1022"/>
      <c r="AY119" s="1022"/>
      <c r="AZ119" s="275" t="s">
        <v>188</v>
      </c>
      <c r="BA119" s="275"/>
      <c r="BB119" s="275"/>
      <c r="BC119" s="275"/>
      <c r="BD119" s="275"/>
      <c r="BE119" s="275"/>
      <c r="BF119" s="275"/>
      <c r="BG119" s="275"/>
      <c r="BH119" s="275"/>
      <c r="BI119" s="275"/>
      <c r="BJ119" s="275"/>
      <c r="BK119" s="275"/>
      <c r="BL119" s="275"/>
      <c r="BM119" s="275"/>
      <c r="BN119" s="275"/>
      <c r="BO119" s="960" t="s">
        <v>466</v>
      </c>
      <c r="BP119" s="961"/>
      <c r="BQ119" s="965">
        <v>29759181</v>
      </c>
      <c r="BR119" s="928"/>
      <c r="BS119" s="928"/>
      <c r="BT119" s="928"/>
      <c r="BU119" s="928"/>
      <c r="BV119" s="928">
        <v>30747918</v>
      </c>
      <c r="BW119" s="928"/>
      <c r="BX119" s="928"/>
      <c r="BY119" s="928"/>
      <c r="BZ119" s="928"/>
      <c r="CA119" s="928">
        <v>31505377</v>
      </c>
      <c r="CB119" s="928"/>
      <c r="CC119" s="928"/>
      <c r="CD119" s="928"/>
      <c r="CE119" s="928"/>
      <c r="CF119" s="826"/>
      <c r="CG119" s="827"/>
      <c r="CH119" s="827"/>
      <c r="CI119" s="827"/>
      <c r="CJ119" s="917"/>
      <c r="CK119" s="1015"/>
      <c r="CL119" s="903"/>
      <c r="CM119" s="921" t="s">
        <v>467</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v>10558</v>
      </c>
      <c r="DH119" s="843"/>
      <c r="DI119" s="843"/>
      <c r="DJ119" s="843"/>
      <c r="DK119" s="844"/>
      <c r="DL119" s="845">
        <v>3712</v>
      </c>
      <c r="DM119" s="843"/>
      <c r="DN119" s="843"/>
      <c r="DO119" s="843"/>
      <c r="DP119" s="844"/>
      <c r="DQ119" s="845">
        <v>800</v>
      </c>
      <c r="DR119" s="843"/>
      <c r="DS119" s="843"/>
      <c r="DT119" s="843"/>
      <c r="DU119" s="844"/>
      <c r="DV119" s="931">
        <v>0</v>
      </c>
      <c r="DW119" s="932"/>
      <c r="DX119" s="932"/>
      <c r="DY119" s="932"/>
      <c r="DZ119" s="933"/>
    </row>
    <row r="120" spans="1:130" s="244" customFormat="1" ht="26.25" customHeight="1" x14ac:dyDescent="0.15">
      <c r="A120" s="900"/>
      <c r="B120" s="901"/>
      <c r="C120" s="904" t="s">
        <v>443</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441</v>
      </c>
      <c r="AB120" s="860"/>
      <c r="AC120" s="860"/>
      <c r="AD120" s="860"/>
      <c r="AE120" s="861"/>
      <c r="AF120" s="862" t="s">
        <v>439</v>
      </c>
      <c r="AG120" s="860"/>
      <c r="AH120" s="860"/>
      <c r="AI120" s="860"/>
      <c r="AJ120" s="861"/>
      <c r="AK120" s="862" t="s">
        <v>439</v>
      </c>
      <c r="AL120" s="860"/>
      <c r="AM120" s="860"/>
      <c r="AN120" s="860"/>
      <c r="AO120" s="861"/>
      <c r="AP120" s="907" t="s">
        <v>414</v>
      </c>
      <c r="AQ120" s="908"/>
      <c r="AR120" s="908"/>
      <c r="AS120" s="908"/>
      <c r="AT120" s="909"/>
      <c r="AU120" s="966" t="s">
        <v>468</v>
      </c>
      <c r="AV120" s="967"/>
      <c r="AW120" s="967"/>
      <c r="AX120" s="967"/>
      <c r="AY120" s="968"/>
      <c r="AZ120" s="943" t="s">
        <v>469</v>
      </c>
      <c r="BA120" s="888"/>
      <c r="BB120" s="888"/>
      <c r="BC120" s="888"/>
      <c r="BD120" s="888"/>
      <c r="BE120" s="888"/>
      <c r="BF120" s="888"/>
      <c r="BG120" s="888"/>
      <c r="BH120" s="888"/>
      <c r="BI120" s="888"/>
      <c r="BJ120" s="888"/>
      <c r="BK120" s="888"/>
      <c r="BL120" s="888"/>
      <c r="BM120" s="888"/>
      <c r="BN120" s="888"/>
      <c r="BO120" s="888"/>
      <c r="BP120" s="889"/>
      <c r="BQ120" s="944">
        <v>3445481</v>
      </c>
      <c r="BR120" s="925"/>
      <c r="BS120" s="925"/>
      <c r="BT120" s="925"/>
      <c r="BU120" s="925"/>
      <c r="BV120" s="925">
        <v>3527548</v>
      </c>
      <c r="BW120" s="925"/>
      <c r="BX120" s="925"/>
      <c r="BY120" s="925"/>
      <c r="BZ120" s="925"/>
      <c r="CA120" s="925">
        <v>3730842</v>
      </c>
      <c r="CB120" s="925"/>
      <c r="CC120" s="925"/>
      <c r="CD120" s="925"/>
      <c r="CE120" s="925"/>
      <c r="CF120" s="949">
        <v>59</v>
      </c>
      <c r="CG120" s="950"/>
      <c r="CH120" s="950"/>
      <c r="CI120" s="950"/>
      <c r="CJ120" s="950"/>
      <c r="CK120" s="951" t="s">
        <v>470</v>
      </c>
      <c r="CL120" s="935"/>
      <c r="CM120" s="935"/>
      <c r="CN120" s="935"/>
      <c r="CO120" s="936"/>
      <c r="CP120" s="955" t="s">
        <v>471</v>
      </c>
      <c r="CQ120" s="956"/>
      <c r="CR120" s="956"/>
      <c r="CS120" s="956"/>
      <c r="CT120" s="956"/>
      <c r="CU120" s="956"/>
      <c r="CV120" s="956"/>
      <c r="CW120" s="956"/>
      <c r="CX120" s="956"/>
      <c r="CY120" s="956"/>
      <c r="CZ120" s="956"/>
      <c r="DA120" s="956"/>
      <c r="DB120" s="956"/>
      <c r="DC120" s="956"/>
      <c r="DD120" s="956"/>
      <c r="DE120" s="956"/>
      <c r="DF120" s="957"/>
      <c r="DG120" s="944">
        <v>4376732</v>
      </c>
      <c r="DH120" s="925"/>
      <c r="DI120" s="925"/>
      <c r="DJ120" s="925"/>
      <c r="DK120" s="925"/>
      <c r="DL120" s="925">
        <v>4594483</v>
      </c>
      <c r="DM120" s="925"/>
      <c r="DN120" s="925"/>
      <c r="DO120" s="925"/>
      <c r="DP120" s="925"/>
      <c r="DQ120" s="925">
        <v>4812192</v>
      </c>
      <c r="DR120" s="925"/>
      <c r="DS120" s="925"/>
      <c r="DT120" s="925"/>
      <c r="DU120" s="925"/>
      <c r="DV120" s="926">
        <v>76.099999999999994</v>
      </c>
      <c r="DW120" s="926"/>
      <c r="DX120" s="926"/>
      <c r="DY120" s="926"/>
      <c r="DZ120" s="927"/>
    </row>
    <row r="121" spans="1:130" s="244" customFormat="1" ht="26.25" customHeight="1" x14ac:dyDescent="0.15">
      <c r="A121" s="900"/>
      <c r="B121" s="901"/>
      <c r="C121" s="946" t="s">
        <v>472</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439</v>
      </c>
      <c r="AB121" s="860"/>
      <c r="AC121" s="860"/>
      <c r="AD121" s="860"/>
      <c r="AE121" s="861"/>
      <c r="AF121" s="862" t="s">
        <v>439</v>
      </c>
      <c r="AG121" s="860"/>
      <c r="AH121" s="860"/>
      <c r="AI121" s="860"/>
      <c r="AJ121" s="861"/>
      <c r="AK121" s="862" t="s">
        <v>233</v>
      </c>
      <c r="AL121" s="860"/>
      <c r="AM121" s="860"/>
      <c r="AN121" s="860"/>
      <c r="AO121" s="861"/>
      <c r="AP121" s="907" t="s">
        <v>441</v>
      </c>
      <c r="AQ121" s="908"/>
      <c r="AR121" s="908"/>
      <c r="AS121" s="908"/>
      <c r="AT121" s="909"/>
      <c r="AU121" s="969"/>
      <c r="AV121" s="970"/>
      <c r="AW121" s="970"/>
      <c r="AX121" s="970"/>
      <c r="AY121" s="971"/>
      <c r="AZ121" s="895" t="s">
        <v>473</v>
      </c>
      <c r="BA121" s="830"/>
      <c r="BB121" s="830"/>
      <c r="BC121" s="830"/>
      <c r="BD121" s="830"/>
      <c r="BE121" s="830"/>
      <c r="BF121" s="830"/>
      <c r="BG121" s="830"/>
      <c r="BH121" s="830"/>
      <c r="BI121" s="830"/>
      <c r="BJ121" s="830"/>
      <c r="BK121" s="830"/>
      <c r="BL121" s="830"/>
      <c r="BM121" s="830"/>
      <c r="BN121" s="830"/>
      <c r="BO121" s="830"/>
      <c r="BP121" s="831"/>
      <c r="BQ121" s="896">
        <v>1281732</v>
      </c>
      <c r="BR121" s="897"/>
      <c r="BS121" s="897"/>
      <c r="BT121" s="897"/>
      <c r="BU121" s="897"/>
      <c r="BV121" s="897">
        <v>1261570</v>
      </c>
      <c r="BW121" s="897"/>
      <c r="BX121" s="897"/>
      <c r="BY121" s="897"/>
      <c r="BZ121" s="897"/>
      <c r="CA121" s="897">
        <v>1018949</v>
      </c>
      <c r="CB121" s="897"/>
      <c r="CC121" s="897"/>
      <c r="CD121" s="897"/>
      <c r="CE121" s="897"/>
      <c r="CF121" s="958">
        <v>16.100000000000001</v>
      </c>
      <c r="CG121" s="959"/>
      <c r="CH121" s="959"/>
      <c r="CI121" s="959"/>
      <c r="CJ121" s="959"/>
      <c r="CK121" s="952"/>
      <c r="CL121" s="938"/>
      <c r="CM121" s="938"/>
      <c r="CN121" s="938"/>
      <c r="CO121" s="939"/>
      <c r="CP121" s="918" t="s">
        <v>474</v>
      </c>
      <c r="CQ121" s="919"/>
      <c r="CR121" s="919"/>
      <c r="CS121" s="919"/>
      <c r="CT121" s="919"/>
      <c r="CU121" s="919"/>
      <c r="CV121" s="919"/>
      <c r="CW121" s="919"/>
      <c r="CX121" s="919"/>
      <c r="CY121" s="919"/>
      <c r="CZ121" s="919"/>
      <c r="DA121" s="919"/>
      <c r="DB121" s="919"/>
      <c r="DC121" s="919"/>
      <c r="DD121" s="919"/>
      <c r="DE121" s="919"/>
      <c r="DF121" s="920"/>
      <c r="DG121" s="896">
        <v>138146</v>
      </c>
      <c r="DH121" s="897"/>
      <c r="DI121" s="897"/>
      <c r="DJ121" s="897"/>
      <c r="DK121" s="897"/>
      <c r="DL121" s="897">
        <v>1298426</v>
      </c>
      <c r="DM121" s="897"/>
      <c r="DN121" s="897"/>
      <c r="DO121" s="897"/>
      <c r="DP121" s="897"/>
      <c r="DQ121" s="897">
        <v>1226610</v>
      </c>
      <c r="DR121" s="897"/>
      <c r="DS121" s="897"/>
      <c r="DT121" s="897"/>
      <c r="DU121" s="897"/>
      <c r="DV121" s="874">
        <v>19.399999999999999</v>
      </c>
      <c r="DW121" s="874"/>
      <c r="DX121" s="874"/>
      <c r="DY121" s="874"/>
      <c r="DZ121" s="875"/>
    </row>
    <row r="122" spans="1:130" s="244" customFormat="1" ht="26.25" customHeight="1" x14ac:dyDescent="0.15">
      <c r="A122" s="900"/>
      <c r="B122" s="901"/>
      <c r="C122" s="904" t="s">
        <v>454</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439</v>
      </c>
      <c r="AB122" s="860"/>
      <c r="AC122" s="860"/>
      <c r="AD122" s="860"/>
      <c r="AE122" s="861"/>
      <c r="AF122" s="862" t="s">
        <v>439</v>
      </c>
      <c r="AG122" s="860"/>
      <c r="AH122" s="860"/>
      <c r="AI122" s="860"/>
      <c r="AJ122" s="861"/>
      <c r="AK122" s="862" t="s">
        <v>414</v>
      </c>
      <c r="AL122" s="860"/>
      <c r="AM122" s="860"/>
      <c r="AN122" s="860"/>
      <c r="AO122" s="861"/>
      <c r="AP122" s="907" t="s">
        <v>233</v>
      </c>
      <c r="AQ122" s="908"/>
      <c r="AR122" s="908"/>
      <c r="AS122" s="908"/>
      <c r="AT122" s="909"/>
      <c r="AU122" s="969"/>
      <c r="AV122" s="970"/>
      <c r="AW122" s="970"/>
      <c r="AX122" s="970"/>
      <c r="AY122" s="971"/>
      <c r="AZ122" s="962" t="s">
        <v>475</v>
      </c>
      <c r="BA122" s="963"/>
      <c r="BB122" s="963"/>
      <c r="BC122" s="963"/>
      <c r="BD122" s="963"/>
      <c r="BE122" s="963"/>
      <c r="BF122" s="963"/>
      <c r="BG122" s="963"/>
      <c r="BH122" s="963"/>
      <c r="BI122" s="963"/>
      <c r="BJ122" s="963"/>
      <c r="BK122" s="963"/>
      <c r="BL122" s="963"/>
      <c r="BM122" s="963"/>
      <c r="BN122" s="963"/>
      <c r="BO122" s="963"/>
      <c r="BP122" s="964"/>
      <c r="BQ122" s="965">
        <v>19518766</v>
      </c>
      <c r="BR122" s="928"/>
      <c r="BS122" s="928"/>
      <c r="BT122" s="928"/>
      <c r="BU122" s="928"/>
      <c r="BV122" s="928">
        <v>20147262</v>
      </c>
      <c r="BW122" s="928"/>
      <c r="BX122" s="928"/>
      <c r="BY122" s="928"/>
      <c r="BZ122" s="928"/>
      <c r="CA122" s="928">
        <v>20705552</v>
      </c>
      <c r="CB122" s="928"/>
      <c r="CC122" s="928"/>
      <c r="CD122" s="928"/>
      <c r="CE122" s="928"/>
      <c r="CF122" s="929">
        <v>327.5</v>
      </c>
      <c r="CG122" s="930"/>
      <c r="CH122" s="930"/>
      <c r="CI122" s="930"/>
      <c r="CJ122" s="930"/>
      <c r="CK122" s="952"/>
      <c r="CL122" s="938"/>
      <c r="CM122" s="938"/>
      <c r="CN122" s="938"/>
      <c r="CO122" s="939"/>
      <c r="CP122" s="918" t="s">
        <v>476</v>
      </c>
      <c r="CQ122" s="919"/>
      <c r="CR122" s="919"/>
      <c r="CS122" s="919"/>
      <c r="CT122" s="919"/>
      <c r="CU122" s="919"/>
      <c r="CV122" s="919"/>
      <c r="CW122" s="919"/>
      <c r="CX122" s="919"/>
      <c r="CY122" s="919"/>
      <c r="CZ122" s="919"/>
      <c r="DA122" s="919"/>
      <c r="DB122" s="919"/>
      <c r="DC122" s="919"/>
      <c r="DD122" s="919"/>
      <c r="DE122" s="919"/>
      <c r="DF122" s="920"/>
      <c r="DG122" s="896">
        <v>3464</v>
      </c>
      <c r="DH122" s="897"/>
      <c r="DI122" s="897"/>
      <c r="DJ122" s="897"/>
      <c r="DK122" s="897"/>
      <c r="DL122" s="897">
        <v>3124</v>
      </c>
      <c r="DM122" s="897"/>
      <c r="DN122" s="897"/>
      <c r="DO122" s="897"/>
      <c r="DP122" s="897"/>
      <c r="DQ122" s="897">
        <v>2790</v>
      </c>
      <c r="DR122" s="897"/>
      <c r="DS122" s="897"/>
      <c r="DT122" s="897"/>
      <c r="DU122" s="897"/>
      <c r="DV122" s="874">
        <v>0</v>
      </c>
      <c r="DW122" s="874"/>
      <c r="DX122" s="874"/>
      <c r="DY122" s="874"/>
      <c r="DZ122" s="875"/>
    </row>
    <row r="123" spans="1:130" s="244" customFormat="1" ht="26.25" customHeight="1" x14ac:dyDescent="0.15">
      <c r="A123" s="900"/>
      <c r="B123" s="901"/>
      <c r="C123" s="904" t="s">
        <v>460</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v>2253</v>
      </c>
      <c r="AB123" s="860"/>
      <c r="AC123" s="860"/>
      <c r="AD123" s="860"/>
      <c r="AE123" s="861"/>
      <c r="AF123" s="862">
        <v>2226</v>
      </c>
      <c r="AG123" s="860"/>
      <c r="AH123" s="860"/>
      <c r="AI123" s="860"/>
      <c r="AJ123" s="861"/>
      <c r="AK123" s="862">
        <v>2198</v>
      </c>
      <c r="AL123" s="860"/>
      <c r="AM123" s="860"/>
      <c r="AN123" s="860"/>
      <c r="AO123" s="861"/>
      <c r="AP123" s="907">
        <v>0</v>
      </c>
      <c r="AQ123" s="908"/>
      <c r="AR123" s="908"/>
      <c r="AS123" s="908"/>
      <c r="AT123" s="909"/>
      <c r="AU123" s="972"/>
      <c r="AV123" s="973"/>
      <c r="AW123" s="973"/>
      <c r="AX123" s="973"/>
      <c r="AY123" s="973"/>
      <c r="AZ123" s="275" t="s">
        <v>188</v>
      </c>
      <c r="BA123" s="275"/>
      <c r="BB123" s="275"/>
      <c r="BC123" s="275"/>
      <c r="BD123" s="275"/>
      <c r="BE123" s="275"/>
      <c r="BF123" s="275"/>
      <c r="BG123" s="275"/>
      <c r="BH123" s="275"/>
      <c r="BI123" s="275"/>
      <c r="BJ123" s="275"/>
      <c r="BK123" s="275"/>
      <c r="BL123" s="275"/>
      <c r="BM123" s="275"/>
      <c r="BN123" s="275"/>
      <c r="BO123" s="960" t="s">
        <v>477</v>
      </c>
      <c r="BP123" s="961"/>
      <c r="BQ123" s="915">
        <v>24245979</v>
      </c>
      <c r="BR123" s="916"/>
      <c r="BS123" s="916"/>
      <c r="BT123" s="916"/>
      <c r="BU123" s="916"/>
      <c r="BV123" s="916">
        <v>24936380</v>
      </c>
      <c r="BW123" s="916"/>
      <c r="BX123" s="916"/>
      <c r="BY123" s="916"/>
      <c r="BZ123" s="916"/>
      <c r="CA123" s="916">
        <v>25455343</v>
      </c>
      <c r="CB123" s="916"/>
      <c r="CC123" s="916"/>
      <c r="CD123" s="916"/>
      <c r="CE123" s="916"/>
      <c r="CF123" s="826"/>
      <c r="CG123" s="827"/>
      <c r="CH123" s="827"/>
      <c r="CI123" s="827"/>
      <c r="CJ123" s="917"/>
      <c r="CK123" s="952"/>
      <c r="CL123" s="938"/>
      <c r="CM123" s="938"/>
      <c r="CN123" s="938"/>
      <c r="CO123" s="939"/>
      <c r="CP123" s="918" t="s">
        <v>478</v>
      </c>
      <c r="CQ123" s="919"/>
      <c r="CR123" s="919"/>
      <c r="CS123" s="919"/>
      <c r="CT123" s="919"/>
      <c r="CU123" s="919"/>
      <c r="CV123" s="919"/>
      <c r="CW123" s="919"/>
      <c r="CX123" s="919"/>
      <c r="CY123" s="919"/>
      <c r="CZ123" s="919"/>
      <c r="DA123" s="919"/>
      <c r="DB123" s="919"/>
      <c r="DC123" s="919"/>
      <c r="DD123" s="919"/>
      <c r="DE123" s="919"/>
      <c r="DF123" s="920"/>
      <c r="DG123" s="859">
        <v>1852</v>
      </c>
      <c r="DH123" s="860"/>
      <c r="DI123" s="860"/>
      <c r="DJ123" s="860"/>
      <c r="DK123" s="861"/>
      <c r="DL123" s="862">
        <v>2045</v>
      </c>
      <c r="DM123" s="860"/>
      <c r="DN123" s="860"/>
      <c r="DO123" s="860"/>
      <c r="DP123" s="861"/>
      <c r="DQ123" s="862">
        <v>2588</v>
      </c>
      <c r="DR123" s="860"/>
      <c r="DS123" s="860"/>
      <c r="DT123" s="860"/>
      <c r="DU123" s="861"/>
      <c r="DV123" s="907">
        <v>0</v>
      </c>
      <c r="DW123" s="908"/>
      <c r="DX123" s="908"/>
      <c r="DY123" s="908"/>
      <c r="DZ123" s="909"/>
    </row>
    <row r="124" spans="1:130" s="244" customFormat="1" ht="26.25" customHeight="1" thickBot="1" x14ac:dyDescent="0.2">
      <c r="A124" s="900"/>
      <c r="B124" s="901"/>
      <c r="C124" s="904" t="s">
        <v>463</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441</v>
      </c>
      <c r="AB124" s="860"/>
      <c r="AC124" s="860"/>
      <c r="AD124" s="860"/>
      <c r="AE124" s="861"/>
      <c r="AF124" s="862" t="s">
        <v>233</v>
      </c>
      <c r="AG124" s="860"/>
      <c r="AH124" s="860"/>
      <c r="AI124" s="860"/>
      <c r="AJ124" s="861"/>
      <c r="AK124" s="862" t="s">
        <v>439</v>
      </c>
      <c r="AL124" s="860"/>
      <c r="AM124" s="860"/>
      <c r="AN124" s="860"/>
      <c r="AO124" s="861"/>
      <c r="AP124" s="907" t="s">
        <v>439</v>
      </c>
      <c r="AQ124" s="908"/>
      <c r="AR124" s="908"/>
      <c r="AS124" s="908"/>
      <c r="AT124" s="909"/>
      <c r="AU124" s="910" t="s">
        <v>479</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86.1</v>
      </c>
      <c r="BR124" s="914"/>
      <c r="BS124" s="914"/>
      <c r="BT124" s="914"/>
      <c r="BU124" s="914"/>
      <c r="BV124" s="914">
        <v>90.2</v>
      </c>
      <c r="BW124" s="914"/>
      <c r="BX124" s="914"/>
      <c r="BY124" s="914"/>
      <c r="BZ124" s="914"/>
      <c r="CA124" s="914">
        <v>95.7</v>
      </c>
      <c r="CB124" s="914"/>
      <c r="CC124" s="914"/>
      <c r="CD124" s="914"/>
      <c r="CE124" s="914"/>
      <c r="CF124" s="804"/>
      <c r="CG124" s="805"/>
      <c r="CH124" s="805"/>
      <c r="CI124" s="805"/>
      <c r="CJ124" s="945"/>
      <c r="CK124" s="953"/>
      <c r="CL124" s="953"/>
      <c r="CM124" s="953"/>
      <c r="CN124" s="953"/>
      <c r="CO124" s="954"/>
      <c r="CP124" s="918" t="s">
        <v>480</v>
      </c>
      <c r="CQ124" s="919"/>
      <c r="CR124" s="919"/>
      <c r="CS124" s="919"/>
      <c r="CT124" s="919"/>
      <c r="CU124" s="919"/>
      <c r="CV124" s="919"/>
      <c r="CW124" s="919"/>
      <c r="CX124" s="919"/>
      <c r="CY124" s="919"/>
      <c r="CZ124" s="919"/>
      <c r="DA124" s="919"/>
      <c r="DB124" s="919"/>
      <c r="DC124" s="919"/>
      <c r="DD124" s="919"/>
      <c r="DE124" s="919"/>
      <c r="DF124" s="920"/>
      <c r="DG124" s="842">
        <v>1281290</v>
      </c>
      <c r="DH124" s="843"/>
      <c r="DI124" s="843"/>
      <c r="DJ124" s="843"/>
      <c r="DK124" s="844"/>
      <c r="DL124" s="845">
        <v>355</v>
      </c>
      <c r="DM124" s="843"/>
      <c r="DN124" s="843"/>
      <c r="DO124" s="843"/>
      <c r="DP124" s="844"/>
      <c r="DQ124" s="845">
        <v>545</v>
      </c>
      <c r="DR124" s="843"/>
      <c r="DS124" s="843"/>
      <c r="DT124" s="843"/>
      <c r="DU124" s="844"/>
      <c r="DV124" s="931">
        <v>0</v>
      </c>
      <c r="DW124" s="932"/>
      <c r="DX124" s="932"/>
      <c r="DY124" s="932"/>
      <c r="DZ124" s="933"/>
    </row>
    <row r="125" spans="1:130" s="244" customFormat="1" ht="26.25" customHeight="1" x14ac:dyDescent="0.15">
      <c r="A125" s="900"/>
      <c r="B125" s="901"/>
      <c r="C125" s="904" t="s">
        <v>465</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481</v>
      </c>
      <c r="AB125" s="860"/>
      <c r="AC125" s="860"/>
      <c r="AD125" s="860"/>
      <c r="AE125" s="861"/>
      <c r="AF125" s="862" t="s">
        <v>482</v>
      </c>
      <c r="AG125" s="860"/>
      <c r="AH125" s="860"/>
      <c r="AI125" s="860"/>
      <c r="AJ125" s="861"/>
      <c r="AK125" s="862" t="s">
        <v>233</v>
      </c>
      <c r="AL125" s="860"/>
      <c r="AM125" s="860"/>
      <c r="AN125" s="860"/>
      <c r="AO125" s="861"/>
      <c r="AP125" s="907" t="s">
        <v>233</v>
      </c>
      <c r="AQ125" s="908"/>
      <c r="AR125" s="908"/>
      <c r="AS125" s="908"/>
      <c r="AT125" s="909"/>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4" t="s">
        <v>483</v>
      </c>
      <c r="CL125" s="935"/>
      <c r="CM125" s="935"/>
      <c r="CN125" s="935"/>
      <c r="CO125" s="936"/>
      <c r="CP125" s="943" t="s">
        <v>484</v>
      </c>
      <c r="CQ125" s="888"/>
      <c r="CR125" s="888"/>
      <c r="CS125" s="888"/>
      <c r="CT125" s="888"/>
      <c r="CU125" s="888"/>
      <c r="CV125" s="888"/>
      <c r="CW125" s="888"/>
      <c r="CX125" s="888"/>
      <c r="CY125" s="888"/>
      <c r="CZ125" s="888"/>
      <c r="DA125" s="888"/>
      <c r="DB125" s="888"/>
      <c r="DC125" s="888"/>
      <c r="DD125" s="888"/>
      <c r="DE125" s="888"/>
      <c r="DF125" s="889"/>
      <c r="DG125" s="944" t="s">
        <v>233</v>
      </c>
      <c r="DH125" s="925"/>
      <c r="DI125" s="925"/>
      <c r="DJ125" s="925"/>
      <c r="DK125" s="925"/>
      <c r="DL125" s="925" t="s">
        <v>482</v>
      </c>
      <c r="DM125" s="925"/>
      <c r="DN125" s="925"/>
      <c r="DO125" s="925"/>
      <c r="DP125" s="925"/>
      <c r="DQ125" s="925" t="s">
        <v>233</v>
      </c>
      <c r="DR125" s="925"/>
      <c r="DS125" s="925"/>
      <c r="DT125" s="925"/>
      <c r="DU125" s="925"/>
      <c r="DV125" s="926" t="s">
        <v>233</v>
      </c>
      <c r="DW125" s="926"/>
      <c r="DX125" s="926"/>
      <c r="DY125" s="926"/>
      <c r="DZ125" s="927"/>
    </row>
    <row r="126" spans="1:130" s="244" customFormat="1" ht="26.25" customHeight="1" thickBot="1" x14ac:dyDescent="0.2">
      <c r="A126" s="900"/>
      <c r="B126" s="901"/>
      <c r="C126" s="904" t="s">
        <v>467</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t="s">
        <v>481</v>
      </c>
      <c r="AB126" s="860"/>
      <c r="AC126" s="860"/>
      <c r="AD126" s="860"/>
      <c r="AE126" s="861"/>
      <c r="AF126" s="862" t="s">
        <v>233</v>
      </c>
      <c r="AG126" s="860"/>
      <c r="AH126" s="860"/>
      <c r="AI126" s="860"/>
      <c r="AJ126" s="861"/>
      <c r="AK126" s="862" t="s">
        <v>233</v>
      </c>
      <c r="AL126" s="860"/>
      <c r="AM126" s="860"/>
      <c r="AN126" s="860"/>
      <c r="AO126" s="861"/>
      <c r="AP126" s="907" t="s">
        <v>233</v>
      </c>
      <c r="AQ126" s="908"/>
      <c r="AR126" s="908"/>
      <c r="AS126" s="908"/>
      <c r="AT126" s="909"/>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7"/>
      <c r="CL126" s="938"/>
      <c r="CM126" s="938"/>
      <c r="CN126" s="938"/>
      <c r="CO126" s="939"/>
      <c r="CP126" s="895" t="s">
        <v>485</v>
      </c>
      <c r="CQ126" s="830"/>
      <c r="CR126" s="830"/>
      <c r="CS126" s="830"/>
      <c r="CT126" s="830"/>
      <c r="CU126" s="830"/>
      <c r="CV126" s="830"/>
      <c r="CW126" s="830"/>
      <c r="CX126" s="830"/>
      <c r="CY126" s="830"/>
      <c r="CZ126" s="830"/>
      <c r="DA126" s="830"/>
      <c r="DB126" s="830"/>
      <c r="DC126" s="830"/>
      <c r="DD126" s="830"/>
      <c r="DE126" s="830"/>
      <c r="DF126" s="831"/>
      <c r="DG126" s="896" t="s">
        <v>233</v>
      </c>
      <c r="DH126" s="897"/>
      <c r="DI126" s="897"/>
      <c r="DJ126" s="897"/>
      <c r="DK126" s="897"/>
      <c r="DL126" s="897" t="s">
        <v>233</v>
      </c>
      <c r="DM126" s="897"/>
      <c r="DN126" s="897"/>
      <c r="DO126" s="897"/>
      <c r="DP126" s="897"/>
      <c r="DQ126" s="897" t="s">
        <v>233</v>
      </c>
      <c r="DR126" s="897"/>
      <c r="DS126" s="897"/>
      <c r="DT126" s="897"/>
      <c r="DU126" s="897"/>
      <c r="DV126" s="874" t="s">
        <v>233</v>
      </c>
      <c r="DW126" s="874"/>
      <c r="DX126" s="874"/>
      <c r="DY126" s="874"/>
      <c r="DZ126" s="875"/>
    </row>
    <row r="127" spans="1:130" s="244" customFormat="1" ht="26.25" customHeight="1" x14ac:dyDescent="0.15">
      <c r="A127" s="902"/>
      <c r="B127" s="903"/>
      <c r="C127" s="921" t="s">
        <v>486</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v>6861</v>
      </c>
      <c r="AB127" s="860"/>
      <c r="AC127" s="860"/>
      <c r="AD127" s="860"/>
      <c r="AE127" s="861"/>
      <c r="AF127" s="862">
        <v>6857</v>
      </c>
      <c r="AG127" s="860"/>
      <c r="AH127" s="860"/>
      <c r="AI127" s="860"/>
      <c r="AJ127" s="861"/>
      <c r="AK127" s="862">
        <v>2911</v>
      </c>
      <c r="AL127" s="860"/>
      <c r="AM127" s="860"/>
      <c r="AN127" s="860"/>
      <c r="AO127" s="861"/>
      <c r="AP127" s="907">
        <v>0</v>
      </c>
      <c r="AQ127" s="908"/>
      <c r="AR127" s="908"/>
      <c r="AS127" s="908"/>
      <c r="AT127" s="909"/>
      <c r="AU127" s="280"/>
      <c r="AV127" s="280"/>
      <c r="AW127" s="280"/>
      <c r="AX127" s="924" t="s">
        <v>487</v>
      </c>
      <c r="AY127" s="892"/>
      <c r="AZ127" s="892"/>
      <c r="BA127" s="892"/>
      <c r="BB127" s="892"/>
      <c r="BC127" s="892"/>
      <c r="BD127" s="892"/>
      <c r="BE127" s="893"/>
      <c r="BF127" s="891" t="s">
        <v>488</v>
      </c>
      <c r="BG127" s="892"/>
      <c r="BH127" s="892"/>
      <c r="BI127" s="892"/>
      <c r="BJ127" s="892"/>
      <c r="BK127" s="892"/>
      <c r="BL127" s="893"/>
      <c r="BM127" s="891" t="s">
        <v>489</v>
      </c>
      <c r="BN127" s="892"/>
      <c r="BO127" s="892"/>
      <c r="BP127" s="892"/>
      <c r="BQ127" s="892"/>
      <c r="BR127" s="892"/>
      <c r="BS127" s="893"/>
      <c r="BT127" s="891" t="s">
        <v>490</v>
      </c>
      <c r="BU127" s="892"/>
      <c r="BV127" s="892"/>
      <c r="BW127" s="892"/>
      <c r="BX127" s="892"/>
      <c r="BY127" s="892"/>
      <c r="BZ127" s="894"/>
      <c r="CA127" s="280"/>
      <c r="CB127" s="280"/>
      <c r="CC127" s="280"/>
      <c r="CD127" s="281"/>
      <c r="CE127" s="281"/>
      <c r="CF127" s="281"/>
      <c r="CG127" s="278"/>
      <c r="CH127" s="278"/>
      <c r="CI127" s="278"/>
      <c r="CJ127" s="279"/>
      <c r="CK127" s="937"/>
      <c r="CL127" s="938"/>
      <c r="CM127" s="938"/>
      <c r="CN127" s="938"/>
      <c r="CO127" s="939"/>
      <c r="CP127" s="895" t="s">
        <v>491</v>
      </c>
      <c r="CQ127" s="830"/>
      <c r="CR127" s="830"/>
      <c r="CS127" s="830"/>
      <c r="CT127" s="830"/>
      <c r="CU127" s="830"/>
      <c r="CV127" s="830"/>
      <c r="CW127" s="830"/>
      <c r="CX127" s="830"/>
      <c r="CY127" s="830"/>
      <c r="CZ127" s="830"/>
      <c r="DA127" s="830"/>
      <c r="DB127" s="830"/>
      <c r="DC127" s="830"/>
      <c r="DD127" s="830"/>
      <c r="DE127" s="830"/>
      <c r="DF127" s="831"/>
      <c r="DG127" s="896" t="s">
        <v>233</v>
      </c>
      <c r="DH127" s="897"/>
      <c r="DI127" s="897"/>
      <c r="DJ127" s="897"/>
      <c r="DK127" s="897"/>
      <c r="DL127" s="897" t="s">
        <v>233</v>
      </c>
      <c r="DM127" s="897"/>
      <c r="DN127" s="897"/>
      <c r="DO127" s="897"/>
      <c r="DP127" s="897"/>
      <c r="DQ127" s="897" t="s">
        <v>233</v>
      </c>
      <c r="DR127" s="897"/>
      <c r="DS127" s="897"/>
      <c r="DT127" s="897"/>
      <c r="DU127" s="897"/>
      <c r="DV127" s="874" t="s">
        <v>233</v>
      </c>
      <c r="DW127" s="874"/>
      <c r="DX127" s="874"/>
      <c r="DY127" s="874"/>
      <c r="DZ127" s="875"/>
    </row>
    <row r="128" spans="1:130" s="244" customFormat="1" ht="26.25" customHeight="1" thickBot="1" x14ac:dyDescent="0.2">
      <c r="A128" s="876" t="s">
        <v>492</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493</v>
      </c>
      <c r="X128" s="878"/>
      <c r="Y128" s="878"/>
      <c r="Z128" s="879"/>
      <c r="AA128" s="880">
        <v>164671</v>
      </c>
      <c r="AB128" s="881"/>
      <c r="AC128" s="881"/>
      <c r="AD128" s="881"/>
      <c r="AE128" s="882"/>
      <c r="AF128" s="883">
        <v>201024</v>
      </c>
      <c r="AG128" s="881"/>
      <c r="AH128" s="881"/>
      <c r="AI128" s="881"/>
      <c r="AJ128" s="882"/>
      <c r="AK128" s="883">
        <v>154981</v>
      </c>
      <c r="AL128" s="881"/>
      <c r="AM128" s="881"/>
      <c r="AN128" s="881"/>
      <c r="AO128" s="882"/>
      <c r="AP128" s="884"/>
      <c r="AQ128" s="885"/>
      <c r="AR128" s="885"/>
      <c r="AS128" s="885"/>
      <c r="AT128" s="886"/>
      <c r="AU128" s="280"/>
      <c r="AV128" s="280"/>
      <c r="AW128" s="280"/>
      <c r="AX128" s="887" t="s">
        <v>494</v>
      </c>
      <c r="AY128" s="888"/>
      <c r="AZ128" s="888"/>
      <c r="BA128" s="888"/>
      <c r="BB128" s="888"/>
      <c r="BC128" s="888"/>
      <c r="BD128" s="888"/>
      <c r="BE128" s="889"/>
      <c r="BF128" s="866" t="s">
        <v>233</v>
      </c>
      <c r="BG128" s="867"/>
      <c r="BH128" s="867"/>
      <c r="BI128" s="867"/>
      <c r="BJ128" s="867"/>
      <c r="BK128" s="867"/>
      <c r="BL128" s="890"/>
      <c r="BM128" s="866">
        <v>13.57</v>
      </c>
      <c r="BN128" s="867"/>
      <c r="BO128" s="867"/>
      <c r="BP128" s="867"/>
      <c r="BQ128" s="867"/>
      <c r="BR128" s="867"/>
      <c r="BS128" s="890"/>
      <c r="BT128" s="866">
        <v>20</v>
      </c>
      <c r="BU128" s="867"/>
      <c r="BV128" s="867"/>
      <c r="BW128" s="867"/>
      <c r="BX128" s="867"/>
      <c r="BY128" s="867"/>
      <c r="BZ128" s="868"/>
      <c r="CA128" s="281"/>
      <c r="CB128" s="281"/>
      <c r="CC128" s="281"/>
      <c r="CD128" s="281"/>
      <c r="CE128" s="281"/>
      <c r="CF128" s="281"/>
      <c r="CG128" s="278"/>
      <c r="CH128" s="278"/>
      <c r="CI128" s="278"/>
      <c r="CJ128" s="279"/>
      <c r="CK128" s="940"/>
      <c r="CL128" s="941"/>
      <c r="CM128" s="941"/>
      <c r="CN128" s="941"/>
      <c r="CO128" s="942"/>
      <c r="CP128" s="869" t="s">
        <v>495</v>
      </c>
      <c r="CQ128" s="808"/>
      <c r="CR128" s="808"/>
      <c r="CS128" s="808"/>
      <c r="CT128" s="808"/>
      <c r="CU128" s="808"/>
      <c r="CV128" s="808"/>
      <c r="CW128" s="808"/>
      <c r="CX128" s="808"/>
      <c r="CY128" s="808"/>
      <c r="CZ128" s="808"/>
      <c r="DA128" s="808"/>
      <c r="DB128" s="808"/>
      <c r="DC128" s="808"/>
      <c r="DD128" s="808"/>
      <c r="DE128" s="808"/>
      <c r="DF128" s="809"/>
      <c r="DG128" s="870" t="s">
        <v>233</v>
      </c>
      <c r="DH128" s="871"/>
      <c r="DI128" s="871"/>
      <c r="DJ128" s="871"/>
      <c r="DK128" s="871"/>
      <c r="DL128" s="871" t="s">
        <v>481</v>
      </c>
      <c r="DM128" s="871"/>
      <c r="DN128" s="871"/>
      <c r="DO128" s="871"/>
      <c r="DP128" s="871"/>
      <c r="DQ128" s="871" t="s">
        <v>481</v>
      </c>
      <c r="DR128" s="871"/>
      <c r="DS128" s="871"/>
      <c r="DT128" s="871"/>
      <c r="DU128" s="871"/>
      <c r="DV128" s="872" t="s">
        <v>233</v>
      </c>
      <c r="DW128" s="872"/>
      <c r="DX128" s="872"/>
      <c r="DY128" s="872"/>
      <c r="DZ128" s="873"/>
    </row>
    <row r="129" spans="1:131" s="244" customFormat="1" ht="26.25" customHeight="1" x14ac:dyDescent="0.15">
      <c r="A129" s="854" t="s">
        <v>106</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496</v>
      </c>
      <c r="X129" s="857"/>
      <c r="Y129" s="857"/>
      <c r="Z129" s="858"/>
      <c r="AA129" s="859">
        <v>8920607</v>
      </c>
      <c r="AB129" s="860"/>
      <c r="AC129" s="860"/>
      <c r="AD129" s="860"/>
      <c r="AE129" s="861"/>
      <c r="AF129" s="862">
        <v>8964838</v>
      </c>
      <c r="AG129" s="860"/>
      <c r="AH129" s="860"/>
      <c r="AI129" s="860"/>
      <c r="AJ129" s="861"/>
      <c r="AK129" s="862">
        <v>8747471</v>
      </c>
      <c r="AL129" s="860"/>
      <c r="AM129" s="860"/>
      <c r="AN129" s="860"/>
      <c r="AO129" s="861"/>
      <c r="AP129" s="863"/>
      <c r="AQ129" s="864"/>
      <c r="AR129" s="864"/>
      <c r="AS129" s="864"/>
      <c r="AT129" s="865"/>
      <c r="AU129" s="282"/>
      <c r="AV129" s="282"/>
      <c r="AW129" s="282"/>
      <c r="AX129" s="829" t="s">
        <v>497</v>
      </c>
      <c r="AY129" s="830"/>
      <c r="AZ129" s="830"/>
      <c r="BA129" s="830"/>
      <c r="BB129" s="830"/>
      <c r="BC129" s="830"/>
      <c r="BD129" s="830"/>
      <c r="BE129" s="831"/>
      <c r="BF129" s="849" t="s">
        <v>481</v>
      </c>
      <c r="BG129" s="850"/>
      <c r="BH129" s="850"/>
      <c r="BI129" s="850"/>
      <c r="BJ129" s="850"/>
      <c r="BK129" s="850"/>
      <c r="BL129" s="851"/>
      <c r="BM129" s="849">
        <v>18.57</v>
      </c>
      <c r="BN129" s="850"/>
      <c r="BO129" s="850"/>
      <c r="BP129" s="850"/>
      <c r="BQ129" s="850"/>
      <c r="BR129" s="850"/>
      <c r="BS129" s="851"/>
      <c r="BT129" s="849">
        <v>30</v>
      </c>
      <c r="BU129" s="852"/>
      <c r="BV129" s="852"/>
      <c r="BW129" s="852"/>
      <c r="BX129" s="852"/>
      <c r="BY129" s="852"/>
      <c r="BZ129" s="853"/>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4" t="s">
        <v>498</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499</v>
      </c>
      <c r="X130" s="857"/>
      <c r="Y130" s="857"/>
      <c r="Z130" s="858"/>
      <c r="AA130" s="859">
        <v>2523929</v>
      </c>
      <c r="AB130" s="860"/>
      <c r="AC130" s="860"/>
      <c r="AD130" s="860"/>
      <c r="AE130" s="861"/>
      <c r="AF130" s="862">
        <v>2522940</v>
      </c>
      <c r="AG130" s="860"/>
      <c r="AH130" s="860"/>
      <c r="AI130" s="860"/>
      <c r="AJ130" s="861"/>
      <c r="AK130" s="862">
        <v>2425642</v>
      </c>
      <c r="AL130" s="860"/>
      <c r="AM130" s="860"/>
      <c r="AN130" s="860"/>
      <c r="AO130" s="861"/>
      <c r="AP130" s="863"/>
      <c r="AQ130" s="864"/>
      <c r="AR130" s="864"/>
      <c r="AS130" s="864"/>
      <c r="AT130" s="865"/>
      <c r="AU130" s="282"/>
      <c r="AV130" s="282"/>
      <c r="AW130" s="282"/>
      <c r="AX130" s="829" t="s">
        <v>500</v>
      </c>
      <c r="AY130" s="830"/>
      <c r="AZ130" s="830"/>
      <c r="BA130" s="830"/>
      <c r="BB130" s="830"/>
      <c r="BC130" s="830"/>
      <c r="BD130" s="830"/>
      <c r="BE130" s="831"/>
      <c r="BF130" s="832">
        <v>10.1</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501</v>
      </c>
      <c r="X131" s="840"/>
      <c r="Y131" s="840"/>
      <c r="Z131" s="841"/>
      <c r="AA131" s="842">
        <v>6396678</v>
      </c>
      <c r="AB131" s="843"/>
      <c r="AC131" s="843"/>
      <c r="AD131" s="843"/>
      <c r="AE131" s="844"/>
      <c r="AF131" s="845">
        <v>6441898</v>
      </c>
      <c r="AG131" s="843"/>
      <c r="AH131" s="843"/>
      <c r="AI131" s="843"/>
      <c r="AJ131" s="844"/>
      <c r="AK131" s="845">
        <v>6321829</v>
      </c>
      <c r="AL131" s="843"/>
      <c r="AM131" s="843"/>
      <c r="AN131" s="843"/>
      <c r="AO131" s="844"/>
      <c r="AP131" s="846"/>
      <c r="AQ131" s="847"/>
      <c r="AR131" s="847"/>
      <c r="AS131" s="847"/>
      <c r="AT131" s="848"/>
      <c r="AU131" s="282"/>
      <c r="AV131" s="282"/>
      <c r="AW131" s="282"/>
      <c r="AX131" s="807" t="s">
        <v>502</v>
      </c>
      <c r="AY131" s="808"/>
      <c r="AZ131" s="808"/>
      <c r="BA131" s="808"/>
      <c r="BB131" s="808"/>
      <c r="BC131" s="808"/>
      <c r="BD131" s="808"/>
      <c r="BE131" s="809"/>
      <c r="BF131" s="810">
        <v>95.7</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6" t="s">
        <v>503</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504</v>
      </c>
      <c r="W132" s="820"/>
      <c r="X132" s="820"/>
      <c r="Y132" s="820"/>
      <c r="Z132" s="821"/>
      <c r="AA132" s="822">
        <v>11.773173509999999</v>
      </c>
      <c r="AB132" s="823"/>
      <c r="AC132" s="823"/>
      <c r="AD132" s="823"/>
      <c r="AE132" s="824"/>
      <c r="AF132" s="825">
        <v>9.3291293960000008</v>
      </c>
      <c r="AG132" s="823"/>
      <c r="AH132" s="823"/>
      <c r="AI132" s="823"/>
      <c r="AJ132" s="824"/>
      <c r="AK132" s="825">
        <v>9.2375007300000007</v>
      </c>
      <c r="AL132" s="823"/>
      <c r="AM132" s="823"/>
      <c r="AN132" s="823"/>
      <c r="AO132" s="824"/>
      <c r="AP132" s="826"/>
      <c r="AQ132" s="827"/>
      <c r="AR132" s="827"/>
      <c r="AS132" s="827"/>
      <c r="AT132" s="828"/>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505</v>
      </c>
      <c r="W133" s="799"/>
      <c r="X133" s="799"/>
      <c r="Y133" s="799"/>
      <c r="Z133" s="800"/>
      <c r="AA133" s="801">
        <v>12.8</v>
      </c>
      <c r="AB133" s="802"/>
      <c r="AC133" s="802"/>
      <c r="AD133" s="802"/>
      <c r="AE133" s="803"/>
      <c r="AF133" s="801">
        <v>11.3</v>
      </c>
      <c r="AG133" s="802"/>
      <c r="AH133" s="802"/>
      <c r="AI133" s="802"/>
      <c r="AJ133" s="803"/>
      <c r="AK133" s="801">
        <v>10.1</v>
      </c>
      <c r="AL133" s="802"/>
      <c r="AM133" s="802"/>
      <c r="AN133" s="802"/>
      <c r="AO133" s="803"/>
      <c r="AP133" s="804"/>
      <c r="AQ133" s="805"/>
      <c r="AR133" s="805"/>
      <c r="AS133" s="805"/>
      <c r="AT133" s="806"/>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aMGU24VbSHF1Vd/VALkgOlWamaxK35LMN84z7vrs63rbBxMq/jL8B+kZehuWYkamGXJ+n9450GqXE9yfbmCWeg==" saltValue="iD3Ccq7WQbJQZz5ff30j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506</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xgLJGaGOxV47Mzh76KxdFGSQNDSlyrpg7qtt2T7dh8dheFZh9irVpKjJHshhropZYtsFWzWomBId76P/fbGbw==" saltValue="le2KH4CEweK5Mpv6bUxkr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GTXbxKw3r3vn1oP7JW1oF5OOhL9a54JqFJukqoQLBLJXmMPDSex67Mu4UY8Ie7C8tgL6Bpq6jywVlTFiS1DMA==" saltValue="dnnBbfHpFOUk+DvPYNQMd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507</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508</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4" t="s">
        <v>509</v>
      </c>
      <c r="AP7" s="301"/>
      <c r="AQ7" s="302" t="s">
        <v>510</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5"/>
      <c r="AP8" s="307" t="s">
        <v>511</v>
      </c>
      <c r="AQ8" s="308" t="s">
        <v>512</v>
      </c>
      <c r="AR8" s="309" t="s">
        <v>513</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8" t="s">
        <v>514</v>
      </c>
      <c r="AL9" s="1229"/>
      <c r="AM9" s="1229"/>
      <c r="AN9" s="1230"/>
      <c r="AO9" s="310">
        <v>2034620</v>
      </c>
      <c r="AP9" s="310">
        <v>142212</v>
      </c>
      <c r="AQ9" s="311">
        <v>89955</v>
      </c>
      <c r="AR9" s="312">
        <v>58.1</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8" t="s">
        <v>515</v>
      </c>
      <c r="AL10" s="1229"/>
      <c r="AM10" s="1229"/>
      <c r="AN10" s="1230"/>
      <c r="AO10" s="313">
        <v>214563</v>
      </c>
      <c r="AP10" s="313">
        <v>14997</v>
      </c>
      <c r="AQ10" s="314">
        <v>10661</v>
      </c>
      <c r="AR10" s="315">
        <v>40.700000000000003</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8" t="s">
        <v>516</v>
      </c>
      <c r="AL11" s="1229"/>
      <c r="AM11" s="1229"/>
      <c r="AN11" s="1230"/>
      <c r="AO11" s="313">
        <v>437793</v>
      </c>
      <c r="AP11" s="313">
        <v>30600</v>
      </c>
      <c r="AQ11" s="314">
        <v>13679</v>
      </c>
      <c r="AR11" s="315">
        <v>123.7</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8" t="s">
        <v>517</v>
      </c>
      <c r="AL12" s="1229"/>
      <c r="AM12" s="1229"/>
      <c r="AN12" s="1230"/>
      <c r="AO12" s="313" t="s">
        <v>518</v>
      </c>
      <c r="AP12" s="313" t="s">
        <v>518</v>
      </c>
      <c r="AQ12" s="314">
        <v>972</v>
      </c>
      <c r="AR12" s="315" t="s">
        <v>518</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8" t="s">
        <v>519</v>
      </c>
      <c r="AL13" s="1229"/>
      <c r="AM13" s="1229"/>
      <c r="AN13" s="1230"/>
      <c r="AO13" s="313" t="s">
        <v>518</v>
      </c>
      <c r="AP13" s="313" t="s">
        <v>518</v>
      </c>
      <c r="AQ13" s="314">
        <v>32</v>
      </c>
      <c r="AR13" s="315" t="s">
        <v>518</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8" t="s">
        <v>520</v>
      </c>
      <c r="AL14" s="1229"/>
      <c r="AM14" s="1229"/>
      <c r="AN14" s="1230"/>
      <c r="AO14" s="313">
        <v>74731</v>
      </c>
      <c r="AP14" s="313">
        <v>5223</v>
      </c>
      <c r="AQ14" s="314">
        <v>4100</v>
      </c>
      <c r="AR14" s="315">
        <v>27.4</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8" t="s">
        <v>521</v>
      </c>
      <c r="AL15" s="1229"/>
      <c r="AM15" s="1229"/>
      <c r="AN15" s="1230"/>
      <c r="AO15" s="313">
        <v>44700</v>
      </c>
      <c r="AP15" s="313">
        <v>3124</v>
      </c>
      <c r="AQ15" s="314">
        <v>1979</v>
      </c>
      <c r="AR15" s="315">
        <v>57.9</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31" t="s">
        <v>522</v>
      </c>
      <c r="AL16" s="1232"/>
      <c r="AM16" s="1232"/>
      <c r="AN16" s="1233"/>
      <c r="AO16" s="313">
        <v>-205825</v>
      </c>
      <c r="AP16" s="313">
        <v>-14386</v>
      </c>
      <c r="AQ16" s="314">
        <v>-8950</v>
      </c>
      <c r="AR16" s="315">
        <v>60.7</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31" t="s">
        <v>188</v>
      </c>
      <c r="AL17" s="1232"/>
      <c r="AM17" s="1232"/>
      <c r="AN17" s="1233"/>
      <c r="AO17" s="313">
        <v>2600582</v>
      </c>
      <c r="AP17" s="313">
        <v>181770</v>
      </c>
      <c r="AQ17" s="314">
        <v>112428</v>
      </c>
      <c r="AR17" s="315">
        <v>61.7</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523</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524</v>
      </c>
      <c r="AP20" s="321" t="s">
        <v>525</v>
      </c>
      <c r="AQ20" s="322" t="s">
        <v>526</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5" t="s">
        <v>527</v>
      </c>
      <c r="AL21" s="1226"/>
      <c r="AM21" s="1226"/>
      <c r="AN21" s="1227"/>
      <c r="AO21" s="325">
        <v>16.010000000000002</v>
      </c>
      <c r="AP21" s="326">
        <v>10.34</v>
      </c>
      <c r="AQ21" s="327">
        <v>5.67</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5" t="s">
        <v>528</v>
      </c>
      <c r="AL22" s="1226"/>
      <c r="AM22" s="1226"/>
      <c r="AN22" s="1227"/>
      <c r="AO22" s="330">
        <v>99.3</v>
      </c>
      <c r="AP22" s="331">
        <v>96.7</v>
      </c>
      <c r="AQ22" s="332">
        <v>2.6</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529</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530</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531</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4" t="s">
        <v>509</v>
      </c>
      <c r="AP30" s="301"/>
      <c r="AQ30" s="302" t="s">
        <v>510</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5"/>
      <c r="AP31" s="307" t="s">
        <v>511</v>
      </c>
      <c r="AQ31" s="308" t="s">
        <v>512</v>
      </c>
      <c r="AR31" s="309" t="s">
        <v>513</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6" t="s">
        <v>532</v>
      </c>
      <c r="AL32" s="1217"/>
      <c r="AM32" s="1217"/>
      <c r="AN32" s="1218"/>
      <c r="AO32" s="340">
        <v>2616776</v>
      </c>
      <c r="AP32" s="340">
        <v>182902</v>
      </c>
      <c r="AQ32" s="341">
        <v>52443</v>
      </c>
      <c r="AR32" s="342">
        <v>248.8</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6" t="s">
        <v>533</v>
      </c>
      <c r="AL33" s="1217"/>
      <c r="AM33" s="1217"/>
      <c r="AN33" s="1218"/>
      <c r="AO33" s="340" t="s">
        <v>518</v>
      </c>
      <c r="AP33" s="340" t="s">
        <v>518</v>
      </c>
      <c r="AQ33" s="341" t="s">
        <v>518</v>
      </c>
      <c r="AR33" s="342" t="s">
        <v>518</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6" t="s">
        <v>534</v>
      </c>
      <c r="AL34" s="1217"/>
      <c r="AM34" s="1217"/>
      <c r="AN34" s="1218"/>
      <c r="AO34" s="340" t="s">
        <v>518</v>
      </c>
      <c r="AP34" s="340" t="s">
        <v>518</v>
      </c>
      <c r="AQ34" s="341" t="s">
        <v>518</v>
      </c>
      <c r="AR34" s="342" t="s">
        <v>518</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6" t="s">
        <v>535</v>
      </c>
      <c r="AL35" s="1217"/>
      <c r="AM35" s="1217"/>
      <c r="AN35" s="1218"/>
      <c r="AO35" s="340">
        <v>477845</v>
      </c>
      <c r="AP35" s="340">
        <v>33399</v>
      </c>
      <c r="AQ35" s="341">
        <v>14640</v>
      </c>
      <c r="AR35" s="342">
        <v>128.1</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6" t="s">
        <v>536</v>
      </c>
      <c r="AL36" s="1217"/>
      <c r="AM36" s="1217"/>
      <c r="AN36" s="1218"/>
      <c r="AO36" s="340">
        <v>64872</v>
      </c>
      <c r="AP36" s="340">
        <v>4534</v>
      </c>
      <c r="AQ36" s="341">
        <v>3738</v>
      </c>
      <c r="AR36" s="342">
        <v>21.3</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6" t="s">
        <v>537</v>
      </c>
      <c r="AL37" s="1217"/>
      <c r="AM37" s="1217"/>
      <c r="AN37" s="1218"/>
      <c r="AO37" s="340">
        <v>5109</v>
      </c>
      <c r="AP37" s="340">
        <v>357</v>
      </c>
      <c r="AQ37" s="341">
        <v>1128</v>
      </c>
      <c r="AR37" s="342">
        <v>-68.400000000000006</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9" t="s">
        <v>538</v>
      </c>
      <c r="AL38" s="1220"/>
      <c r="AM38" s="1220"/>
      <c r="AN38" s="1221"/>
      <c r="AO38" s="343" t="s">
        <v>518</v>
      </c>
      <c r="AP38" s="343" t="s">
        <v>518</v>
      </c>
      <c r="AQ38" s="344">
        <v>7</v>
      </c>
      <c r="AR38" s="332" t="s">
        <v>518</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9" t="s">
        <v>539</v>
      </c>
      <c r="AL39" s="1220"/>
      <c r="AM39" s="1220"/>
      <c r="AN39" s="1221"/>
      <c r="AO39" s="340">
        <v>-154981</v>
      </c>
      <c r="AP39" s="340">
        <v>-10833</v>
      </c>
      <c r="AQ39" s="341">
        <v>-2426</v>
      </c>
      <c r="AR39" s="342">
        <v>346.5</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6" t="s">
        <v>540</v>
      </c>
      <c r="AL40" s="1217"/>
      <c r="AM40" s="1217"/>
      <c r="AN40" s="1218"/>
      <c r="AO40" s="340">
        <v>-2425642</v>
      </c>
      <c r="AP40" s="340">
        <v>-169542</v>
      </c>
      <c r="AQ40" s="341">
        <v>-48318</v>
      </c>
      <c r="AR40" s="342">
        <v>250.9</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2" t="s">
        <v>299</v>
      </c>
      <c r="AL41" s="1223"/>
      <c r="AM41" s="1223"/>
      <c r="AN41" s="1224"/>
      <c r="AO41" s="340">
        <v>583979</v>
      </c>
      <c r="AP41" s="340">
        <v>40818</v>
      </c>
      <c r="AQ41" s="341">
        <v>21212</v>
      </c>
      <c r="AR41" s="342">
        <v>92.4</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541</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542</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543</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9" t="s">
        <v>509</v>
      </c>
      <c r="AN49" s="1211" t="s">
        <v>544</v>
      </c>
      <c r="AO49" s="1212"/>
      <c r="AP49" s="1212"/>
      <c r="AQ49" s="1212"/>
      <c r="AR49" s="1213"/>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0"/>
      <c r="AN50" s="356" t="s">
        <v>545</v>
      </c>
      <c r="AO50" s="357" t="s">
        <v>546</v>
      </c>
      <c r="AP50" s="358" t="s">
        <v>547</v>
      </c>
      <c r="AQ50" s="359" t="s">
        <v>548</v>
      </c>
      <c r="AR50" s="360" t="s">
        <v>549</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550</v>
      </c>
      <c r="AL51" s="353"/>
      <c r="AM51" s="361">
        <v>2421882</v>
      </c>
      <c r="AN51" s="362">
        <v>161502</v>
      </c>
      <c r="AO51" s="363">
        <v>-7.3</v>
      </c>
      <c r="AP51" s="364">
        <v>85205</v>
      </c>
      <c r="AQ51" s="365">
        <v>14.5</v>
      </c>
      <c r="AR51" s="366">
        <v>-21.8</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551</v>
      </c>
      <c r="AM52" s="369">
        <v>1334155</v>
      </c>
      <c r="AN52" s="370">
        <v>88967</v>
      </c>
      <c r="AO52" s="371">
        <v>34.9</v>
      </c>
      <c r="AP52" s="372">
        <v>38847</v>
      </c>
      <c r="AQ52" s="373">
        <v>13.7</v>
      </c>
      <c r="AR52" s="374">
        <v>21.2</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552</v>
      </c>
      <c r="AL53" s="353"/>
      <c r="AM53" s="361">
        <v>1964058</v>
      </c>
      <c r="AN53" s="362">
        <v>132778</v>
      </c>
      <c r="AO53" s="363">
        <v>-17.8</v>
      </c>
      <c r="AP53" s="364">
        <v>75972</v>
      </c>
      <c r="AQ53" s="365">
        <v>-10.8</v>
      </c>
      <c r="AR53" s="366">
        <v>-7</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551</v>
      </c>
      <c r="AM54" s="369">
        <v>783074</v>
      </c>
      <c r="AN54" s="370">
        <v>52939</v>
      </c>
      <c r="AO54" s="371">
        <v>-40.5</v>
      </c>
      <c r="AP54" s="372">
        <v>40712</v>
      </c>
      <c r="AQ54" s="373">
        <v>4.8</v>
      </c>
      <c r="AR54" s="374">
        <v>-45.3</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553</v>
      </c>
      <c r="AL55" s="353"/>
      <c r="AM55" s="361">
        <v>2335652</v>
      </c>
      <c r="AN55" s="362">
        <v>158953</v>
      </c>
      <c r="AO55" s="363">
        <v>19.7</v>
      </c>
      <c r="AP55" s="364">
        <v>79466</v>
      </c>
      <c r="AQ55" s="365">
        <v>4.5999999999999996</v>
      </c>
      <c r="AR55" s="366">
        <v>15.1</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551</v>
      </c>
      <c r="AM56" s="369">
        <v>1404561</v>
      </c>
      <c r="AN56" s="370">
        <v>95587</v>
      </c>
      <c r="AO56" s="371">
        <v>80.599999999999994</v>
      </c>
      <c r="AP56" s="372">
        <v>44645</v>
      </c>
      <c r="AQ56" s="373">
        <v>9.6999999999999993</v>
      </c>
      <c r="AR56" s="374">
        <v>70.900000000000006</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554</v>
      </c>
      <c r="AL57" s="353"/>
      <c r="AM57" s="361">
        <v>3825047</v>
      </c>
      <c r="AN57" s="362">
        <v>263724</v>
      </c>
      <c r="AO57" s="363">
        <v>65.900000000000006</v>
      </c>
      <c r="AP57" s="364">
        <v>90072</v>
      </c>
      <c r="AQ57" s="365">
        <v>13.3</v>
      </c>
      <c r="AR57" s="366">
        <v>52.6</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551</v>
      </c>
      <c r="AM58" s="369">
        <v>2286633</v>
      </c>
      <c r="AN58" s="370">
        <v>157655</v>
      </c>
      <c r="AO58" s="371">
        <v>64.900000000000006</v>
      </c>
      <c r="AP58" s="372">
        <v>46083</v>
      </c>
      <c r="AQ58" s="373">
        <v>3.2</v>
      </c>
      <c r="AR58" s="374">
        <v>61.7</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555</v>
      </c>
      <c r="AL59" s="353"/>
      <c r="AM59" s="361">
        <v>3239001</v>
      </c>
      <c r="AN59" s="362">
        <v>226393</v>
      </c>
      <c r="AO59" s="363">
        <v>-14.2</v>
      </c>
      <c r="AP59" s="364">
        <v>88328</v>
      </c>
      <c r="AQ59" s="365">
        <v>-1.9</v>
      </c>
      <c r="AR59" s="366">
        <v>-12.3</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551</v>
      </c>
      <c r="AM60" s="369">
        <v>2135241</v>
      </c>
      <c r="AN60" s="370">
        <v>149244</v>
      </c>
      <c r="AO60" s="371">
        <v>-5.3</v>
      </c>
      <c r="AP60" s="372">
        <v>49013</v>
      </c>
      <c r="AQ60" s="373">
        <v>6.4</v>
      </c>
      <c r="AR60" s="374">
        <v>-11.7</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556</v>
      </c>
      <c r="AL61" s="375"/>
      <c r="AM61" s="376">
        <v>2757128</v>
      </c>
      <c r="AN61" s="377">
        <v>188670</v>
      </c>
      <c r="AO61" s="378">
        <v>9.3000000000000007</v>
      </c>
      <c r="AP61" s="379">
        <v>83809</v>
      </c>
      <c r="AQ61" s="380">
        <v>3.9</v>
      </c>
      <c r="AR61" s="366">
        <v>5.4</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551</v>
      </c>
      <c r="AM62" s="369">
        <v>1588733</v>
      </c>
      <c r="AN62" s="370">
        <v>108878</v>
      </c>
      <c r="AO62" s="371">
        <v>26.9</v>
      </c>
      <c r="AP62" s="372">
        <v>43860</v>
      </c>
      <c r="AQ62" s="373">
        <v>7.6</v>
      </c>
      <c r="AR62" s="374">
        <v>19.3</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AJC4GjGVInbDgRVDA5ihvUhr4DR1BUJQsGgsGRSlb5cBDzgQ9wioOxax/2E67oqBkJSj82R7S3BsKG38Ol1oqw==" saltValue="32FdCZZRUAU29i0vzpIg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u+gVSie16P5lkJGyEk9YOIFqXikGQZF0n/EP3NY1LfmEO1R7Q4Gc13SnPz9t0KNmZ0qaA09SgbPXONpzjCTAA==" saltValue="krcJhQcxPnVY9fv3G3XL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rzCIXir/AhmNTIj94T109KrVCDuxBQGBNgkFSBZMEL60yYEZl7l3KfQintfJ9TEaN/SssbtX5hITi1QdjRCoA==" saltValue="zmh+oWY9DFZkqrog23rR5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4" t="s">
        <v>3</v>
      </c>
      <c r="D47" s="1234"/>
      <c r="E47" s="1235"/>
      <c r="F47" s="11">
        <v>15.43</v>
      </c>
      <c r="G47" s="12">
        <v>15.21</v>
      </c>
      <c r="H47" s="12">
        <v>15.55</v>
      </c>
      <c r="I47" s="12">
        <v>15.33</v>
      </c>
      <c r="J47" s="13">
        <v>16.510000000000002</v>
      </c>
    </row>
    <row r="48" spans="2:10" ht="57.75" customHeight="1" x14ac:dyDescent="0.15">
      <c r="B48" s="14"/>
      <c r="C48" s="1236" t="s">
        <v>4</v>
      </c>
      <c r="D48" s="1236"/>
      <c r="E48" s="1237"/>
      <c r="F48" s="15">
        <v>1.91</v>
      </c>
      <c r="G48" s="16">
        <v>1.95</v>
      </c>
      <c r="H48" s="16">
        <v>2.77</v>
      </c>
      <c r="I48" s="16">
        <v>1.5</v>
      </c>
      <c r="J48" s="17">
        <v>2.09</v>
      </c>
    </row>
    <row r="49" spans="2:10" ht="57.75" customHeight="1" thickBot="1" x14ac:dyDescent="0.2">
      <c r="B49" s="18"/>
      <c r="C49" s="1238" t="s">
        <v>5</v>
      </c>
      <c r="D49" s="1238"/>
      <c r="E49" s="1239"/>
      <c r="F49" s="19" t="s">
        <v>565</v>
      </c>
      <c r="G49" s="20">
        <v>0.08</v>
      </c>
      <c r="H49" s="20">
        <v>0.78</v>
      </c>
      <c r="I49" s="20" t="s">
        <v>566</v>
      </c>
      <c r="J49" s="21">
        <v>0.55000000000000004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1fF8vPYiR7XsIrXvH8ZlVroakjZz3IehJxVwInrb9GLmcvu9rEH9DVP66OUpbpgGx+cIS3uyb/cnWe9UFoBg==" saltValue="hPu4FVcpikAiGBaLd5qCa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