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C38" i="10"/>
  <c r="AM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s="1"/>
  <c r="BE34" i="10" l="1"/>
  <c r="BE35" i="10" s="1"/>
  <c r="BE36" i="10" s="1"/>
  <c r="BE37" i="10" s="1"/>
  <c r="BE38" i="10" s="1"/>
  <c r="BE39" i="10" s="1"/>
  <c r="BW34" i="10" l="1"/>
  <c r="BW35" i="10" s="1"/>
  <c r="BW36" i="10" s="1"/>
  <c r="BW37" i="10" s="1"/>
  <c r="BW38"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<sst xmlns="http://schemas.openxmlformats.org/spreadsheetml/2006/main" count="1128" uniqueCount="631">
  <si>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</si>
  <si>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</si>
  <si>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</si>
  <si>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</si>
  <si>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</si>
  <si>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</si>
  <si>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</si>
  <si>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</si>
  <si>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</si>
  <si>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</si>
  <si>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</si>
  <si>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</si>
  <si>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</si>
  <si>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</si>
  <si>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</si>
  <si>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</si>
  <si>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</si>
  <si>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</si>
  <si>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</si>
  <si>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</si>
  <si>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</si>
  <si>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</si>
  <si>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</si>
  <si>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</si>
  <si>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</si>
  <si>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</si>
  <si>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</si>
  <si>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</si>
  <si>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</si>
  <si>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</si>
  <si>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</si>
  <si>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</si>
  <si>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</si>
  <si>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</si>
  <si>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</si>
  <si>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</si>
  <si>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</si>
  <si>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</si>
  <si>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</si>
  <si>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</si>
  <si>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</si>
  <si>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</si>
  <si>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</si>
  <si>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</si>
  <si>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</si>
  <si>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</si>
  <si>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</si>
  <si>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</si>
  <si>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</si>
  <si>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</si>
  <si>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</si>
  <si>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</si>
  <si>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</si>
  <si>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</si>
  <si>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</si>
  <si>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</si>
  <si>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</si>
  <si>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</si>
  <si>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</si>
  <si>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</si>
  <si>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</si>
  <si>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</si>
  <si>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</si>
  <si>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</si>
  <si>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</si>
  <si>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</si>
  <si>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</si>
  <si>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</si>
  <si>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</si>
  <si>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</si>
  <si>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</si>
  <si>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</si>
  <si>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</si>
  <si>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</si>
  <si>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</si>
  <si>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</si>
  <si>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</si>
  <si>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</si>
  <si>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</si>
  <si>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</si>
  <si>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</si>
  <si>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</si>
  <si>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</si>
  <si>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</si>
  <si>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</si>
  <si>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</si>
  <si>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</si>
  <si>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</si>
  <si>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</si>
  <si>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</si>
  <si>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</si>
  <si>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</si>
  <si>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</si>
  <si>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</si>
  <si>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</si>
  <si>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</si>
  <si>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</si>
  <si>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</si>
  <si>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</si>
  <si>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</si>
  <si>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</si>
  <si>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</si>
  <si>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</si>
  <si>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</si>
  <si>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</si>
  <si>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</si>
  <si>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</si>
  <si>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</si>
  <si>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</si>
  <si>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</si>
  <si>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</si>
  <si>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</si>
  <si>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</si>
  <si>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</si>
  <si>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</si>
  <si>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</si>
  <si>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</si>
  <si>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</si>
  <si>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</si>
  <si>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</si>
  <si>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</si>
  <si>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</si>
  <si>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</si>
  <si>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</si>
  <si>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</si>
  <si>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</si>
  <si>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</si>
  <si>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</si>
  <si>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</si>
  <si>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</si>
  <si>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</si>
  <si>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</si>
  <si>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</si>
  <si>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</si>
  <si>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</si>
  <si>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</si>
  <si>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</si>
  <si>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</si>
  <si>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</si>
  <si>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</si>
  <si>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</si>
  <si>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</si>
  <si>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</si>
  <si>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</si>
  <si>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</si>
  <si>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</si>
  <si>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</si>
  <si>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</si>
  <si>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</si>
  <si>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</si>
  <si>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</si>
  <si>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</si>
  <si>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</si>
  <si>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</si>
  <si>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</si>
  <si>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</si>
  <si>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</si>
  <si>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</si>
  <si>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</si>
  <si>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</si>
  <si>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</si>
  <si>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</si>
  <si>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</si>
  <si>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</si>
  <si>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</si>
  <si>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</si>
  <si>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</si>
  <si>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</si>
  <si>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</si>
  <si>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</si>
  <si>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</si>
  <si>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</si>
  <si>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</si>
  <si>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</si>
  <si>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</si>
  <si>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</si>
  <si>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</si>
  <si>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</si>
  <si>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</si>
  <si>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</si>
  <si>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</si>
  <si>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</si>
  <si>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</si>
  <si>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</si>
  <si>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</si>
  <si>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</si>
  <si>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</si>
  <si>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</si>
  <si>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</si>
  <si>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</si>
  <si>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</si>
  <si>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</si>
  <si>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</si>
  <si>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</si>
  <si>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</si>
  <si>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</si>
  <si>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</si>
  <si>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</si>
  <si>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</si>
  <si>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</si>
  <si>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</si>
  <si>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</si>
  <si>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</si>
  <si>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</si>
  <si>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</si>
  <si>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</si>
  <si>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</si>
  <si>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</si>
  <si>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</si>
  <si>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</si>
  <si>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島根県出雲市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</si>
  <si>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</si>
  <si>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</si>
  <si>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</si>
  <si>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</si>
  <si>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</si>
  <si>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</si>
  <si>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</si>
  <si>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</si>
  <si>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</si>
  <si>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</si>
  <si>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</si>
  <si>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</si>
  <si>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</si>
  <si>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</si>
  <si>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</si>
  <si>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</si>
  <si>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</si>
  <si>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</si>
  <si>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</si>
  <si>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</si>
  <si>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</si>
  <si>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</si>
  <si>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</si>
  <si>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</si>
  <si>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</si>
  <si>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</si>
  <si>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</si>
  <si>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</si>
  <si>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</si>
  <si>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</si>
  <si>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</si>
  <si>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</si>
  <si>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</si>
  <si>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</si>
  <si>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</si>
  <si>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</si>
  <si>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</si>
  <si>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</si>
  <si>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</si>
  <si>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</si>
  <si>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</si>
  <si>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</si>
  <si>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</si>
  <si>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</si>
  <si>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</si>
  <si>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</si>
  <si>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</si>
  <si>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</si>
  <si>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</si>
  <si>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</si>
  <si>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</si>
  <si>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</si>
  <si>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</si>
  <si>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</si>
  <si>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</si>
  <si>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</si>
  <si>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</si>
  <si>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</si>
  <si>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</si>
  <si>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</si>
  <si>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</si>
  <si>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</si>
  <si>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</si>
  <si>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</si>
  <si>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</si>
  <si>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</si>
  <si>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</si>
  <si>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</si>
  <si>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</si>
  <si>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</si>
  <si>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</si>
  <si>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</si>
  <si>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</si>
  <si>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</si>
  <si>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</si>
  <si>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</si>
  <si>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</si>
  <si>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</si>
  <si>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</si>
  <si>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</si>
  <si>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</si>
  <si>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</si>
  <si>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</si>
  <si>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</si>
  <si>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</si>
  <si>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</si>
  <si>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</si>
  <si>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</si>
  <si>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</si>
  <si>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</si>
  <si>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</si>
  <si>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</si>
  <si>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</si>
  <si>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</si>
  <si>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</si>
  <si>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</si>
  <si>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</si>
  <si>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</si>
  <si>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</si>
  <si>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</si>
  <si>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</si>
  <si>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</si>
  <si>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</si>
  <si>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</si>
  <si>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</si>
  <si>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</si>
  <si>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</si>
  <si>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</si>
  <si>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</si>
  <si>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</si>
  <si>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</si>
  <si>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</si>
  <si>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</si>
  <si>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</si>
  <si>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</si>
  <si>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</si>
  <si>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</si>
  <si>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</si>
  <si>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</si>
  <si>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</si>
  <si>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</si>
  <si>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</si>
  <si>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</si>
  <si>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</si>
  <si>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</si>
  <si>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</si>
  <si>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</si>
  <si>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</si>
  <si>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</si>
  <si>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</si>
  <si>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</si>
  <si>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</si>
  <si>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</si>
  <si>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</si>
  <si>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</si>
  <si>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</si>
  <si>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</si>
  <si>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</si>
  <si>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</si>
  <si>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</si>
  <si>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</si>
  <si>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</si>
  <si>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</si>
  <si>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</si>
  <si>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</si>
  <si>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</si>
  <si>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</si>
  <si>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</si>
  <si>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</si>
  <si>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</si>
  <si>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</si>
  <si>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島根県出雲市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</si>
  <si>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</si>
  <si>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</si>
  <si>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</si>
  <si>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</si>
  <si>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</si>
  <si>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</si>
  <si>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</si>
  <si>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</si>
  <si>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</si>
  <si>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</si>
  <si>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</si>
  <si>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</si>
  <si>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</si>
  <si>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</si>
  <si>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</si>
  <si>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</si>
  <si>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</si>
  <si>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</si>
  <si>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</si>
  <si>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</si>
  <si>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</si>
  <si>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</si>
  <si>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</si>
  <si>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</si>
  <si>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</si>
  <si>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</si>
  <si>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</si>
  <si>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</si>
  <si>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</si>
  <si>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</si>
  <si>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</si>
  <si>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</si>
  <si>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</si>
  <si>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</si>
  <si>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</si>
  <si>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</si>
  <si>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</si>
  <si>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</si>
  <si>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</si>
  <si>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</si>
  <si>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</si>
  <si>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</si>
  <si>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</si>
  <si>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</si>
  <si>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</si>
  <si>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</si>
  <si>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</si>
  <si>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</si>
  <si>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法非適用企業</t>
    <phoneticPr fontId="5"/>
  </si>
  <si>
    <t>農業・漁業集落排水事業</t>
    <phoneticPr fontId="5"/>
  </si>
  <si>
    <t>法非適用企業</t>
    <phoneticPr fontId="5"/>
  </si>
  <si>
    <t>浄化槽設置事業</t>
    <phoneticPr fontId="5"/>
  </si>
  <si>
    <t>法非適用企業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</si>
  <si>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</si>
  <si>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</si>
  <si>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</si>
  <si>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</si>
  <si>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</si>
  <si>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</si>
  <si>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</si>
  <si>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</si>
  <si>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</si>
  <si>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</si>
  <si>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</si>
  <si>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</si>
  <si>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</si>
  <si>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</si>
  <si>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</si>
  <si>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</si>
  <si>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</si>
  <si>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</si>
  <si>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</si>
  <si>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</si>
  <si>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</si>
  <si>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</si>
  <si>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</si>
  <si>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</si>
  <si>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</si>
  <si>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</si>
  <si>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</si>
  <si>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</si>
  <si>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</si>
  <si>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</si>
  <si>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</si>
  <si>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</si>
  <si>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</si>
  <si>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</si>
  <si>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</si>
  <si>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</si>
  <si>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</si>
  <si>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</si>
  <si>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</si>
  <si>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</si>
  <si>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</si>
  <si>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</si>
  <si>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</si>
  <si>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</si>
  <si>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</si>
  <si>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</si>
  <si>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</si>
  <si>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</si>
  <si>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</si>
  <si>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</si>
  <si>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</si>
  <si>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</si>
  <si>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</si>
  <si>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</si>
  <si>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</si>
  <si>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</si>
  <si>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</si>
  <si>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</si>
  <si>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</si>
  <si>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</si>
  <si>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</si>
  <si>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</si>
  <si>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</si>
  <si>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</si>
  <si>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</si>
  <si>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</si>
  <si>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</si>
  <si>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</si>
  <si>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</si>
  <si>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</si>
  <si>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農業・漁業集落排水事業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</si>
  <si>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</si>
  <si>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</si>
  <si>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(Ｆ)</t>
    <phoneticPr fontId="5"/>
  </si>
  <si>
    <t>病院事業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</si>
  <si>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</si>
  <si>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</si>
  <si>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</si>
  <si>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</si>
  <si>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</si>
  <si>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</si>
  <si>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</si>
  <si>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</si>
  <si>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</si>
  <si>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</si>
  <si>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</si>
  <si>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</si>
  <si>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</si>
  <si>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</si>
  <si>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</si>
  <si>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</si>
  <si>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</si>
  <si>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</si>
  <si>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</si>
  <si>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</si>
  <si>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</si>
  <si>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</si>
  <si>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</si>
  <si>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</si>
  <si>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</si>
  <si>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</si>
  <si>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</si>
  <si>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</si>
  <si>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</si>
  <si>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</si>
  <si>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</si>
  <si>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</si>
  <si>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</si>
  <si>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</si>
  <si>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</si>
  <si>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</si>
  <si>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</si>
  <si>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</si>
  <si>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</si>
  <si>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</si>
  <si>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</si>
  <si>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</si>
  <si>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</si>
  <si>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</si>
  <si>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</si>
  <si>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</si>
  <si>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</si>
  <si>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</si>
  <si>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</si>
  <si>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</si>
  <si>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</si>
  <si>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</si>
  <si>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</si>
  <si>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</si>
  <si>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</si>
  <si>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</si>
  <si>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</si>
  <si>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</si>
  <si>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</si>
  <si>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</si>
  <si>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</si>
  <si>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</si>
  <si>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</si>
  <si>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</si>
  <si>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</si>
  <si>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</si>
  <si>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</si>
  <si>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</si>
  <si>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</si>
  <si>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</si>
  <si>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</si>
  <si>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</si>
  <si>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</si>
  <si>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</si>
  <si>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</si>
  <si>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</si>
  <si>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</si>
  <si>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</si>
  <si>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</si>
  <si>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</si>
  <si>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</si>
  <si>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</si>
  <si>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</si>
  <si>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</si>
  <si>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</si>
  <si>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</si>
  <si>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t>
  </si>
  <si>
    <t>一般会計</t>
  </si>
  <si>
    <t>国民健康保険事業</t>
  </si>
  <si>
    <t>下水道事業</t>
  </si>
  <si>
    <t>病院事業</t>
  </si>
  <si>
    <t>介護保険事業</t>
  </si>
  <si>
    <t>農業・漁業集落排水事業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</si>
  <si>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</si>
  <si>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</si>
  <si>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</si>
  <si>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</si>
  <si>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</si>
  <si>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</si>
  <si>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</si>
  <si>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</si>
  <si>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</si>
  <si>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</si>
  <si>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</si>
  <si>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</si>
  <si>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出雲市都市公社</t>
    <rPh sb="0" eb="3">
      <t>イズモシ</t>
    </rPh>
    <rPh sb="3" eb="5">
      <t>トシ</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</si>
  <si>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</si>
  <si>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</si>
  <si>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</si>
  <si>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斐川町農業公社</t>
    <rPh sb="0" eb="2">
      <t>ヒカワ</t>
    </rPh>
    <rPh sb="2" eb="3">
      <t>マチ</t>
    </rPh>
    <rPh sb="3" eb="5">
      <t>ノウギョウ</t>
    </rPh>
    <rPh sb="5" eb="7">
      <t>コウシャ</t>
    </rPh>
    <phoneticPr fontId="2"/>
  </si>
  <si>
    <t>グリーンサポート斐川</t>
    <rPh sb="8" eb="10">
      <t>ヒカワ</t>
    </rPh>
    <phoneticPr fontId="2"/>
  </si>
  <si>
    <t>○</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</si>
  <si>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</si>
  <si>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</si>
  <si>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</si>
  <si>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3">
      <t>ヨウ</t>
    </rPh>
    <rPh sb="13" eb="14">
      <t>ミズ</t>
    </rPh>
    <rPh sb="14" eb="16">
      <t>ジギョウ</t>
    </rPh>
    <rPh sb="16" eb="18">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</si>
  <si>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</si>
  <si>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t>
  </si>
  <si>
    <t>‐</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</si>
  <si>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</si>
  <si>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</si>
  <si>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「日本の心のふるさと出雲」応援基金</t>
    <rPh sb="1" eb="3">
      <t>ニホン</t>
    </rPh>
    <rPh sb="4" eb="5">
      <t>ココロ</t>
    </rPh>
    <rPh sb="10" eb="12">
      <t>イズモ</t>
    </rPh>
    <rPh sb="13" eb="15">
      <t>オウエン</t>
    </rPh>
    <rPh sb="15" eb="17">
      <t>キキン</t>
    </rPh>
    <phoneticPr fontId="11"/>
  </si>
  <si>
    <t>高野令一育英奨学基金</t>
    <rPh sb="0" eb="1">
      <t>タカ</t>
    </rPh>
    <rPh sb="1" eb="2">
      <t>ノ</t>
    </rPh>
    <rPh sb="2" eb="4">
      <t>レイイチ</t>
    </rPh>
    <rPh sb="4" eb="6">
      <t>イクエイ</t>
    </rPh>
    <rPh sb="6" eb="8">
      <t>ショウガク</t>
    </rPh>
    <rPh sb="8" eb="10">
      <t>キキン</t>
    </rPh>
    <phoneticPr fontId="11"/>
  </si>
  <si>
    <t>奨学事業基金</t>
    <rPh sb="0" eb="2">
      <t>ショウガク</t>
    </rPh>
    <rPh sb="2" eb="4">
      <t>ジギョウ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</si>
  <si>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</si>
  <si>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</si>
  <si>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</si>
  <si>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</si>
  <si>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</si>
  <si>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</si>
  <si>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</si>
  <si>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</si>
  <si>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</si>
  <si>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</si>
  <si>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</si>
  <si>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</si>
  <si>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</si>
  <si>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</si>
  <si>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</si>
  <si>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平成30年度に策定した出雲市財政計画において、令和10年度に実質公債費比率を13％未満、将来負担比率を120％未満とする策定方針に向け、市債の繰上償還や新規発行債の抑制に継続的に取り組むことにより公債費の適正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</si>
</sst>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52619</c:v>
                </c:pt>
                <c:pt idx="3">
                  <c:v>51875</c:v>
                </c:pt>
                <c:pt idx="4">
                  <c:v>48064</c:v>
                </c:pt>
              </c:numCache>
            </c:numRef>
          </c:val>
          <c:smooth val="0"/>
          <c:extLst>
            <c:ext xmlns:c16="http://schemas.microsoft.com/office/drawing/2014/chart" uri="{C3380CC4-5D6E-409C-BE32-E72D297353CC}">
              <c16:uniqueId val="{00000000-9EB1-4887-A47C-150DA73E15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46293</c:v>
                </c:pt>
                <c:pt idx="1">
                  <c:v>52155</c:v>
                </c:pt>
                <c:pt idx="2">
                  <c:v>42942</c:v>
                </c:pt>
                <c:pt idx="3">
                  <c:v>54531</c:v>
                </c:pt>
                <c:pt idx="4">
                  <c:v>50847</c:v>
                </c:pt>
              </c:numCache>
            </c:numRef>
          </c:val>
          <c:smooth val="0"/>
          <c:extLst>
            <c:ext xmlns:c16="http://schemas.microsoft.com/office/drawing/2014/chart" uri="{C3380CC4-5D6E-409C-BE32-E72D297353CC}">
              <c16:uniqueId val="{00000001-9EB1-4887-A47C-150DA73E1510}"/>
            </c:ext>
          </c:extLst>
        </c:ser>
        <c:dLbls>
          <c:showLegendKey val="0"/>
          <c:showVal val="0"/>
          <c:showCatName val="0"/>
          <c:showSerName val="0"/>
          <c:showPercent val="0"/>
          <c:showBubbleSize val="0"/>
        </c:dLbls>
        <c:marker val="1"/>
        <c:smooth val="0"/>
        <c:axId val="341863944"/>
        <c:axId val="341861592"/>
      </c:lineChart>
      <c:catAx>
        <c:axId val="341863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61592"/>
        <c:crosses val="autoZero"/>
        <c:auto val="1"/>
        <c:lblAlgn val="ctr"/>
        <c:lblOffset val="100"/>
        <c:tickLblSkip val="1"/>
        <c:tickMarkSkip val="1"/>
        <c:noMultiLvlLbl val="0"/>
      </c:catAx>
      <c:valAx>
        <c:axId val="341861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63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2.06</c:v>
                </c:pt>
                <c:pt idx="2">
                  <c:v>2.72</c:v>
                </c:pt>
                <c:pt idx="3">
                  <c:v>2.78</c:v>
                </c:pt>
                <c:pt idx="4">
                  <c:v>2.86</c:v>
                </c:pt>
              </c:numCache>
            </c:numRef>
          </c:val>
          <c:extLst>
            <c:ext xmlns:c16="http://schemas.microsoft.com/office/drawing/2014/chart" uri="{C3380CC4-5D6E-409C-BE32-E72D297353CC}">
              <c16:uniqueId val="{00000000-A327-41EE-AE94-8A9EF2F3E5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8.17</c:v>
                </c:pt>
                <c:pt idx="1">
                  <c:v>8.17</c:v>
                </c:pt>
                <c:pt idx="2">
                  <c:v>7.88</c:v>
                </c:pt>
                <c:pt idx="3">
                  <c:v>6.65</c:v>
                </c:pt>
                <c:pt idx="4">
                  <c:v>6.1</c:v>
                </c:pt>
              </c:numCache>
            </c:numRef>
          </c:val>
          <c:extLst>
            <c:ext xmlns:c16="http://schemas.microsoft.com/office/drawing/2014/chart" uri="{C3380CC4-5D6E-409C-BE32-E72D297353CC}">
              <c16:uniqueId val="{00000001-A327-41EE-AE94-8A9EF2F3E5C4}"/>
            </c:ext>
          </c:extLst>
        </c:ser>
        <c:dLbls>
          <c:showLegendKey val="0"/>
          <c:showVal val="0"/>
          <c:showCatName val="0"/>
          <c:showSerName val="0"/>
          <c:showPercent val="0"/>
          <c:showBubbleSize val="0"/>
        </c:dLbls>
        <c:gapWidth val="250"/>
        <c:overlap val="100"/>
        <c:axId val="341861200"/>
        <c:axId val="34186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c:v>
                </c:pt>
                <c:pt idx="1">
                  <c:v>0.47</c:v>
                </c:pt>
                <c:pt idx="2">
                  <c:v>1.07</c:v>
                </c:pt>
                <c:pt idx="3">
                  <c:v>0.04</c:v>
                </c:pt>
                <c:pt idx="4">
                  <c:v>0.73</c:v>
                </c:pt>
              </c:numCache>
            </c:numRef>
          </c:val>
          <c:smooth val="0"/>
          <c:extLst>
            <c:ext xmlns:c16="http://schemas.microsoft.com/office/drawing/2014/chart" uri="{C3380CC4-5D6E-409C-BE32-E72D297353CC}">
              <c16:uniqueId val="{00000002-A327-41EE-AE94-8A9EF2F3E5C4}"/>
            </c:ext>
          </c:extLst>
        </c:ser>
        <c:dLbls>
          <c:showLegendKey val="0"/>
          <c:showVal val="0"/>
          <c:showCatName val="0"/>
          <c:showSerName val="0"/>
          <c:showPercent val="0"/>
          <c:showBubbleSize val="0"/>
        </c:dLbls>
        <c:marker val="1"/>
        <c:smooth val="0"/>
        <c:axId val="341861200"/>
        <c:axId val="341866688"/>
      </c:lineChart>
      <c:catAx>
        <c:axId val="34186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866688"/>
        <c:crosses val="autoZero"/>
        <c:auto val="1"/>
        <c:lblAlgn val="ctr"/>
        <c:lblOffset val="100"/>
        <c:tickLblSkip val="1"/>
        <c:tickMarkSkip val="1"/>
        <c:noMultiLvlLbl val="0"/>
      </c:catAx>
      <c:valAx>
        <c:axId val="3418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0.01</c:v>
                </c:pt>
                <c:pt idx="4">
                  <c:v>#N/A</c:v>
                </c:pt>
                <c:pt idx="5">
                  <c:v>0.01</c:v>
                </c:pt>
                <c:pt idx="6">
                  <c:v>#N/A</c:v>
                </c:pt>
                <c:pt idx="7">
                  <c:v>0.04</c:v>
                </c:pt>
                <c:pt idx="8">
                  <c:v>#N/A</c:v>
                </c:pt>
                <c:pt idx="9">
                  <c:v>0.01</c:v>
                </c:pt>
              </c:numCache>
            </c:numRef>
          </c:val>
          <c:extLst>
            <c:ext xmlns:c16="http://schemas.microsoft.com/office/drawing/2014/chart" uri="{C3380CC4-5D6E-409C-BE32-E72D297353CC}">
              <c16:uniqueId val="{00000000-09BF-4D2E-9E7E-5BD0F80C57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BF-4D2E-9E7E-5BD0F80C572B}"/>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0.1</c:v>
                </c:pt>
                <c:pt idx="8">
                  <c:v>#N/A</c:v>
                </c:pt>
                <c:pt idx="9">
                  <c:v>0.1</c:v>
                </c:pt>
              </c:numCache>
            </c:numRef>
          </c:val>
          <c:extLst>
            <c:ext xmlns:c16="http://schemas.microsoft.com/office/drawing/2014/chart" uri="{C3380CC4-5D6E-409C-BE32-E72D297353CC}">
              <c16:uniqueId val="{00000002-09BF-4D2E-9E7E-5BD0F80C572B}"/>
            </c:ext>
          </c:extLst>
        </c:ser>
        <c:ser>
          <c:idx val="3"/>
          <c:order val="3"/>
          <c:tx>
            <c:strRef>
              <c:f>データシート!$A$30</c:f>
              <c:strCache>
                <c:ptCount val="1"/>
                <c:pt idx="0">
                  <c:v>農業・漁業集落排水事業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0.28999999999999998</c:v>
                </c:pt>
              </c:numCache>
            </c:numRef>
          </c:val>
          <c:extLst>
            <c:ext xmlns:c16="http://schemas.microsoft.com/office/drawing/2014/chart" uri="{C3380CC4-5D6E-409C-BE32-E72D297353CC}">
              <c16:uniqueId val="{00000003-09BF-4D2E-9E7E-5BD0F80C572B}"/>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0.45</c:v>
                </c:pt>
                <c:pt idx="4">
                  <c:v>#N/A</c:v>
                </c:pt>
                <c:pt idx="5">
                  <c:v>0.46</c:v>
                </c:pt>
                <c:pt idx="6">
                  <c:v>#N/A</c:v>
                </c:pt>
                <c:pt idx="7">
                  <c:v>0.34</c:v>
                </c:pt>
                <c:pt idx="8">
                  <c:v>#N/A</c:v>
                </c:pt>
                <c:pt idx="9">
                  <c:v>0.64</c:v>
                </c:pt>
              </c:numCache>
            </c:numRef>
          </c:val>
          <c:extLst>
            <c:ext xmlns:c16="http://schemas.microsoft.com/office/drawing/2014/chart" uri="{C3380CC4-5D6E-409C-BE32-E72D297353CC}">
              <c16:uniqueId val="{00000004-09BF-4D2E-9E7E-5BD0F80C572B}"/>
            </c:ext>
          </c:extLst>
        </c:ser>
        <c:ser>
          <c:idx val="5"/>
          <c:order val="5"/>
          <c:tx>
            <c:strRef>
              <c:f>データシート!$A$32</c:f>
              <c:strCache>
                <c:ptCount val="1"/>
                <c:pt idx="0">
                  <c:v>病院事業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1.69</c:v>
                </c:pt>
                <c:pt idx="2">
                  <c:v>#N/A</c:v>
                </c:pt>
                <c:pt idx="3">
                  <c:v>1.6</c:v>
                </c:pt>
                <c:pt idx="4">
                  <c:v>#N/A</c:v>
                </c:pt>
                <c:pt idx="5">
                  <c:v>1.72</c:v>
                </c:pt>
                <c:pt idx="6">
                  <c:v>#N/A</c:v>
                </c:pt>
                <c:pt idx="7">
                  <c:v>1.56</c:v>
                </c:pt>
                <c:pt idx="8">
                  <c:v>#N/A</c:v>
                </c:pt>
                <c:pt idx="9">
                  <c:v>1.46</c:v>
                </c:pt>
              </c:numCache>
            </c:numRef>
          </c:val>
          <c:extLst>
            <c:ext xmlns:c16="http://schemas.microsoft.com/office/drawing/2014/chart" uri="{C3380CC4-5D6E-409C-BE32-E72D297353CC}">
              <c16:uniqueId val="{00000005-09BF-4D2E-9E7E-5BD0F80C572B}"/>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1.6</c:v>
                </c:pt>
              </c:numCache>
            </c:numRef>
          </c:val>
          <c:extLst>
            <c:ext xmlns:c16="http://schemas.microsoft.com/office/drawing/2014/chart" uri="{C3380CC4-5D6E-409C-BE32-E72D297353CC}">
              <c16:uniqueId val="{00000006-09BF-4D2E-9E7E-5BD0F80C572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0.78</c:v>
                </c:pt>
                <c:pt idx="4">
                  <c:v>#N/A</c:v>
                </c:pt>
                <c:pt idx="5">
                  <c:v>1.32</c:v>
                </c:pt>
                <c:pt idx="6">
                  <c:v>#N/A</c:v>
                </c:pt>
                <c:pt idx="7">
                  <c:v>1.84</c:v>
                </c:pt>
                <c:pt idx="8">
                  <c:v>#N/A</c:v>
                </c:pt>
                <c:pt idx="9">
                  <c:v>1.69</c:v>
                </c:pt>
              </c:numCache>
            </c:numRef>
          </c:val>
          <c:extLst>
            <c:ext xmlns:c16="http://schemas.microsoft.com/office/drawing/2014/chart" uri="{C3380CC4-5D6E-409C-BE32-E72D297353CC}">
              <c16:uniqueId val="{00000007-09BF-4D2E-9E7E-5BD0F80C57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3.24</c:v>
                </c:pt>
                <c:pt idx="2">
                  <c:v>#N/A</c:v>
                </c:pt>
                <c:pt idx="3">
                  <c:v>2.04</c:v>
                </c:pt>
                <c:pt idx="4">
                  <c:v>#N/A</c:v>
                </c:pt>
                <c:pt idx="5">
                  <c:v>2.7</c:v>
                </c:pt>
                <c:pt idx="6">
                  <c:v>#N/A</c:v>
                </c:pt>
                <c:pt idx="7">
                  <c:v>2.75</c:v>
                </c:pt>
                <c:pt idx="8">
                  <c:v>#N/A</c:v>
                </c:pt>
                <c:pt idx="9">
                  <c:v>2.84</c:v>
                </c:pt>
              </c:numCache>
            </c:numRef>
          </c:val>
          <c:extLst>
            <c:ext xmlns:c16="http://schemas.microsoft.com/office/drawing/2014/chart" uri="{C3380CC4-5D6E-409C-BE32-E72D297353CC}">
              <c16:uniqueId val="{00000008-09BF-4D2E-9E7E-5BD0F80C572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c:v>
                </c:pt>
                <c:pt idx="2">
                  <c:v>#N/A</c:v>
                </c:pt>
                <c:pt idx="3">
                  <c:v>4.2699999999999996</c:v>
                </c:pt>
                <c:pt idx="4">
                  <c:v>#N/A</c:v>
                </c:pt>
                <c:pt idx="5">
                  <c:v>4.62</c:v>
                </c:pt>
                <c:pt idx="6">
                  <c:v>#N/A</c:v>
                </c:pt>
                <c:pt idx="7">
                  <c:v>4.8</c:v>
                </c:pt>
                <c:pt idx="8">
                  <c:v>#N/A</c:v>
                </c:pt>
                <c:pt idx="9">
                  <c:v>3.62</c:v>
                </c:pt>
              </c:numCache>
            </c:numRef>
          </c:val>
          <c:extLst>
            <c:ext xmlns:c16="http://schemas.microsoft.com/office/drawing/2014/chart" uri="{C3380CC4-5D6E-409C-BE32-E72D297353CC}">
              <c16:uniqueId val="{00000009-09BF-4D2E-9E7E-5BD0F80C572B}"/>
            </c:ext>
          </c:extLst>
        </c:ser>
        <c:dLbls>
          <c:showLegendKey val="0"/>
          <c:showVal val="0"/>
          <c:showCatName val="0"/>
          <c:showSerName val="0"/>
          <c:showPercent val="0"/>
          <c:showBubbleSize val="0"/>
        </c:dLbls>
        <c:gapWidth val="150"/>
        <c:overlap val="100"/>
        <c:axId val="341862376"/>
        <c:axId val="341864336"/>
      </c:barChart>
      <c:catAx>
        <c:axId val="34186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64336"/>
        <c:crosses val="autoZero"/>
        <c:auto val="1"/>
        <c:lblAlgn val="ctr"/>
        <c:lblOffset val="100"/>
        <c:tickLblSkip val="1"/>
        <c:tickMarkSkip val="1"/>
        <c:noMultiLvlLbl val="0"/>
      </c:catAx>
      <c:valAx>
        <c:axId val="34186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2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11962</c:v>
                </c:pt>
                <c:pt idx="5">
                  <c:v>11704</c:v>
                </c:pt>
                <c:pt idx="8">
                  <c:v>11417</c:v>
                </c:pt>
                <c:pt idx="11">
                  <c:v>10786</c:v>
                </c:pt>
                <c:pt idx="14">
                  <c:v>10295</c:v>
                </c:pt>
              </c:numCache>
            </c:numRef>
          </c:val>
          <c:extLst>
            <c:ext xmlns:c16="http://schemas.microsoft.com/office/drawing/2014/chart" uri="{C3380CC4-5D6E-409C-BE32-E72D297353CC}">
              <c16:uniqueId val="{00000000-F950-43DC-8D09-4C86C1F99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50-43DC-8D09-4C86C1F99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517</c:v>
                </c:pt>
                <c:pt idx="3">
                  <c:v>471</c:v>
                </c:pt>
                <c:pt idx="6">
                  <c:v>354</c:v>
                </c:pt>
                <c:pt idx="9">
                  <c:v>206</c:v>
                </c:pt>
                <c:pt idx="12">
                  <c:v>118</c:v>
                </c:pt>
              </c:numCache>
            </c:numRef>
          </c:val>
          <c:extLst>
            <c:ext xmlns:c16="http://schemas.microsoft.com/office/drawing/2014/chart" uri="{C3380CC4-5D6E-409C-BE32-E72D297353CC}">
              <c16:uniqueId val="{00000002-F950-43DC-8D09-4C86C1F99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22</c:v>
                </c:pt>
                <c:pt idx="6">
                  <c:v>22</c:v>
                </c:pt>
                <c:pt idx="9">
                  <c:v>26</c:v>
                </c:pt>
                <c:pt idx="12">
                  <c:v>16</c:v>
                </c:pt>
              </c:numCache>
            </c:numRef>
          </c:val>
          <c:extLst>
            <c:ext xmlns:c16="http://schemas.microsoft.com/office/drawing/2014/chart" uri="{C3380CC4-5D6E-409C-BE32-E72D297353CC}">
              <c16:uniqueId val="{00000003-F950-43DC-8D09-4C86C1F99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3574</c:v>
                </c:pt>
                <c:pt idx="3">
                  <c:v>3540</c:v>
                </c:pt>
                <c:pt idx="6">
                  <c:v>3606</c:v>
                </c:pt>
                <c:pt idx="9">
                  <c:v>3888</c:v>
                </c:pt>
                <c:pt idx="12">
                  <c:v>3594</c:v>
                </c:pt>
              </c:numCache>
            </c:numRef>
          </c:val>
          <c:extLst>
            <c:ext xmlns:c16="http://schemas.microsoft.com/office/drawing/2014/chart" uri="{C3380CC4-5D6E-409C-BE32-E72D297353CC}">
              <c16:uniqueId val="{00000004-F950-43DC-8D09-4C86C1F99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50-43DC-8D09-4C86C1F99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50-43DC-8D09-4C86C1F99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14455</c:v>
                </c:pt>
                <c:pt idx="3">
                  <c:v>13742</c:v>
                </c:pt>
                <c:pt idx="6">
                  <c:v>13401</c:v>
                </c:pt>
                <c:pt idx="9">
                  <c:v>12615</c:v>
                </c:pt>
                <c:pt idx="12">
                  <c:v>11348</c:v>
                </c:pt>
              </c:numCache>
            </c:numRef>
          </c:val>
          <c:extLst>
            <c:ext xmlns:c16="http://schemas.microsoft.com/office/drawing/2014/chart" uri="{C3380CC4-5D6E-409C-BE32-E72D297353CC}">
              <c16:uniqueId val="{00000007-F950-43DC-8D09-4C86C1F9934E}"/>
            </c:ext>
          </c:extLst>
        </c:ser>
        <c:dLbls>
          <c:showLegendKey val="0"/>
          <c:showVal val="0"/>
          <c:showCatName val="0"/>
          <c:showSerName val="0"/>
          <c:showPercent val="0"/>
          <c:showBubbleSize val="0"/>
        </c:dLbls>
        <c:gapWidth val="100"/>
        <c:overlap val="100"/>
        <c:axId val="341867080"/>
        <c:axId val="34186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6608</c:v>
                </c:pt>
                <c:pt idx="2">
                  <c:v>#N/A</c:v>
                </c:pt>
                <c:pt idx="3">
                  <c:v>#N/A</c:v>
                </c:pt>
                <c:pt idx="4">
                  <c:v>6071</c:v>
                </c:pt>
                <c:pt idx="5">
                  <c:v>#N/A</c:v>
                </c:pt>
                <c:pt idx="6">
                  <c:v>#N/A</c:v>
                </c:pt>
                <c:pt idx="7">
                  <c:v>5966</c:v>
                </c:pt>
                <c:pt idx="8">
                  <c:v>#N/A</c:v>
                </c:pt>
                <c:pt idx="9">
                  <c:v>#N/A</c:v>
                </c:pt>
                <c:pt idx="10">
                  <c:v>5949</c:v>
                </c:pt>
                <c:pt idx="11">
                  <c:v>#N/A</c:v>
                </c:pt>
                <c:pt idx="12">
                  <c:v>#N/A</c:v>
                </c:pt>
                <c:pt idx="13">
                  <c:v>4781</c:v>
                </c:pt>
                <c:pt idx="14">
                  <c:v>#N/A</c:v>
                </c:pt>
              </c:numCache>
            </c:numRef>
          </c:val>
          <c:smooth val="0"/>
          <c:extLst>
            <c:ext xmlns:c16="http://schemas.microsoft.com/office/drawing/2014/chart" uri="{C3380CC4-5D6E-409C-BE32-E72D297353CC}">
              <c16:uniqueId val="{00000008-F950-43DC-8D09-4C86C1F9934E}"/>
            </c:ext>
          </c:extLst>
        </c:ser>
        <c:dLbls>
          <c:showLegendKey val="0"/>
          <c:showVal val="0"/>
          <c:showCatName val="0"/>
          <c:showSerName val="0"/>
          <c:showPercent val="0"/>
          <c:showBubbleSize val="0"/>
        </c:dLbls>
        <c:marker val="1"/>
        <c:smooth val="0"/>
        <c:axId val="341867080"/>
        <c:axId val="341867472"/>
      </c:lineChart>
      <c:catAx>
        <c:axId val="34186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67472"/>
        <c:crosses val="autoZero"/>
        <c:auto val="1"/>
        <c:lblAlgn val="ctr"/>
        <c:lblOffset val="100"/>
        <c:tickLblSkip val="1"/>
        <c:tickMarkSkip val="1"/>
        <c:noMultiLvlLbl val="0"/>
      </c:catAx>
      <c:valAx>
        <c:axId val="34186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117631</c:v>
                </c:pt>
                <c:pt idx="5">
                  <c:v>114013</c:v>
                </c:pt>
                <c:pt idx="8">
                  <c:v>109499</c:v>
                </c:pt>
                <c:pt idx="11">
                  <c:v>105662</c:v>
                </c:pt>
                <c:pt idx="14">
                  <c:v>102270</c:v>
                </c:pt>
              </c:numCache>
            </c:numRef>
          </c:val>
          <c:extLst>
            <c:ext xmlns:c16="http://schemas.microsoft.com/office/drawing/2014/chart" uri="{C3380CC4-5D6E-409C-BE32-E72D297353CC}">
              <c16:uniqueId val="{00000000-2ACA-44B5-BFBB-F0ED956AD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4839</c:v>
                </c:pt>
                <c:pt idx="5">
                  <c:v>4387</c:v>
                </c:pt>
                <c:pt idx="8">
                  <c:v>4023</c:v>
                </c:pt>
                <c:pt idx="11">
                  <c:v>4025</c:v>
                </c:pt>
                <c:pt idx="14">
                  <c:v>3725</c:v>
                </c:pt>
              </c:numCache>
            </c:numRef>
          </c:val>
          <c:extLst>
            <c:ext xmlns:c16="http://schemas.microsoft.com/office/drawing/2014/chart" uri="{C3380CC4-5D6E-409C-BE32-E72D297353CC}">
              <c16:uniqueId val="{00000001-2ACA-44B5-BFBB-F0ED956AD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7220</c:v>
                </c:pt>
                <c:pt idx="5">
                  <c:v>8387</c:v>
                </c:pt>
                <c:pt idx="8">
                  <c:v>8703</c:v>
                </c:pt>
                <c:pt idx="11">
                  <c:v>8170</c:v>
                </c:pt>
                <c:pt idx="14">
                  <c:v>8156</c:v>
                </c:pt>
              </c:numCache>
            </c:numRef>
          </c:val>
          <c:extLst>
            <c:ext xmlns:c16="http://schemas.microsoft.com/office/drawing/2014/chart" uri="{C3380CC4-5D6E-409C-BE32-E72D297353CC}">
              <c16:uniqueId val="{00000002-2ACA-44B5-BFBB-F0ED956AD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A-44B5-BFBB-F0ED956AD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A-44B5-BFBB-F0ED956AD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c:v>
                </c:pt>
                <c:pt idx="3">
                  <c:v>13</c:v>
                </c:pt>
                <c:pt idx="6">
                  <c:v>13</c:v>
                </c:pt>
                <c:pt idx="9">
                  <c:v>12</c:v>
                </c:pt>
                <c:pt idx="12">
                  <c:v>10</c:v>
                </c:pt>
              </c:numCache>
            </c:numRef>
          </c:val>
          <c:extLst>
            <c:ext xmlns:c16="http://schemas.microsoft.com/office/drawing/2014/chart" uri="{C3380CC4-5D6E-409C-BE32-E72D297353CC}">
              <c16:uniqueId val="{00000005-2ACA-44B5-BFBB-F0ED956AD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9424</c:v>
                </c:pt>
                <c:pt idx="3">
                  <c:v>8547</c:v>
                </c:pt>
                <c:pt idx="6">
                  <c:v>8436</c:v>
                </c:pt>
                <c:pt idx="9">
                  <c:v>8447</c:v>
                </c:pt>
                <c:pt idx="12">
                  <c:v>7967</c:v>
                </c:pt>
              </c:numCache>
            </c:numRef>
          </c:val>
          <c:extLst>
            <c:ext xmlns:c16="http://schemas.microsoft.com/office/drawing/2014/chart" uri="{C3380CC4-5D6E-409C-BE32-E72D297353CC}">
              <c16:uniqueId val="{00000006-2ACA-44B5-BFBB-F0ED956AD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340</c:v>
                </c:pt>
                <c:pt idx="3">
                  <c:v>352</c:v>
                </c:pt>
                <c:pt idx="6">
                  <c:v>370</c:v>
                </c:pt>
                <c:pt idx="9">
                  <c:v>447</c:v>
                </c:pt>
                <c:pt idx="12">
                  <c:v>434</c:v>
                </c:pt>
              </c:numCache>
            </c:numRef>
          </c:val>
          <c:extLst>
            <c:ext xmlns:c16="http://schemas.microsoft.com/office/drawing/2014/chart" uri="{C3380CC4-5D6E-409C-BE32-E72D297353CC}">
              <c16:uniqueId val="{00000007-2ACA-44B5-BFBB-F0ED956AD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69967</c:v>
                </c:pt>
                <c:pt idx="3">
                  <c:v>68271</c:v>
                </c:pt>
                <c:pt idx="6">
                  <c:v>66561</c:v>
                </c:pt>
                <c:pt idx="9">
                  <c:v>65415</c:v>
                </c:pt>
                <c:pt idx="12">
                  <c:v>66239</c:v>
                </c:pt>
              </c:numCache>
            </c:numRef>
          </c:val>
          <c:extLst>
            <c:ext xmlns:c16="http://schemas.microsoft.com/office/drawing/2014/chart" uri="{C3380CC4-5D6E-409C-BE32-E72D297353CC}">
              <c16:uniqueId val="{00000008-2ACA-44B5-BFBB-F0ED956AD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1721</c:v>
                </c:pt>
                <c:pt idx="3">
                  <c:v>1274</c:v>
                </c:pt>
                <c:pt idx="6">
                  <c:v>940</c:v>
                </c:pt>
                <c:pt idx="9">
                  <c:v>613</c:v>
                </c:pt>
                <c:pt idx="12">
                  <c:v>502</c:v>
                </c:pt>
              </c:numCache>
            </c:numRef>
          </c:val>
          <c:extLst>
            <c:ext xmlns:c16="http://schemas.microsoft.com/office/drawing/2014/chart" uri="{C3380CC4-5D6E-409C-BE32-E72D297353CC}">
              <c16:uniqueId val="{00000009-2ACA-44B5-BFBB-F0ED956AD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118879</c:v>
                </c:pt>
                <c:pt idx="3">
                  <c:v>112640</c:v>
                </c:pt>
                <c:pt idx="6">
                  <c:v>106168</c:v>
                </c:pt>
                <c:pt idx="9">
                  <c:v>101996</c:v>
                </c:pt>
                <c:pt idx="12">
                  <c:v>98132</c:v>
                </c:pt>
              </c:numCache>
            </c:numRef>
          </c:val>
          <c:extLst>
            <c:ext xmlns:c16="http://schemas.microsoft.com/office/drawing/2014/chart" uri="{C3380CC4-5D6E-409C-BE32-E72D297353CC}">
              <c16:uniqueId val="{0000000A-2ACA-44B5-BFBB-F0ED956AD3FE}"/>
            </c:ext>
          </c:extLst>
        </c:ser>
        <c:dLbls>
          <c:showLegendKey val="0"/>
          <c:showVal val="0"/>
          <c:showCatName val="0"/>
          <c:showSerName val="0"/>
          <c:showPercent val="0"/>
          <c:showBubbleSize val="0"/>
        </c:dLbls>
        <c:gapWidth val="100"/>
        <c:overlap val="100"/>
        <c:axId val="391221064"/>
        <c:axId val="391219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70657</c:v>
                </c:pt>
                <c:pt idx="2">
                  <c:v>#N/A</c:v>
                </c:pt>
                <c:pt idx="3">
                  <c:v>#N/A</c:v>
                </c:pt>
                <c:pt idx="4">
                  <c:v>64310</c:v>
                </c:pt>
                <c:pt idx="5">
                  <c:v>#N/A</c:v>
                </c:pt>
                <c:pt idx="6">
                  <c:v>#N/A</c:v>
                </c:pt>
                <c:pt idx="7">
                  <c:v>60263</c:v>
                </c:pt>
                <c:pt idx="8">
                  <c:v>#N/A</c:v>
                </c:pt>
                <c:pt idx="9">
                  <c:v>#N/A</c:v>
                </c:pt>
                <c:pt idx="10">
                  <c:v>59071</c:v>
                </c:pt>
                <c:pt idx="11">
                  <c:v>#N/A</c:v>
                </c:pt>
                <c:pt idx="12">
                  <c:v>#N/A</c:v>
                </c:pt>
                <c:pt idx="13">
                  <c:v>59132</c:v>
                </c:pt>
                <c:pt idx="14">
                  <c:v>#N/A</c:v>
                </c:pt>
              </c:numCache>
            </c:numRef>
          </c:val>
          <c:smooth val="0"/>
          <c:extLst>
            <c:ext xmlns:c16="http://schemas.microsoft.com/office/drawing/2014/chart" uri="{C3380CC4-5D6E-409C-BE32-E72D297353CC}">
              <c16:uniqueId val="{0000000B-2ACA-44B5-BFBB-F0ED956AD3FE}"/>
            </c:ext>
          </c:extLst>
        </c:ser>
        <c:dLbls>
          <c:showLegendKey val="0"/>
          <c:showVal val="0"/>
          <c:showCatName val="0"/>
          <c:showSerName val="0"/>
          <c:showPercent val="0"/>
          <c:showBubbleSize val="0"/>
        </c:dLbls>
        <c:marker val="1"/>
        <c:smooth val="0"/>
        <c:axId val="391221064"/>
        <c:axId val="391219496"/>
      </c:lineChart>
      <c:catAx>
        <c:axId val="3912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219496"/>
        <c:crosses val="autoZero"/>
        <c:auto val="1"/>
        <c:lblAlgn val="ctr"/>
        <c:lblOffset val="100"/>
        <c:tickLblSkip val="1"/>
        <c:tickMarkSkip val="1"/>
        <c:noMultiLvlLbl val="0"/>
      </c:catAx>
      <c:valAx>
        <c:axId val="391219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2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3695</c:v>
                </c:pt>
                <c:pt idx="1">
                  <c:v>3060</c:v>
                </c:pt>
                <c:pt idx="2">
                  <c:v>2775</c:v>
                </c:pt>
              </c:numCache>
            </c:numRef>
          </c:val>
          <c:extLst>
            <c:ext xmlns:c16="http://schemas.microsoft.com/office/drawing/2014/chart" uri="{C3380CC4-5D6E-409C-BE32-E72D297353CC}">
              <c16:uniqueId val="{00000000-6376-446F-A6A1-CC94CDF8E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1881</c:v>
                </c:pt>
                <c:pt idx="1">
                  <c:v>1932</c:v>
                </c:pt>
                <c:pt idx="2">
                  <c:v>2283</c:v>
                </c:pt>
              </c:numCache>
            </c:numRef>
          </c:val>
          <c:extLst>
            <c:ext xmlns:c16="http://schemas.microsoft.com/office/drawing/2014/chart" uri="{C3380CC4-5D6E-409C-BE32-E72D297353CC}">
              <c16:uniqueId val="{00000001-6376-446F-A6A1-CC94CDF8E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5511</c:v>
                </c:pt>
                <c:pt idx="1">
                  <c:v>5879</c:v>
                </c:pt>
                <c:pt idx="2">
                  <c:v>6006</c:v>
                </c:pt>
              </c:numCache>
            </c:numRef>
          </c:val>
          <c:extLst>
            <c:ext xmlns:c16="http://schemas.microsoft.com/office/drawing/2014/chart" uri="{C3380CC4-5D6E-409C-BE32-E72D297353CC}">
              <c16:uniqueId val="{00000002-6376-446F-A6A1-CC94CDF8EA1B}"/>
            </c:ext>
          </c:extLst>
        </c:ser>
        <c:dLbls>
          <c:showLegendKey val="0"/>
          <c:showVal val="0"/>
          <c:showCatName val="0"/>
          <c:showSerName val="0"/>
          <c:showPercent val="0"/>
          <c:showBubbleSize val="0"/>
        </c:dLbls>
        <c:gapWidth val="120"/>
        <c:overlap val="100"/>
        <c:axId val="391219888"/>
        <c:axId val="391222632"/>
      </c:barChart>
      <c:catAx>
        <c:axId val="3912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222632"/>
        <c:crosses val="autoZero"/>
        <c:auto val="1"/>
        <c:lblAlgn val="ctr"/>
        <c:lblOffset val="100"/>
        <c:tickLblSkip val="1"/>
        <c:tickMarkSkip val="1"/>
        <c:noMultiLvlLbl val="0"/>
      </c:catAx>
      <c:valAx>
        <c:axId val="39122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21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{C43A0B34-82AB-4BB6-87BF-02EB106383F0}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F22-4096-87C7-CD7696D8A4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{0E330F10-5433-42BB-A331-35D057899A5E}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2-4096-87C7-CD7696D8A4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{95FEA71B-620B-498D-AAE7-8853A5B4107B}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2-4096-87C7-CD7696D8A4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{A9CC0FDC-F012-40A9-BE7D-450101F35A95}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2-4096-87C7-CD7696D8A4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{037081A6-7698-4649-AEE2-7B4F82C1F122}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2-4096-87C7-CD7696D8A45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{283F39D3-4016-48C8-965E-F4AF8E9272E0}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F22-4096-87C7-CD7696D8A45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{3CD56BF0-F70C-47D4-ABE7-EE7BAF3A13BE}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F22-4096-87C7-CD7696D8A45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{588114CD-4454-47EB-A05D-A5BD509F5546}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F22-4096-87C7-CD7696D8A45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{0F749E51-DDCD-41D2-BBD9-DA29B0713FF3}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F22-4096-87C7-CD7696D8A4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51.9</c:v>
                </c:pt>
                <c:pt idx="24">
                  <c:v>53.1</c:v>
                </c:pt>
                <c:pt idx="32">
                  <c:v>54.6</c:v>
                </c:pt>
              </c:numCache>
            </c:numRef>
          </c:xVal>
          <c:yVal>
            <c:numRef>
              <c:f>公会計指標分析・財政指標組合せ分析表!$BP$51:$DC$51</c:f>
              <c:numCache>
                <c:formatCode>#,##0.0;"▲ "#,##0.0</c:formatCode>
                <c:ptCount val="40"/>
                <c:pt idx="8">
                  <c:v>176.9</c:v>
                </c:pt>
                <c:pt idx="16">
                  <c:v>167.2</c:v>
                </c:pt>
                <c:pt idx="24">
                  <c:v>165.4</c:v>
                </c:pt>
                <c:pt idx="32">
                  <c:v>166.1</c:v>
                </c:pt>
              </c:numCache>
            </c:numRef>
          </c:yVal>
          <c:smooth val="0"/>
          <c:extLst>
            <c:ext xmlns:c16="http://schemas.microsoft.com/office/drawing/2014/chart" uri="{C3380CC4-5D6E-409C-BE32-E72D297353CC}">
              <c16:uniqueId val="{00000009-3F22-4096-87C7-CD7696D8A4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{44060203-666A-46B1-8770-88DCAED620BC}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F22-4096-87C7-CD7696D8A4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{7C2BB9CC-05D3-448B-88D9-75E376DC35DA}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2-4096-87C7-CD7696D8A4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{0044B415-23CA-43CF-81BE-FD9E7B554250}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2-4096-87C7-CD7696D8A4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{58312ABC-7F59-4FE2-946B-15045BDE3067}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2-4096-87C7-CD7696D8A4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{54F8CA9B-3B35-439F-9984-98C2B6A825EC}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2-4096-87C7-CD7696D8A45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{64BBF394-D63B-4371-80F5-2DB068DD635D}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F22-4096-87C7-CD7696D8A459}"/>
                </c:ext>
              </c:extLst>
            </c:dLbl>
            <c:dLbl>
              <c:idx val="16"/>
              <c:layout>
                <c:manualLayout>
                  <c:x val="-4.579756960512430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{587AA9C1-C810-4670-84A3-A486479F5410}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F22-4096-87C7-CD7696D8A45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{04520ED9-95E4-4823-8239-34817A56EF6F}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F22-4096-87C7-CD7696D8A459}"/>
                </c:ext>
              </c:extLst>
            </c:dLbl>
            <c:dLbl>
              <c:idx val="32"/>
              <c:layout>
                <c:manualLayout>
                  <c:x val="-1.849283133402056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{B90BB612-61E0-4643-AF25-813DFA86A62A}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F22-4096-87C7-CD7696D8A4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57.1</c:v>
                </c:pt>
                <c:pt idx="24">
                  <c:v>57.7</c:v>
                </c:pt>
                <c:pt idx="32">
                  <c:v>57.1</c:v>
                </c:pt>
              </c:numCache>
            </c:numRef>
          </c:xVal>
          <c:yVal>
            <c:numRef>
              <c:f>公会計指標分析・財政指標組合せ分析表!$BP$55:$DC$55</c:f>
              <c:numCache>
                <c:formatCode>#,##0.0;"▲ "#,##0.0</c:formatCode>
                <c:ptCount val="40"/>
                <c:pt idx="8">
                  <c:v>21.2</c:v>
                </c:pt>
                <c:pt idx="16">
                  <c:v>24.1</c:v>
                </c:pt>
                <c:pt idx="24">
                  <c:v>20.100000000000001</c:v>
                </c:pt>
                <c:pt idx="32">
                  <c:v>16</c:v>
                </c:pt>
              </c:numCache>
            </c:numRef>
          </c:yVal>
          <c:smooth val="0"/>
          <c:extLst>
            <c:ext xmlns:c16="http://schemas.microsoft.com/office/drawing/2014/chart" uri="{C3380CC4-5D6E-409C-BE32-E72D297353CC}">
              <c16:uniqueId val="{00000013-3F22-4096-87C7-CD7696D8A459}"/>
            </c:ext>
          </c:extLst>
        </c:ser>
        <c:dLbls>
          <c:showLegendKey val="0"/>
          <c:showVal val="1"/>
          <c:showCatName val="0"/>
          <c:showSerName val="0"/>
          <c:showPercent val="0"/>
          <c:showBubbleSize val="0"/>
        </c:dLbls>
        <c:axId val="391217928"/>
        <c:axId val="391224200"/>
      </c:scatterChart>
      <c:valAx>
        <c:axId val="391217928"/>
        <c:scaling>
          <c:orientation val="minMax"/>
          <c:max val="58.5"/>
          <c:min val="4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24200"/>
        <c:crosses val="autoZero"/>
        <c:crossBetween val="midCat"/>
      </c:valAx>
      <c:valAx>
        <c:axId val="39122420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217928"/>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{89C5A967-0CD0-4C83-A4E7-0211F04D49A8}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FA0-44CB-87E4-E18F221F2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{7294864C-C939-4DE9-B527-AC6B166F77CC}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A0-44CB-87E4-E18F221F2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{C0396666-9A89-43E4-BB98-C2CAE5DB8393}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A0-44CB-87E4-E18F221F2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{20074B82-91F2-460C-8E92-3975595D1759}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A0-44CB-87E4-E18F221F2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{830F147B-3017-43DF-A52D-3645E5B3C370}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A0-44CB-87E4-E18F221F2DA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{F9A9BDDE-ACE2-40E7-A596-2729789C06E5}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FA0-44CB-87E4-E18F221F2DA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{C1AF9520-D422-4DFB-A535-1F8BC5F3D756}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FA0-44CB-87E4-E18F221F2DA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{8A183242-DF9C-48EF-9B17-4E909FD1AADD}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FA0-44CB-87E4-E18F221F2DA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{5C6D28D1-F299-4ED6-A08F-27C513B5BF7B}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FA0-44CB-87E4-E18F221F2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19.5</c:v>
                </c:pt>
                <c:pt idx="8">
                  <c:v>18.2</c:v>
                </c:pt>
                <c:pt idx="16">
                  <c:v>17.2</c:v>
                </c:pt>
                <c:pt idx="24">
                  <c:v>16.600000000000001</c:v>
                </c:pt>
                <c:pt idx="32">
                  <c:v>15.5</c:v>
                </c:pt>
              </c:numCache>
            </c:numRef>
          </c:xVal>
          <c:yVal>
            <c:numRef>
              <c:f>公会計指標分析・財政指標組合せ分析表!$BP$73:$DC$73</c:f>
              <c:numCache>
                <c:formatCode>#,##0.0;"▲ "#,##0.0</c:formatCode>
                <c:ptCount val="40"/>
                <c:pt idx="0">
                  <c:v>196.9</c:v>
                </c:pt>
                <c:pt idx="8">
                  <c:v>176.9</c:v>
                </c:pt>
                <c:pt idx="16">
                  <c:v>167.2</c:v>
                </c:pt>
                <c:pt idx="24">
                  <c:v>165.4</c:v>
                </c:pt>
                <c:pt idx="32">
                  <c:v>166.1</c:v>
                </c:pt>
              </c:numCache>
            </c:numRef>
          </c:yVal>
          <c:smooth val="0"/>
          <c:extLst>
            <c:ext xmlns:c16="http://schemas.microsoft.com/office/drawing/2014/chart" uri="{C3380CC4-5D6E-409C-BE32-E72D297353CC}">
              <c16:uniqueId val="{00000009-AFA0-44CB-87E4-E18F221F2D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716318231229798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{97271C01-AB2B-453F-A2FE-0354E43835CD}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FA0-44CB-87E4-E18F221F2D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{FBF4BB18-E880-4777-B8BE-BC42603C0284}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A0-44CB-87E4-E18F221F2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{EF524C62-EBF6-4C99-B810-1DB0E6C97291}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A0-44CB-87E4-E18F221F2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{7DAD4E39-F301-42AD-B175-B3D4931B666A}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A0-44CB-87E4-E18F221F2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{F1C03B33-98B0-4494-84BE-C7A8F8CBCB1B}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A0-44CB-87E4-E18F221F2DA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{3EFEDA97-CE2F-4E11-8E2A-2FF69FE5FF8D}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FA0-44CB-87E4-E18F221F2DAC}"/>
                </c:ext>
              </c:extLst>
            </c:dLbl>
            <c:dLbl>
              <c:idx val="16"/>
              <c:layout>
                <c:manualLayout>
                  <c:x val="-2.2944206664277413E-2"/>
                  <c:y val="-8.13765876867499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{02A5A852-3D27-462A-A01F-9CC20F939908}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FA0-44CB-87E4-E18F221F2DAC}"/>
                </c:ext>
              </c:extLst>
            </c:dLbl>
            <c:dLbl>
              <c:idx val="24"/>
              <c:layout>
                <c:manualLayout>
                  <c:x val="-4.0451776573943887E-2"/>
                  <c:y val="-6.253925763764403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{23649429-53BC-4C6E-B74B-BE760F98310E}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FA0-44CB-87E4-E18F221F2DAC}"/>
                </c:ext>
              </c:extLst>
            </c:dLbl>
            <c:dLbl>
              <c:idx val="32"/>
              <c:layout>
                <c:manualLayout>
                  <c:x val="-3.1697991619110633E-2"/>
                  <c:y val="-3.858670449556041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{64F59AAC-3343-4174-AA72-C1485BCFA6DE}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FA0-44CB-87E4-E18F221F2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6</c:v>
                </c:pt>
                <c:pt idx="24">
                  <c:v>5.8</c:v>
                </c:pt>
                <c:pt idx="32">
                  <c:v>5.3</c:v>
                </c:pt>
              </c:numCache>
            </c:numRef>
          </c:xVal>
          <c:yVal>
            <c:numRef>
              <c:f>公会計指標分析・財政指標組合せ分析表!$BP$77:$DC$77</c:f>
              <c:numCache>
                <c:formatCode>#,##0.0;"▲ "#,##0.0</c:formatCode>
                <c:ptCount val="40"/>
                <c:pt idx="0">
                  <c:v>30.5</c:v>
                </c:pt>
                <c:pt idx="8">
                  <c:v>21.2</c:v>
                </c:pt>
                <c:pt idx="16">
                  <c:v>24.1</c:v>
                </c:pt>
                <c:pt idx="24">
                  <c:v>20.100000000000001</c:v>
                </c:pt>
                <c:pt idx="32">
                  <c:v>16</c:v>
                </c:pt>
              </c:numCache>
            </c:numRef>
          </c:yVal>
          <c:smooth val="0"/>
          <c:extLst>
            <c:ext xmlns:c16="http://schemas.microsoft.com/office/drawing/2014/chart" uri="{C3380CC4-5D6E-409C-BE32-E72D297353CC}">
              <c16:uniqueId val="{00000013-AFA0-44CB-87E4-E18F221F2DAC}"/>
            </c:ext>
          </c:extLst>
        </c:ser>
        <c:dLbls>
          <c:showLegendKey val="0"/>
          <c:showVal val="1"/>
          <c:showCatName val="0"/>
          <c:showSerName val="0"/>
          <c:showPercent val="0"/>
          <c:showBubbleSize val="0"/>
        </c:dLbls>
        <c:axId val="391221848"/>
        <c:axId val="391220280"/>
      </c:scatterChart>
      <c:valAx>
        <c:axId val="391221848"/>
        <c:scaling>
          <c:orientation val="minMax"/>
          <c:max val="2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20280"/>
        <c:crosses val="autoZero"/>
        <c:crossBetween val="midCat"/>
      </c:valAx>
      <c:valAx>
        <c:axId val="391220280"/>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221848"/>
        <c:crosses val="autoZero"/>
        <c:crossBetween val="midCat"/>
        <c:majorUnit val="2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普通建設事業に伴う元利償還金が大きな割合を占めている。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特に合併直前に各市町及び一部事務組合で、ごみ処理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元利償還金は、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繰上償還等の効果により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億円の減となっており、今後は、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次期可燃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ごみ処理施設整備</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や新体育館整備等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の大規模事業により一時的に増加するものの、以降は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逓減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する見込みである。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後に発行した地方債発行額の現在高が将来負担比率の高止まりとなっている要因である。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地方債現在高については、約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億円の繰上償還と起債発行の抑制により、前年度比で約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億円の減となったものの、実質公債費比率と同様、依然として高水準にあることから、引き続き、計画的な繰上償還や新規発行債の抑制に努め、健全化判断比率の適正化を図る。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合併特例法に基づく</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地域振興に資する事業に充当するため、</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、また高止まりの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公債費負担を軽減するため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積立を行った一方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不足する財源を補填するため財政調整基金から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億円、繰上償還の財源として減債基金から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億円の繰入等により、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対前年度比</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大規模事業等の本格化に伴い、特定目的基金を活用することとしており、基金全体として中長期的には減少傾向にある。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合併特例法に基づく地域の振興に資する事業に充当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公共施設整備基金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公共施設の整備に充当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高野令一育英奨学基金　高野令一育英奨学事業に充当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億円積み立てたこと</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地域振興に資する事業へ地域振興基金を充当するほか、公共施設の更新等に公共施設整備基金を充当する予定のため、今後は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逓減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していく見込み。</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普通交付税の合併算定替による特例措置の縮減や</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新たな行政需要</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に対し</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億円を繰り入れて対応した</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ことにより、結果として対前年度比</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億円の減となった</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億円積立てた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後年度の公債費負担を軽減するため行った約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億円の繰上償還の財源として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億円を繰り入れたことによ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り、結果として対前年度比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2028</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当市では、平成２７年度に策定した公共施設等総合管理計画において、公共施設等の延べ床面積を２割削減するという目標を掲げ、施設の統廃合・譲渡を進めている。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有形固定資産減価償却率については、平成２７年度から平成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年度の値は全国平均値を下回っているが、今後上昇することが見込まれるため、引き続き当該計画に基づいた取組を推進する必要がある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22454</xdr:rowOff>
    </xdr:from>
    <xdr:ext cx="405111" cy="259045"/>
    <xdr:sp macro="" textlink="">
      <xdr:nvSpPr>
        <xdr:cNvPr id="69" name="有形固定資産減価償却率平均値テキスト"/>
        <xdr:cNvSpPr txBox="1"/>
      </xdr:nvSpPr>
      <xdr:spPr>
        <a:xfrm>
          <a:off x="4813300" y="5937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69215</xdr:rowOff>
    </xdr:from>
    <xdr:to>
      <xdr:col>11</xdr:col>
      <xdr:colOff>187325</xdr:colOff>
      <xdr:row>32</xdr:row>
      <xdr:rowOff>170815</xdr:rowOff>
    </xdr:to>
    <xdr:sp macro="" textlink="">
      <xdr:nvSpPr>
        <xdr:cNvPr id="73" name="フローチャート: 判断 72"/>
        <xdr:cNvSpPr/>
      </xdr:nvSpPr>
      <xdr:spPr>
        <a:xfrm>
          <a:off x="2476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9" name="楕円 78"/>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0"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22860</xdr:rowOff>
    </xdr:to>
    <xdr:cxnSp macro="">
      <xdr:nvCxnSpPr>
        <xdr:cNvPr id="82" name="直線コネクタ 81"/>
        <xdr:cNvCxnSpPr/>
      </xdr:nvCxnSpPr>
      <xdr:spPr>
        <a:xfrm flipV="1">
          <a:off x="4051300" y="622681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3" name="楕円 82"/>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66040</xdr:rowOff>
    </xdr:to>
    <xdr:cxnSp macro="">
      <xdr:nvCxnSpPr>
        <xdr:cNvPr id="84" name="直線コネクタ 83"/>
        <xdr:cNvCxnSpPr/>
      </xdr:nvCxnSpPr>
      <xdr:spPr>
        <a:xfrm flipV="1">
          <a:off x="3289300" y="628078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130387</xdr:rowOff>
    </xdr:from>
    <xdr:to>
      <xdr:col>11</xdr:col>
      <xdr:colOff>187325</xdr:colOff>
      <xdr:row>33</xdr:row>
      <xdr:rowOff>60537</xdr:rowOff>
    </xdr:to>
    <xdr:sp macro="" textlink="">
      <xdr:nvSpPr>
        <xdr:cNvPr id="85" name="楕円 84"/>
        <xdr:cNvSpPr/>
      </xdr:nvSpPr>
      <xdr:spPr>
        <a:xfrm>
          <a:off x="2476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33</xdr:row>
      <xdr:rowOff>9737</xdr:rowOff>
    </xdr:to>
    <xdr:cxnSp macro="">
      <xdr:nvCxnSpPr>
        <xdr:cNvPr id="86" name="直線コネクタ 85"/>
        <xdr:cNvCxnSpPr/>
      </xdr:nvCxnSpPr>
      <xdr:spPr>
        <a:xfrm flipV="1">
          <a:off x="2527300" y="6323965"/>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87"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8"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15892</xdr:rowOff>
    </xdr:from>
    <xdr:ext cx="405111" cy="259045"/>
    <xdr:sp macro="" textlink="">
      <xdr:nvSpPr>
        <xdr:cNvPr id="89" name="n_3aveValue有形固定資産減価償却率"/>
        <xdr:cNvSpPr txBox="1"/>
      </xdr:nvSpPr>
      <xdr:spPr>
        <a:xfrm>
          <a:off x="2324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0"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1"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51664</xdr:rowOff>
    </xdr:from>
    <xdr:ext cx="405111" cy="259045"/>
    <xdr:sp macro="" textlink="">
      <xdr:nvSpPr>
        <xdr:cNvPr id="92" name="n_3mainValue有形固定資産減価償却率"/>
        <xdr:cNvSpPr txBox="1"/>
      </xdr:nvSpPr>
      <xdr:spPr>
        <a:xfrm>
          <a:off x="2324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合併前後の集中的な社会基盤整備により将来負担額は高止まりしているものの、過去の国の経済対策による既発債の償還が終了しつつあり、将来負担額は減少傾向にある。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しかしながら、今後、次期可燃ごみ処理施設等の大規模建設事業があり、将来負担額は一時的に増加する見込であるため、地方債の新規発行額の抑制や繰上償還等に引き続き取り組むことにより、債務償還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の縮減を図っていく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3" name="直線コネクタ 122"/>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6"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7" name="直線コネクタ 126"/>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8"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9" name="フローチャート: 判断 128"/>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0" name="フローチャート: 判断 129"/>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82142</xdr:rowOff>
    </xdr:from>
    <xdr:to>
      <xdr:col>76</xdr:col>
      <xdr:colOff>73025</xdr:colOff>
      <xdr:row>28</xdr:row>
      <xdr:rowOff>12292</xdr:rowOff>
    </xdr:to>
    <xdr:sp macro="" textlink="">
      <xdr:nvSpPr>
        <xdr:cNvPr id="136" name="楕円 135"/>
        <xdr:cNvSpPr/>
      </xdr:nvSpPr>
      <xdr:spPr>
        <a:xfrm>
          <a:off x="14744700" y="54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105019</xdr:rowOff>
    </xdr:from>
    <xdr:ext cx="469744" cy="259045"/>
    <xdr:sp macro="" textlink="">
      <xdr:nvSpPr>
        <xdr:cNvPr id="137" name="債務償還比率該当値テキスト"/>
        <xdr:cNvSpPr txBox="1"/>
      </xdr:nvSpPr>
      <xdr:spPr>
        <a:xfrm>
          <a:off x="14846300" y="53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41121</xdr:rowOff>
    </xdr:from>
    <xdr:to>
      <xdr:col>72</xdr:col>
      <xdr:colOff>123825</xdr:colOff>
      <xdr:row>27</xdr:row>
      <xdr:rowOff>142721</xdr:rowOff>
    </xdr:to>
    <xdr:sp macro="" textlink="">
      <xdr:nvSpPr>
        <xdr:cNvPr id="138" name="楕円 137"/>
        <xdr:cNvSpPr/>
      </xdr:nvSpPr>
      <xdr:spPr>
        <a:xfrm>
          <a:off x="14033500" y="5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91921</xdr:rowOff>
    </xdr:from>
    <xdr:to>
      <xdr:col>76</xdr:col>
      <xdr:colOff>22225</xdr:colOff>
      <xdr:row>27</xdr:row>
      <xdr:rowOff>132942</xdr:rowOff>
    </xdr:to>
    <xdr:cxnSp macro="">
      <xdr:nvCxnSpPr>
        <xdr:cNvPr id="139" name="直線コネクタ 138"/>
        <xdr:cNvCxnSpPr/>
      </xdr:nvCxnSpPr>
      <xdr:spPr>
        <a:xfrm>
          <a:off x="14084300" y="549259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40"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159248</xdr:rowOff>
    </xdr:from>
    <xdr:ext cx="469744" cy="259045"/>
    <xdr:sp macro="" textlink="">
      <xdr:nvSpPr>
        <xdr:cNvPr id="141" name="n_1mainValue債務償還比率"/>
        <xdr:cNvSpPr txBox="1"/>
      </xdr:nvSpPr>
      <xdr:spPr>
        <a:xfrm>
          <a:off x="13836727" y="52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3" name="【道路】&#10;有形固定資産減価償却率該当値テキスト"/>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67854</xdr:rowOff>
    </xdr:from>
    <xdr:to>
      <xdr:col>20</xdr:col>
      <xdr:colOff>38100</xdr:colOff>
      <xdr:row>37</xdr:row>
      <xdr:rowOff>169455</xdr:rowOff>
    </xdr:to>
    <xdr:sp macro="" textlink="">
      <xdr:nvSpPr>
        <xdr:cNvPr id="74" name="楕円 73"/>
        <xdr:cNvSpPr/>
      </xdr:nvSpPr>
      <xdr:spPr>
        <a:xfrm>
          <a:off x="3746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118654</xdr:rowOff>
    </xdr:to>
    <xdr:cxnSp macro="">
      <xdr:nvCxnSpPr>
        <xdr:cNvPr id="75" name="直線コネクタ 74"/>
        <xdr:cNvCxnSpPr/>
      </xdr:nvCxnSpPr>
      <xdr:spPr>
        <a:xfrm flipV="1">
          <a:off x="3797300" y="64345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6" name="楕円 75"/>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146413</xdr:rowOff>
    </xdr:to>
    <xdr:cxnSp macro="">
      <xdr:nvCxnSpPr>
        <xdr:cNvPr id="77" name="直線コネクタ 76"/>
        <xdr:cNvCxnSpPr/>
      </xdr:nvCxnSpPr>
      <xdr:spPr>
        <a:xfrm flipV="1">
          <a:off x="2908300" y="64623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8" name="楕円 77"/>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4354</xdr:rowOff>
    </xdr:to>
    <xdr:cxnSp macro="">
      <xdr:nvCxnSpPr>
        <xdr:cNvPr id="79" name="直線コネクタ 78"/>
        <xdr:cNvCxnSpPr/>
      </xdr:nvCxnSpPr>
      <xdr:spPr>
        <a:xfrm flipV="1">
          <a:off x="2019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0"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1"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160581</xdr:rowOff>
    </xdr:from>
    <xdr:ext cx="405111" cy="259045"/>
    <xdr:sp macro="" textlink="">
      <xdr:nvSpPr>
        <xdr:cNvPr id="83" name="n_1mainValue【道路】&#10;有形固定資産減価償却率"/>
        <xdr:cNvSpPr txBox="1"/>
      </xdr:nvSpPr>
      <xdr:spPr>
        <a:xfrm>
          <a:off x="3582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4" name="n_2mainValue【道路】&#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85" name="n_3mainValue【道路】&#10;有形固定資産減価償却率"/>
        <xdr:cNvSpPr txBox="1"/>
      </xdr:nvSpPr>
      <xdr:spPr>
        <a:xfrm>
          <a:off x="1816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5"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44196</xdr:rowOff>
    </xdr:from>
    <xdr:to>
      <xdr:col>41</xdr:col>
      <xdr:colOff>101600</xdr:colOff>
      <xdr:row>40</xdr:row>
      <xdr:rowOff>145796</xdr:rowOff>
    </xdr:to>
    <xdr:sp macro="" textlink="">
      <xdr:nvSpPr>
        <xdr:cNvPr id="119" name="フローチャート: 判断 118"/>
        <xdr:cNvSpPr/>
      </xdr:nvSpPr>
      <xdr:spPr>
        <a:xfrm>
          <a:off x="7810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96520</xdr:rowOff>
    </xdr:from>
    <xdr:to>
      <xdr:col>55</xdr:col>
      <xdr:colOff>50800</xdr:colOff>
      <xdr:row>37</xdr:row>
      <xdr:rowOff>26670</xdr:rowOff>
    </xdr:to>
    <xdr:sp macro="" textlink="">
      <xdr:nvSpPr>
        <xdr:cNvPr id="125" name="楕円 124"/>
        <xdr:cNvSpPr/>
      </xdr:nvSpPr>
      <xdr:spPr>
        <a:xfrm>
          <a:off x="10426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27957</xdr:rowOff>
    </xdr:from>
    <xdr:ext cx="534377" cy="259045"/>
    <xdr:sp macro="" textlink="">
      <xdr:nvSpPr>
        <xdr:cNvPr id="126" name="【道路】&#10;一人当たり延長該当値テキスト"/>
        <xdr:cNvSpPr txBox="1"/>
      </xdr:nvSpPr>
      <xdr:spPr>
        <a:xfrm>
          <a:off x="10515600" y="62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91186</xdr:rowOff>
    </xdr:from>
    <xdr:to>
      <xdr:col>50</xdr:col>
      <xdr:colOff>165100</xdr:colOff>
      <xdr:row>37</xdr:row>
      <xdr:rowOff>21336</xdr:rowOff>
    </xdr:to>
    <xdr:sp macro="" textlink="">
      <xdr:nvSpPr>
        <xdr:cNvPr id="127" name="楕円 126"/>
        <xdr:cNvSpPr/>
      </xdr:nvSpPr>
      <xdr:spPr>
        <a:xfrm>
          <a:off x="958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141986</xdr:rowOff>
    </xdr:from>
    <xdr:to>
      <xdr:col>55</xdr:col>
      <xdr:colOff>0</xdr:colOff>
      <xdr:row>36</xdr:row>
      <xdr:rowOff>147320</xdr:rowOff>
    </xdr:to>
    <xdr:cxnSp macro="">
      <xdr:nvCxnSpPr>
        <xdr:cNvPr id="128" name="直線コネクタ 127"/>
        <xdr:cNvCxnSpPr/>
      </xdr:nvCxnSpPr>
      <xdr:spPr>
        <a:xfrm>
          <a:off x="9639300" y="631418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88646</xdr:rowOff>
    </xdr:from>
    <xdr:to>
      <xdr:col>46</xdr:col>
      <xdr:colOff>38100</xdr:colOff>
      <xdr:row>37</xdr:row>
      <xdr:rowOff>18796</xdr:rowOff>
    </xdr:to>
    <xdr:sp macro="" textlink="">
      <xdr:nvSpPr>
        <xdr:cNvPr id="129" name="楕円 128"/>
        <xdr:cNvSpPr/>
      </xdr:nvSpPr>
      <xdr:spPr>
        <a:xfrm>
          <a:off x="8699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139446</xdr:rowOff>
    </xdr:from>
    <xdr:to>
      <xdr:col>50</xdr:col>
      <xdr:colOff>114300</xdr:colOff>
      <xdr:row>36</xdr:row>
      <xdr:rowOff>141986</xdr:rowOff>
    </xdr:to>
    <xdr:cxnSp macro="">
      <xdr:nvCxnSpPr>
        <xdr:cNvPr id="130" name="直線コネクタ 129"/>
        <xdr:cNvCxnSpPr/>
      </xdr:nvCxnSpPr>
      <xdr:spPr>
        <a:xfrm>
          <a:off x="8750300" y="631164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90424</xdr:rowOff>
    </xdr:from>
    <xdr:to>
      <xdr:col>41</xdr:col>
      <xdr:colOff>101600</xdr:colOff>
      <xdr:row>37</xdr:row>
      <xdr:rowOff>20574</xdr:rowOff>
    </xdr:to>
    <xdr:sp macro="" textlink="">
      <xdr:nvSpPr>
        <xdr:cNvPr id="131" name="楕円 130"/>
        <xdr:cNvSpPr/>
      </xdr:nvSpPr>
      <xdr:spPr>
        <a:xfrm>
          <a:off x="7810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139446</xdr:rowOff>
    </xdr:from>
    <xdr:to>
      <xdr:col>45</xdr:col>
      <xdr:colOff>177800</xdr:colOff>
      <xdr:row>36</xdr:row>
      <xdr:rowOff>141224</xdr:rowOff>
    </xdr:to>
    <xdr:cxnSp macro="">
      <xdr:nvCxnSpPr>
        <xdr:cNvPr id="132" name="直線コネクタ 131"/>
        <xdr:cNvCxnSpPr/>
      </xdr:nvCxnSpPr>
      <xdr:spPr>
        <a:xfrm flipV="1">
          <a:off x="7861300" y="63116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33"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136923</xdr:rowOff>
    </xdr:from>
    <xdr:ext cx="469744" cy="259045"/>
    <xdr:sp macro="" textlink="">
      <xdr:nvSpPr>
        <xdr:cNvPr id="135" name="n_3aveValue【道路】&#10;一人当たり延長"/>
        <xdr:cNvSpPr txBox="1"/>
      </xdr:nvSpPr>
      <xdr:spPr>
        <a:xfrm>
          <a:off x="7626427"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37863</xdr:rowOff>
    </xdr:from>
    <xdr:ext cx="534377" cy="259045"/>
    <xdr:sp macro="" textlink="">
      <xdr:nvSpPr>
        <xdr:cNvPr id="136" name="n_1mainValue【道路】&#10;一人当たり延長"/>
        <xdr:cNvSpPr txBox="1"/>
      </xdr:nvSpPr>
      <xdr:spPr>
        <a:xfrm>
          <a:off x="9359411" y="60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9923</xdr:rowOff>
    </xdr:from>
    <xdr:ext cx="534377" cy="259045"/>
    <xdr:sp macro="" textlink="">
      <xdr:nvSpPr>
        <xdr:cNvPr id="137" name="n_2mainValue【道路】&#10;一人当たり延長"/>
        <xdr:cNvSpPr txBox="1"/>
      </xdr:nvSpPr>
      <xdr:spPr>
        <a:xfrm>
          <a:off x="8483111" y="63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37101</xdr:rowOff>
    </xdr:from>
    <xdr:ext cx="534377" cy="259045"/>
    <xdr:sp macro="" textlink="">
      <xdr:nvSpPr>
        <xdr:cNvPr id="138" name="n_3mainValue【道路】&#10;一人当たり延長"/>
        <xdr:cNvSpPr txBox="1"/>
      </xdr:nvSpPr>
      <xdr:spPr>
        <a:xfrm>
          <a:off x="7594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6"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116078</xdr:rowOff>
    </xdr:from>
    <xdr:to>
      <xdr:col>10</xdr:col>
      <xdr:colOff>165100</xdr:colOff>
      <xdr:row>62</xdr:row>
      <xdr:rowOff>46228</xdr:rowOff>
    </xdr:to>
    <xdr:sp macro="" textlink="">
      <xdr:nvSpPr>
        <xdr:cNvPr id="170" name="フローチャート: 判断 169"/>
        <xdr:cNvSpPr/>
      </xdr:nvSpPr>
      <xdr:spPr>
        <a:xfrm>
          <a:off x="196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76" name="楕円 175"/>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37355</xdr:rowOff>
    </xdr:from>
    <xdr:ext cx="405111" cy="259045"/>
    <xdr:sp macro="" textlink="">
      <xdr:nvSpPr>
        <xdr:cNvPr id="177" name="【橋りょう・トンネル】&#10;有形固定資産減価償却率該当値テキスト"/>
        <xdr:cNvSpPr txBox="1"/>
      </xdr:nvSpPr>
      <xdr:spPr>
        <a:xfrm>
          <a:off x="4673600"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127508</xdr:rowOff>
    </xdr:from>
    <xdr:to>
      <xdr:col>20</xdr:col>
      <xdr:colOff>38100</xdr:colOff>
      <xdr:row>63</xdr:row>
      <xdr:rowOff>57658</xdr:rowOff>
    </xdr:to>
    <xdr:sp macro="" textlink="">
      <xdr:nvSpPr>
        <xdr:cNvPr id="178" name="楕円 177"/>
        <xdr:cNvSpPr/>
      </xdr:nvSpPr>
      <xdr:spPr>
        <a:xfrm>
          <a:off x="3746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109728</xdr:rowOff>
    </xdr:from>
    <xdr:to>
      <xdr:col>24</xdr:col>
      <xdr:colOff>63500</xdr:colOff>
      <xdr:row>63</xdr:row>
      <xdr:rowOff>6858</xdr:rowOff>
    </xdr:to>
    <xdr:cxnSp macro="">
      <xdr:nvCxnSpPr>
        <xdr:cNvPr id="179" name="直線コネクタ 178"/>
        <xdr:cNvCxnSpPr/>
      </xdr:nvCxnSpPr>
      <xdr:spPr>
        <a:xfrm flipV="1">
          <a:off x="3797300" y="10739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80" name="楕円 179"/>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xdr:rowOff>
    </xdr:from>
    <xdr:to>
      <xdr:col>19</xdr:col>
      <xdr:colOff>177800</xdr:colOff>
      <xdr:row>63</xdr:row>
      <xdr:rowOff>80010</xdr:rowOff>
    </xdr:to>
    <xdr:cxnSp macro="">
      <xdr:nvCxnSpPr>
        <xdr:cNvPr id="181" name="直線コネクタ 180"/>
        <xdr:cNvCxnSpPr/>
      </xdr:nvCxnSpPr>
      <xdr:spPr>
        <a:xfrm flipV="1">
          <a:off x="2908300" y="10808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106934</xdr:rowOff>
    </xdr:from>
    <xdr:to>
      <xdr:col>10</xdr:col>
      <xdr:colOff>165100</xdr:colOff>
      <xdr:row>64</xdr:row>
      <xdr:rowOff>37084</xdr:rowOff>
    </xdr:to>
    <xdr:sp macro="" textlink="">
      <xdr:nvSpPr>
        <xdr:cNvPr id="182" name="楕円 181"/>
        <xdr:cNvSpPr/>
      </xdr:nvSpPr>
      <xdr:spPr>
        <a:xfrm>
          <a:off x="1968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157734</xdr:rowOff>
    </xdr:to>
    <xdr:cxnSp macro="">
      <xdr:nvCxnSpPr>
        <xdr:cNvPr id="183" name="直線コネクタ 182"/>
        <xdr:cNvCxnSpPr/>
      </xdr:nvCxnSpPr>
      <xdr:spPr>
        <a:xfrm flipV="1">
          <a:off x="2019300" y="10881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4"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85"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62755</xdr:rowOff>
    </xdr:from>
    <xdr:ext cx="405111" cy="259045"/>
    <xdr:sp macro="" textlink="">
      <xdr:nvSpPr>
        <xdr:cNvPr id="186" name="n_3aveValue【橋りょう・トンネル】&#10;有形固定資産減価償却率"/>
        <xdr:cNvSpPr txBox="1"/>
      </xdr:nvSpPr>
      <xdr:spPr>
        <a:xfrm>
          <a:off x="1816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48785</xdr:rowOff>
    </xdr:from>
    <xdr:ext cx="405111" cy="259045"/>
    <xdr:sp macro="" textlink="">
      <xdr:nvSpPr>
        <xdr:cNvPr id="187" name="n_1mainValue【橋りょう・トンネル】&#10;有形固定資産減価償却率"/>
        <xdr:cNvSpPr txBox="1"/>
      </xdr:nvSpPr>
      <xdr:spPr>
        <a:xfrm>
          <a:off x="35820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188" name="n_2mainValue【橋りょう・トンネル】&#10;有形固定資産減価償却率"/>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28211</xdr:rowOff>
    </xdr:from>
    <xdr:ext cx="405111" cy="259045"/>
    <xdr:sp macro="" textlink="">
      <xdr:nvSpPr>
        <xdr:cNvPr id="189" name="n_3mainValue【橋りょう・トンネル】&#10;有形固定資産減価償却率"/>
        <xdr:cNvSpPr txBox="1"/>
      </xdr:nvSpPr>
      <xdr:spPr>
        <a:xfrm>
          <a:off x="18167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20"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69455</xdr:rowOff>
    </xdr:from>
    <xdr:to>
      <xdr:col>41</xdr:col>
      <xdr:colOff>101600</xdr:colOff>
      <xdr:row>63</xdr:row>
      <xdr:rowOff>171055</xdr:rowOff>
    </xdr:to>
    <xdr:sp macro="" textlink="">
      <xdr:nvSpPr>
        <xdr:cNvPr id="224" name="フローチャート: 判断 223"/>
        <xdr:cNvSpPr/>
      </xdr:nvSpPr>
      <xdr:spPr>
        <a:xfrm>
          <a:off x="7810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107827</xdr:rowOff>
    </xdr:from>
    <xdr:to>
      <xdr:col>55</xdr:col>
      <xdr:colOff>50800</xdr:colOff>
      <xdr:row>62</xdr:row>
      <xdr:rowOff>37977</xdr:rowOff>
    </xdr:to>
    <xdr:sp macro="" textlink="">
      <xdr:nvSpPr>
        <xdr:cNvPr id="230" name="楕円 229"/>
        <xdr:cNvSpPr/>
      </xdr:nvSpPr>
      <xdr:spPr>
        <a:xfrm>
          <a:off x="10426700" y="10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130704</xdr:rowOff>
    </xdr:from>
    <xdr:ext cx="599010" cy="259045"/>
    <xdr:sp macro="" textlink="">
      <xdr:nvSpPr>
        <xdr:cNvPr id="231" name="【橋りょう・トンネル】&#10;一人当たり有形固定資産（償却資産）額該当値テキスト"/>
        <xdr:cNvSpPr txBox="1"/>
      </xdr:nvSpPr>
      <xdr:spPr>
        <a:xfrm>
          <a:off x="10515600" y="1041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108234</xdr:rowOff>
    </xdr:from>
    <xdr:to>
      <xdr:col>50</xdr:col>
      <xdr:colOff>165100</xdr:colOff>
      <xdr:row>62</xdr:row>
      <xdr:rowOff>38384</xdr:rowOff>
    </xdr:to>
    <xdr:sp macro="" textlink="">
      <xdr:nvSpPr>
        <xdr:cNvPr id="232" name="楕円 231"/>
        <xdr:cNvSpPr/>
      </xdr:nvSpPr>
      <xdr:spPr>
        <a:xfrm>
          <a:off x="9588500" y="10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158627</xdr:rowOff>
    </xdr:from>
    <xdr:to>
      <xdr:col>55</xdr:col>
      <xdr:colOff>0</xdr:colOff>
      <xdr:row>61</xdr:row>
      <xdr:rowOff>159034</xdr:rowOff>
    </xdr:to>
    <xdr:cxnSp macro="">
      <xdr:nvCxnSpPr>
        <xdr:cNvPr id="233" name="直線コネクタ 232"/>
        <xdr:cNvCxnSpPr/>
      </xdr:nvCxnSpPr>
      <xdr:spPr>
        <a:xfrm flipV="1">
          <a:off x="9639300" y="10617077"/>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108196</xdr:rowOff>
    </xdr:from>
    <xdr:to>
      <xdr:col>46</xdr:col>
      <xdr:colOff>38100</xdr:colOff>
      <xdr:row>62</xdr:row>
      <xdr:rowOff>38346</xdr:rowOff>
    </xdr:to>
    <xdr:sp macro="" textlink="">
      <xdr:nvSpPr>
        <xdr:cNvPr id="234" name="楕円 233"/>
        <xdr:cNvSpPr/>
      </xdr:nvSpPr>
      <xdr:spPr>
        <a:xfrm>
          <a:off x="8699500" y="10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158996</xdr:rowOff>
    </xdr:from>
    <xdr:to>
      <xdr:col>50</xdr:col>
      <xdr:colOff>114300</xdr:colOff>
      <xdr:row>61</xdr:row>
      <xdr:rowOff>159034</xdr:rowOff>
    </xdr:to>
    <xdr:cxnSp macro="">
      <xdr:nvCxnSpPr>
        <xdr:cNvPr id="235" name="直線コネクタ 234"/>
        <xdr:cNvCxnSpPr/>
      </xdr:nvCxnSpPr>
      <xdr:spPr>
        <a:xfrm>
          <a:off x="8750300" y="106174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108934</xdr:rowOff>
    </xdr:from>
    <xdr:to>
      <xdr:col>41</xdr:col>
      <xdr:colOff>101600</xdr:colOff>
      <xdr:row>62</xdr:row>
      <xdr:rowOff>39084</xdr:rowOff>
    </xdr:to>
    <xdr:sp macro="" textlink="">
      <xdr:nvSpPr>
        <xdr:cNvPr id="236" name="楕円 235"/>
        <xdr:cNvSpPr/>
      </xdr:nvSpPr>
      <xdr:spPr>
        <a:xfrm>
          <a:off x="7810500" y="10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158996</xdr:rowOff>
    </xdr:from>
    <xdr:to>
      <xdr:col>45</xdr:col>
      <xdr:colOff>177800</xdr:colOff>
      <xdr:row>61</xdr:row>
      <xdr:rowOff>159734</xdr:rowOff>
    </xdr:to>
    <xdr:cxnSp macro="">
      <xdr:nvCxnSpPr>
        <xdr:cNvPr id="237" name="直線コネクタ 236"/>
        <xdr:cNvCxnSpPr/>
      </xdr:nvCxnSpPr>
      <xdr:spPr>
        <a:xfrm flipV="1">
          <a:off x="7861300" y="1061744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38"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39"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162182</xdr:rowOff>
    </xdr:from>
    <xdr:ext cx="599010" cy="259045"/>
    <xdr:sp macro="" textlink="">
      <xdr:nvSpPr>
        <xdr:cNvPr id="240" name="n_3aveValue【橋りょう・トンネル】&#10;一人当たり有形固定資産（償却資産）額"/>
        <xdr:cNvSpPr txBox="1"/>
      </xdr:nvSpPr>
      <xdr:spPr>
        <a:xfrm>
          <a:off x="7561795" y="109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54911</xdr:rowOff>
    </xdr:from>
    <xdr:ext cx="599010" cy="259045"/>
    <xdr:sp macro="" textlink="">
      <xdr:nvSpPr>
        <xdr:cNvPr id="241" name="n_1mainValue【橋りょう・トンネル】&#10;一人当たり有形固定資産（償却資産）額"/>
        <xdr:cNvSpPr txBox="1"/>
      </xdr:nvSpPr>
      <xdr:spPr>
        <a:xfrm>
          <a:off x="9327095" y="103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54873</xdr:rowOff>
    </xdr:from>
    <xdr:ext cx="599010" cy="259045"/>
    <xdr:sp macro="" textlink="">
      <xdr:nvSpPr>
        <xdr:cNvPr id="242" name="n_2mainValue【橋りょう・トンネル】&#10;一人当たり有形固定資産（償却資産）額"/>
        <xdr:cNvSpPr txBox="1"/>
      </xdr:nvSpPr>
      <xdr:spPr>
        <a:xfrm>
          <a:off x="8450795" y="103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55611</xdr:rowOff>
    </xdr:from>
    <xdr:ext cx="599010" cy="259045"/>
    <xdr:sp macro="" textlink="">
      <xdr:nvSpPr>
        <xdr:cNvPr id="243" name="n_3mainValue【橋りょう・トンネル】&#10;一人当たり有形固定資産（償却資産）額"/>
        <xdr:cNvSpPr txBox="1"/>
      </xdr:nvSpPr>
      <xdr:spPr>
        <a:xfrm>
          <a:off x="7561795" y="103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68" name="直線コネクタ 267"/>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9"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70" name="直線コネクタ 26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71"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72" name="直線コネクタ 271"/>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73" name="【公営住宅】&#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4" name="フローチャート: 判断 273"/>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75" name="フローチャート: 判断 274"/>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フローチャート: 判断 275"/>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77" name="フローチャート: 判断 276"/>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3" name="楕円 282"/>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4"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85" name="楕円 284"/>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64770</xdr:rowOff>
    </xdr:to>
    <xdr:cxnSp macro="">
      <xdr:nvCxnSpPr>
        <xdr:cNvPr id="286" name="直線コネクタ 285"/>
        <xdr:cNvCxnSpPr/>
      </xdr:nvCxnSpPr>
      <xdr:spPr>
        <a:xfrm flipV="1">
          <a:off x="3797300" y="143522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287" name="楕円 286"/>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84</xdr:row>
      <xdr:rowOff>64770</xdr:rowOff>
    </xdr:to>
    <xdr:cxnSp macro="">
      <xdr:nvCxnSpPr>
        <xdr:cNvPr id="288" name="直線コネクタ 287"/>
        <xdr:cNvCxnSpPr/>
      </xdr:nvCxnSpPr>
      <xdr:spPr>
        <a:xfrm>
          <a:off x="2908300" y="13540739"/>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89" name="楕円 288"/>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167639</xdr:rowOff>
    </xdr:from>
    <xdr:to>
      <xdr:col>15</xdr:col>
      <xdr:colOff>50800</xdr:colOff>
      <xdr:row>79</xdr:row>
      <xdr:rowOff>72389</xdr:rowOff>
    </xdr:to>
    <xdr:cxnSp macro="">
      <xdr:nvCxnSpPr>
        <xdr:cNvPr id="290" name="直線コネクタ 289"/>
        <xdr:cNvCxnSpPr/>
      </xdr:nvCxnSpPr>
      <xdr:spPr>
        <a:xfrm flipV="1">
          <a:off x="2019300" y="13540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91"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92"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93" name="n_3ave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294" name="n_1mainValue【公営住宅】&#10;有形固定資産減価償却率"/>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295" name="n_2mainValue【公営住宅】&#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96"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0" name="直線コネクタ 31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2" name="直線コネクタ 32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4" name="直線コネクタ 32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25"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6" name="フローチャート: 判断 32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7" name="フローチャート: 判断 32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28" name="フローチャート: 判断 32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25400</xdr:rowOff>
    </xdr:from>
    <xdr:to>
      <xdr:col>41</xdr:col>
      <xdr:colOff>101600</xdr:colOff>
      <xdr:row>83</xdr:row>
      <xdr:rowOff>127000</xdr:rowOff>
    </xdr:to>
    <xdr:sp macro="" textlink="">
      <xdr:nvSpPr>
        <xdr:cNvPr id="329" name="フローチャート: 判断 328"/>
        <xdr:cNvSpPr/>
      </xdr:nvSpPr>
      <xdr:spPr>
        <a:xfrm>
          <a:off x="781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35" name="楕円 334"/>
        <xdr:cNvSpPr/>
      </xdr:nvSpPr>
      <xdr:spPr>
        <a:xfrm>
          <a:off x="10426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162577</xdr:rowOff>
    </xdr:from>
    <xdr:ext cx="469744" cy="259045"/>
    <xdr:sp macro="" textlink="">
      <xdr:nvSpPr>
        <xdr:cNvPr id="336" name="【公営住宅】&#10;一人当たり面積該当値テキスト"/>
        <xdr:cNvSpPr txBox="1"/>
      </xdr:nvSpPr>
      <xdr:spPr>
        <a:xfrm>
          <a:off x="105156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123189</xdr:rowOff>
    </xdr:from>
    <xdr:to>
      <xdr:col>50</xdr:col>
      <xdr:colOff>165100</xdr:colOff>
      <xdr:row>82</xdr:row>
      <xdr:rowOff>53339</xdr:rowOff>
    </xdr:to>
    <xdr:sp macro="" textlink="">
      <xdr:nvSpPr>
        <xdr:cNvPr id="337" name="楕円 336"/>
        <xdr:cNvSpPr/>
      </xdr:nvSpPr>
      <xdr:spPr>
        <a:xfrm>
          <a:off x="95885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2539</xdr:rowOff>
    </xdr:from>
    <xdr:to>
      <xdr:col>55</xdr:col>
      <xdr:colOff>0</xdr:colOff>
      <xdr:row>82</xdr:row>
      <xdr:rowOff>19050</xdr:rowOff>
    </xdr:to>
    <xdr:cxnSp macro="">
      <xdr:nvCxnSpPr>
        <xdr:cNvPr id="338" name="直線コネクタ 337"/>
        <xdr:cNvCxnSpPr/>
      </xdr:nvCxnSpPr>
      <xdr:spPr>
        <a:xfrm>
          <a:off x="9639300" y="140614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39" name="楕円 338"/>
        <xdr:cNvSpPr/>
      </xdr:nvSpPr>
      <xdr:spPr>
        <a:xfrm>
          <a:off x="869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82</xdr:row>
      <xdr:rowOff>2539</xdr:rowOff>
    </xdr:to>
    <xdr:cxnSp macro="">
      <xdr:nvCxnSpPr>
        <xdr:cNvPr id="340" name="直線コネクタ 339"/>
        <xdr:cNvCxnSpPr/>
      </xdr:nvCxnSpPr>
      <xdr:spPr>
        <a:xfrm>
          <a:off x="8750300" y="14036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99061</xdr:rowOff>
    </xdr:from>
    <xdr:to>
      <xdr:col>41</xdr:col>
      <xdr:colOff>101600</xdr:colOff>
      <xdr:row>82</xdr:row>
      <xdr:rowOff>29211</xdr:rowOff>
    </xdr:to>
    <xdr:sp macro="" textlink="">
      <xdr:nvSpPr>
        <xdr:cNvPr id="341" name="楕円 340"/>
        <xdr:cNvSpPr/>
      </xdr:nvSpPr>
      <xdr:spPr>
        <a:xfrm>
          <a:off x="7810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81</xdr:row>
      <xdr:rowOff>149861</xdr:rowOff>
    </xdr:to>
    <xdr:cxnSp macro="">
      <xdr:nvCxnSpPr>
        <xdr:cNvPr id="342" name="直線コネクタ 341"/>
        <xdr:cNvCxnSpPr/>
      </xdr:nvCxnSpPr>
      <xdr:spPr>
        <a:xfrm flipV="1">
          <a:off x="7861300" y="14036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43"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44"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118127</xdr:rowOff>
    </xdr:from>
    <xdr:ext cx="469744" cy="259045"/>
    <xdr:sp macro="" textlink="">
      <xdr:nvSpPr>
        <xdr:cNvPr id="345" name="n_3aveValue【公営住宅】&#10;一人当たり面積"/>
        <xdr:cNvSpPr txBox="1"/>
      </xdr:nvSpPr>
      <xdr:spPr>
        <a:xfrm>
          <a:off x="7626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69866</xdr:rowOff>
    </xdr:from>
    <xdr:ext cx="469744" cy="259045"/>
    <xdr:sp macro="" textlink="">
      <xdr:nvSpPr>
        <xdr:cNvPr id="346" name="n_1mainValue【公営住宅】&#10;一人当たり面積"/>
        <xdr:cNvSpPr txBox="1"/>
      </xdr:nvSpPr>
      <xdr:spPr>
        <a:xfrm>
          <a:off x="9391727" y="137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47" name="n_2mainValue【公営住宅】&#10;一人当たり面積"/>
        <xdr:cNvSpPr txBox="1"/>
      </xdr:nvSpPr>
      <xdr:spPr>
        <a:xfrm>
          <a:off x="8515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45738</xdr:rowOff>
    </xdr:from>
    <xdr:ext cx="469744" cy="259045"/>
    <xdr:sp macro="" textlink="">
      <xdr:nvSpPr>
        <xdr:cNvPr id="348" name="n_3mainValue【公営住宅】&#10;一人当たり面積"/>
        <xdr:cNvSpPr txBox="1"/>
      </xdr:nvSpPr>
      <xdr:spPr>
        <a:xfrm>
          <a:off x="7626427"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0" name="テキスト ボックス 35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72" name="直線コネクタ 371"/>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73"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74" name="直線コネクタ 373"/>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75"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76" name="直線コネクタ 375"/>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157497</xdr:rowOff>
    </xdr:from>
    <xdr:ext cx="405111" cy="259045"/>
    <xdr:sp macro="" textlink="">
      <xdr:nvSpPr>
        <xdr:cNvPr id="377" name="【港湾・漁港】&#10;有形固定資産減価償却率平均値テキスト"/>
        <xdr:cNvSpPr txBox="1"/>
      </xdr:nvSpPr>
      <xdr:spPr>
        <a:xfrm>
          <a:off x="4673600" y="1695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78" name="フローチャート: 判断 377"/>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79" name="フローチャート: 判断 378"/>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80" name="フローチャート: 判断 379"/>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386" name="楕円 385"/>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387" name="【港湾・漁港】&#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88" name="楕円 387"/>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89536</xdr:rowOff>
    </xdr:from>
    <xdr:to>
      <xdr:col>24</xdr:col>
      <xdr:colOff>63500</xdr:colOff>
      <xdr:row>105</xdr:row>
      <xdr:rowOff>135255</xdr:rowOff>
    </xdr:to>
    <xdr:cxnSp macro="">
      <xdr:nvCxnSpPr>
        <xdr:cNvPr id="389" name="直線コネクタ 388"/>
        <xdr:cNvCxnSpPr/>
      </xdr:nvCxnSpPr>
      <xdr:spPr>
        <a:xfrm flipV="1">
          <a:off x="3797300" y="180917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126364</xdr:rowOff>
    </xdr:from>
    <xdr:to>
      <xdr:col>15</xdr:col>
      <xdr:colOff>101600</xdr:colOff>
      <xdr:row>106</xdr:row>
      <xdr:rowOff>56514</xdr:rowOff>
    </xdr:to>
    <xdr:sp macro="" textlink="">
      <xdr:nvSpPr>
        <xdr:cNvPr id="390" name="楕円 389"/>
        <xdr:cNvSpPr/>
      </xdr:nvSpPr>
      <xdr:spPr>
        <a:xfrm>
          <a:off x="2857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135255</xdr:rowOff>
    </xdr:from>
    <xdr:to>
      <xdr:col>19</xdr:col>
      <xdr:colOff>177800</xdr:colOff>
      <xdr:row>106</xdr:row>
      <xdr:rowOff>5714</xdr:rowOff>
    </xdr:to>
    <xdr:cxnSp macro="">
      <xdr:nvCxnSpPr>
        <xdr:cNvPr id="391" name="直線コネクタ 390"/>
        <xdr:cNvCxnSpPr/>
      </xdr:nvCxnSpPr>
      <xdr:spPr>
        <a:xfrm flipV="1">
          <a:off x="2908300" y="18137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166370</xdr:rowOff>
    </xdr:from>
    <xdr:to>
      <xdr:col>10</xdr:col>
      <xdr:colOff>165100</xdr:colOff>
      <xdr:row>106</xdr:row>
      <xdr:rowOff>96520</xdr:rowOff>
    </xdr:to>
    <xdr:sp macro="" textlink="">
      <xdr:nvSpPr>
        <xdr:cNvPr id="392" name="楕円 391"/>
        <xdr:cNvSpPr/>
      </xdr:nvSpPr>
      <xdr:spPr>
        <a:xfrm>
          <a:off x="196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5714</xdr:rowOff>
    </xdr:from>
    <xdr:to>
      <xdr:col>15</xdr:col>
      <xdr:colOff>50800</xdr:colOff>
      <xdr:row>106</xdr:row>
      <xdr:rowOff>45720</xdr:rowOff>
    </xdr:to>
    <xdr:cxnSp macro="">
      <xdr:nvCxnSpPr>
        <xdr:cNvPr id="393" name="直線コネクタ 392"/>
        <xdr:cNvCxnSpPr/>
      </xdr:nvCxnSpPr>
      <xdr:spPr>
        <a:xfrm flipV="1">
          <a:off x="2019300" y="1817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94"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95"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5732</xdr:rowOff>
    </xdr:from>
    <xdr:ext cx="405111" cy="259045"/>
    <xdr:sp macro="" textlink="">
      <xdr:nvSpPr>
        <xdr:cNvPr id="396" name="n_1mainValue【港湾・漁港】&#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47641</xdr:rowOff>
    </xdr:from>
    <xdr:ext cx="405111" cy="259045"/>
    <xdr:sp macro="" textlink="">
      <xdr:nvSpPr>
        <xdr:cNvPr id="397" name="n_2mainValue【港湾・漁港】&#10;有形固定資産減価償却率"/>
        <xdr:cNvSpPr txBox="1"/>
      </xdr:nvSpPr>
      <xdr:spPr>
        <a:xfrm>
          <a:off x="2705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113047</xdr:rowOff>
    </xdr:from>
    <xdr:ext cx="405111" cy="259045"/>
    <xdr:sp macro="" textlink="">
      <xdr:nvSpPr>
        <xdr:cNvPr id="398" name="n_3mainValue【港湾・漁港】&#10;有形固定資産減価償却率"/>
        <xdr:cNvSpPr txBox="1"/>
      </xdr:nvSpPr>
      <xdr:spPr>
        <a:xfrm>
          <a:off x="1816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2" name="テキスト ボックス 41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22" name="直線コネクタ 421"/>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23"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24" name="直線コネクタ 423"/>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25"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26" name="直線コネクタ 425"/>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135800</xdr:rowOff>
    </xdr:from>
    <xdr:ext cx="534377" cy="259045"/>
    <xdr:sp macro="" textlink="">
      <xdr:nvSpPr>
        <xdr:cNvPr id="427" name="【港湾・漁港】&#10;一人当たり有形固定資産（償却資産）額平均値テキスト"/>
        <xdr:cNvSpPr txBox="1"/>
      </xdr:nvSpPr>
      <xdr:spPr>
        <a:xfrm>
          <a:off x="10515600" y="1813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28" name="フローチャート: 判断 427"/>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29" name="フローチャート: 判断 428"/>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30" name="フローチャート: 判断 429"/>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81719</xdr:rowOff>
    </xdr:from>
    <xdr:to>
      <xdr:col>55</xdr:col>
      <xdr:colOff>50800</xdr:colOff>
      <xdr:row>109</xdr:row>
      <xdr:rowOff>11869</xdr:rowOff>
    </xdr:to>
    <xdr:sp macro="" textlink="">
      <xdr:nvSpPr>
        <xdr:cNvPr id="436" name="楕円 435"/>
        <xdr:cNvSpPr/>
      </xdr:nvSpPr>
      <xdr:spPr>
        <a:xfrm>
          <a:off x="10426700" y="185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168096</xdr:rowOff>
    </xdr:from>
    <xdr:ext cx="469744" cy="259045"/>
    <xdr:sp macro="" textlink="">
      <xdr:nvSpPr>
        <xdr:cNvPr id="437" name="【港湾・漁港】&#10;一人当たり有形固定資産（償却資産）額該当値テキスト"/>
        <xdr:cNvSpPr txBox="1"/>
      </xdr:nvSpPr>
      <xdr:spPr>
        <a:xfrm>
          <a:off x="10515600" y="1851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81834</xdr:rowOff>
    </xdr:from>
    <xdr:to>
      <xdr:col>50</xdr:col>
      <xdr:colOff>165100</xdr:colOff>
      <xdr:row>109</xdr:row>
      <xdr:rowOff>11984</xdr:rowOff>
    </xdr:to>
    <xdr:sp macro="" textlink="">
      <xdr:nvSpPr>
        <xdr:cNvPr id="438" name="楕円 437"/>
        <xdr:cNvSpPr/>
      </xdr:nvSpPr>
      <xdr:spPr>
        <a:xfrm>
          <a:off x="9588500" y="185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132519</xdr:rowOff>
    </xdr:from>
    <xdr:to>
      <xdr:col>55</xdr:col>
      <xdr:colOff>0</xdr:colOff>
      <xdr:row>108</xdr:row>
      <xdr:rowOff>132634</xdr:rowOff>
    </xdr:to>
    <xdr:cxnSp macro="">
      <xdr:nvCxnSpPr>
        <xdr:cNvPr id="439" name="直線コネクタ 438"/>
        <xdr:cNvCxnSpPr/>
      </xdr:nvCxnSpPr>
      <xdr:spPr>
        <a:xfrm flipV="1">
          <a:off x="9639300" y="1864911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82184</xdr:rowOff>
    </xdr:from>
    <xdr:to>
      <xdr:col>46</xdr:col>
      <xdr:colOff>38100</xdr:colOff>
      <xdr:row>109</xdr:row>
      <xdr:rowOff>12334</xdr:rowOff>
    </xdr:to>
    <xdr:sp macro="" textlink="">
      <xdr:nvSpPr>
        <xdr:cNvPr id="440" name="楕円 439"/>
        <xdr:cNvSpPr/>
      </xdr:nvSpPr>
      <xdr:spPr>
        <a:xfrm>
          <a:off x="8699500" y="185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132634</xdr:rowOff>
    </xdr:from>
    <xdr:to>
      <xdr:col>50</xdr:col>
      <xdr:colOff>114300</xdr:colOff>
      <xdr:row>108</xdr:row>
      <xdr:rowOff>132984</xdr:rowOff>
    </xdr:to>
    <xdr:cxnSp macro="">
      <xdr:nvCxnSpPr>
        <xdr:cNvPr id="441" name="直線コネクタ 440"/>
        <xdr:cNvCxnSpPr/>
      </xdr:nvCxnSpPr>
      <xdr:spPr>
        <a:xfrm flipV="1">
          <a:off x="8750300" y="1864923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82603</xdr:rowOff>
    </xdr:from>
    <xdr:to>
      <xdr:col>41</xdr:col>
      <xdr:colOff>101600</xdr:colOff>
      <xdr:row>109</xdr:row>
      <xdr:rowOff>12753</xdr:rowOff>
    </xdr:to>
    <xdr:sp macro="" textlink="">
      <xdr:nvSpPr>
        <xdr:cNvPr id="442" name="楕円 441"/>
        <xdr:cNvSpPr/>
      </xdr:nvSpPr>
      <xdr:spPr>
        <a:xfrm>
          <a:off x="7810500" y="185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132984</xdr:rowOff>
    </xdr:from>
    <xdr:to>
      <xdr:col>45</xdr:col>
      <xdr:colOff>177800</xdr:colOff>
      <xdr:row>108</xdr:row>
      <xdr:rowOff>133403</xdr:rowOff>
    </xdr:to>
    <xdr:cxnSp macro="">
      <xdr:nvCxnSpPr>
        <xdr:cNvPr id="443" name="直線コネクタ 442"/>
        <xdr:cNvCxnSpPr/>
      </xdr:nvCxnSpPr>
      <xdr:spPr>
        <a:xfrm flipV="1">
          <a:off x="7861300" y="1864958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164323</xdr:rowOff>
    </xdr:from>
    <xdr:ext cx="534377" cy="259045"/>
    <xdr:sp macro="" textlink="">
      <xdr:nvSpPr>
        <xdr:cNvPr id="444" name="n_1aveValue【港湾・漁港】&#10;一人当たり有形固定資産（償却資産）額"/>
        <xdr:cNvSpPr txBox="1"/>
      </xdr:nvSpPr>
      <xdr:spPr>
        <a:xfrm>
          <a:off x="93594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43232</xdr:rowOff>
    </xdr:from>
    <xdr:ext cx="534377" cy="259045"/>
    <xdr:sp macro="" textlink="">
      <xdr:nvSpPr>
        <xdr:cNvPr id="445" name="n_2aveValue【港湾・漁港】&#10;一人当たり有形固定資産（償却資産）額"/>
        <xdr:cNvSpPr txBox="1"/>
      </xdr:nvSpPr>
      <xdr:spPr>
        <a:xfrm>
          <a:off x="8483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3111</xdr:rowOff>
    </xdr:from>
    <xdr:ext cx="469744" cy="259045"/>
    <xdr:sp macro="" textlink="">
      <xdr:nvSpPr>
        <xdr:cNvPr id="446" name="n_1mainValue【港湾・漁港】&#10;一人当たり有形固定資産（償却資産）額"/>
        <xdr:cNvSpPr txBox="1"/>
      </xdr:nvSpPr>
      <xdr:spPr>
        <a:xfrm>
          <a:off x="9391728" y="186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3461</xdr:rowOff>
    </xdr:from>
    <xdr:ext cx="469744" cy="259045"/>
    <xdr:sp macro="" textlink="">
      <xdr:nvSpPr>
        <xdr:cNvPr id="447" name="n_2mainValue【港湾・漁港】&#10;一人当たり有形固定資産（償却資産）額"/>
        <xdr:cNvSpPr txBox="1"/>
      </xdr:nvSpPr>
      <xdr:spPr>
        <a:xfrm>
          <a:off x="8515428" y="186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29280</xdr:rowOff>
    </xdr:from>
    <xdr:ext cx="469744" cy="259045"/>
    <xdr:sp macro="" textlink="">
      <xdr:nvSpPr>
        <xdr:cNvPr id="448" name="n_3mainValue【港湾・漁港】&#10;一人当たり有形固定資産（償却資産）額"/>
        <xdr:cNvSpPr txBox="1"/>
      </xdr:nvSpPr>
      <xdr:spPr>
        <a:xfrm>
          <a:off x="7626428" y="1837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0" name="直線コネクタ 4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1" name="テキスト ボックス 4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2" name="直線コネクタ 4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3" name="テキスト ボックス 4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4" name="直線コネクタ 4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5" name="テキスト ボックス 4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6" name="直線コネクタ 4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7" name="テキスト ボックス 4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71" name="直線コネクタ 470"/>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7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73" name="直線コネクタ 47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74"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75" name="直線コネクタ 47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76"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77" name="フローチャート: 判断 476"/>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78" name="フローチャート: 判断 477"/>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79" name="フローチャート: 判断 478"/>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80" name="フローチャート: 判断 479"/>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86" name="楕円 485"/>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66565</xdr:rowOff>
    </xdr:from>
    <xdr:ext cx="405111" cy="259045"/>
    <xdr:sp macro="" textlink="">
      <xdr:nvSpPr>
        <xdr:cNvPr id="487" name="【認定こども園・幼稚園・保育所】&#10;有形固定資産減価償却率該当値テキスト"/>
        <xdr:cNvSpPr txBox="1"/>
      </xdr:nvSpPr>
      <xdr:spPr>
        <a:xfrm>
          <a:off x="16357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88" name="楕円 487"/>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94488</xdr:rowOff>
    </xdr:from>
    <xdr:to>
      <xdr:col>85</xdr:col>
      <xdr:colOff>127000</xdr:colOff>
      <xdr:row>35</xdr:row>
      <xdr:rowOff>133350</xdr:rowOff>
    </xdr:to>
    <xdr:cxnSp macro="">
      <xdr:nvCxnSpPr>
        <xdr:cNvPr id="489" name="直線コネクタ 488"/>
        <xdr:cNvCxnSpPr/>
      </xdr:nvCxnSpPr>
      <xdr:spPr>
        <a:xfrm flipV="1">
          <a:off x="15481300" y="60952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112268</xdr:rowOff>
    </xdr:from>
    <xdr:to>
      <xdr:col>76</xdr:col>
      <xdr:colOff>165100</xdr:colOff>
      <xdr:row>36</xdr:row>
      <xdr:rowOff>42418</xdr:rowOff>
    </xdr:to>
    <xdr:sp macro="" textlink="">
      <xdr:nvSpPr>
        <xdr:cNvPr id="490" name="楕円 489"/>
        <xdr:cNvSpPr/>
      </xdr:nvSpPr>
      <xdr:spPr>
        <a:xfrm>
          <a:off x="14541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163068</xdr:rowOff>
    </xdr:to>
    <xdr:cxnSp macro="">
      <xdr:nvCxnSpPr>
        <xdr:cNvPr id="491" name="直線コネクタ 490"/>
        <xdr:cNvCxnSpPr/>
      </xdr:nvCxnSpPr>
      <xdr:spPr>
        <a:xfrm flipV="1">
          <a:off x="14592300" y="61341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92" name="楕円 491"/>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163068</xdr:rowOff>
    </xdr:from>
    <xdr:to>
      <xdr:col>76</xdr:col>
      <xdr:colOff>114300</xdr:colOff>
      <xdr:row>36</xdr:row>
      <xdr:rowOff>30480</xdr:rowOff>
    </xdr:to>
    <xdr:cxnSp macro="">
      <xdr:nvCxnSpPr>
        <xdr:cNvPr id="493" name="直線コネクタ 492"/>
        <xdr:cNvCxnSpPr/>
      </xdr:nvCxnSpPr>
      <xdr:spPr>
        <a:xfrm flipV="1">
          <a:off x="13703300" y="61638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94"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95"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96" name="n_3aveValue【認定こども園・幼稚園・保育所】&#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97"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58945</xdr:rowOff>
    </xdr:from>
    <xdr:ext cx="405111" cy="259045"/>
    <xdr:sp macro="" textlink="">
      <xdr:nvSpPr>
        <xdr:cNvPr id="498" name="n_2mainValue【認定こども園・幼稚園・保育所】&#10;有形固定資産減価償却率"/>
        <xdr:cNvSpPr txBox="1"/>
      </xdr:nvSpPr>
      <xdr:spPr>
        <a:xfrm>
          <a:off x="14389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99"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10" name="テキスト ボックス 50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2" name="テキスト ボックス 51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4" name="テキスト ボックス 51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6" name="テキスト ボックス 51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8" name="テキスト ボックス 51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0" name="テキスト ボックス 51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524" name="直線コネクタ 523"/>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2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26" name="直線コネクタ 52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27"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28" name="直線コネクタ 527"/>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529"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30" name="フローチャート: 判断 529"/>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31" name="フローチャート: 判断 530"/>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32" name="フローチャート: 判断 531"/>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158750</xdr:rowOff>
    </xdr:from>
    <xdr:to>
      <xdr:col>102</xdr:col>
      <xdr:colOff>165100</xdr:colOff>
      <xdr:row>42</xdr:row>
      <xdr:rowOff>88900</xdr:rowOff>
    </xdr:to>
    <xdr:sp macro="" textlink="">
      <xdr:nvSpPr>
        <xdr:cNvPr id="533" name="フローチャート: 判断 532"/>
        <xdr:cNvSpPr/>
      </xdr:nvSpPr>
      <xdr:spPr>
        <a:xfrm>
          <a:off x="19494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539" name="楕円 538"/>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540" name="【認定こども園・幼稚園・保育所】&#10;一人当たり面積該当値テキスト"/>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541" name="楕円 540"/>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125730</xdr:rowOff>
    </xdr:to>
    <xdr:cxnSp macro="">
      <xdr:nvCxnSpPr>
        <xdr:cNvPr id="542" name="直線コネクタ 541"/>
        <xdr:cNvCxnSpPr/>
      </xdr:nvCxnSpPr>
      <xdr:spPr>
        <a:xfrm>
          <a:off x="21323300" y="646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543" name="楕円 542"/>
        <xdr:cNvSpPr/>
      </xdr:nvSpPr>
      <xdr:spPr>
        <a:xfrm>
          <a:off x="2038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544" name="直線コネクタ 543"/>
        <xdr:cNvCxnSpPr/>
      </xdr:nvCxnSpPr>
      <xdr:spPr>
        <a:xfrm>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545" name="楕円 544"/>
        <xdr:cNvSpPr/>
      </xdr:nvSpPr>
      <xdr:spPr>
        <a:xfrm>
          <a:off x="19494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125730</xdr:rowOff>
    </xdr:to>
    <xdr:cxnSp macro="">
      <xdr:nvCxnSpPr>
        <xdr:cNvPr id="546" name="直線コネクタ 545"/>
        <xdr:cNvCxnSpPr/>
      </xdr:nvCxnSpPr>
      <xdr:spPr>
        <a:xfrm flipV="1">
          <a:off x="19545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47"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48"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80027</xdr:rowOff>
    </xdr:from>
    <xdr:ext cx="469744" cy="259045"/>
    <xdr:sp macro="" textlink="">
      <xdr:nvSpPr>
        <xdr:cNvPr id="549" name="n_3aveValue【認定こども園・幼稚園・保育所】&#10;一人当たり面積"/>
        <xdr:cNvSpPr txBox="1"/>
      </xdr:nvSpPr>
      <xdr:spPr>
        <a:xfrm>
          <a:off x="19310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550" name="n_1mainValue【認定こども園・幼稚園・保育所】&#10;一人当たり面積"/>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160037</xdr:rowOff>
    </xdr:from>
    <xdr:ext cx="469744" cy="259045"/>
    <xdr:sp macro="" textlink="">
      <xdr:nvSpPr>
        <xdr:cNvPr id="551" name="n_2mainValue【認定こども園・幼稚園・保育所】&#10;一人当たり面積"/>
        <xdr:cNvSpPr txBox="1"/>
      </xdr:nvSpPr>
      <xdr:spPr>
        <a:xfrm>
          <a:off x="201994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552" name="n_3mainValue【認定こども園・幼稚園・保育所】&#10;一人当たり面積"/>
        <xdr:cNvSpPr txBox="1"/>
      </xdr:nvSpPr>
      <xdr:spPr>
        <a:xfrm>
          <a:off x="19310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77" name="直線コネクタ 57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7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79" name="直線コネクタ 57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8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81" name="直線コネクタ 58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82"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3" name="フローチャート: 判断 58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84" name="フローチャート: 判断 5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85" name="フローチャート: 判断 58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86" name="フローチャート: 判断 585"/>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2" name="楕円 591"/>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93"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94" name="楕円 593"/>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30480</xdr:rowOff>
    </xdr:to>
    <xdr:cxnSp macro="">
      <xdr:nvCxnSpPr>
        <xdr:cNvPr id="595" name="直線コネクタ 594"/>
        <xdr:cNvCxnSpPr/>
      </xdr:nvCxnSpPr>
      <xdr:spPr>
        <a:xfrm flipV="1">
          <a:off x="15481300" y="10309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96" name="楕円 595"/>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60960</xdr:rowOff>
    </xdr:to>
    <xdr:cxnSp macro="">
      <xdr:nvCxnSpPr>
        <xdr:cNvPr id="597" name="直線コネクタ 596"/>
        <xdr:cNvCxnSpPr/>
      </xdr:nvCxnSpPr>
      <xdr:spPr>
        <a:xfrm flipV="1">
          <a:off x="14592300" y="1031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98" name="楕円 597"/>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60960</xdr:rowOff>
    </xdr:to>
    <xdr:cxnSp macro="">
      <xdr:nvCxnSpPr>
        <xdr:cNvPr id="599" name="直線コネクタ 598"/>
        <xdr:cNvCxnSpPr/>
      </xdr:nvCxnSpPr>
      <xdr:spPr>
        <a:xfrm>
          <a:off x="13703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600"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01"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02" name="n_3ave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603" name="n_1main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604"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605" name="n_3mainValue【学校施設】&#10;有形固定資産減価償却率"/>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17" name="直線コネクタ 61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18" name="テキスト ボックス 61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9" name="直線コネクタ 61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0" name="テキスト ボックス 61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1" name="直線コネクタ 62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2" name="テキスト ボックス 62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25" name="直線コネクタ 62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26" name="テキスト ボックス 62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8" name="テキスト ボックス 6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29" name="直線コネクタ 62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0" name="テキスト ボックス 62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34" name="直線コネクタ 633"/>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35"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36" name="直線コネクタ 635"/>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37"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38" name="直線コネクタ 637"/>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639"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40" name="フローチャート: 判断 639"/>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41" name="フローチャート: 判断 640"/>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42" name="フローチャート: 判断 641"/>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643" name="フローチャート: 判断 642"/>
        <xdr:cNvSpPr/>
      </xdr:nvSpPr>
      <xdr:spPr>
        <a:xfrm>
          <a:off x="19494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157797</xdr:rowOff>
    </xdr:from>
    <xdr:to>
      <xdr:col>116</xdr:col>
      <xdr:colOff>114300</xdr:colOff>
      <xdr:row>59</xdr:row>
      <xdr:rowOff>87947</xdr:rowOff>
    </xdr:to>
    <xdr:sp macro="" textlink="">
      <xdr:nvSpPr>
        <xdr:cNvPr id="649" name="楕円 648"/>
        <xdr:cNvSpPr/>
      </xdr:nvSpPr>
      <xdr:spPr>
        <a:xfrm>
          <a:off x="221107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9224</xdr:rowOff>
    </xdr:from>
    <xdr:ext cx="469744" cy="259045"/>
    <xdr:sp macro="" textlink="">
      <xdr:nvSpPr>
        <xdr:cNvPr id="650" name="【学校施設】&#10;一人当たり面積該当値テキスト"/>
        <xdr:cNvSpPr txBox="1"/>
      </xdr:nvSpPr>
      <xdr:spPr>
        <a:xfrm>
          <a:off x="22199600" y="9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169228</xdr:rowOff>
    </xdr:from>
    <xdr:to>
      <xdr:col>112</xdr:col>
      <xdr:colOff>38100</xdr:colOff>
      <xdr:row>59</xdr:row>
      <xdr:rowOff>99378</xdr:rowOff>
    </xdr:to>
    <xdr:sp macro="" textlink="">
      <xdr:nvSpPr>
        <xdr:cNvPr id="651" name="楕円 650"/>
        <xdr:cNvSpPr/>
      </xdr:nvSpPr>
      <xdr:spPr>
        <a:xfrm>
          <a:off x="21272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37147</xdr:rowOff>
    </xdr:from>
    <xdr:to>
      <xdr:col>116</xdr:col>
      <xdr:colOff>63500</xdr:colOff>
      <xdr:row>59</xdr:row>
      <xdr:rowOff>48578</xdr:rowOff>
    </xdr:to>
    <xdr:cxnSp macro="">
      <xdr:nvCxnSpPr>
        <xdr:cNvPr id="652" name="直線コネクタ 651"/>
        <xdr:cNvCxnSpPr/>
      </xdr:nvCxnSpPr>
      <xdr:spPr>
        <a:xfrm flipV="1">
          <a:off x="21323300" y="1015269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16351</xdr:rowOff>
    </xdr:from>
    <xdr:to>
      <xdr:col>107</xdr:col>
      <xdr:colOff>101600</xdr:colOff>
      <xdr:row>59</xdr:row>
      <xdr:rowOff>117951</xdr:rowOff>
    </xdr:to>
    <xdr:sp macro="" textlink="">
      <xdr:nvSpPr>
        <xdr:cNvPr id="653" name="楕円 652"/>
        <xdr:cNvSpPr/>
      </xdr:nvSpPr>
      <xdr:spPr>
        <a:xfrm>
          <a:off x="203835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48578</xdr:rowOff>
    </xdr:from>
    <xdr:to>
      <xdr:col>111</xdr:col>
      <xdr:colOff>177800</xdr:colOff>
      <xdr:row>59</xdr:row>
      <xdr:rowOff>67151</xdr:rowOff>
    </xdr:to>
    <xdr:cxnSp macro="">
      <xdr:nvCxnSpPr>
        <xdr:cNvPr id="654" name="直線コネクタ 653"/>
        <xdr:cNvCxnSpPr/>
      </xdr:nvCxnSpPr>
      <xdr:spPr>
        <a:xfrm flipV="1">
          <a:off x="20434300" y="1016412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46355</xdr:rowOff>
    </xdr:from>
    <xdr:to>
      <xdr:col>102</xdr:col>
      <xdr:colOff>165100</xdr:colOff>
      <xdr:row>59</xdr:row>
      <xdr:rowOff>147955</xdr:rowOff>
    </xdr:to>
    <xdr:sp macro="" textlink="">
      <xdr:nvSpPr>
        <xdr:cNvPr id="655" name="楕円 654"/>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67151</xdr:rowOff>
    </xdr:from>
    <xdr:to>
      <xdr:col>107</xdr:col>
      <xdr:colOff>50800</xdr:colOff>
      <xdr:row>59</xdr:row>
      <xdr:rowOff>97155</xdr:rowOff>
    </xdr:to>
    <xdr:cxnSp macro="">
      <xdr:nvCxnSpPr>
        <xdr:cNvPr id="656" name="直線コネクタ 655"/>
        <xdr:cNvCxnSpPr/>
      </xdr:nvCxnSpPr>
      <xdr:spPr>
        <a:xfrm flipV="1">
          <a:off x="19545300" y="10182701"/>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657"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658"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13352</xdr:rowOff>
    </xdr:from>
    <xdr:ext cx="469744" cy="259045"/>
    <xdr:sp macro="" textlink="">
      <xdr:nvSpPr>
        <xdr:cNvPr id="659" name="n_3aveValue【学校施設】&#10;一人当たり面積"/>
        <xdr:cNvSpPr txBox="1"/>
      </xdr:nvSpPr>
      <xdr:spPr>
        <a:xfrm>
          <a:off x="19310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115905</xdr:rowOff>
    </xdr:from>
    <xdr:ext cx="469744" cy="259045"/>
    <xdr:sp macro="" textlink="">
      <xdr:nvSpPr>
        <xdr:cNvPr id="660" name="n_1mainValue【学校施設】&#10;一人当たり面積"/>
        <xdr:cNvSpPr txBox="1"/>
      </xdr:nvSpPr>
      <xdr:spPr>
        <a:xfrm>
          <a:off x="210757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134478</xdr:rowOff>
    </xdr:from>
    <xdr:ext cx="469744" cy="259045"/>
    <xdr:sp macro="" textlink="">
      <xdr:nvSpPr>
        <xdr:cNvPr id="661" name="n_2mainValue【学校施設】&#10;一人当たり面積"/>
        <xdr:cNvSpPr txBox="1"/>
      </xdr:nvSpPr>
      <xdr:spPr>
        <a:xfrm>
          <a:off x="20199427" y="99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164482</xdr:rowOff>
    </xdr:from>
    <xdr:ext cx="469744" cy="259045"/>
    <xdr:sp macro="" textlink="">
      <xdr:nvSpPr>
        <xdr:cNvPr id="662" name="n_3mainValue【学校施設】&#10;一人当たり面積"/>
        <xdr:cNvSpPr txBox="1"/>
      </xdr:nvSpPr>
      <xdr:spPr>
        <a:xfrm>
          <a:off x="19310427"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3" name="テキスト ボックス 6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87" name="直線コネクタ 686"/>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88"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89" name="直線コネクタ 688"/>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1" name="直線コネクタ 6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92"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93" name="フローチャート: 判断 692"/>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94" name="フローチャート: 判断 693"/>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95" name="フローチャート: 判断 694"/>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696" name="フローチャート: 判断 695"/>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02" name="楕円 70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70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4" name="楕円 70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5" name="直線コネクタ 70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06" name="楕円 705"/>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707" name="直線コネクタ 706"/>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08" name="楕円 707"/>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709" name="直線コネクタ 708"/>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710"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711"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712" name="n_3aveValue【児童館】&#10;有形固定資産減価償却率"/>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13"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14"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715"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6" name="直線コネクタ 7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7" name="テキスト ボックス 7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8" name="直線コネクタ 7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9" name="テキスト ボックス 7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0" name="直線コネクタ 7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1" name="テキスト ボックス 7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2" name="直線コネクタ 7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3" name="テキスト ボックス 7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4" name="直線コネクタ 7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5" name="テキスト ボックス 7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39" name="直線コネクタ 73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4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43" name="直線コネクタ 74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6" name="フローチャート: 判断 74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47" name="フローチャート: 判断 746"/>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8" name="フローチャート: 判断 747"/>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54" name="楕円 75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5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6" name="楕円 75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57" name="直線コネクタ 75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58" name="楕円 75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59" name="直線コネクタ 75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60" name="楕円 75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61" name="直線コネクタ 76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63"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4"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9" name="直線コネクタ 7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0" name="テキスト ボックス 7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1" name="直線コネクタ 7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2" name="テキスト ボックス 7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3" name="直線コネクタ 7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4" name="テキスト ボックス 7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5" name="直線コネクタ 7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6" name="テキスト ボックス 7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7" name="直線コネクタ 7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8" name="テキスト ボックス 7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92" name="直線コネクタ 791"/>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9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94" name="直線コネクタ 79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96" name="直線コネクタ 79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97"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8" name="フローチャート: 判断 79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99" name="フローチャート: 判断 798"/>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00" name="フローチャート: 判断 79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01" name="フローチャート: 判断 800"/>
        <xdr:cNvSpPr/>
      </xdr:nvSpPr>
      <xdr:spPr>
        <a:xfrm>
          <a:off x="1365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07" name="楕円 806"/>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71138</xdr:rowOff>
    </xdr:from>
    <xdr:ext cx="405111" cy="259045"/>
    <xdr:sp macro="" textlink="">
      <xdr:nvSpPr>
        <xdr:cNvPr id="808" name="【公民館】&#10;有形固定資産減価償却率該当値テキスト"/>
        <xdr:cNvSpPr txBox="1"/>
      </xdr:nvSpPr>
      <xdr:spPr>
        <a:xfrm>
          <a:off x="16357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09" name="楕円 80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167639</xdr:rowOff>
    </xdr:to>
    <xdr:cxnSp macro="">
      <xdr:nvCxnSpPr>
        <xdr:cNvPr id="810" name="直線コネクタ 809"/>
        <xdr:cNvCxnSpPr/>
      </xdr:nvCxnSpPr>
      <xdr:spPr>
        <a:xfrm flipV="1">
          <a:off x="15481300" y="17929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11" name="楕円 810"/>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167639</xdr:rowOff>
    </xdr:to>
    <xdr:cxnSp macro="">
      <xdr:nvCxnSpPr>
        <xdr:cNvPr id="812" name="直線コネクタ 811"/>
        <xdr:cNvCxnSpPr/>
      </xdr:nvCxnSpPr>
      <xdr:spPr>
        <a:xfrm>
          <a:off x="14592300" y="17891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813" name="楕円 812"/>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114300</xdr:rowOff>
    </xdr:to>
    <xdr:cxnSp macro="">
      <xdr:nvCxnSpPr>
        <xdr:cNvPr id="814" name="直線コネクタ 813"/>
        <xdr:cNvCxnSpPr/>
      </xdr:nvCxnSpPr>
      <xdr:spPr>
        <a:xfrm flipV="1">
          <a:off x="13703300" y="17891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81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16"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17" name="n_3aveValue【公民館】&#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818" name="n_1main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19" name="n_2main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10177</xdr:rowOff>
    </xdr:from>
    <xdr:ext cx="405111" cy="259045"/>
    <xdr:sp macro="" textlink="">
      <xdr:nvSpPr>
        <xdr:cNvPr id="820" name="n_3mainValue【公民館】&#10;有形固定資産減価償却率"/>
        <xdr:cNvSpPr txBox="1"/>
      </xdr:nvSpPr>
      <xdr:spPr>
        <a:xfrm>
          <a:off x="13500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1" name="直線コネクタ 8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2" name="テキスト ボックス 8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3" name="直線コネクタ 8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4" name="テキスト ボックス 8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5" name="直線コネクタ 8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6" name="テキスト ボックス 8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7" name="直線コネクタ 8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8" name="テキスト ボックス 8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842" name="直線コネクタ 841"/>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4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44" name="直線コネクタ 84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845"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846" name="直線コネクタ 845"/>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4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8" name="フローチャート: 判断 84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49" name="フローチャート: 判断 848"/>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50" name="フローチャート: 判断 849"/>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51" name="フローチャート: 判断 85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43687</xdr:rowOff>
    </xdr:from>
    <xdr:to>
      <xdr:col>116</xdr:col>
      <xdr:colOff>114300</xdr:colOff>
      <xdr:row>102</xdr:row>
      <xdr:rowOff>145287</xdr:rowOff>
    </xdr:to>
    <xdr:sp macro="" textlink="">
      <xdr:nvSpPr>
        <xdr:cNvPr id="857" name="楕円 856"/>
        <xdr:cNvSpPr/>
      </xdr:nvSpPr>
      <xdr:spPr>
        <a:xfrm>
          <a:off x="22110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66564</xdr:rowOff>
    </xdr:from>
    <xdr:ext cx="469744" cy="259045"/>
    <xdr:sp macro="" textlink="">
      <xdr:nvSpPr>
        <xdr:cNvPr id="858" name="【公民館】&#10;一人当たり面積該当値テキスト"/>
        <xdr:cNvSpPr txBox="1"/>
      </xdr:nvSpPr>
      <xdr:spPr>
        <a:xfrm>
          <a:off x="22199600" y="173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75692</xdr:rowOff>
    </xdr:from>
    <xdr:to>
      <xdr:col>112</xdr:col>
      <xdr:colOff>38100</xdr:colOff>
      <xdr:row>103</xdr:row>
      <xdr:rowOff>5842</xdr:rowOff>
    </xdr:to>
    <xdr:sp macro="" textlink="">
      <xdr:nvSpPr>
        <xdr:cNvPr id="859" name="楕円 858"/>
        <xdr:cNvSpPr/>
      </xdr:nvSpPr>
      <xdr:spPr>
        <a:xfrm>
          <a:off x="21272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94487</xdr:rowOff>
    </xdr:from>
    <xdr:to>
      <xdr:col>116</xdr:col>
      <xdr:colOff>63500</xdr:colOff>
      <xdr:row>102</xdr:row>
      <xdr:rowOff>126492</xdr:rowOff>
    </xdr:to>
    <xdr:cxnSp macro="">
      <xdr:nvCxnSpPr>
        <xdr:cNvPr id="860" name="直線コネクタ 859"/>
        <xdr:cNvCxnSpPr/>
      </xdr:nvCxnSpPr>
      <xdr:spPr>
        <a:xfrm flipV="1">
          <a:off x="21323300" y="175823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103124</xdr:rowOff>
    </xdr:from>
    <xdr:to>
      <xdr:col>107</xdr:col>
      <xdr:colOff>101600</xdr:colOff>
      <xdr:row>103</xdr:row>
      <xdr:rowOff>33274</xdr:rowOff>
    </xdr:to>
    <xdr:sp macro="" textlink="">
      <xdr:nvSpPr>
        <xdr:cNvPr id="861" name="楕円 860"/>
        <xdr:cNvSpPr/>
      </xdr:nvSpPr>
      <xdr:spPr>
        <a:xfrm>
          <a:off x="2038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126492</xdr:rowOff>
    </xdr:from>
    <xdr:to>
      <xdr:col>111</xdr:col>
      <xdr:colOff>177800</xdr:colOff>
      <xdr:row>102</xdr:row>
      <xdr:rowOff>153924</xdr:rowOff>
    </xdr:to>
    <xdr:cxnSp macro="">
      <xdr:nvCxnSpPr>
        <xdr:cNvPr id="862" name="直線コネクタ 861"/>
        <xdr:cNvCxnSpPr/>
      </xdr:nvCxnSpPr>
      <xdr:spPr>
        <a:xfrm flipV="1">
          <a:off x="20434300" y="17614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863" name="楕円 862"/>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153924</xdr:rowOff>
    </xdr:from>
    <xdr:to>
      <xdr:col>107</xdr:col>
      <xdr:colOff>50800</xdr:colOff>
      <xdr:row>103</xdr:row>
      <xdr:rowOff>19050</xdr:rowOff>
    </xdr:to>
    <xdr:cxnSp macro="">
      <xdr:nvCxnSpPr>
        <xdr:cNvPr id="864" name="直線コネクタ 863"/>
        <xdr:cNvCxnSpPr/>
      </xdr:nvCxnSpPr>
      <xdr:spPr>
        <a:xfrm flipV="1">
          <a:off x="19545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865" name="n_1aveValue【公民館】&#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866"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67"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22369</xdr:rowOff>
    </xdr:from>
    <xdr:ext cx="469744" cy="259045"/>
    <xdr:sp macro="" textlink="">
      <xdr:nvSpPr>
        <xdr:cNvPr id="868" name="n_1mainValue【公民館】&#10;一人当たり面積"/>
        <xdr:cNvSpPr txBox="1"/>
      </xdr:nvSpPr>
      <xdr:spPr>
        <a:xfrm>
          <a:off x="210757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49801</xdr:rowOff>
    </xdr:from>
    <xdr:ext cx="469744" cy="259045"/>
    <xdr:sp macro="" textlink="">
      <xdr:nvSpPr>
        <xdr:cNvPr id="869" name="n_2mainValue【公民館】&#10;一人当たり面積"/>
        <xdr:cNvSpPr txBox="1"/>
      </xdr:nvSpPr>
      <xdr:spPr>
        <a:xfrm>
          <a:off x="20199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870" name="n_3mainValue【公民館】&#10;一人当たり面積"/>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全国平均等と比較して特に有形固定資産減価償却率が高くなっている施設は、児童館であり、特に低くなっている施設は、港湾・漁港である。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児童館は市内に唯一存在する伊野児童館が帳簿上の耐用年数を満了していることによるもので、継続的な利用について検討中である。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港湾・漁港は、平成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年度に整備した大社水産物荷捌所が新しいため、全体の有形固定資産減価償却率を引き下げる要因となっている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4" name="フローチャート: 判断 63"/>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0" name="楕円 69"/>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13352</xdr:rowOff>
    </xdr:from>
    <xdr:ext cx="405111" cy="259045"/>
    <xdr:sp macro="" textlink="">
      <xdr:nvSpPr>
        <xdr:cNvPr id="71" name="【図書館】&#10;有形固定資産減価償却率該当値テキスト"/>
        <xdr:cNvSpPr txBox="1"/>
      </xdr:nvSpPr>
      <xdr:spPr>
        <a:xfrm>
          <a:off x="4673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2" name="楕円 71"/>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125730</xdr:rowOff>
    </xdr:to>
    <xdr:cxnSp macro="">
      <xdr:nvCxnSpPr>
        <xdr:cNvPr id="73" name="直線コネクタ 72"/>
        <xdr:cNvCxnSpPr/>
      </xdr:nvCxnSpPr>
      <xdr:spPr>
        <a:xfrm flipV="1">
          <a:off x="3797300" y="6429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4" name="楕円 73"/>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161925</xdr:rowOff>
    </xdr:to>
    <xdr:cxnSp macro="">
      <xdr:nvCxnSpPr>
        <xdr:cNvPr id="75" name="直線コネクタ 74"/>
        <xdr:cNvCxnSpPr/>
      </xdr:nvCxnSpPr>
      <xdr:spPr>
        <a:xfrm flipV="1">
          <a:off x="2908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6" name="楕円 75"/>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28575</xdr:rowOff>
    </xdr:to>
    <xdr:cxnSp macro="">
      <xdr:nvCxnSpPr>
        <xdr:cNvPr id="77" name="直線コネクタ 76"/>
        <xdr:cNvCxnSpPr/>
      </xdr:nvCxnSpPr>
      <xdr:spPr>
        <a:xfrm flipV="1">
          <a:off x="2019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8"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9"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0"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167657</xdr:rowOff>
    </xdr:from>
    <xdr:ext cx="405111" cy="259045"/>
    <xdr:sp macro="" textlink="">
      <xdr:nvSpPr>
        <xdr:cNvPr id="81" name="n_1mainValue【図書館】&#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2" name="n_2mainValue【図書館】&#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3" name="n_3mainValue【図書館】&#10;有形固定資産減価償却率"/>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10"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1" name="フローチャート: 判断 110"/>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12" name="フローチャート: 判断 111"/>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3" name="フローチャート: 判断 112"/>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4" name="フローチャート: 判断 113"/>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0" name="楕円 119"/>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24147</xdr:rowOff>
    </xdr:from>
    <xdr:ext cx="469744" cy="259045"/>
    <xdr:sp macro="" textlink="">
      <xdr:nvSpPr>
        <xdr:cNvPr id="121" name="【図書館】&#10;一人当たり面積該当値テキスト"/>
        <xdr:cNvSpPr txBox="1"/>
      </xdr:nvSpPr>
      <xdr:spPr>
        <a:xfrm>
          <a:off x="10515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2" name="楕円 121"/>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3" name="直線コネクタ 122"/>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24" name="楕円 123"/>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25" name="直線コネクタ 124"/>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26" name="楕円 125"/>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27" name="直線コネクタ 126"/>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8"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38117</xdr:rowOff>
    </xdr:from>
    <xdr:ext cx="469744" cy="259045"/>
    <xdr:sp macro="" textlink="">
      <xdr:nvSpPr>
        <xdr:cNvPr id="12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31" name="n_1mainValue【図書館】&#10;一人当たり面積"/>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32" name="n_2mainValue【図書館】&#10;一人当たり面積"/>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33" name="n_3mainValue【図書館】&#10;一人当たり面積"/>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8" name="直線コネクタ 157"/>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9"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0" name="直線コネクタ 159"/>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1"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2" name="直線コネクタ 161"/>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63"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4" name="フローチャート: 判断 163"/>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5" name="フローチャート: 判断 164"/>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6" name="フローチャート: 判断 165"/>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7" name="フローチャート: 判断 166"/>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73" name="楕円 172"/>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114952</xdr:rowOff>
    </xdr:from>
    <xdr:ext cx="405111" cy="259045"/>
    <xdr:sp macro="" textlink="">
      <xdr:nvSpPr>
        <xdr:cNvPr id="174" name="【体育館・プール】&#10;有形固定資産減価償却率該当値テキスト"/>
        <xdr:cNvSpPr txBox="1"/>
      </xdr:nvSpPr>
      <xdr:spPr>
        <a:xfrm>
          <a:off x="4673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75" name="楕円 174"/>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142875</xdr:rowOff>
    </xdr:from>
    <xdr:to>
      <xdr:col>24</xdr:col>
      <xdr:colOff>63500</xdr:colOff>
      <xdr:row>57</xdr:row>
      <xdr:rowOff>165735</xdr:rowOff>
    </xdr:to>
    <xdr:cxnSp macro="">
      <xdr:nvCxnSpPr>
        <xdr:cNvPr id="176" name="直線コネクタ 175"/>
        <xdr:cNvCxnSpPr/>
      </xdr:nvCxnSpPr>
      <xdr:spPr>
        <a:xfrm flipV="1">
          <a:off x="3797300" y="9915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141605</xdr:rowOff>
    </xdr:from>
    <xdr:to>
      <xdr:col>15</xdr:col>
      <xdr:colOff>101600</xdr:colOff>
      <xdr:row>58</xdr:row>
      <xdr:rowOff>71755</xdr:rowOff>
    </xdr:to>
    <xdr:sp macro="" textlink="">
      <xdr:nvSpPr>
        <xdr:cNvPr id="177" name="楕円 176"/>
        <xdr:cNvSpPr/>
      </xdr:nvSpPr>
      <xdr:spPr>
        <a:xfrm>
          <a:off x="2857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20955</xdr:rowOff>
    </xdr:to>
    <xdr:cxnSp macro="">
      <xdr:nvCxnSpPr>
        <xdr:cNvPr id="178" name="直線コネクタ 177"/>
        <xdr:cNvCxnSpPr/>
      </xdr:nvCxnSpPr>
      <xdr:spPr>
        <a:xfrm flipV="1">
          <a:off x="2908300" y="99383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79" name="楕円 178"/>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45720</xdr:rowOff>
    </xdr:to>
    <xdr:cxnSp macro="">
      <xdr:nvCxnSpPr>
        <xdr:cNvPr id="180" name="直線コネクタ 179"/>
        <xdr:cNvCxnSpPr/>
      </xdr:nvCxnSpPr>
      <xdr:spPr>
        <a:xfrm flipV="1">
          <a:off x="2019300" y="9965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1"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82"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8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84" name="n_1mainValue【体育館・プー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88282</xdr:rowOff>
    </xdr:from>
    <xdr:ext cx="405111" cy="259045"/>
    <xdr:sp macro="" textlink="">
      <xdr:nvSpPr>
        <xdr:cNvPr id="185" name="n_2mainValue【体育館・プール】&#10;有形固定資産減価償却率"/>
        <xdr:cNvSpPr txBox="1"/>
      </xdr:nvSpPr>
      <xdr:spPr>
        <a:xfrm>
          <a:off x="2705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6"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1" name="直線コネクタ 210"/>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3" name="直線コネクタ 21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5" name="直線コネクタ 21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16"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7" name="フローチャート: 判断 216"/>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18" name="フローチャート: 判断 217"/>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9" name="フローチャート: 判断 21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55880</xdr:rowOff>
    </xdr:from>
    <xdr:to>
      <xdr:col>41</xdr:col>
      <xdr:colOff>101600</xdr:colOff>
      <xdr:row>62</xdr:row>
      <xdr:rowOff>157480</xdr:rowOff>
    </xdr:to>
    <xdr:sp macro="" textlink="">
      <xdr:nvSpPr>
        <xdr:cNvPr id="220" name="フローチャート: 判断 219"/>
        <xdr:cNvSpPr/>
      </xdr:nvSpPr>
      <xdr:spPr>
        <a:xfrm>
          <a:off x="7810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21590</xdr:rowOff>
    </xdr:from>
    <xdr:to>
      <xdr:col>55</xdr:col>
      <xdr:colOff>50800</xdr:colOff>
      <xdr:row>59</xdr:row>
      <xdr:rowOff>123190</xdr:rowOff>
    </xdr:to>
    <xdr:sp macro="" textlink="">
      <xdr:nvSpPr>
        <xdr:cNvPr id="226" name="楕円 225"/>
        <xdr:cNvSpPr/>
      </xdr:nvSpPr>
      <xdr:spPr>
        <a:xfrm>
          <a:off x="10426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44467</xdr:rowOff>
    </xdr:from>
    <xdr:ext cx="469744" cy="259045"/>
    <xdr:sp macro="" textlink="">
      <xdr:nvSpPr>
        <xdr:cNvPr id="227" name="【体育館・プール】&#10;一人当たり面積該当値テキスト"/>
        <xdr:cNvSpPr txBox="1"/>
      </xdr:nvSpPr>
      <xdr:spPr>
        <a:xfrm>
          <a:off x="105156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13970</xdr:rowOff>
    </xdr:from>
    <xdr:to>
      <xdr:col>50</xdr:col>
      <xdr:colOff>165100</xdr:colOff>
      <xdr:row>59</xdr:row>
      <xdr:rowOff>115570</xdr:rowOff>
    </xdr:to>
    <xdr:sp macro="" textlink="">
      <xdr:nvSpPr>
        <xdr:cNvPr id="228" name="楕円 227"/>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64770</xdr:rowOff>
    </xdr:from>
    <xdr:to>
      <xdr:col>55</xdr:col>
      <xdr:colOff>0</xdr:colOff>
      <xdr:row>59</xdr:row>
      <xdr:rowOff>72390</xdr:rowOff>
    </xdr:to>
    <xdr:cxnSp macro="">
      <xdr:nvCxnSpPr>
        <xdr:cNvPr id="229" name="直線コネクタ 228"/>
        <xdr:cNvCxnSpPr/>
      </xdr:nvCxnSpPr>
      <xdr:spPr>
        <a:xfrm>
          <a:off x="9639300" y="10180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xdr:rowOff>
    </xdr:from>
    <xdr:to>
      <xdr:col>46</xdr:col>
      <xdr:colOff>38100</xdr:colOff>
      <xdr:row>59</xdr:row>
      <xdr:rowOff>115570</xdr:rowOff>
    </xdr:to>
    <xdr:sp macro="" textlink="">
      <xdr:nvSpPr>
        <xdr:cNvPr id="230" name="楕円 229"/>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64770</xdr:rowOff>
    </xdr:from>
    <xdr:to>
      <xdr:col>50</xdr:col>
      <xdr:colOff>114300</xdr:colOff>
      <xdr:row>59</xdr:row>
      <xdr:rowOff>64770</xdr:rowOff>
    </xdr:to>
    <xdr:cxnSp macro="">
      <xdr:nvCxnSpPr>
        <xdr:cNvPr id="231" name="直線コネクタ 230"/>
        <xdr:cNvCxnSpPr/>
      </xdr:nvCxnSpPr>
      <xdr:spPr>
        <a:xfrm>
          <a:off x="8750300" y="1018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13970</xdr:rowOff>
    </xdr:from>
    <xdr:to>
      <xdr:col>41</xdr:col>
      <xdr:colOff>101600</xdr:colOff>
      <xdr:row>59</xdr:row>
      <xdr:rowOff>115570</xdr:rowOff>
    </xdr:to>
    <xdr:sp macro="" textlink="">
      <xdr:nvSpPr>
        <xdr:cNvPr id="232" name="楕円 231"/>
        <xdr:cNvSpPr/>
      </xdr:nvSpPr>
      <xdr:spPr>
        <a:xfrm>
          <a:off x="781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64770</xdr:rowOff>
    </xdr:from>
    <xdr:to>
      <xdr:col>45</xdr:col>
      <xdr:colOff>177800</xdr:colOff>
      <xdr:row>59</xdr:row>
      <xdr:rowOff>64770</xdr:rowOff>
    </xdr:to>
    <xdr:cxnSp macro="">
      <xdr:nvCxnSpPr>
        <xdr:cNvPr id="233" name="直線コネクタ 232"/>
        <xdr:cNvCxnSpPr/>
      </xdr:nvCxnSpPr>
      <xdr:spPr>
        <a:xfrm>
          <a:off x="7861300" y="1018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34"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35"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36" name="n_3ave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132097</xdr:rowOff>
    </xdr:from>
    <xdr:ext cx="469744" cy="259045"/>
    <xdr:sp macro="" textlink="">
      <xdr:nvSpPr>
        <xdr:cNvPr id="237"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132097</xdr:rowOff>
    </xdr:from>
    <xdr:ext cx="469744" cy="259045"/>
    <xdr:sp macro="" textlink="">
      <xdr:nvSpPr>
        <xdr:cNvPr id="238" name="n_2mainValue【体育館・プール】&#10;一人当たり面積"/>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132097</xdr:rowOff>
    </xdr:from>
    <xdr:ext cx="469744" cy="259045"/>
    <xdr:sp macro="" textlink="">
      <xdr:nvSpPr>
        <xdr:cNvPr id="239" name="n_3mainValue【体育館・プール】&#10;一人当たり面積"/>
        <xdr:cNvSpPr txBox="1"/>
      </xdr:nvSpPr>
      <xdr:spPr>
        <a:xfrm>
          <a:off x="7626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4" name="直線コネクタ 263"/>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5"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6" name="直線コネクタ 265"/>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7"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8" name="直線コネクタ 26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69" name="【福祉施設】&#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0" name="フローチャート: 判断 26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1" name="フローチャート: 判断 27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2" name="フローチャート: 判断 271"/>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158750</xdr:rowOff>
    </xdr:from>
    <xdr:to>
      <xdr:col>10</xdr:col>
      <xdr:colOff>165100</xdr:colOff>
      <xdr:row>85</xdr:row>
      <xdr:rowOff>88900</xdr:rowOff>
    </xdr:to>
    <xdr:sp macro="" textlink="">
      <xdr:nvSpPr>
        <xdr:cNvPr id="273" name="フローチャート: 判断 272"/>
        <xdr:cNvSpPr/>
      </xdr:nvSpPr>
      <xdr:spPr>
        <a:xfrm>
          <a:off x="1968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9" name="楕円 278"/>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80" name="【福祉施設】&#10;有形固定資産減価償却率該当値テキスト"/>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81" name="楕円 280"/>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125730</xdr:rowOff>
    </xdr:to>
    <xdr:cxnSp macro="">
      <xdr:nvCxnSpPr>
        <xdr:cNvPr id="282" name="直線コネクタ 281"/>
        <xdr:cNvCxnSpPr/>
      </xdr:nvCxnSpPr>
      <xdr:spPr>
        <a:xfrm flipV="1">
          <a:off x="3797300" y="14310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283" name="楕円 282"/>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80011</xdr:rowOff>
    </xdr:to>
    <xdr:cxnSp macro="">
      <xdr:nvCxnSpPr>
        <xdr:cNvPr id="284" name="直線コネクタ 283"/>
        <xdr:cNvCxnSpPr/>
      </xdr:nvCxnSpPr>
      <xdr:spPr>
        <a:xfrm flipV="1">
          <a:off x="2908300" y="143560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285" name="楕円 284"/>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125730</xdr:rowOff>
    </xdr:to>
    <xdr:cxnSp macro="">
      <xdr:nvCxnSpPr>
        <xdr:cNvPr id="286" name="直線コネクタ 285"/>
        <xdr:cNvCxnSpPr/>
      </xdr:nvCxnSpPr>
      <xdr:spPr>
        <a:xfrm flipV="1">
          <a:off x="2019300" y="14481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147338</xdr:rowOff>
    </xdr:from>
    <xdr:ext cx="405111" cy="259045"/>
    <xdr:sp macro="" textlink="">
      <xdr:nvSpPr>
        <xdr:cNvPr id="287" name="n_1aveValue【福祉施設】&#10;有形固定資産減価償却率"/>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88"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80027</xdr:rowOff>
    </xdr:from>
    <xdr:ext cx="405111" cy="259045"/>
    <xdr:sp macro="" textlink="">
      <xdr:nvSpPr>
        <xdr:cNvPr id="289" name="n_3aveValue【福祉施設】&#10;有形固定資産減価償却率"/>
        <xdr:cNvSpPr txBox="1"/>
      </xdr:nvSpPr>
      <xdr:spPr>
        <a:xfrm>
          <a:off x="1816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90"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291" name="n_2mainValue【福祉施設】&#10;有形固定資産減価償却率"/>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21607</xdr:rowOff>
    </xdr:from>
    <xdr:ext cx="405111" cy="259045"/>
    <xdr:sp macro="" textlink="">
      <xdr:nvSpPr>
        <xdr:cNvPr id="292" name="n_3mainValue【福祉施設】&#10;有形固定資産減価償却率"/>
        <xdr:cNvSpPr txBox="1"/>
      </xdr:nvSpPr>
      <xdr:spPr>
        <a:xfrm>
          <a:off x="1816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3" name="直線コネクタ 30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4" name="テキスト ボックス 30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7" name="直線コネクタ 30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08" name="テキスト ボックス 30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1" name="直線コネクタ 31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2" name="テキスト ボックス 31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5" name="直線コネクタ 31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6" name="テキスト ボックス 31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0" name="直線コネクタ 31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2" name="直線コネクタ 32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4" name="直線コネクタ 32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5"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6" name="フローチャート: 判断 32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7" name="フローチャート: 判断 32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8" name="フローチャート: 判断 327"/>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111125</xdr:rowOff>
    </xdr:from>
    <xdr:to>
      <xdr:col>41</xdr:col>
      <xdr:colOff>101600</xdr:colOff>
      <xdr:row>84</xdr:row>
      <xdr:rowOff>41275</xdr:rowOff>
    </xdr:to>
    <xdr:sp macro="" textlink="">
      <xdr:nvSpPr>
        <xdr:cNvPr id="329" name="フローチャート: 判断 328"/>
        <xdr:cNvSpPr/>
      </xdr:nvSpPr>
      <xdr:spPr>
        <a:xfrm>
          <a:off x="7810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35" name="楕円 334"/>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36"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111125</xdr:rowOff>
    </xdr:from>
    <xdr:to>
      <xdr:col>50</xdr:col>
      <xdr:colOff>165100</xdr:colOff>
      <xdr:row>82</xdr:row>
      <xdr:rowOff>41275</xdr:rowOff>
    </xdr:to>
    <xdr:sp macro="" textlink="">
      <xdr:nvSpPr>
        <xdr:cNvPr id="337" name="楕円 336"/>
        <xdr:cNvSpPr/>
      </xdr:nvSpPr>
      <xdr:spPr>
        <a:xfrm>
          <a:off x="958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161925</xdr:rowOff>
    </xdr:from>
    <xdr:to>
      <xdr:col>55</xdr:col>
      <xdr:colOff>0</xdr:colOff>
      <xdr:row>82</xdr:row>
      <xdr:rowOff>0</xdr:rowOff>
    </xdr:to>
    <xdr:cxnSp macro="">
      <xdr:nvCxnSpPr>
        <xdr:cNvPr id="338" name="直線コネクタ 337"/>
        <xdr:cNvCxnSpPr/>
      </xdr:nvCxnSpPr>
      <xdr:spPr>
        <a:xfrm>
          <a:off x="9639300" y="14049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120650</xdr:rowOff>
    </xdr:from>
    <xdr:to>
      <xdr:col>46</xdr:col>
      <xdr:colOff>38100</xdr:colOff>
      <xdr:row>81</xdr:row>
      <xdr:rowOff>50800</xdr:rowOff>
    </xdr:to>
    <xdr:sp macro="" textlink="">
      <xdr:nvSpPr>
        <xdr:cNvPr id="339" name="楕円 338"/>
        <xdr:cNvSpPr/>
      </xdr:nvSpPr>
      <xdr:spPr>
        <a:xfrm>
          <a:off x="8699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0</xdr:rowOff>
    </xdr:from>
    <xdr:to>
      <xdr:col>50</xdr:col>
      <xdr:colOff>114300</xdr:colOff>
      <xdr:row>81</xdr:row>
      <xdr:rowOff>161925</xdr:rowOff>
    </xdr:to>
    <xdr:cxnSp macro="">
      <xdr:nvCxnSpPr>
        <xdr:cNvPr id="340" name="直線コネクタ 339"/>
        <xdr:cNvCxnSpPr/>
      </xdr:nvCxnSpPr>
      <xdr:spPr>
        <a:xfrm>
          <a:off x="8750300" y="138874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41" name="楕円 340"/>
        <xdr:cNvSpPr/>
      </xdr:nvSpPr>
      <xdr:spPr>
        <a:xfrm>
          <a:off x="781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95250</xdr:rowOff>
    </xdr:from>
    <xdr:to>
      <xdr:col>45</xdr:col>
      <xdr:colOff>177800</xdr:colOff>
      <xdr:row>81</xdr:row>
      <xdr:rowOff>0</xdr:rowOff>
    </xdr:to>
    <xdr:cxnSp macro="">
      <xdr:nvCxnSpPr>
        <xdr:cNvPr id="342" name="直線コネクタ 341"/>
        <xdr:cNvCxnSpPr/>
      </xdr:nvCxnSpPr>
      <xdr:spPr>
        <a:xfrm>
          <a:off x="7861300" y="13811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43"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44"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32402</xdr:rowOff>
    </xdr:from>
    <xdr:ext cx="469744" cy="259045"/>
    <xdr:sp macro="" textlink="">
      <xdr:nvSpPr>
        <xdr:cNvPr id="345" name="n_3aveValue【福祉施設】&#10;一人当たり面積"/>
        <xdr:cNvSpPr txBox="1"/>
      </xdr:nvSpPr>
      <xdr:spPr>
        <a:xfrm>
          <a:off x="7626427"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57802</xdr:rowOff>
    </xdr:from>
    <xdr:ext cx="469744" cy="259045"/>
    <xdr:sp macro="" textlink="">
      <xdr:nvSpPr>
        <xdr:cNvPr id="346" name="n_1mainValue【福祉施設】&#10;一人当たり面積"/>
        <xdr:cNvSpPr txBox="1"/>
      </xdr:nvSpPr>
      <xdr:spPr>
        <a:xfrm>
          <a:off x="93917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67327</xdr:rowOff>
    </xdr:from>
    <xdr:ext cx="469744" cy="259045"/>
    <xdr:sp macro="" textlink="">
      <xdr:nvSpPr>
        <xdr:cNvPr id="347" name="n_2mainValue【福祉施設】&#10;一人当たり面積"/>
        <xdr:cNvSpPr txBox="1"/>
      </xdr:nvSpPr>
      <xdr:spPr>
        <a:xfrm>
          <a:off x="8515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48" name="n_3mainValue【福祉施設】&#10;一人当たり面積"/>
        <xdr:cNvSpPr txBox="1"/>
      </xdr:nvSpPr>
      <xdr:spPr>
        <a:xfrm>
          <a:off x="7626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4" name="直線コネクタ 37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6" name="直線コネクタ 37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78" name="直線コネクタ 37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0" name="フローチャート: 判断 37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1" name="フローチャート: 判断 38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2" name="フローチャート: 判断 38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383" name="フローチャート: 判断 382"/>
        <xdr:cNvSpPr/>
      </xdr:nvSpPr>
      <xdr:spPr>
        <a:xfrm>
          <a:off x="1968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389" name="楕円 388"/>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390" name="【市民会館】&#10;有形固定資産減価償却率該当値テキスト"/>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391" name="楕円 390"/>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94162</xdr:rowOff>
    </xdr:to>
    <xdr:cxnSp macro="">
      <xdr:nvCxnSpPr>
        <xdr:cNvPr id="392" name="直線コネクタ 391"/>
        <xdr:cNvCxnSpPr/>
      </xdr:nvCxnSpPr>
      <xdr:spPr>
        <a:xfrm>
          <a:off x="3797300" y="1784985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393" name="楕円 392"/>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104</xdr:row>
      <xdr:rowOff>19050</xdr:rowOff>
    </xdr:to>
    <xdr:cxnSp macro="">
      <xdr:nvCxnSpPr>
        <xdr:cNvPr id="394" name="直線コネクタ 393"/>
        <xdr:cNvCxnSpPr/>
      </xdr:nvCxnSpPr>
      <xdr:spPr>
        <a:xfrm>
          <a:off x="2908300" y="176441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144599</xdr:rowOff>
    </xdr:from>
    <xdr:to>
      <xdr:col>10</xdr:col>
      <xdr:colOff>165100</xdr:colOff>
      <xdr:row>103</xdr:row>
      <xdr:rowOff>74749</xdr:rowOff>
    </xdr:to>
    <xdr:sp macro="" textlink="">
      <xdr:nvSpPr>
        <xdr:cNvPr id="395" name="楕円 394"/>
        <xdr:cNvSpPr/>
      </xdr:nvSpPr>
      <xdr:spPr>
        <a:xfrm>
          <a:off x="1968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23949</xdr:rowOff>
    </xdr:to>
    <xdr:cxnSp macro="">
      <xdr:nvCxnSpPr>
        <xdr:cNvPr id="396" name="直線コネクタ 395"/>
        <xdr:cNvCxnSpPr/>
      </xdr:nvCxnSpPr>
      <xdr:spPr>
        <a:xfrm flipV="1">
          <a:off x="2019300" y="176441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98"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87103</xdr:rowOff>
    </xdr:from>
    <xdr:ext cx="405111" cy="259045"/>
    <xdr:sp macro="" textlink="">
      <xdr:nvSpPr>
        <xdr:cNvPr id="399" name="n_3aveValue【市民会館】&#10;有形固定資産減価償却率"/>
        <xdr:cNvSpPr txBox="1"/>
      </xdr:nvSpPr>
      <xdr:spPr>
        <a:xfrm>
          <a:off x="1816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400"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01" name="n_2main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91276</xdr:rowOff>
    </xdr:from>
    <xdr:ext cx="405111" cy="259045"/>
    <xdr:sp macro="" textlink="">
      <xdr:nvSpPr>
        <xdr:cNvPr id="402" name="n_3mainValue【市民会館】&#10;有形固定資産減価償却率"/>
        <xdr:cNvSpPr txBox="1"/>
      </xdr:nvSpPr>
      <xdr:spPr>
        <a:xfrm>
          <a:off x="1816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6" name="直線コネクタ 425"/>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7"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28" name="直線コネクタ 427"/>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29"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0" name="直線コネクタ 42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431"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2" name="フローチャート: 判断 431"/>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3" name="フローチャート: 判断 43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4" name="フローチャート: 判断 43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35" name="フローチャート: 判断 434"/>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40639</xdr:rowOff>
    </xdr:from>
    <xdr:to>
      <xdr:col>55</xdr:col>
      <xdr:colOff>50800</xdr:colOff>
      <xdr:row>100</xdr:row>
      <xdr:rowOff>142239</xdr:rowOff>
    </xdr:to>
    <xdr:sp macro="" textlink="">
      <xdr:nvSpPr>
        <xdr:cNvPr id="441" name="楕円 440"/>
        <xdr:cNvSpPr/>
      </xdr:nvSpPr>
      <xdr:spPr>
        <a:xfrm>
          <a:off x="104267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165116</xdr:rowOff>
    </xdr:from>
    <xdr:ext cx="469744" cy="259045"/>
    <xdr:sp macro="" textlink="">
      <xdr:nvSpPr>
        <xdr:cNvPr id="442" name="【市民会館】&#10;一人当たり面積該当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33020</xdr:rowOff>
    </xdr:from>
    <xdr:to>
      <xdr:col>50</xdr:col>
      <xdr:colOff>165100</xdr:colOff>
      <xdr:row>100</xdr:row>
      <xdr:rowOff>134620</xdr:rowOff>
    </xdr:to>
    <xdr:sp macro="" textlink="">
      <xdr:nvSpPr>
        <xdr:cNvPr id="443" name="楕円 442"/>
        <xdr:cNvSpPr/>
      </xdr:nvSpPr>
      <xdr:spPr>
        <a:xfrm>
          <a:off x="9588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83820</xdr:rowOff>
    </xdr:from>
    <xdr:to>
      <xdr:col>55</xdr:col>
      <xdr:colOff>0</xdr:colOff>
      <xdr:row>100</xdr:row>
      <xdr:rowOff>91439</xdr:rowOff>
    </xdr:to>
    <xdr:cxnSp macro="">
      <xdr:nvCxnSpPr>
        <xdr:cNvPr id="444" name="直線コネクタ 443"/>
        <xdr:cNvCxnSpPr/>
      </xdr:nvCxnSpPr>
      <xdr:spPr>
        <a:xfrm>
          <a:off x="9639300" y="17228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33020</xdr:rowOff>
    </xdr:from>
    <xdr:to>
      <xdr:col>46</xdr:col>
      <xdr:colOff>38100</xdr:colOff>
      <xdr:row>100</xdr:row>
      <xdr:rowOff>134620</xdr:rowOff>
    </xdr:to>
    <xdr:sp macro="" textlink="">
      <xdr:nvSpPr>
        <xdr:cNvPr id="445" name="楕円 444"/>
        <xdr:cNvSpPr/>
      </xdr:nvSpPr>
      <xdr:spPr>
        <a:xfrm>
          <a:off x="869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83820</xdr:rowOff>
    </xdr:from>
    <xdr:to>
      <xdr:col>50</xdr:col>
      <xdr:colOff>114300</xdr:colOff>
      <xdr:row>100</xdr:row>
      <xdr:rowOff>83820</xdr:rowOff>
    </xdr:to>
    <xdr:cxnSp macro="">
      <xdr:nvCxnSpPr>
        <xdr:cNvPr id="446" name="直線コネクタ 445"/>
        <xdr:cNvCxnSpPr/>
      </xdr:nvCxnSpPr>
      <xdr:spPr>
        <a:xfrm>
          <a:off x="8750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33020</xdr:rowOff>
    </xdr:from>
    <xdr:to>
      <xdr:col>41</xdr:col>
      <xdr:colOff>101600</xdr:colOff>
      <xdr:row>100</xdr:row>
      <xdr:rowOff>134620</xdr:rowOff>
    </xdr:to>
    <xdr:sp macro="" textlink="">
      <xdr:nvSpPr>
        <xdr:cNvPr id="447" name="楕円 446"/>
        <xdr:cNvSpPr/>
      </xdr:nvSpPr>
      <xdr:spPr>
        <a:xfrm>
          <a:off x="7810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83820</xdr:rowOff>
    </xdr:from>
    <xdr:to>
      <xdr:col>45</xdr:col>
      <xdr:colOff>177800</xdr:colOff>
      <xdr:row>100</xdr:row>
      <xdr:rowOff>83820</xdr:rowOff>
    </xdr:to>
    <xdr:cxnSp macro="">
      <xdr:nvCxnSpPr>
        <xdr:cNvPr id="448" name="直線コネクタ 447"/>
        <xdr:cNvCxnSpPr/>
      </xdr:nvCxnSpPr>
      <xdr:spPr>
        <a:xfrm>
          <a:off x="7861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5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5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151147</xdr:rowOff>
    </xdr:from>
    <xdr:ext cx="469744" cy="259045"/>
    <xdr:sp macro="" textlink="">
      <xdr:nvSpPr>
        <xdr:cNvPr id="452" name="n_1mainValue【市民会館】&#10;一人当たり面積"/>
        <xdr:cNvSpPr txBox="1"/>
      </xdr:nvSpPr>
      <xdr:spPr>
        <a:xfrm>
          <a:off x="9391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151147</xdr:rowOff>
    </xdr:from>
    <xdr:ext cx="469744" cy="259045"/>
    <xdr:sp macro="" textlink="">
      <xdr:nvSpPr>
        <xdr:cNvPr id="453" name="n_2mainValue【市民会館】&#10;一人当たり面積"/>
        <xdr:cNvSpPr txBox="1"/>
      </xdr:nvSpPr>
      <xdr:spPr>
        <a:xfrm>
          <a:off x="8515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151147</xdr:rowOff>
    </xdr:from>
    <xdr:ext cx="469744" cy="259045"/>
    <xdr:sp macro="" textlink="">
      <xdr:nvSpPr>
        <xdr:cNvPr id="454" name="n_3mainValue【市民会館】&#10;一人当たり面積"/>
        <xdr:cNvSpPr txBox="1"/>
      </xdr:nvSpPr>
      <xdr:spPr>
        <a:xfrm>
          <a:off x="7626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135255</xdr:rowOff>
    </xdr:from>
    <xdr:to>
      <xdr:col>85</xdr:col>
      <xdr:colOff>126364</xdr:colOff>
      <xdr:row>40</xdr:row>
      <xdr:rowOff>95250</xdr:rowOff>
    </xdr:to>
    <xdr:cxnSp macro="">
      <xdr:nvCxnSpPr>
        <xdr:cNvPr id="479" name="直線コネクタ 478"/>
        <xdr:cNvCxnSpPr/>
      </xdr:nvCxnSpPr>
      <xdr:spPr>
        <a:xfrm flipV="1">
          <a:off x="16318864" y="579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99077</xdr:rowOff>
    </xdr:from>
    <xdr:ext cx="405111" cy="259045"/>
    <xdr:sp macro="" textlink="">
      <xdr:nvSpPr>
        <xdr:cNvPr id="480" name="【一般廃棄物処理施設】&#10;有形固定資産減価償却率最小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95250</xdr:rowOff>
    </xdr:from>
    <xdr:to>
      <xdr:col>86</xdr:col>
      <xdr:colOff>25400</xdr:colOff>
      <xdr:row>40</xdr:row>
      <xdr:rowOff>95250</xdr:rowOff>
    </xdr:to>
    <xdr:cxnSp macro="">
      <xdr:nvCxnSpPr>
        <xdr:cNvPr id="481" name="直線コネクタ 480"/>
        <xdr:cNvCxnSpPr/>
      </xdr:nvCxnSpPr>
      <xdr:spPr>
        <a:xfrm>
          <a:off x="16230600"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81932</xdr:rowOff>
    </xdr:from>
    <xdr:ext cx="405111" cy="259045"/>
    <xdr:sp macro="" textlink="">
      <xdr:nvSpPr>
        <xdr:cNvPr id="482" name="【一般廃棄物処理施設】&#10;有形固定資産減価償却率最大値テキスト"/>
        <xdr:cNvSpPr txBox="1"/>
      </xdr:nvSpPr>
      <xdr:spPr>
        <a:xfrm>
          <a:off x="16357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483" name="直線コネクタ 482"/>
        <xdr:cNvCxnSpPr/>
      </xdr:nvCxnSpPr>
      <xdr:spPr>
        <a:xfrm>
          <a:off x="16230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40657</xdr:rowOff>
    </xdr:from>
    <xdr:ext cx="405111" cy="259045"/>
    <xdr:sp macro="" textlink="">
      <xdr:nvSpPr>
        <xdr:cNvPr id="484" name="【一般廃棄物処理施設】&#10;有形固定資産減価償却率平均値テキスト"/>
        <xdr:cNvSpPr txBox="1"/>
      </xdr:nvSpPr>
      <xdr:spPr>
        <a:xfrm>
          <a:off x="16357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85" name="フローチャート: 判断 484"/>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6" name="フローチャート: 判断 485"/>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69215</xdr:rowOff>
    </xdr:from>
    <xdr:to>
      <xdr:col>76</xdr:col>
      <xdr:colOff>165100</xdr:colOff>
      <xdr:row>38</xdr:row>
      <xdr:rowOff>170815</xdr:rowOff>
    </xdr:to>
    <xdr:sp macro="" textlink="">
      <xdr:nvSpPr>
        <xdr:cNvPr id="487" name="フローチャート: 判断 48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88" name="フローチャート: 判断 487"/>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94" name="楕円 493"/>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495" name="【一般廃棄物処理施設】&#10;有形固定資産減価償却率該当値テキスト"/>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96" name="楕円 495"/>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106680</xdr:rowOff>
    </xdr:to>
    <xdr:cxnSp macro="">
      <xdr:nvCxnSpPr>
        <xdr:cNvPr id="497" name="直線コネクタ 496"/>
        <xdr:cNvCxnSpPr/>
      </xdr:nvCxnSpPr>
      <xdr:spPr>
        <a:xfrm flipV="1">
          <a:off x="15481300" y="659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498" name="楕円 497"/>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40</xdr:row>
      <xdr:rowOff>78105</xdr:rowOff>
    </xdr:to>
    <xdr:cxnSp macro="">
      <xdr:nvCxnSpPr>
        <xdr:cNvPr id="499" name="直線コネクタ 498"/>
        <xdr:cNvCxnSpPr/>
      </xdr:nvCxnSpPr>
      <xdr:spPr>
        <a:xfrm flipV="1">
          <a:off x="14592300" y="662178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500" name="楕円 499"/>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125730</xdr:rowOff>
    </xdr:to>
    <xdr:cxnSp macro="">
      <xdr:nvCxnSpPr>
        <xdr:cNvPr id="501" name="直線コネクタ 500"/>
        <xdr:cNvCxnSpPr/>
      </xdr:nvCxnSpPr>
      <xdr:spPr>
        <a:xfrm flipV="1">
          <a:off x="13703300" y="6936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2"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15892</xdr:rowOff>
    </xdr:from>
    <xdr:ext cx="405111" cy="259045"/>
    <xdr:sp macro="" textlink="">
      <xdr:nvSpPr>
        <xdr:cNvPr id="503"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139717</xdr:rowOff>
    </xdr:from>
    <xdr:ext cx="405111" cy="259045"/>
    <xdr:sp macro="" textlink="">
      <xdr:nvSpPr>
        <xdr:cNvPr id="504"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505"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06" name="n_2mainValue【一般廃棄物処理施設】&#10;有形固定資産減価償却率"/>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507" name="n_3mainValue【一般廃棄物処理施設】&#10;有形固定資産減価償却率"/>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9" name="テキスト ボックス 5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31" name="直線コネクタ 530"/>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2"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3" name="直線コネクタ 532"/>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4"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5" name="直線コネクタ 534"/>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36"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7" name="フローチャート: 判断 536"/>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8" name="フローチャート: 判断 537"/>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9" name="フローチャート: 判断 538"/>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15189</xdr:rowOff>
    </xdr:from>
    <xdr:to>
      <xdr:col>102</xdr:col>
      <xdr:colOff>165100</xdr:colOff>
      <xdr:row>38</xdr:row>
      <xdr:rowOff>116789</xdr:rowOff>
    </xdr:to>
    <xdr:sp macro="" textlink="">
      <xdr:nvSpPr>
        <xdr:cNvPr id="540" name="フローチャート: 判断 539"/>
        <xdr:cNvSpPr/>
      </xdr:nvSpPr>
      <xdr:spPr>
        <a:xfrm>
          <a:off x="19494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162636</xdr:rowOff>
    </xdr:from>
    <xdr:to>
      <xdr:col>116</xdr:col>
      <xdr:colOff>114300</xdr:colOff>
      <xdr:row>34</xdr:row>
      <xdr:rowOff>92786</xdr:rowOff>
    </xdr:to>
    <xdr:sp macro="" textlink="">
      <xdr:nvSpPr>
        <xdr:cNvPr id="546" name="楕円 545"/>
        <xdr:cNvSpPr/>
      </xdr:nvSpPr>
      <xdr:spPr>
        <a:xfrm>
          <a:off x="22110700" y="58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14063</xdr:rowOff>
    </xdr:from>
    <xdr:ext cx="599010" cy="259045"/>
    <xdr:sp macro="" textlink="">
      <xdr:nvSpPr>
        <xdr:cNvPr id="547" name="【一般廃棄物処理施設】&#10;一人当たり有形固定資産（償却資産）額該当値テキスト"/>
        <xdr:cNvSpPr txBox="1"/>
      </xdr:nvSpPr>
      <xdr:spPr>
        <a:xfrm>
          <a:off x="22199600" y="56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15240</xdr:rowOff>
    </xdr:from>
    <xdr:to>
      <xdr:col>112</xdr:col>
      <xdr:colOff>38100</xdr:colOff>
      <xdr:row>34</xdr:row>
      <xdr:rowOff>116840</xdr:rowOff>
    </xdr:to>
    <xdr:sp macro="" textlink="">
      <xdr:nvSpPr>
        <xdr:cNvPr id="548" name="楕円 547"/>
        <xdr:cNvSpPr/>
      </xdr:nvSpPr>
      <xdr:spPr>
        <a:xfrm>
          <a:off x="21272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41986</xdr:rowOff>
    </xdr:from>
    <xdr:to>
      <xdr:col>116</xdr:col>
      <xdr:colOff>63500</xdr:colOff>
      <xdr:row>34</xdr:row>
      <xdr:rowOff>66040</xdr:rowOff>
    </xdr:to>
    <xdr:cxnSp macro="">
      <xdr:nvCxnSpPr>
        <xdr:cNvPr id="549" name="直線コネクタ 548"/>
        <xdr:cNvCxnSpPr/>
      </xdr:nvCxnSpPr>
      <xdr:spPr>
        <a:xfrm flipV="1">
          <a:off x="21323300" y="5871286"/>
          <a:ext cx="8382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19825</xdr:rowOff>
    </xdr:from>
    <xdr:to>
      <xdr:col>107</xdr:col>
      <xdr:colOff>101600</xdr:colOff>
      <xdr:row>34</xdr:row>
      <xdr:rowOff>121425</xdr:rowOff>
    </xdr:to>
    <xdr:sp macro="" textlink="">
      <xdr:nvSpPr>
        <xdr:cNvPr id="550" name="楕円 549"/>
        <xdr:cNvSpPr/>
      </xdr:nvSpPr>
      <xdr:spPr>
        <a:xfrm>
          <a:off x="20383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66040</xdr:rowOff>
    </xdr:from>
    <xdr:to>
      <xdr:col>111</xdr:col>
      <xdr:colOff>177800</xdr:colOff>
      <xdr:row>34</xdr:row>
      <xdr:rowOff>70625</xdr:rowOff>
    </xdr:to>
    <xdr:cxnSp macro="">
      <xdr:nvCxnSpPr>
        <xdr:cNvPr id="551" name="直線コネクタ 550"/>
        <xdr:cNvCxnSpPr/>
      </xdr:nvCxnSpPr>
      <xdr:spPr>
        <a:xfrm flipV="1">
          <a:off x="20434300" y="5895340"/>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25044</xdr:rowOff>
    </xdr:from>
    <xdr:to>
      <xdr:col>102</xdr:col>
      <xdr:colOff>165100</xdr:colOff>
      <xdr:row>34</xdr:row>
      <xdr:rowOff>126644</xdr:rowOff>
    </xdr:to>
    <xdr:sp macro="" textlink="">
      <xdr:nvSpPr>
        <xdr:cNvPr id="552" name="楕円 551"/>
        <xdr:cNvSpPr/>
      </xdr:nvSpPr>
      <xdr:spPr>
        <a:xfrm>
          <a:off x="19494500" y="58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70625</xdr:rowOff>
    </xdr:from>
    <xdr:to>
      <xdr:col>107</xdr:col>
      <xdr:colOff>50800</xdr:colOff>
      <xdr:row>34</xdr:row>
      <xdr:rowOff>75844</xdr:rowOff>
    </xdr:to>
    <xdr:cxnSp macro="">
      <xdr:nvCxnSpPr>
        <xdr:cNvPr id="553" name="直線コネクタ 552"/>
        <xdr:cNvCxnSpPr/>
      </xdr:nvCxnSpPr>
      <xdr:spPr>
        <a:xfrm flipV="1">
          <a:off x="19545300" y="5899925"/>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54"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55"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107916</xdr:rowOff>
    </xdr:from>
    <xdr:ext cx="534377" cy="259045"/>
    <xdr:sp macro="" textlink="">
      <xdr:nvSpPr>
        <xdr:cNvPr id="556" name="n_3aveValue【一般廃棄物処理施設】&#10;一人当たり有形固定資産（償却資産）額"/>
        <xdr:cNvSpPr txBox="1"/>
      </xdr:nvSpPr>
      <xdr:spPr>
        <a:xfrm>
          <a:off x="19278111" y="66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133367</xdr:rowOff>
    </xdr:from>
    <xdr:ext cx="599010" cy="259045"/>
    <xdr:sp macro="" textlink="">
      <xdr:nvSpPr>
        <xdr:cNvPr id="557" name="n_1mainValue【一般廃棄物処理施設】&#10;一人当たり有形固定資産（償却資産）額"/>
        <xdr:cNvSpPr txBox="1"/>
      </xdr:nvSpPr>
      <xdr:spPr>
        <a:xfrm>
          <a:off x="21011095" y="561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137952</xdr:rowOff>
    </xdr:from>
    <xdr:ext cx="599010" cy="259045"/>
    <xdr:sp macro="" textlink="">
      <xdr:nvSpPr>
        <xdr:cNvPr id="558" name="n_2mainValue【一般廃棄物処理施設】&#10;一人当たり有形固定資産（償却資産）額"/>
        <xdr:cNvSpPr txBox="1"/>
      </xdr:nvSpPr>
      <xdr:spPr>
        <a:xfrm>
          <a:off x="20134795" y="56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143171</xdr:rowOff>
    </xdr:from>
    <xdr:ext cx="599010" cy="259045"/>
    <xdr:sp macro="" textlink="">
      <xdr:nvSpPr>
        <xdr:cNvPr id="559" name="n_3mainValue【一般廃棄物処理施設】&#10;一人当たり有形固定資産（償却資産）額"/>
        <xdr:cNvSpPr txBox="1"/>
      </xdr:nvSpPr>
      <xdr:spPr>
        <a:xfrm>
          <a:off x="19245795" y="56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84" name="直線コネクタ 583"/>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8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86" name="直線コネクタ 58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87"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88" name="直線コネクタ 58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89"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90" name="フローチャート: 判断 589"/>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91" name="フローチャート: 判断 590"/>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92" name="フローチャート: 判断 591"/>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6350</xdr:rowOff>
    </xdr:from>
    <xdr:to>
      <xdr:col>72</xdr:col>
      <xdr:colOff>38100</xdr:colOff>
      <xdr:row>56</xdr:row>
      <xdr:rowOff>107950</xdr:rowOff>
    </xdr:to>
    <xdr:sp macro="" textlink="">
      <xdr:nvSpPr>
        <xdr:cNvPr id="593" name="フローチャート: 判断 592"/>
        <xdr:cNvSpPr/>
      </xdr:nvSpPr>
      <xdr:spPr>
        <a:xfrm>
          <a:off x="1365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599" name="楕円 598"/>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00" name="【保健センター・保健所】&#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601" name="楕円 600"/>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118110</xdr:rowOff>
    </xdr:to>
    <xdr:cxnSp macro="">
      <xdr:nvCxnSpPr>
        <xdr:cNvPr id="602" name="直線コネクタ 601"/>
        <xdr:cNvCxnSpPr/>
      </xdr:nvCxnSpPr>
      <xdr:spPr>
        <a:xfrm flipV="1">
          <a:off x="15481300" y="99593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603" name="楕円 602"/>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59</xdr:row>
      <xdr:rowOff>49530</xdr:rowOff>
    </xdr:to>
    <xdr:cxnSp macro="">
      <xdr:nvCxnSpPr>
        <xdr:cNvPr id="604" name="直線コネクタ 603"/>
        <xdr:cNvCxnSpPr/>
      </xdr:nvCxnSpPr>
      <xdr:spPr>
        <a:xfrm flipV="1">
          <a:off x="14592300" y="10062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05" name="楕円 604"/>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152400</xdr:rowOff>
    </xdr:to>
    <xdr:cxnSp macro="">
      <xdr:nvCxnSpPr>
        <xdr:cNvPr id="606" name="直線コネクタ 605"/>
        <xdr:cNvCxnSpPr/>
      </xdr:nvCxnSpPr>
      <xdr:spPr>
        <a:xfrm flipV="1">
          <a:off x="13703300" y="10165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72407</xdr:rowOff>
    </xdr:from>
    <xdr:ext cx="405111" cy="259045"/>
    <xdr:sp macro="" textlink="">
      <xdr:nvSpPr>
        <xdr:cNvPr id="607"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608" name="n_2aveValue【保健センター・保健所】&#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609" name="n_3ave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610" name="n_1mainValue【保健センター・保健所】&#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611" name="n_2mainValue【保健センター・保健所】&#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12" name="n_3mainValue【保健センター・保健所】&#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36" name="直線コネクタ 635"/>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8" name="直線コネクタ 63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39"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40" name="直線コネクタ 639"/>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4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2" name="フローチャート: 判断 64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43" name="フローチャート: 判断 64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44" name="フローチャート: 判断 643"/>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95250</xdr:rowOff>
    </xdr:from>
    <xdr:to>
      <xdr:col>102</xdr:col>
      <xdr:colOff>165100</xdr:colOff>
      <xdr:row>64</xdr:row>
      <xdr:rowOff>25400</xdr:rowOff>
    </xdr:to>
    <xdr:sp macro="" textlink="">
      <xdr:nvSpPr>
        <xdr:cNvPr id="645" name="フローチャート: 判断 644"/>
        <xdr:cNvSpPr/>
      </xdr:nvSpPr>
      <xdr:spPr>
        <a:xfrm>
          <a:off x="19494500" y="1089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0</xdr:rowOff>
    </xdr:from>
    <xdr:to>
      <xdr:col>116</xdr:col>
      <xdr:colOff>114300</xdr:colOff>
      <xdr:row>64</xdr:row>
      <xdr:rowOff>101600</xdr:rowOff>
    </xdr:to>
    <xdr:sp macro="" textlink="">
      <xdr:nvSpPr>
        <xdr:cNvPr id="651" name="楕円 650"/>
        <xdr:cNvSpPr/>
      </xdr:nvSpPr>
      <xdr:spPr>
        <a:xfrm>
          <a:off x="22110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86377</xdr:rowOff>
    </xdr:from>
    <xdr:ext cx="469744" cy="259045"/>
    <xdr:sp macro="" textlink="">
      <xdr:nvSpPr>
        <xdr:cNvPr id="652" name="【保健センター・保健所】&#10;一人当たり面積該当値テキスト"/>
        <xdr:cNvSpPr txBox="1"/>
      </xdr:nvSpPr>
      <xdr:spPr>
        <a:xfrm>
          <a:off x="221996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0</xdr:rowOff>
    </xdr:from>
    <xdr:to>
      <xdr:col>112</xdr:col>
      <xdr:colOff>38100</xdr:colOff>
      <xdr:row>64</xdr:row>
      <xdr:rowOff>101600</xdr:rowOff>
    </xdr:to>
    <xdr:sp macro="" textlink="">
      <xdr:nvSpPr>
        <xdr:cNvPr id="653" name="楕円 652"/>
        <xdr:cNvSpPr/>
      </xdr:nvSpPr>
      <xdr:spPr>
        <a:xfrm>
          <a:off x="21272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50800</xdr:rowOff>
    </xdr:from>
    <xdr:to>
      <xdr:col>116</xdr:col>
      <xdr:colOff>63500</xdr:colOff>
      <xdr:row>64</xdr:row>
      <xdr:rowOff>50800</xdr:rowOff>
    </xdr:to>
    <xdr:cxnSp macro="">
      <xdr:nvCxnSpPr>
        <xdr:cNvPr id="654" name="直線コネクタ 653"/>
        <xdr:cNvCxnSpPr/>
      </xdr:nvCxnSpPr>
      <xdr:spPr>
        <a:xfrm>
          <a:off x="21323300" y="1102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0</xdr:rowOff>
    </xdr:from>
    <xdr:to>
      <xdr:col>107</xdr:col>
      <xdr:colOff>101600</xdr:colOff>
      <xdr:row>64</xdr:row>
      <xdr:rowOff>101600</xdr:rowOff>
    </xdr:to>
    <xdr:sp macro="" textlink="">
      <xdr:nvSpPr>
        <xdr:cNvPr id="655" name="楕円 654"/>
        <xdr:cNvSpPr/>
      </xdr:nvSpPr>
      <xdr:spPr>
        <a:xfrm>
          <a:off x="20383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50800</xdr:rowOff>
    </xdr:from>
    <xdr:to>
      <xdr:col>111</xdr:col>
      <xdr:colOff>177800</xdr:colOff>
      <xdr:row>64</xdr:row>
      <xdr:rowOff>50800</xdr:rowOff>
    </xdr:to>
    <xdr:cxnSp macro="">
      <xdr:nvCxnSpPr>
        <xdr:cNvPr id="656" name="直線コネクタ 655"/>
        <xdr:cNvCxnSpPr/>
      </xdr:nvCxnSpPr>
      <xdr:spPr>
        <a:xfrm>
          <a:off x="20434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0</xdr:rowOff>
    </xdr:from>
    <xdr:to>
      <xdr:col>102</xdr:col>
      <xdr:colOff>165100</xdr:colOff>
      <xdr:row>64</xdr:row>
      <xdr:rowOff>101600</xdr:rowOff>
    </xdr:to>
    <xdr:sp macro="" textlink="">
      <xdr:nvSpPr>
        <xdr:cNvPr id="657" name="楕円 656"/>
        <xdr:cNvSpPr/>
      </xdr:nvSpPr>
      <xdr:spPr>
        <a:xfrm>
          <a:off x="19494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50800</xdr:rowOff>
    </xdr:from>
    <xdr:to>
      <xdr:col>107</xdr:col>
      <xdr:colOff>50800</xdr:colOff>
      <xdr:row>64</xdr:row>
      <xdr:rowOff>50800</xdr:rowOff>
    </xdr:to>
    <xdr:cxnSp macro="">
      <xdr:nvCxnSpPr>
        <xdr:cNvPr id="658" name="直線コネクタ 657"/>
        <xdr:cNvCxnSpPr/>
      </xdr:nvCxnSpPr>
      <xdr:spPr>
        <a:xfrm>
          <a:off x="19545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5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60"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61"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92727</xdr:rowOff>
    </xdr:from>
    <xdr:ext cx="469744" cy="259045"/>
    <xdr:sp macro="" textlink="">
      <xdr:nvSpPr>
        <xdr:cNvPr id="662" name="n_1mainValue【保健センター・保健所】&#10;一人当たり面積"/>
        <xdr:cNvSpPr txBox="1"/>
      </xdr:nvSpPr>
      <xdr:spPr>
        <a:xfrm>
          <a:off x="210757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92727</xdr:rowOff>
    </xdr:from>
    <xdr:ext cx="469744" cy="259045"/>
    <xdr:sp macro="" textlink="">
      <xdr:nvSpPr>
        <xdr:cNvPr id="663" name="n_2mainValue【保健センター・保健所】&#10;一人当たり面積"/>
        <xdr:cNvSpPr txBox="1"/>
      </xdr:nvSpPr>
      <xdr:spPr>
        <a:xfrm>
          <a:off x="20199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92727</xdr:rowOff>
    </xdr:from>
    <xdr:ext cx="469744" cy="259045"/>
    <xdr:sp macro="" textlink="">
      <xdr:nvSpPr>
        <xdr:cNvPr id="664" name="n_3mainValue【保健センター・保健所】&#10;一人当たり面積"/>
        <xdr:cNvSpPr txBox="1"/>
      </xdr:nvSpPr>
      <xdr:spPr>
        <a:xfrm>
          <a:off x="19310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77" name="テキスト ボックス 6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87" name="テキスト ボックス 6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9" name="テキスト ボックス 6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91" name="直線コネクタ 690"/>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92"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93" name="直線コネクタ 692"/>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94"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5" name="直線コネクタ 69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96"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97" name="フローチャート: 判断 696"/>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98" name="フローチャート: 判断 697"/>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99" name="フローチャート: 判断 69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700" name="フローチャート: 判断 699"/>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706" name="楕円 705"/>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707" name="【消防施設】&#10;有形固定資産減価償却率該当値テキスト"/>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28121</xdr:rowOff>
    </xdr:from>
    <xdr:to>
      <xdr:col>81</xdr:col>
      <xdr:colOff>101600</xdr:colOff>
      <xdr:row>79</xdr:row>
      <xdr:rowOff>129721</xdr:rowOff>
    </xdr:to>
    <xdr:sp macro="" textlink="">
      <xdr:nvSpPr>
        <xdr:cNvPr id="708" name="楕円 707"/>
        <xdr:cNvSpPr/>
      </xdr:nvSpPr>
      <xdr:spPr>
        <a:xfrm>
          <a:off x="15430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78921</xdr:rowOff>
    </xdr:to>
    <xdr:cxnSp macro="">
      <xdr:nvCxnSpPr>
        <xdr:cNvPr id="709" name="直線コネクタ 708"/>
        <xdr:cNvCxnSpPr/>
      </xdr:nvCxnSpPr>
      <xdr:spPr>
        <a:xfrm flipV="1">
          <a:off x="15481300" y="135744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62412</xdr:rowOff>
    </xdr:from>
    <xdr:to>
      <xdr:col>76</xdr:col>
      <xdr:colOff>165100</xdr:colOff>
      <xdr:row>78</xdr:row>
      <xdr:rowOff>164012</xdr:rowOff>
    </xdr:to>
    <xdr:sp macro="" textlink="">
      <xdr:nvSpPr>
        <xdr:cNvPr id="710" name="楕円 709"/>
        <xdr:cNvSpPr/>
      </xdr:nvSpPr>
      <xdr:spPr>
        <a:xfrm>
          <a:off x="14541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79</xdr:row>
      <xdr:rowOff>78921</xdr:rowOff>
    </xdr:to>
    <xdr:cxnSp macro="">
      <xdr:nvCxnSpPr>
        <xdr:cNvPr id="711" name="直線コネクタ 710"/>
        <xdr:cNvCxnSpPr/>
      </xdr:nvCxnSpPr>
      <xdr:spPr>
        <a:xfrm>
          <a:off x="14592300" y="1348631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91802</xdr:rowOff>
    </xdr:from>
    <xdr:to>
      <xdr:col>72</xdr:col>
      <xdr:colOff>38100</xdr:colOff>
      <xdr:row>79</xdr:row>
      <xdr:rowOff>21952</xdr:rowOff>
    </xdr:to>
    <xdr:sp macro="" textlink="">
      <xdr:nvSpPr>
        <xdr:cNvPr id="712" name="楕円 711"/>
        <xdr:cNvSpPr/>
      </xdr:nvSpPr>
      <xdr:spPr>
        <a:xfrm>
          <a:off x="13652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113212</xdr:rowOff>
    </xdr:from>
    <xdr:to>
      <xdr:col>76</xdr:col>
      <xdr:colOff>114300</xdr:colOff>
      <xdr:row>78</xdr:row>
      <xdr:rowOff>142602</xdr:rowOff>
    </xdr:to>
    <xdr:cxnSp macro="">
      <xdr:nvCxnSpPr>
        <xdr:cNvPr id="713" name="直線コネクタ 712"/>
        <xdr:cNvCxnSpPr/>
      </xdr:nvCxnSpPr>
      <xdr:spPr>
        <a:xfrm flipV="1">
          <a:off x="13703300" y="13486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4"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715"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130646</xdr:rowOff>
    </xdr:from>
    <xdr:ext cx="405111" cy="259045"/>
    <xdr:sp macro="" textlink="">
      <xdr:nvSpPr>
        <xdr:cNvPr id="716" name="n_3aveValue【消防施設】&#10;有形固定資産減価償却率"/>
        <xdr:cNvSpPr txBox="1"/>
      </xdr:nvSpPr>
      <xdr:spPr>
        <a:xfrm>
          <a:off x="13500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146248</xdr:rowOff>
    </xdr:from>
    <xdr:ext cx="405111" cy="259045"/>
    <xdr:sp macro="" textlink="">
      <xdr:nvSpPr>
        <xdr:cNvPr id="717" name="n_1mainValue【消防施設】&#10;有形固定資産減価償却率"/>
        <xdr:cNvSpPr txBox="1"/>
      </xdr:nvSpPr>
      <xdr:spPr>
        <a:xfrm>
          <a:off x="15266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9089</xdr:rowOff>
    </xdr:from>
    <xdr:ext cx="405111" cy="259045"/>
    <xdr:sp macro="" textlink="">
      <xdr:nvSpPr>
        <xdr:cNvPr id="718" name="n_2mainValue【消防施設】&#10;有形固定資産減価償却率"/>
        <xdr:cNvSpPr txBox="1"/>
      </xdr:nvSpPr>
      <xdr:spPr>
        <a:xfrm>
          <a:off x="14389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38479</xdr:rowOff>
    </xdr:from>
    <xdr:ext cx="405111" cy="259045"/>
    <xdr:sp macro="" textlink="">
      <xdr:nvSpPr>
        <xdr:cNvPr id="719" name="n_3mainValue【消防施設】&#10;有形固定資産減価償却率"/>
        <xdr:cNvSpPr txBox="1"/>
      </xdr:nvSpPr>
      <xdr:spPr>
        <a:xfrm>
          <a:off x="13500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41" name="直線コネクタ 740"/>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42"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43" name="直線コネクタ 742"/>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4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45" name="直線コネクタ 74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86885</xdr:rowOff>
    </xdr:from>
    <xdr:ext cx="469744" cy="259045"/>
    <xdr:sp macro="" textlink="">
      <xdr:nvSpPr>
        <xdr:cNvPr id="746" name="【消防施設】&#10;一人当たり面積平均値テキスト"/>
        <xdr:cNvSpPr txBox="1"/>
      </xdr:nvSpPr>
      <xdr:spPr>
        <a:xfrm>
          <a:off x="22199600" y="1431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7" name="フローチャート: 判断 746"/>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48" name="フローチャート: 判断 747"/>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49" name="フローチャート: 判断 74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50" name="フローチャート: 判断 749"/>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56" name="楕円 755"/>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57"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69596</xdr:rowOff>
    </xdr:from>
    <xdr:to>
      <xdr:col>112</xdr:col>
      <xdr:colOff>38100</xdr:colOff>
      <xdr:row>82</xdr:row>
      <xdr:rowOff>171196</xdr:rowOff>
    </xdr:to>
    <xdr:sp macro="" textlink="">
      <xdr:nvSpPr>
        <xdr:cNvPr id="758" name="楕円 757"/>
        <xdr:cNvSpPr/>
      </xdr:nvSpPr>
      <xdr:spPr>
        <a:xfrm>
          <a:off x="21272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120396</xdr:rowOff>
    </xdr:to>
    <xdr:cxnSp macro="">
      <xdr:nvCxnSpPr>
        <xdr:cNvPr id="759" name="直線コネクタ 758"/>
        <xdr:cNvCxnSpPr/>
      </xdr:nvCxnSpPr>
      <xdr:spPr>
        <a:xfrm flipV="1">
          <a:off x="21323300" y="14170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760" name="楕円 759"/>
        <xdr:cNvSpPr/>
      </xdr:nvSpPr>
      <xdr:spPr>
        <a:xfrm>
          <a:off x="20383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120396</xdr:rowOff>
    </xdr:from>
    <xdr:to>
      <xdr:col>111</xdr:col>
      <xdr:colOff>177800</xdr:colOff>
      <xdr:row>82</xdr:row>
      <xdr:rowOff>138685</xdr:rowOff>
    </xdr:to>
    <xdr:cxnSp macro="">
      <xdr:nvCxnSpPr>
        <xdr:cNvPr id="761" name="直線コネクタ 760"/>
        <xdr:cNvCxnSpPr/>
      </xdr:nvCxnSpPr>
      <xdr:spPr>
        <a:xfrm flipV="1">
          <a:off x="20434300" y="14179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762" name="楕円 761"/>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763" name="直線コネクタ 762"/>
        <xdr:cNvCxnSpPr/>
      </xdr:nvCxnSpPr>
      <xdr:spPr>
        <a:xfrm flipV="1">
          <a:off x="19545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43451</xdr:rowOff>
    </xdr:from>
    <xdr:ext cx="469744" cy="259045"/>
    <xdr:sp macro="" textlink="">
      <xdr:nvSpPr>
        <xdr:cNvPr id="764" name="n_1ave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65"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66" name="n_3ave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16273</xdr:rowOff>
    </xdr:from>
    <xdr:ext cx="469744" cy="259045"/>
    <xdr:sp macro="" textlink="">
      <xdr:nvSpPr>
        <xdr:cNvPr id="767" name="n_1mainValue【消防施設】&#10;一人当たり面積"/>
        <xdr:cNvSpPr txBox="1"/>
      </xdr:nvSpPr>
      <xdr:spPr>
        <a:xfrm>
          <a:off x="21075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68" name="n_2mainValue【消防施設】&#10;一人当たり面積"/>
        <xdr:cNvSpPr txBox="1"/>
      </xdr:nvSpPr>
      <xdr:spPr>
        <a:xfrm>
          <a:off x="20199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69" name="n_3mainValue【消防施設】&#10;一人当たり面積"/>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93" name="直線コネクタ 792"/>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94"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95" name="直線コネクタ 79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96"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97" name="直線コネクタ 79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98"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99" name="フローチャート: 判断 798"/>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800" name="フローチャート: 判断 799"/>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01" name="フローチャート: 判断 800"/>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02" name="フローチャート: 判断 80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08" name="楕円 807"/>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11447</xdr:rowOff>
    </xdr:from>
    <xdr:ext cx="405111" cy="259045"/>
    <xdr:sp macro="" textlink="">
      <xdr:nvSpPr>
        <xdr:cNvPr id="809" name="【庁舎】&#10;有形固定資産減価償却率該当値テキスト"/>
        <xdr:cNvSpPr txBox="1"/>
      </xdr:nvSpPr>
      <xdr:spPr>
        <a:xfrm>
          <a:off x="16357600"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10" name="楕円 80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83820</xdr:rowOff>
    </xdr:to>
    <xdr:cxnSp macro="">
      <xdr:nvCxnSpPr>
        <xdr:cNvPr id="811" name="直線コネクタ 810"/>
        <xdr:cNvCxnSpPr/>
      </xdr:nvCxnSpPr>
      <xdr:spPr>
        <a:xfrm>
          <a:off x="15481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12" name="楕円 811"/>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116205</xdr:rowOff>
    </xdr:to>
    <xdr:cxnSp macro="">
      <xdr:nvCxnSpPr>
        <xdr:cNvPr id="813" name="直線コネクタ 812"/>
        <xdr:cNvCxnSpPr/>
      </xdr:nvCxnSpPr>
      <xdr:spPr>
        <a:xfrm flipV="1">
          <a:off x="14592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111125</xdr:rowOff>
    </xdr:from>
    <xdr:to>
      <xdr:col>72</xdr:col>
      <xdr:colOff>38100</xdr:colOff>
      <xdr:row>105</xdr:row>
      <xdr:rowOff>41275</xdr:rowOff>
    </xdr:to>
    <xdr:sp macro="" textlink="">
      <xdr:nvSpPr>
        <xdr:cNvPr id="814" name="楕円 813"/>
        <xdr:cNvSpPr/>
      </xdr:nvSpPr>
      <xdr:spPr>
        <a:xfrm>
          <a:off x="1365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161925</xdr:rowOff>
    </xdr:to>
    <xdr:cxnSp macro="">
      <xdr:nvCxnSpPr>
        <xdr:cNvPr id="815" name="直線コネクタ 814"/>
        <xdr:cNvCxnSpPr/>
      </xdr:nvCxnSpPr>
      <xdr:spPr>
        <a:xfrm flipV="1">
          <a:off x="13703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816"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817" name="n_2ave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18"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19" name="n_1mainValue【庁舎】&#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20" name="n_2mainValue【庁舎】&#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32402</xdr:rowOff>
    </xdr:from>
    <xdr:ext cx="405111" cy="259045"/>
    <xdr:sp macro="" textlink="">
      <xdr:nvSpPr>
        <xdr:cNvPr id="821" name="n_3mainValue【庁舎】&#10;有形固定資産減価償却率"/>
        <xdr:cNvSpPr txBox="1"/>
      </xdr:nvSpPr>
      <xdr:spPr>
        <a:xfrm>
          <a:off x="13500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5" name="直線コネクタ 8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6" name="テキスト ボックス 8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7" name="直線コネクタ 8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8" name="テキスト ボックス 8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842" name="直線コネクタ 841"/>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843"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844" name="直線コネクタ 843"/>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45"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6" name="直線コネクタ 845"/>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847"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48" name="フローチャート: 判断 847"/>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49" name="フローチャート: 判断 84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50" name="フローチャート: 判断 849"/>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31114</xdr:rowOff>
    </xdr:from>
    <xdr:to>
      <xdr:col>102</xdr:col>
      <xdr:colOff>165100</xdr:colOff>
      <xdr:row>105</xdr:row>
      <xdr:rowOff>132714</xdr:rowOff>
    </xdr:to>
    <xdr:sp macro="" textlink="">
      <xdr:nvSpPr>
        <xdr:cNvPr id="851" name="フローチャート: 判断 850"/>
        <xdr:cNvSpPr/>
      </xdr:nvSpPr>
      <xdr:spPr>
        <a:xfrm>
          <a:off x="19494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xdr:rowOff>
    </xdr:from>
    <xdr:to>
      <xdr:col>116</xdr:col>
      <xdr:colOff>114300</xdr:colOff>
      <xdr:row>103</xdr:row>
      <xdr:rowOff>109855</xdr:rowOff>
    </xdr:to>
    <xdr:sp macro="" textlink="">
      <xdr:nvSpPr>
        <xdr:cNvPr id="857" name="楕円 856"/>
        <xdr:cNvSpPr/>
      </xdr:nvSpPr>
      <xdr:spPr>
        <a:xfrm>
          <a:off x="22110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31132</xdr:rowOff>
    </xdr:from>
    <xdr:ext cx="469744" cy="259045"/>
    <xdr:sp macro="" textlink="">
      <xdr:nvSpPr>
        <xdr:cNvPr id="858" name="【庁舎】&#10;一人当たり面積該当値テキスト"/>
        <xdr:cNvSpPr txBox="1"/>
      </xdr:nvSpPr>
      <xdr:spPr>
        <a:xfrm>
          <a:off x="221996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59" name="楕円 858"/>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103</xdr:row>
      <xdr:rowOff>59055</xdr:rowOff>
    </xdr:to>
    <xdr:cxnSp macro="">
      <xdr:nvCxnSpPr>
        <xdr:cNvPr id="860" name="直線コネクタ 859"/>
        <xdr:cNvCxnSpPr/>
      </xdr:nvCxnSpPr>
      <xdr:spPr>
        <a:xfrm>
          <a:off x="21323300" y="176326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61" name="楕円 860"/>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144780</xdr:rowOff>
    </xdr:to>
    <xdr:cxnSp macro="">
      <xdr:nvCxnSpPr>
        <xdr:cNvPr id="862" name="直線コネクタ 861"/>
        <xdr:cNvCxnSpPr/>
      </xdr:nvCxnSpPr>
      <xdr:spPr>
        <a:xfrm>
          <a:off x="20434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863" name="楕円 862"/>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144780</xdr:rowOff>
    </xdr:to>
    <xdr:cxnSp macro="">
      <xdr:nvCxnSpPr>
        <xdr:cNvPr id="864" name="直線コネクタ 863"/>
        <xdr:cNvCxnSpPr/>
      </xdr:nvCxnSpPr>
      <xdr:spPr>
        <a:xfrm>
          <a:off x="19545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865"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89552</xdr:rowOff>
    </xdr:from>
    <xdr:ext cx="469744" cy="259045"/>
    <xdr:sp macro="" textlink="">
      <xdr:nvSpPr>
        <xdr:cNvPr id="866"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123841</xdr:rowOff>
    </xdr:from>
    <xdr:ext cx="469744" cy="259045"/>
    <xdr:sp macro="" textlink="">
      <xdr:nvSpPr>
        <xdr:cNvPr id="867" name="n_3aveValue【庁舎】&#10;一人当たり面積"/>
        <xdr:cNvSpPr txBox="1"/>
      </xdr:nvSpPr>
      <xdr:spPr>
        <a:xfrm>
          <a:off x="19310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68" name="n_1mainValue【庁舎】&#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69"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870" name="n_3mainValue【庁舎】&#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全国平均等と比較して特に有形固定資産減価償却率が高くなっている施設は、体育館・プール及び消防施設である。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計画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また、消防施設は、主に消防団のコミュニティー消防センター・格納庫等の施設が耐用年数を経過したものが多く、有形固定資産減価償却率を上昇させる要因となっている。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ポイント改善したものの、担税力の乏しい地域性などから、類似団体最低の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0.54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引き続き、地場企業への支援や企業誘致等による雇用の創出など、税収を増やす取組を積極的に推進し、自主財源確保に努める。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し、類似団体平均より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低い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88.2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分母となる経常一般財源収入については、地方交付税の減等の影響により減少し、分子となる経常一般財源支出について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公債費の減により減少した。</a:t>
          </a:r>
          <a:r>
            <a:rPr kumimoji="0"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結果、</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歳出</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の減が歳</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入</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の減を上回り、経常収支比率が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引き続き行財政改革に取り組み、経常経費の節約を図ることにより数値改善に努め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る。</a:t>
          </a:r>
          <a:endParaRPr kumimoji="1" lang="ja-JP" altLang="en-US" sz="13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66</xdr:row>
      <xdr:rowOff>18204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5238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0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157480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926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64</xdr:row>
      <xdr:rowOff>127846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45314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人件費・維持補修費</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したものの、それ以上に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物件費</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したため、決算額は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人当たり決算額も</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今後も民間の業務委託を進めるなど、人件費の削減に努める。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147520</xdr:rowOff>
    </xdr:from>
    <xdr:to>
      <xdr:col>23</xdr:col>
      <xdr:colOff>133350</xdr:colOff>
      <xdr:row>87</xdr:row>
      <xdr:rowOff>5460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892220"/>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76288</xdr:rowOff>
    </xdr:from>
    <xdr:to>
      <xdr:col>19</xdr:col>
      <xdr:colOff>133350</xdr:colOff>
      <xdr:row>87</xdr:row>
      <xdr:rowOff>5460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20988"/>
          <a:ext cx="8890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61762</xdr:rowOff>
    </xdr:from>
    <xdr:to>
      <xdr:col>15</xdr:col>
      <xdr:colOff>82550</xdr:colOff>
      <xdr:row>86</xdr:row>
      <xdr:rowOff>76288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0646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20909</xdr:rowOff>
    </xdr:from>
    <xdr:to>
      <xdr:col>11</xdr:col>
      <xdr:colOff>31750</xdr:colOff>
      <xdr:row>86</xdr:row>
      <xdr:rowOff>61762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6560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132831</xdr:rowOff>
    </xdr:from>
    <xdr:to>
      <xdr:col>11</xdr:col>
      <xdr:colOff>82550</xdr:colOff>
      <xdr:row>85</xdr:row>
      <xdr:rowOff>62981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73158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126581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96720</xdr:rowOff>
    </xdr:from>
    <xdr:to>
      <xdr:col>23</xdr:col>
      <xdr:colOff>184150</xdr:colOff>
      <xdr:row>87</xdr:row>
      <xdr:rowOff>26870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68797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1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126110</xdr:rowOff>
    </xdr:from>
    <xdr:to>
      <xdr:col>19</xdr:col>
      <xdr:colOff>184150</xdr:colOff>
      <xdr:row>87</xdr:row>
      <xdr:rowOff>56260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41037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9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25488</xdr:rowOff>
    </xdr:from>
    <xdr:to>
      <xdr:col>15</xdr:col>
      <xdr:colOff>133350</xdr:colOff>
      <xdr:row>86</xdr:row>
      <xdr:rowOff>127088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111865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5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10962</xdr:rowOff>
    </xdr:from>
    <xdr:to>
      <xdr:col>11</xdr:col>
      <xdr:colOff>82550</xdr:colOff>
      <xdr:row>86</xdr:row>
      <xdr:rowOff>112562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97339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4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141559</xdr:rowOff>
    </xdr:from>
    <xdr:to>
      <xdr:col>7</xdr:col>
      <xdr:colOff>31750</xdr:colOff>
      <xdr:row>86</xdr:row>
      <xdr:rowOff>71709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56486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年間行っていた給与カットが終了し、指数が上昇し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ているが、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類似団体よりも</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ポイント低く、全国市平均よりも低い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98.7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となっている。引き続き適正化を図る。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81491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457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86</xdr:row>
      <xdr:rowOff>41275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62616"/>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103716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142468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組織機構の見直し等により適正な人員配置に努め、前年度比で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0.05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ポイント下がり、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6.76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今後も事務事業の見直しを進めながら、行政課題に即した適正な人員配置に努める。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119126</xdr:rowOff>
    </xdr:from>
    <xdr:to>
      <xdr:col>81</xdr:col>
      <xdr:colOff>44450</xdr:colOff>
      <xdr:row>63</xdr:row>
      <xdr:rowOff>143256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2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63</xdr:row>
      <xdr:rowOff>143256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143256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143256</xdr:rowOff>
    </xdr:from>
    <xdr:to>
      <xdr:col>68</xdr:col>
      <xdr:colOff>152400</xdr:colOff>
      <xdr:row>63</xdr:row>
      <xdr:rowOff>152908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9446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68326</xdr:rowOff>
    </xdr:from>
    <xdr:to>
      <xdr:col>81</xdr:col>
      <xdr:colOff>95250</xdr:colOff>
      <xdr:row>63</xdr:row>
      <xdr:rowOff>169926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40403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77978</xdr:rowOff>
    </xdr:from>
    <xdr:to>
      <xdr:col>73</xdr:col>
      <xdr:colOff>44450</xdr:colOff>
      <xdr:row>64</xdr:row>
      <xdr:rowOff>8128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164355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92456</xdr:rowOff>
    </xdr:from>
    <xdr:to>
      <xdr:col>68</xdr:col>
      <xdr:colOff>203200</xdr:colOff>
      <xdr:row>64</xdr:row>
      <xdr:rowOff>22606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7383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102108</xdr:rowOff>
    </xdr:from>
    <xdr:to>
      <xdr:col>64</xdr:col>
      <xdr:colOff>152400</xdr:colOff>
      <xdr:row>64</xdr:row>
      <xdr:rowOff>32258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17035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類似団体中最低の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本市の公債費は、合併前後の積極的な社会基盤整備に係る起債償還により高止まりの状態が続いているが、引き続き市債の繰上償還や新規発行債の抑制により、数値改善に努める。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143192</xdr:rowOff>
    </xdr:from>
    <xdr:to>
      <xdr:col>81</xdr:col>
      <xdr:colOff>44450</xdr:colOff>
      <xdr:row>42</xdr:row>
      <xdr:rowOff>115888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315392"/>
          <a:ext cx="0" cy="100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87965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2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115888</xdr:rowOff>
    </xdr:from>
    <xdr:to>
      <xdr:col>81</xdr:col>
      <xdr:colOff>133350</xdr:colOff>
      <xdr:row>42</xdr:row>
      <xdr:rowOff>115888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31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58119</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143192</xdr:rowOff>
    </xdr:from>
    <xdr:to>
      <xdr:col>81</xdr:col>
      <xdr:colOff>133350</xdr:colOff>
      <xdr:row>36</xdr:row>
      <xdr:rowOff>143192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115888</xdr:rowOff>
    </xdr:from>
    <xdr:to>
      <xdr:col>81</xdr:col>
      <xdr:colOff>44450</xdr:colOff>
      <xdr:row>43</xdr:row>
      <xdr:rowOff>10795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1678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152099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135572</xdr:rowOff>
    </xdr:from>
    <xdr:to>
      <xdr:col>81</xdr:col>
      <xdr:colOff>95250</xdr:colOff>
      <xdr:row>39</xdr:row>
      <xdr:rowOff>65722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10795</xdr:rowOff>
    </xdr:from>
    <xdr:to>
      <xdr:col>77</xdr:col>
      <xdr:colOff>44450</xdr:colOff>
      <xdr:row>43</xdr:row>
      <xdr:rowOff>46990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8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165735</xdr:rowOff>
    </xdr:from>
    <xdr:to>
      <xdr:col>77</xdr:col>
      <xdr:colOff>95250</xdr:colOff>
      <xdr:row>39</xdr:row>
      <xdr:rowOff>95885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6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106062</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107315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1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107315</xdr:rowOff>
    </xdr:from>
    <xdr:to>
      <xdr:col>68</xdr:col>
      <xdr:colOff>152400</xdr:colOff>
      <xdr:row>44</xdr:row>
      <xdr:rowOff>14288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796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63182</xdr:rowOff>
    </xdr:from>
    <xdr:to>
      <xdr:col>68</xdr:col>
      <xdr:colOff>203200</xdr:colOff>
      <xdr:row>38</xdr:row>
      <xdr:rowOff>164782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3510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65088</xdr:rowOff>
    </xdr:from>
    <xdr:to>
      <xdr:col>81</xdr:col>
      <xdr:colOff>95250</xdr:colOff>
      <xdr:row>42</xdr:row>
      <xdr:rowOff>166688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132415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131445</xdr:rowOff>
    </xdr:from>
    <xdr:to>
      <xdr:col>77</xdr:col>
      <xdr:colOff>95250</xdr:colOff>
      <xdr:row>43</xdr:row>
      <xdr:rowOff>61595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46372</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1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56515</xdr:rowOff>
    </xdr:from>
    <xdr:to>
      <xdr:col>68</xdr:col>
      <xdr:colOff>203200</xdr:colOff>
      <xdr:row>43</xdr:row>
      <xdr:rowOff>158115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142892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134938</xdr:rowOff>
    </xdr:from>
    <xdr:to>
      <xdr:col>64</xdr:col>
      <xdr:colOff>152400</xdr:colOff>
      <xdr:row>44</xdr:row>
      <xdr:rowOff>65088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49865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合併前後に社会資本整備を積極的に実施した結果、地方債残高が増加し、加えて同理由により公営企業への繰出しも増加したため、類似団体中下位の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166.1%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前年比では</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繰上償還等により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地方債残高が減少した一方、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地方交付税の減等の影響</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引き続き繰上償還等により公債費の削減に努めるとともに、公共事業費を本市の財政力に見合った規模に削減し、市債の新規発行額の抑制を図る。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100584</xdr:rowOff>
    </xdr:from>
    <xdr:to>
      <xdr:col>81</xdr:col>
      <xdr:colOff>44450</xdr:colOff>
      <xdr:row>21</xdr:row>
      <xdr:rowOff>106214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3701034"/>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100584</xdr:rowOff>
    </xdr:from>
    <xdr:to>
      <xdr:col>77</xdr:col>
      <xdr:colOff>44450</xdr:colOff>
      <xdr:row>21</xdr:row>
      <xdr:rowOff>115062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115062</xdr:rowOff>
    </xdr:from>
    <xdr:to>
      <xdr:col>72</xdr:col>
      <xdr:colOff>203200</xdr:colOff>
      <xdr:row>22</xdr:row>
      <xdr:rowOff>21632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715512"/>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21632</xdr:rowOff>
    </xdr:from>
    <xdr:to>
      <xdr:col>68</xdr:col>
      <xdr:colOff>152400</xdr:colOff>
      <xdr:row>23</xdr:row>
      <xdr:rowOff>11049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79353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90085</xdr:rowOff>
    </xdr:from>
    <xdr:to>
      <xdr:col>68</xdr:col>
      <xdr:colOff>203200</xdr:colOff>
      <xdr:row>15</xdr:row>
      <xdr:rowOff>20235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55414</xdr:rowOff>
    </xdr:from>
    <xdr:to>
      <xdr:col>81</xdr:col>
      <xdr:colOff>95250</xdr:colOff>
      <xdr:row>21</xdr:row>
      <xdr:rowOff>157014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122741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55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49784</xdr:rowOff>
    </xdr:from>
    <xdr:to>
      <xdr:col>77</xdr:col>
      <xdr:colOff>95250</xdr:colOff>
      <xdr:row>21</xdr:row>
      <xdr:rowOff>151384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136161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73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64262</xdr:rowOff>
    </xdr:from>
    <xdr:to>
      <xdr:col>73</xdr:col>
      <xdr:colOff>44450</xdr:colOff>
      <xdr:row>21</xdr:row>
      <xdr:rowOff>165862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150639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142282</xdr:rowOff>
    </xdr:from>
    <xdr:to>
      <xdr:col>68</xdr:col>
      <xdr:colOff>203200</xdr:colOff>
      <xdr:row>22</xdr:row>
      <xdr:rowOff>72432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57209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8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131699</xdr:rowOff>
    </xdr:from>
    <xdr:to>
      <xdr:col>64</xdr:col>
      <xdr:colOff>152400</xdr:colOff>
      <xdr:row>23</xdr:row>
      <xdr:rowOff>61849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46626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98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ポイント上昇したが、類似団体平均と比較すると</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一方、賃金や公営企業会計の人件費に充てる繰出金といった人件費に準ずる費用を合計した場合の人口</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人当たりの決算額は、類似団体を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円上回っており、比率と金額の両面において、人件費の抑制に努める。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101600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50800</xdr:rowOff>
    </xdr:from>
    <xdr:to>
      <xdr:col>6</xdr:col>
      <xdr:colOff>171450</xdr:colOff>
      <xdr:row>34</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下回っているが、文化・スポーツ施設等の公共施設を多く抱えていることにより、その維持管理費が経常的な財政負担となっている。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これら公共施設を継続して維持していくとなれば、大規模改修や建て替えにかかる経費が今後ピークを迎えることもあり、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公共施設のあり方指針等に基づき、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統廃合及び譲渡等を進め、維持管理コストの縮減等を図り、数値の改善に努める。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579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76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4536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76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27214</xdr:rowOff>
    </xdr:from>
    <xdr:to>
      <xdr:col>69</xdr:col>
      <xdr:colOff>142875</xdr:colOff>
      <xdr:row>18</xdr:row>
      <xdr:rowOff>128814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51707</xdr:rowOff>
    </xdr:from>
    <xdr:to>
      <xdr:col>82</xdr:col>
      <xdr:colOff>158750</xdr:colOff>
      <xdr:row>15</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68234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類似団体平均を下回っているが、上昇傾向にある。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その要因としては、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臨時福祉給付金事業の皆減はあるものの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私立認可保育所認定こども園給付費や障がい福祉サービス給付事業などの増加が挙げられる。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引き続き、資格審査の適正化や各種手当等の見直しを進め、数値の改善に努める。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99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57150</xdr:rowOff>
    </xdr:from>
    <xdr:to>
      <xdr:col>11</xdr:col>
      <xdr:colOff>60325</xdr:colOff>
      <xdr:row>58</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その他に係る経常収支比率が類似団体平均を上回っているのは、繰出金の占める割合が類似団体平均のそれを上回っているためである。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公営企業会計及び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各特別会計において、料金の適正化等を図ることにより、財政健全化に努める。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169863</xdr:rowOff>
    </xdr:from>
    <xdr:to>
      <xdr:col>82</xdr:col>
      <xdr:colOff>107950</xdr:colOff>
      <xdr:row>61</xdr:row>
      <xdr:rowOff>41275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285413"/>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41275</xdr:rowOff>
    </xdr:from>
    <xdr:to>
      <xdr:col>78</xdr:col>
      <xdr:colOff>69850</xdr:colOff>
      <xdr:row>61</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99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61</xdr:row>
      <xdr:rowOff>41275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28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169863</xdr:rowOff>
    </xdr:from>
    <xdr:to>
      <xdr:col>69</xdr:col>
      <xdr:colOff>92075</xdr:colOff>
      <xdr:row>60</xdr:row>
      <xdr:rowOff>41275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90488</xdr:rowOff>
    </xdr:from>
    <xdr:to>
      <xdr:col>69</xdr:col>
      <xdr:colOff>142875</xdr:colOff>
      <xdr:row>57</xdr:row>
      <xdr:rowOff>20638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119063</xdr:rowOff>
    </xdr:from>
    <xdr:to>
      <xdr:col>82</xdr:col>
      <xdr:colOff>158750</xdr:colOff>
      <xdr:row>60</xdr:row>
      <xdr:rowOff>49213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91140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161925</xdr:rowOff>
    </xdr:from>
    <xdr:to>
      <xdr:col>78</xdr:col>
      <xdr:colOff>120650</xdr:colOff>
      <xdr:row>61</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76852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161925</xdr:rowOff>
    </xdr:from>
    <xdr:to>
      <xdr:col>74</xdr:col>
      <xdr:colOff>31750</xdr:colOff>
      <xdr:row>61</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119063</xdr:rowOff>
    </xdr:from>
    <xdr:to>
      <xdr:col>65</xdr:col>
      <xdr:colOff>53975</xdr:colOff>
      <xdr:row>60</xdr:row>
      <xdr:rowOff>49213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33990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平均を下回っているのは、消防や一般廃棄物処理等について一部事務組合を構成せず、直接人件費、物件費として計上している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経常収支比率における割合は低いものの、引き続き補助金等の見直しを継続し適正化を図る。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99786</xdr:rowOff>
    </xdr:from>
    <xdr:to>
      <xdr:col>82</xdr:col>
      <xdr:colOff>107950</xdr:colOff>
      <xdr:row>32</xdr:row>
      <xdr:rowOff>110672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5586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78014</xdr:rowOff>
    </xdr:from>
    <xdr:to>
      <xdr:col>78</xdr:col>
      <xdr:colOff>69850</xdr:colOff>
      <xdr:row>32</xdr:row>
      <xdr:rowOff>99786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67128</xdr:rowOff>
    </xdr:from>
    <xdr:to>
      <xdr:col>73</xdr:col>
      <xdr:colOff>180975</xdr:colOff>
      <xdr:row>32</xdr:row>
      <xdr:rowOff>78014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5553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67128</xdr:rowOff>
    </xdr:from>
    <xdr:to>
      <xdr:col>69</xdr:col>
      <xdr:colOff>92075</xdr:colOff>
      <xdr:row>32</xdr:row>
      <xdr:rowOff>88900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555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59872</xdr:rowOff>
    </xdr:from>
    <xdr:to>
      <xdr:col>82</xdr:col>
      <xdr:colOff>158750</xdr:colOff>
      <xdr:row>32</xdr:row>
      <xdr:rowOff>161472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139899</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48986</xdr:rowOff>
    </xdr:from>
    <xdr:to>
      <xdr:col>78</xdr:col>
      <xdr:colOff>120650</xdr:colOff>
      <xdr:row>32</xdr:row>
      <xdr:rowOff>150586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160763</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27214</xdr:rowOff>
    </xdr:from>
    <xdr:to>
      <xdr:col>74</xdr:col>
      <xdr:colOff>31750</xdr:colOff>
      <xdr:row>32</xdr:row>
      <xdr:rowOff>128814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138991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16328</xdr:rowOff>
    </xdr:from>
    <xdr:to>
      <xdr:col>69</xdr:col>
      <xdr:colOff>142875</xdr:colOff>
      <xdr:row>32</xdr:row>
      <xdr:rowOff>117928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128105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繰上償還等により公債費の抑制に努めた結果、前年度比で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ポイント改善したものの、合併前後の積極的な社会資本整備の起債償還により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高い状態が続いており、類似団体中</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下位の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となっている。また、公債費及び公債費に準ずる費用の人口</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人当たり決算額が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27,200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円で類似団体中最も高い数値であった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引き続き、投資的経費を抑制するとともに、繰上償還を行うことで数値の改善に努める。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28702</xdr:rowOff>
    </xdr:from>
    <xdr:to>
      <xdr:col>24</xdr:col>
      <xdr:colOff>25400</xdr:colOff>
      <xdr:row>80</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887452"/>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115079</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28702</xdr:rowOff>
    </xdr:from>
    <xdr:to>
      <xdr:col>24</xdr:col>
      <xdr:colOff>114300</xdr:colOff>
      <xdr:row>75</xdr:row>
      <xdr:rowOff>28702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660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80</xdr:row>
      <xdr:rowOff>113285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7744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113285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820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154432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126492</xdr:rowOff>
    </xdr:from>
    <xdr:to>
      <xdr:col>11</xdr:col>
      <xdr:colOff>60325</xdr:colOff>
      <xdr:row>77</xdr:row>
      <xdr:rowOff>56642</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144797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62485</xdr:rowOff>
    </xdr:from>
    <xdr:to>
      <xdr:col>15</xdr:col>
      <xdr:colOff>149225</xdr:colOff>
      <xdr:row>80</xdr:row>
      <xdr:rowOff>164085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148862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103632</xdr:rowOff>
    </xdr:from>
    <xdr:to>
      <xdr:col>6</xdr:col>
      <xdr:colOff>171450</xdr:colOff>
      <xdr:row>81</xdr:row>
      <xdr:rowOff>33782</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18559</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前年度比で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のうち公債費が占める割合が高いためである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引き続き、投資的経費を抑え、繰上償還等により公債費の抑制を図るほか、その他の経費についても徹底した削減を図り、経常収支比率の改善に努める。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109855</xdr:rowOff>
    </xdr:from>
    <xdr:to>
      <xdr:col>82</xdr:col>
      <xdr:colOff>107950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968605"/>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24782</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71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109855</xdr:rowOff>
    </xdr:from>
    <xdr:to>
      <xdr:col>82</xdr:col>
      <xdr:colOff>196850</xdr:colOff>
      <xdr:row>75</xdr:row>
      <xdr:rowOff>109855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96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75</xdr:row>
      <xdr:rowOff>167005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68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75</xdr:row>
      <xdr:rowOff>167005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34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41911</xdr:rowOff>
    </xdr:from>
    <xdr:to>
      <xdr:col>78</xdr:col>
      <xdr:colOff>120650</xdr:colOff>
      <xdr:row>78</xdr:row>
      <xdr:rowOff>143511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109855</xdr:rowOff>
    </xdr:from>
    <xdr:to>
      <xdr:col>73</xdr:col>
      <xdr:colOff>180975</xdr:colOff>
      <xdr:row>75</xdr:row>
      <xdr:rowOff>75565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97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109855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40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24764</xdr:rowOff>
    </xdr:from>
    <xdr:to>
      <xdr:col>69</xdr:col>
      <xdr:colOff>142875</xdr:colOff>
      <xdr:row>79</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111141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59055</xdr:rowOff>
    </xdr:from>
    <xdr:to>
      <xdr:col>82</xdr:col>
      <xdr:colOff>158750</xdr:colOff>
      <xdr:row>75</xdr:row>
      <xdr:rowOff>160655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139082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116205</xdr:rowOff>
    </xdr:from>
    <xdr:to>
      <xdr:col>78</xdr:col>
      <xdr:colOff>120650</xdr:colOff>
      <xdr:row>76</xdr:row>
      <xdr:rowOff>46355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56532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24765</xdr:rowOff>
    </xdr:from>
    <xdr:to>
      <xdr:col>74</xdr:col>
      <xdr:colOff>31750</xdr:colOff>
      <xdr:row>75</xdr:row>
      <xdr:rowOff>126365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136542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59055</xdr:rowOff>
    </xdr:from>
    <xdr:to>
      <xdr:col>69</xdr:col>
      <xdr:colOff>142875</xdr:colOff>
      <xdr:row>74</xdr:row>
      <xdr:rowOff>160655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170832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118984</xdr:rowOff>
    </xdr:from>
    <xdr:to>
      <xdr:col>29</xdr:col>
      <xdr:colOff>127000</xdr:colOff>
      <xdr:row>15</xdr:row>
      <xdr:rowOff>139375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38359"/>
          <a:ext cx="6477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103761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3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139375</xdr:rowOff>
    </xdr:from>
    <xdr:to>
      <xdr:col>26</xdr:col>
      <xdr:colOff>50800</xdr:colOff>
      <xdr:row>16</xdr:row>
      <xdr:rowOff>52873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58750"/>
          <a:ext cx="698500" cy="8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52873</xdr:rowOff>
    </xdr:from>
    <xdr:to>
      <xdr:col>22</xdr:col>
      <xdr:colOff>114300</xdr:colOff>
      <xdr:row>16</xdr:row>
      <xdr:rowOff>67595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43698"/>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67595</xdr:rowOff>
    </xdr:from>
    <xdr:to>
      <xdr:col>18</xdr:col>
      <xdr:colOff>177800</xdr:colOff>
      <xdr:row>16</xdr:row>
      <xdr:rowOff>94615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5842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93113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68184</xdr:rowOff>
    </xdr:from>
    <xdr:to>
      <xdr:col>29</xdr:col>
      <xdr:colOff>177800</xdr:colOff>
      <xdr:row>15</xdr:row>
      <xdr:rowOff>169784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8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84711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88575</xdr:rowOff>
    </xdr:from>
    <xdr:to>
      <xdr:col>26</xdr:col>
      <xdr:colOff>101600</xdr:colOff>
      <xdr:row>16</xdr:row>
      <xdr:rowOff>18725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28902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7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2073</xdr:rowOff>
    </xdr:from>
    <xdr:to>
      <xdr:col>22</xdr:col>
      <xdr:colOff>165100</xdr:colOff>
      <xdr:row>16</xdr:row>
      <xdr:rowOff>103673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113850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16795</xdr:rowOff>
    </xdr:from>
    <xdr:to>
      <xdr:col>19</xdr:col>
      <xdr:colOff>38100</xdr:colOff>
      <xdr:row>16</xdr:row>
      <xdr:rowOff>118395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128572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43815</xdr:rowOff>
    </xdr:from>
    <xdr:to>
      <xdr:col>15</xdr:col>
      <xdr:colOff>101600</xdr:colOff>
      <xdr:row>16</xdr:row>
      <xdr:rowOff>145415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128633</xdr:rowOff>
    </xdr:from>
    <xdr:to>
      <xdr:col>29</xdr:col>
      <xdr:colOff>127000</xdr:colOff>
      <xdr:row>37</xdr:row>
      <xdr:rowOff>279836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396083"/>
          <a:ext cx="0" cy="1008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251913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279836</xdr:rowOff>
    </xdr:from>
    <xdr:to>
      <xdr:col>30</xdr:col>
      <xdr:colOff>25400</xdr:colOff>
      <xdr:row>37</xdr:row>
      <xdr:rowOff>279836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4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215010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1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128633</xdr:rowOff>
    </xdr:from>
    <xdr:to>
      <xdr:col>30</xdr:col>
      <xdr:colOff>25400</xdr:colOff>
      <xdr:row>34</xdr:row>
      <xdr:rowOff>128633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3960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251097</xdr:rowOff>
    </xdr:from>
    <xdr:to>
      <xdr:col>29</xdr:col>
      <xdr:colOff>127000</xdr:colOff>
      <xdr:row>34</xdr:row>
      <xdr:rowOff>128633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75647"/>
          <a:ext cx="6477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301338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11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329261</xdr:rowOff>
    </xdr:from>
    <xdr:to>
      <xdr:col>29</xdr:col>
      <xdr:colOff>177800</xdr:colOff>
      <xdr:row>36</xdr:row>
      <xdr:rowOff>87961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246100</xdr:rowOff>
    </xdr:from>
    <xdr:to>
      <xdr:col>26</xdr:col>
      <xdr:colOff>50800</xdr:colOff>
      <xdr:row>33</xdr:row>
      <xdr:rowOff>251097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70650"/>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286969</xdr:rowOff>
    </xdr:from>
    <xdr:to>
      <xdr:col>26</xdr:col>
      <xdr:colOff>101600</xdr:colOff>
      <xdr:row>36</xdr:row>
      <xdr:rowOff>45669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30446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8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227584</xdr:rowOff>
    </xdr:from>
    <xdr:to>
      <xdr:col>22</xdr:col>
      <xdr:colOff>114300</xdr:colOff>
      <xdr:row>33</xdr:row>
      <xdr:rowOff>246100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52134"/>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276976</xdr:rowOff>
    </xdr:from>
    <xdr:to>
      <xdr:col>22</xdr:col>
      <xdr:colOff>165100</xdr:colOff>
      <xdr:row>36</xdr:row>
      <xdr:rowOff>35676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125040</xdr:rowOff>
    </xdr:from>
    <xdr:to>
      <xdr:col>18</xdr:col>
      <xdr:colOff>177800</xdr:colOff>
      <xdr:row>33</xdr:row>
      <xdr:rowOff>227584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49590"/>
          <a:ext cx="698500" cy="10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50074</xdr:rowOff>
    </xdr:from>
    <xdr:to>
      <xdr:col>19</xdr:col>
      <xdr:colOff>38100</xdr:colOff>
      <xdr:row>36</xdr:row>
      <xdr:rowOff>151674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136451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23688</xdr:rowOff>
    </xdr:from>
    <xdr:to>
      <xdr:col>15</xdr:col>
      <xdr:colOff>101600</xdr:colOff>
      <xdr:row>36</xdr:row>
      <xdr:rowOff>125288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110065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77833</xdr:rowOff>
    </xdr:from>
    <xdr:to>
      <xdr:col>29</xdr:col>
      <xdr:colOff>177800</xdr:colOff>
      <xdr:row>34</xdr:row>
      <xdr:rowOff>179433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200297</xdr:rowOff>
    </xdr:from>
    <xdr:to>
      <xdr:col>26</xdr:col>
      <xdr:colOff>101600</xdr:colOff>
      <xdr:row>33</xdr:row>
      <xdr:rowOff>301897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140624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93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195300</xdr:rowOff>
    </xdr:from>
    <xdr:to>
      <xdr:col>22</xdr:col>
      <xdr:colOff>165100</xdr:colOff>
      <xdr:row>33</xdr:row>
      <xdr:rowOff>296900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135627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176784</xdr:rowOff>
    </xdr:from>
    <xdr:to>
      <xdr:col>19</xdr:col>
      <xdr:colOff>38100</xdr:colOff>
      <xdr:row>33</xdr:row>
      <xdr:rowOff>278384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117111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74240</xdr:rowOff>
    </xdr:from>
    <xdr:to>
      <xdr:col>15</xdr:col>
      <xdr:colOff>101600</xdr:colOff>
      <xdr:row>33</xdr:row>
      <xdr:rowOff>175840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599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14567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7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166332</xdr:rowOff>
    </xdr:from>
    <xdr:to>
      <xdr:col>24</xdr:col>
      <xdr:colOff>63500</xdr:colOff>
      <xdr:row>34</xdr:row>
      <xdr:rowOff>2159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4182"/>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2159</xdr:rowOff>
    </xdr:from>
    <xdr:to>
      <xdr:col>19</xdr:col>
      <xdr:colOff>177800</xdr:colOff>
      <xdr:row>34</xdr:row>
      <xdr:rowOff>57061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31459"/>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48032</xdr:rowOff>
    </xdr:from>
    <xdr:to>
      <xdr:col>15</xdr:col>
      <xdr:colOff>50800</xdr:colOff>
      <xdr:row>34</xdr:row>
      <xdr:rowOff>57061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7733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48032</xdr:rowOff>
    </xdr:from>
    <xdr:to>
      <xdr:col>10</xdr:col>
      <xdr:colOff>114300</xdr:colOff>
      <xdr:row>34</xdr:row>
      <xdr:rowOff>65596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733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93768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115532</xdr:rowOff>
    </xdr:from>
    <xdr:to>
      <xdr:col>24</xdr:col>
      <xdr:colOff>114300</xdr:colOff>
      <xdr:row>34</xdr:row>
      <xdr:rowOff>45682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138409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122809</xdr:rowOff>
    </xdr:from>
    <xdr:to>
      <xdr:col>20</xdr:col>
      <xdr:colOff>38100</xdr:colOff>
      <xdr:row>34</xdr:row>
      <xdr:rowOff>52959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69486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6261</xdr:rowOff>
    </xdr:from>
    <xdr:to>
      <xdr:col>15</xdr:col>
      <xdr:colOff>101600</xdr:colOff>
      <xdr:row>34</xdr:row>
      <xdr:rowOff>107861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124388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168682</xdr:rowOff>
    </xdr:from>
    <xdr:to>
      <xdr:col>10</xdr:col>
      <xdr:colOff>165100</xdr:colOff>
      <xdr:row>34</xdr:row>
      <xdr:rowOff>98832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115359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14796</xdr:rowOff>
    </xdr:from>
    <xdr:to>
      <xdr:col>6</xdr:col>
      <xdr:colOff>38100</xdr:colOff>
      <xdr:row>34</xdr:row>
      <xdr:rowOff>116396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132923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45365</xdr:rowOff>
    </xdr:from>
    <xdr:to>
      <xdr:col>24</xdr:col>
      <xdr:colOff>63500</xdr:colOff>
      <xdr:row>52</xdr:row>
      <xdr:rowOff>114744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60765"/>
          <a:ext cx="8382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45365</xdr:rowOff>
    </xdr:from>
    <xdr:to>
      <xdr:col>19</xdr:col>
      <xdr:colOff>177800</xdr:colOff>
      <xdr:row>52</xdr:row>
      <xdr:rowOff>155816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60765"/>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155816</xdr:rowOff>
    </xdr:from>
    <xdr:to>
      <xdr:col>15</xdr:col>
      <xdr:colOff>50800</xdr:colOff>
      <xdr:row>53</xdr:row>
      <xdr:rowOff>8369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7121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8369</xdr:rowOff>
    </xdr:from>
    <xdr:to>
      <xdr:col>10</xdr:col>
      <xdr:colOff>114300</xdr:colOff>
      <xdr:row>53</xdr:row>
      <xdr:rowOff>49632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09521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10338</xdr:rowOff>
    </xdr:from>
    <xdr:to>
      <xdr:col>10</xdr:col>
      <xdr:colOff>165100</xdr:colOff>
      <xdr:row>54</xdr:row>
      <xdr:rowOff>111938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103065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63944</xdr:rowOff>
    </xdr:from>
    <xdr:to>
      <xdr:col>24</xdr:col>
      <xdr:colOff>114300</xdr:colOff>
      <xdr:row>52</xdr:row>
      <xdr:rowOff>165544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9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86821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166015</xdr:rowOff>
    </xdr:from>
    <xdr:to>
      <xdr:col>20</xdr:col>
      <xdr:colOff>38100</xdr:colOff>
      <xdr:row>52</xdr:row>
      <xdr:rowOff>96165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112692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6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105016</xdr:rowOff>
    </xdr:from>
    <xdr:to>
      <xdr:col>15</xdr:col>
      <xdr:colOff>101600</xdr:colOff>
      <xdr:row>53</xdr:row>
      <xdr:rowOff>35166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51693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7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129019</xdr:rowOff>
    </xdr:from>
    <xdr:to>
      <xdr:col>10</xdr:col>
      <xdr:colOff>165100</xdr:colOff>
      <xdr:row>53</xdr:row>
      <xdr:rowOff>59169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75696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170282</xdr:rowOff>
    </xdr:from>
    <xdr:to>
      <xdr:col>6</xdr:col>
      <xdr:colOff>38100</xdr:colOff>
      <xdr:row>53</xdr:row>
      <xdr:rowOff>100432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116959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141986</xdr:rowOff>
    </xdr:from>
    <xdr:to>
      <xdr:col>24</xdr:col>
      <xdr:colOff>63500</xdr:colOff>
      <xdr:row>75</xdr:row>
      <xdr:rowOff>55118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2928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149072</xdr:rowOff>
    </xdr:from>
    <xdr:to>
      <xdr:col>19</xdr:col>
      <xdr:colOff>177800</xdr:colOff>
      <xdr:row>75</xdr:row>
      <xdr:rowOff>55118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36372"/>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149072</xdr:rowOff>
    </xdr:from>
    <xdr:to>
      <xdr:col>15</xdr:col>
      <xdr:colOff>50800</xdr:colOff>
      <xdr:row>74</xdr:row>
      <xdr:rowOff>155473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363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155473</xdr:rowOff>
    </xdr:from>
    <xdr:to>
      <xdr:col>10</xdr:col>
      <xdr:colOff>114300</xdr:colOff>
      <xdr:row>75</xdr:row>
      <xdr:rowOff>31572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4277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127076</xdr:rowOff>
    </xdr:from>
    <xdr:to>
      <xdr:col>10</xdr:col>
      <xdr:colOff>165100</xdr:colOff>
      <xdr:row>74</xdr:row>
      <xdr:rowOff>57226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6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73753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41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91186</xdr:rowOff>
    </xdr:from>
    <xdr:to>
      <xdr:col>24</xdr:col>
      <xdr:colOff>114300</xdr:colOff>
      <xdr:row>75</xdr:row>
      <xdr:rowOff>21336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69613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4318</xdr:rowOff>
    </xdr:from>
    <xdr:to>
      <xdr:col>20</xdr:col>
      <xdr:colOff>38100</xdr:colOff>
      <xdr:row>75</xdr:row>
      <xdr:rowOff>105918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97045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98272</xdr:rowOff>
    </xdr:from>
    <xdr:to>
      <xdr:col>15</xdr:col>
      <xdr:colOff>101600</xdr:colOff>
      <xdr:row>75</xdr:row>
      <xdr:rowOff>28422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19549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104673</xdr:rowOff>
    </xdr:from>
    <xdr:to>
      <xdr:col>10</xdr:col>
      <xdr:colOff>165100</xdr:colOff>
      <xdr:row>75</xdr:row>
      <xdr:rowOff>34823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25950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152222</xdr:rowOff>
    </xdr:from>
    <xdr:to>
      <xdr:col>6</xdr:col>
      <xdr:colOff>38100</xdr:colOff>
      <xdr:row>75</xdr:row>
      <xdr:rowOff>82372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73499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164503</xdr:rowOff>
    </xdr:from>
    <xdr:to>
      <xdr:col>24</xdr:col>
      <xdr:colOff>63500</xdr:colOff>
      <xdr:row>91</xdr:row>
      <xdr:rowOff>11988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595003"/>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164503</xdr:rowOff>
    </xdr:from>
    <xdr:to>
      <xdr:col>19</xdr:col>
      <xdr:colOff>177800</xdr:colOff>
      <xdr:row>91</xdr:row>
      <xdr:rowOff>78130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595003"/>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78130</xdr:rowOff>
    </xdr:from>
    <xdr:to>
      <xdr:col>15</xdr:col>
      <xdr:colOff>50800</xdr:colOff>
      <xdr:row>91</xdr:row>
      <xdr:rowOff>169951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6800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169951</xdr:rowOff>
    </xdr:from>
    <xdr:to>
      <xdr:col>10</xdr:col>
      <xdr:colOff>114300</xdr:colOff>
      <xdr:row>93</xdr:row>
      <xdr:rowOff>558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771901"/>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90</xdr:row>
      <xdr:rowOff>49848</xdr:rowOff>
    </xdr:from>
    <xdr:to>
      <xdr:col>10</xdr:col>
      <xdr:colOff>165100</xdr:colOff>
      <xdr:row>90</xdr:row>
      <xdr:rowOff>151448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167975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53649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132638</xdr:rowOff>
    </xdr:from>
    <xdr:to>
      <xdr:col>24</xdr:col>
      <xdr:colOff>114300</xdr:colOff>
      <xdr:row>91</xdr:row>
      <xdr:rowOff>62788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85665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113703</xdr:rowOff>
    </xdr:from>
    <xdr:to>
      <xdr:col>20</xdr:col>
      <xdr:colOff>38100</xdr:colOff>
      <xdr:row>91</xdr:row>
      <xdr:rowOff>43853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60380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3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27330</xdr:rowOff>
    </xdr:from>
    <xdr:to>
      <xdr:col>15</xdr:col>
      <xdr:colOff>101600</xdr:colOff>
      <xdr:row>91</xdr:row>
      <xdr:rowOff>128930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145457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119151</xdr:rowOff>
    </xdr:from>
    <xdr:to>
      <xdr:col>10</xdr:col>
      <xdr:colOff>165100</xdr:colOff>
      <xdr:row>92</xdr:row>
      <xdr:rowOff>49301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40428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121208</xdr:rowOff>
    </xdr:from>
    <xdr:to>
      <xdr:col>6</xdr:col>
      <xdr:colOff>38100</xdr:colOff>
      <xdr:row>93</xdr:row>
      <xdr:rowOff>51358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67885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138843</xdr:rowOff>
    </xdr:from>
    <xdr:to>
      <xdr:col>55</xdr:col>
      <xdr:colOff>0</xdr:colOff>
      <xdr:row>36</xdr:row>
      <xdr:rowOff>170904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11043"/>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170904</xdr:rowOff>
    </xdr:from>
    <xdr:to>
      <xdr:col>50</xdr:col>
      <xdr:colOff>114300</xdr:colOff>
      <xdr:row>37</xdr:row>
      <xdr:rowOff>25086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43104"/>
          <a:ext cx="889000" cy="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170418</xdr:rowOff>
    </xdr:from>
    <xdr:to>
      <xdr:col>45</xdr:col>
      <xdr:colOff>177800</xdr:colOff>
      <xdr:row>37</xdr:row>
      <xdr:rowOff>25086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71168"/>
          <a:ext cx="889000" cy="19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170418</xdr:rowOff>
    </xdr:from>
    <xdr:to>
      <xdr:col>41</xdr:col>
      <xdr:colOff>50800</xdr:colOff>
      <xdr:row>36</xdr:row>
      <xdr:rowOff>161274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7116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109474</xdr:rowOff>
    </xdr:from>
    <xdr:to>
      <xdr:col>41</xdr:col>
      <xdr:colOff>101600</xdr:colOff>
      <xdr:row>36</xdr:row>
      <xdr:rowOff>39624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56151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8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88043</xdr:rowOff>
    </xdr:from>
    <xdr:to>
      <xdr:col>55</xdr:col>
      <xdr:colOff>50800</xdr:colOff>
      <xdr:row>37</xdr:row>
      <xdr:rowOff>18193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66470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120104</xdr:rowOff>
    </xdr:from>
    <xdr:to>
      <xdr:col>50</xdr:col>
      <xdr:colOff>165100</xdr:colOff>
      <xdr:row>37</xdr:row>
      <xdr:rowOff>50254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41381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145736</xdr:rowOff>
    </xdr:from>
    <xdr:to>
      <xdr:col>46</xdr:col>
      <xdr:colOff>38100</xdr:colOff>
      <xdr:row>37</xdr:row>
      <xdr:rowOff>75886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67013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119618</xdr:rowOff>
    </xdr:from>
    <xdr:to>
      <xdr:col>41</xdr:col>
      <xdr:colOff>101600</xdr:colOff>
      <xdr:row>36</xdr:row>
      <xdr:rowOff>49768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40895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110474</xdr:rowOff>
    </xdr:from>
    <xdr:to>
      <xdr:col>36</xdr:col>
      <xdr:colOff>165100</xdr:colOff>
      <xdr:row>37</xdr:row>
      <xdr:rowOff>40624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57151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72434</xdr:rowOff>
    </xdr:from>
    <xdr:to>
      <xdr:col>55</xdr:col>
      <xdr:colOff>0</xdr:colOff>
      <xdr:row>55</xdr:row>
      <xdr:rowOff>142615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02184"/>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72434</xdr:rowOff>
    </xdr:from>
    <xdr:to>
      <xdr:col>50</xdr:col>
      <xdr:colOff>114300</xdr:colOff>
      <xdr:row>56</xdr:row>
      <xdr:rowOff>121755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2184"/>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164958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117697</xdr:rowOff>
    </xdr:from>
    <xdr:to>
      <xdr:col>45</xdr:col>
      <xdr:colOff>177800</xdr:colOff>
      <xdr:row>56</xdr:row>
      <xdr:rowOff>121755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47447"/>
          <a:ext cx="889000" cy="17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117697</xdr:rowOff>
    </xdr:from>
    <xdr:to>
      <xdr:col>41</xdr:col>
      <xdr:colOff>50800</xdr:colOff>
      <xdr:row>56</xdr:row>
      <xdr:rowOff>57918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47447"/>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59716</xdr:rowOff>
    </xdr:from>
    <xdr:to>
      <xdr:col>41</xdr:col>
      <xdr:colOff>101600</xdr:colOff>
      <xdr:row>56</xdr:row>
      <xdr:rowOff>161316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152443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91815</xdr:rowOff>
    </xdr:from>
    <xdr:to>
      <xdr:col>55</xdr:col>
      <xdr:colOff>50800</xdr:colOff>
      <xdr:row>56</xdr:row>
      <xdr:rowOff>21965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114692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21634</xdr:rowOff>
    </xdr:from>
    <xdr:to>
      <xdr:col>50</xdr:col>
      <xdr:colOff>165100</xdr:colOff>
      <xdr:row>55</xdr:row>
      <xdr:rowOff>123234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139761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70955</xdr:rowOff>
    </xdr:from>
    <xdr:to>
      <xdr:col>46</xdr:col>
      <xdr:colOff>38100</xdr:colOff>
      <xdr:row>57</xdr:row>
      <xdr:rowOff>1105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163682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66897</xdr:rowOff>
    </xdr:from>
    <xdr:to>
      <xdr:col>41</xdr:col>
      <xdr:colOff>101600</xdr:colOff>
      <xdr:row>55</xdr:row>
      <xdr:rowOff>168497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13574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7118</xdr:rowOff>
    </xdr:from>
    <xdr:to>
      <xdr:col>36</xdr:col>
      <xdr:colOff>165100</xdr:colOff>
      <xdr:row>56</xdr:row>
      <xdr:rowOff>108718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125245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142932</xdr:rowOff>
    </xdr:from>
    <xdr:to>
      <xdr:col>55</xdr:col>
      <xdr:colOff>0</xdr:colOff>
      <xdr:row>78</xdr:row>
      <xdr:rowOff>50808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44582"/>
          <a:ext cx="838200" cy="7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50808</xdr:rowOff>
    </xdr:from>
    <xdr:to>
      <xdr:col>50</xdr:col>
      <xdr:colOff>114300</xdr:colOff>
      <xdr:row>78</xdr:row>
      <xdr:rowOff>76247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2390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78860</xdr:rowOff>
    </xdr:from>
    <xdr:to>
      <xdr:col>45</xdr:col>
      <xdr:colOff>177800</xdr:colOff>
      <xdr:row>78</xdr:row>
      <xdr:rowOff>76247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8051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54987</xdr:rowOff>
    </xdr:from>
    <xdr:to>
      <xdr:col>41</xdr:col>
      <xdr:colOff>50800</xdr:colOff>
      <xdr:row>77</xdr:row>
      <xdr:rowOff>78860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85187"/>
          <a:ext cx="889000" cy="1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152941</xdr:rowOff>
    </xdr:from>
    <xdr:to>
      <xdr:col>41</xdr:col>
      <xdr:colOff>101600</xdr:colOff>
      <xdr:row>77</xdr:row>
      <xdr:rowOff>83091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99617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92132</xdr:rowOff>
    </xdr:from>
    <xdr:to>
      <xdr:col>55</xdr:col>
      <xdr:colOff>50800</xdr:colOff>
      <xdr:row>78</xdr:row>
      <xdr:rowOff>22282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70559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xdr:rowOff>
    </xdr:from>
    <xdr:to>
      <xdr:col>50</xdr:col>
      <xdr:colOff>165100</xdr:colOff>
      <xdr:row>78</xdr:row>
      <xdr:rowOff>101608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92735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6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25447</xdr:rowOff>
    </xdr:from>
    <xdr:to>
      <xdr:col>46</xdr:col>
      <xdr:colOff>38100</xdr:colOff>
      <xdr:row>78</xdr:row>
      <xdr:rowOff>127047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118174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28060</xdr:rowOff>
    </xdr:from>
    <xdr:to>
      <xdr:col>41</xdr:col>
      <xdr:colOff>101600</xdr:colOff>
      <xdr:row>77</xdr:row>
      <xdr:rowOff>129660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120787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3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4187</xdr:rowOff>
    </xdr:from>
    <xdr:to>
      <xdr:col>36</xdr:col>
      <xdr:colOff>165100</xdr:colOff>
      <xdr:row>76</xdr:row>
      <xdr:rowOff>105787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122314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146483</xdr:rowOff>
    </xdr:from>
    <xdr:to>
      <xdr:col>55</xdr:col>
      <xdr:colOff>0</xdr:colOff>
      <xdr:row>95</xdr:row>
      <xdr:rowOff>38088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262783"/>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38088</xdr:rowOff>
    </xdr:from>
    <xdr:to>
      <xdr:col>50</xdr:col>
      <xdr:colOff>114300</xdr:colOff>
      <xdr:row>95</xdr:row>
      <xdr:rowOff>132462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325838"/>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123905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132462</xdr:rowOff>
    </xdr:from>
    <xdr:to>
      <xdr:col>45</xdr:col>
      <xdr:colOff>177800</xdr:colOff>
      <xdr:row>95</xdr:row>
      <xdr:rowOff>154826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20212"/>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154826</xdr:rowOff>
    </xdr:from>
    <xdr:to>
      <xdr:col>41</xdr:col>
      <xdr:colOff>50800</xdr:colOff>
      <xdr:row>98</xdr:row>
      <xdr:rowOff>2960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42576"/>
          <a:ext cx="889000" cy="3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75679</xdr:rowOff>
    </xdr:from>
    <xdr:to>
      <xdr:col>41</xdr:col>
      <xdr:colOff>101600</xdr:colOff>
      <xdr:row>98</xdr:row>
      <xdr:rowOff>5829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168406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95683</xdr:rowOff>
    </xdr:from>
    <xdr:to>
      <xdr:col>55</xdr:col>
      <xdr:colOff>50800</xdr:colOff>
      <xdr:row>95</xdr:row>
      <xdr:rowOff>25833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118560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158738</xdr:rowOff>
    </xdr:from>
    <xdr:to>
      <xdr:col>50</xdr:col>
      <xdr:colOff>165100</xdr:colOff>
      <xdr:row>95</xdr:row>
      <xdr:rowOff>88888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81662</xdr:rowOff>
    </xdr:from>
    <xdr:to>
      <xdr:col>46</xdr:col>
      <xdr:colOff>38100</xdr:colOff>
      <xdr:row>96</xdr:row>
      <xdr:rowOff>11812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2939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104026</xdr:rowOff>
    </xdr:from>
    <xdr:to>
      <xdr:col>41</xdr:col>
      <xdr:colOff>101600</xdr:colOff>
      <xdr:row>96</xdr:row>
      <xdr:rowOff>34176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50703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123610</xdr:rowOff>
    </xdr:from>
    <xdr:to>
      <xdr:col>36</xdr:col>
      <xdr:colOff>165100</xdr:colOff>
      <xdr:row>98</xdr:row>
      <xdr:rowOff>53760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44887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93523</xdr:rowOff>
    </xdr:from>
    <xdr:to>
      <xdr:col>85</xdr:col>
      <xdr:colOff>127000</xdr:colOff>
      <xdr:row>38</xdr:row>
      <xdr:rowOff>112862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08623"/>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73269</xdr:rowOff>
    </xdr:from>
    <xdr:to>
      <xdr:col>81</xdr:col>
      <xdr:colOff>50800</xdr:colOff>
      <xdr:row>38</xdr:row>
      <xdr:rowOff>112862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588369"/>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73269</xdr:rowOff>
    </xdr:from>
    <xdr:to>
      <xdr:col>76</xdr:col>
      <xdr:colOff>114300</xdr:colOff>
      <xdr:row>38</xdr:row>
      <xdr:rowOff>119355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8836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111354</xdr:rowOff>
    </xdr:from>
    <xdr:to>
      <xdr:col>71</xdr:col>
      <xdr:colOff>177800</xdr:colOff>
      <xdr:row>38</xdr:row>
      <xdr:rowOff>119355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264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168139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42723</xdr:rowOff>
    </xdr:from>
    <xdr:to>
      <xdr:col>85</xdr:col>
      <xdr:colOff>177800</xdr:colOff>
      <xdr:row>38</xdr:row>
      <xdr:rowOff>144323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129100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62062</xdr:rowOff>
    </xdr:from>
    <xdr:to>
      <xdr:col>81</xdr:col>
      <xdr:colOff>101600</xdr:colOff>
      <xdr:row>38</xdr:row>
      <xdr:rowOff>163662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8739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35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22469</xdr:rowOff>
    </xdr:from>
    <xdr:to>
      <xdr:col>76</xdr:col>
      <xdr:colOff>165100</xdr:colOff>
      <xdr:row>38</xdr:row>
      <xdr:rowOff>124069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140596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31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15232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35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60554</xdr:rowOff>
    </xdr:from>
    <xdr:to>
      <xdr:col>67</xdr:col>
      <xdr:colOff>101600</xdr:colOff>
      <xdr:row>38</xdr:row>
      <xdr:rowOff>162154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153281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63386</xdr:rowOff>
    </xdr:from>
    <xdr:to>
      <xdr:col>85</xdr:col>
      <xdr:colOff>126364</xdr:colOff>
      <xdr:row>79</xdr:row>
      <xdr:rowOff>130804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579236"/>
          <a:ext cx="1269" cy="109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134631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130804</xdr:rowOff>
    </xdr:from>
    <xdr:to>
      <xdr:col>86</xdr:col>
      <xdr:colOff>25400</xdr:colOff>
      <xdr:row>79</xdr:row>
      <xdr:rowOff>130804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7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10063</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63386</xdr:rowOff>
    </xdr:from>
    <xdr:to>
      <xdr:col>86</xdr:col>
      <xdr:colOff>25400</xdr:colOff>
      <xdr:row>73</xdr:row>
      <xdr:rowOff>63386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5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12294</xdr:rowOff>
    </xdr:from>
    <xdr:to>
      <xdr:col>85</xdr:col>
      <xdr:colOff>127000</xdr:colOff>
      <xdr:row>73</xdr:row>
      <xdr:rowOff>159645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528144"/>
          <a:ext cx="8382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4976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0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26549</xdr:rowOff>
    </xdr:from>
    <xdr:to>
      <xdr:col>85</xdr:col>
      <xdr:colOff>177800</xdr:colOff>
      <xdr:row>77</xdr:row>
      <xdr:rowOff>128149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123717</xdr:rowOff>
    </xdr:from>
    <xdr:to>
      <xdr:col>81</xdr:col>
      <xdr:colOff>50800</xdr:colOff>
      <xdr:row>73</xdr:row>
      <xdr:rowOff>12294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468117"/>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8204</xdr:rowOff>
    </xdr:from>
    <xdr:to>
      <xdr:col>81</xdr:col>
      <xdr:colOff>101600</xdr:colOff>
      <xdr:row>77</xdr:row>
      <xdr:rowOff>109804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100931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45536</xdr:rowOff>
    </xdr:from>
    <xdr:to>
      <xdr:col>76</xdr:col>
      <xdr:colOff>114300</xdr:colOff>
      <xdr:row>72</xdr:row>
      <xdr:rowOff>123717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38993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9709</xdr:rowOff>
    </xdr:from>
    <xdr:to>
      <xdr:col>76</xdr:col>
      <xdr:colOff>165100</xdr:colOff>
      <xdr:row>77</xdr:row>
      <xdr:rowOff>111309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102436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139453</xdr:rowOff>
    </xdr:from>
    <xdr:to>
      <xdr:col>71</xdr:col>
      <xdr:colOff>177800</xdr:colOff>
      <xdr:row>72</xdr:row>
      <xdr:rowOff>45536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312403"/>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118351</xdr:rowOff>
    </xdr:from>
    <xdr:to>
      <xdr:col>72</xdr:col>
      <xdr:colOff>38100</xdr:colOff>
      <xdr:row>78</xdr:row>
      <xdr:rowOff>48501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32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39628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102712</xdr:rowOff>
    </xdr:from>
    <xdr:to>
      <xdr:col>67</xdr:col>
      <xdr:colOff>101600</xdr:colOff>
      <xdr:row>78</xdr:row>
      <xdr:rowOff>32862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3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23989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108845</xdr:rowOff>
    </xdr:from>
    <xdr:to>
      <xdr:col>85</xdr:col>
      <xdr:colOff>177800</xdr:colOff>
      <xdr:row>74</xdr:row>
      <xdr:rowOff>38995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23772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132944</xdr:rowOff>
    </xdr:from>
    <xdr:to>
      <xdr:col>81</xdr:col>
      <xdr:colOff>101600</xdr:colOff>
      <xdr:row>73</xdr:row>
      <xdr:rowOff>63094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79621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72917</xdr:rowOff>
    </xdr:from>
    <xdr:to>
      <xdr:col>76</xdr:col>
      <xdr:colOff>165100</xdr:colOff>
      <xdr:row>73</xdr:row>
      <xdr:rowOff>3067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19594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1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166186</xdr:rowOff>
    </xdr:from>
    <xdr:to>
      <xdr:col>72</xdr:col>
      <xdr:colOff>38100</xdr:colOff>
      <xdr:row>72</xdr:row>
      <xdr:rowOff>96336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112863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88653</xdr:rowOff>
    </xdr:from>
    <xdr:to>
      <xdr:col>67</xdr:col>
      <xdr:colOff>101600</xdr:colOff>
      <xdr:row>72</xdr:row>
      <xdr:rowOff>18803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35330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151313</xdr:rowOff>
    </xdr:from>
    <xdr:to>
      <xdr:col>85</xdr:col>
      <xdr:colOff>127000</xdr:colOff>
      <xdr:row>95</xdr:row>
      <xdr:rowOff>10861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096163"/>
          <a:ext cx="8382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20876</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0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151313</xdr:rowOff>
    </xdr:from>
    <xdr:to>
      <xdr:col>81</xdr:col>
      <xdr:colOff>50800</xdr:colOff>
      <xdr:row>95</xdr:row>
      <xdr:rowOff>10221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096163"/>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155841</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163565</xdr:rowOff>
    </xdr:from>
    <xdr:to>
      <xdr:col>76</xdr:col>
      <xdr:colOff>114300</xdr:colOff>
      <xdr:row>95</xdr:row>
      <xdr:rowOff>10221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108415"/>
          <a:ext cx="889000" cy="18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144594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163565</xdr:rowOff>
    </xdr:from>
    <xdr:to>
      <xdr:col>71</xdr:col>
      <xdr:colOff>177800</xdr:colOff>
      <xdr:row>96</xdr:row>
      <xdr:rowOff>2265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108415"/>
          <a:ext cx="8890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78659</xdr:rowOff>
    </xdr:from>
    <xdr:to>
      <xdr:col>72</xdr:col>
      <xdr:colOff>38100</xdr:colOff>
      <xdr:row>93</xdr:row>
      <xdr:rowOff>8809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25336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131511</xdr:rowOff>
    </xdr:from>
    <xdr:to>
      <xdr:col>85</xdr:col>
      <xdr:colOff>177800</xdr:colOff>
      <xdr:row>95</xdr:row>
      <xdr:rowOff>61661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154388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0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100513</xdr:rowOff>
    </xdr:from>
    <xdr:to>
      <xdr:col>81</xdr:col>
      <xdr:colOff>101600</xdr:colOff>
      <xdr:row>94</xdr:row>
      <xdr:rowOff>30663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0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47190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582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130871</xdr:rowOff>
    </xdr:from>
    <xdr:to>
      <xdr:col>76</xdr:col>
      <xdr:colOff>165100</xdr:colOff>
      <xdr:row>95</xdr:row>
      <xdr:rowOff>61021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77548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0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112765</xdr:rowOff>
    </xdr:from>
    <xdr:to>
      <xdr:col>72</xdr:col>
      <xdr:colOff>38100</xdr:colOff>
      <xdr:row>94</xdr:row>
      <xdr:rowOff>42915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0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34042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1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122915</xdr:rowOff>
    </xdr:from>
    <xdr:to>
      <xdr:col>67</xdr:col>
      <xdr:colOff>101600</xdr:colOff>
      <xdr:row>96</xdr:row>
      <xdr:rowOff>53065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44192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50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96494</xdr:rowOff>
    </xdr:from>
    <xdr:to>
      <xdr:col>116</xdr:col>
      <xdr:colOff>63500</xdr:colOff>
      <xdr:row>35</xdr:row>
      <xdr:rowOff>128499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97244"/>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128499</xdr:rowOff>
    </xdr:from>
    <xdr:to>
      <xdr:col>111</xdr:col>
      <xdr:colOff>177800</xdr:colOff>
      <xdr:row>38</xdr:row>
      <xdr:rowOff>109296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29249"/>
          <a:ext cx="889000" cy="4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109296</xdr:rowOff>
    </xdr:from>
    <xdr:to>
      <xdr:col>107</xdr:col>
      <xdr:colOff>50800</xdr:colOff>
      <xdr:row>38</xdr:row>
      <xdr:rowOff>117754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24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117754</xdr:rowOff>
    </xdr:from>
    <xdr:to>
      <xdr:col>102</xdr:col>
      <xdr:colOff>114300</xdr:colOff>
      <xdr:row>38</xdr:row>
      <xdr:rowOff>120497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32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47921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45694</xdr:rowOff>
    </xdr:from>
    <xdr:to>
      <xdr:col>116</xdr:col>
      <xdr:colOff>114300</xdr:colOff>
      <xdr:row>35</xdr:row>
      <xdr:rowOff>147294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68571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77699</xdr:rowOff>
    </xdr:from>
    <xdr:to>
      <xdr:col>112</xdr:col>
      <xdr:colOff>38100</xdr:colOff>
      <xdr:row>36</xdr:row>
      <xdr:rowOff>7849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24376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85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58496</xdr:rowOff>
    </xdr:from>
    <xdr:to>
      <xdr:col>107</xdr:col>
      <xdr:colOff>101600</xdr:colOff>
      <xdr:row>38</xdr:row>
      <xdr:rowOff>160096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151223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159681</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162424</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2463</xdr:rowOff>
    </xdr:from>
    <xdr:to>
      <xdr:col>116</xdr:col>
      <xdr:colOff>63500</xdr:colOff>
      <xdr:row>58</xdr:row>
      <xdr:rowOff>55118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46563"/>
          <a:ext cx="8382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2463</xdr:rowOff>
    </xdr:from>
    <xdr:to>
      <xdr:col>111</xdr:col>
      <xdr:colOff>177800</xdr:colOff>
      <xdr:row>58</xdr:row>
      <xdr:rowOff>47269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46563"/>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39840</xdr:rowOff>
    </xdr:from>
    <xdr:to>
      <xdr:col>107</xdr:col>
      <xdr:colOff>50800</xdr:colOff>
      <xdr:row>58</xdr:row>
      <xdr:rowOff>47269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8394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36602</xdr:rowOff>
    </xdr:from>
    <xdr:to>
      <xdr:col>102</xdr:col>
      <xdr:colOff>114300</xdr:colOff>
      <xdr:row>58</xdr:row>
      <xdr:rowOff>39840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8070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69964</xdr:rowOff>
    </xdr:from>
    <xdr:to>
      <xdr:col>102</xdr:col>
      <xdr:colOff>165100</xdr:colOff>
      <xdr:row>58</xdr:row>
      <xdr:rowOff>114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16641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4318</xdr:rowOff>
    </xdr:from>
    <xdr:to>
      <xdr:col>116</xdr:col>
      <xdr:colOff>114300</xdr:colOff>
      <xdr:row>58</xdr:row>
      <xdr:rowOff>105918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154195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123113</xdr:rowOff>
    </xdr:from>
    <xdr:to>
      <xdr:col>112</xdr:col>
      <xdr:colOff>38100</xdr:colOff>
      <xdr:row>58</xdr:row>
      <xdr:rowOff>53263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44390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167919</xdr:rowOff>
    </xdr:from>
    <xdr:to>
      <xdr:col>107</xdr:col>
      <xdr:colOff>101600</xdr:colOff>
      <xdr:row>58</xdr:row>
      <xdr:rowOff>98069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89196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160490</xdr:rowOff>
    </xdr:from>
    <xdr:to>
      <xdr:col>102</xdr:col>
      <xdr:colOff>165100</xdr:colOff>
      <xdr:row>58</xdr:row>
      <xdr:rowOff>90640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81767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157252</xdr:rowOff>
    </xdr:from>
    <xdr:to>
      <xdr:col>98</xdr:col>
      <xdr:colOff>38100</xdr:colOff>
      <xdr:row>58</xdr:row>
      <xdr:rowOff>87402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78529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170599</xdr:rowOff>
    </xdr:from>
    <xdr:to>
      <xdr:col>116</xdr:col>
      <xdr:colOff>63500</xdr:colOff>
      <xdr:row>71</xdr:row>
      <xdr:rowOff>4864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17209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78587</xdr:rowOff>
    </xdr:from>
    <xdr:to>
      <xdr:col>111</xdr:col>
      <xdr:colOff>177800</xdr:colOff>
      <xdr:row>71</xdr:row>
      <xdr:rowOff>4864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080087"/>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78587</xdr:rowOff>
    </xdr:from>
    <xdr:to>
      <xdr:col>107</xdr:col>
      <xdr:colOff>50800</xdr:colOff>
      <xdr:row>71</xdr:row>
      <xdr:rowOff>17018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080087"/>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17018</xdr:rowOff>
    </xdr:from>
    <xdr:to>
      <xdr:col>102</xdr:col>
      <xdr:colOff>114300</xdr:colOff>
      <xdr:row>71</xdr:row>
      <xdr:rowOff>89218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189968"/>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135115</xdr:rowOff>
    </xdr:from>
    <xdr:to>
      <xdr:col>102</xdr:col>
      <xdr:colOff>165100</xdr:colOff>
      <xdr:row>75</xdr:row>
      <xdr:rowOff>65265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56392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119799</xdr:rowOff>
    </xdr:from>
    <xdr:to>
      <xdr:col>116</xdr:col>
      <xdr:colOff>114300</xdr:colOff>
      <xdr:row>71</xdr:row>
      <xdr:rowOff>49949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72826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125514</xdr:rowOff>
    </xdr:from>
    <xdr:to>
      <xdr:col>112</xdr:col>
      <xdr:colOff>38100</xdr:colOff>
      <xdr:row>71</xdr:row>
      <xdr:rowOff>55664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72191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27787</xdr:rowOff>
    </xdr:from>
    <xdr:to>
      <xdr:col>107</xdr:col>
      <xdr:colOff>101600</xdr:colOff>
      <xdr:row>70</xdr:row>
      <xdr:rowOff>129387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145914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137668</xdr:rowOff>
    </xdr:from>
    <xdr:to>
      <xdr:col>102</xdr:col>
      <xdr:colOff>165100</xdr:colOff>
      <xdr:row>71</xdr:row>
      <xdr:rowOff>67818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84345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38418</xdr:rowOff>
    </xdr:from>
    <xdr:to>
      <xdr:col>98</xdr:col>
      <xdr:colOff>38100</xdr:colOff>
      <xdr:row>71</xdr:row>
      <xdr:rowOff>140018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156545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住民一人当たりのコストを比較すると、扶助費及び公債費、繰出金が特に高くなっている。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私立認可保育所・認定こども園給付費、障がい福祉サービス事業など社会福祉費の増加により上昇傾向が続いている。類似団体を上回っているものの、全国平均や島根県平均を下回っており、引き続き、資格審査の適正化や各種手当の見直しを進め、数値の改善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公債費は、類似団体の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ており、高止まりの傾向が続いているが、引き続き市債の繰上償還や新規発行債の抑制を行うことにより、数値改善を図っていく。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繰出金は、公営企業会計及び各特別会計において、料金の適正化を図ることにより、財政健全化に努める。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164193</xdr:rowOff>
    </xdr:from>
    <xdr:to>
      <xdr:col>24</xdr:col>
      <xdr:colOff>63500</xdr:colOff>
      <xdr:row>35</xdr:row>
      <xdr:rowOff>69487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9349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69487</xdr:rowOff>
    </xdr:from>
    <xdr:to>
      <xdr:col>19</xdr:col>
      <xdr:colOff>177800</xdr:colOff>
      <xdr:row>36</xdr:row>
      <xdr:rowOff>30299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7023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36</xdr:row>
      <xdr:rowOff>30299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7976"/>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27033</xdr:rowOff>
    </xdr:from>
    <xdr:to>
      <xdr:col>10</xdr:col>
      <xdr:colOff>114300</xdr:colOff>
      <xdr:row>34</xdr:row>
      <xdr:rowOff>108676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563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93799</xdr:rowOff>
    </xdr:from>
    <xdr:to>
      <xdr:col>10</xdr:col>
      <xdr:colOff>165100</xdr:colOff>
      <xdr:row>34</xdr:row>
      <xdr:rowOff>23949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40476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113393</xdr:rowOff>
    </xdr:from>
    <xdr:to>
      <xdr:col>24</xdr:col>
      <xdr:colOff>114300</xdr:colOff>
      <xdr:row>35</xdr:row>
      <xdr:rowOff>43543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91820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18687</xdr:rowOff>
    </xdr:from>
    <xdr:to>
      <xdr:col>20</xdr:col>
      <xdr:colOff>38100</xdr:colOff>
      <xdr:row>35</xdr:row>
      <xdr:rowOff>120287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150949</xdr:rowOff>
    </xdr:from>
    <xdr:to>
      <xdr:col>15</xdr:col>
      <xdr:colOff>101600</xdr:colOff>
      <xdr:row>36</xdr:row>
      <xdr:rowOff>81099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72226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57876</xdr:rowOff>
    </xdr:from>
    <xdr:to>
      <xdr:col>10</xdr:col>
      <xdr:colOff>165100</xdr:colOff>
      <xdr:row>34</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150603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147683</xdr:rowOff>
    </xdr:from>
    <xdr:to>
      <xdr:col>6</xdr:col>
      <xdr:colOff>38100</xdr:colOff>
      <xdr:row>34</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94360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165257</xdr:rowOff>
    </xdr:from>
    <xdr:to>
      <xdr:col>24</xdr:col>
      <xdr:colOff>63500</xdr:colOff>
      <xdr:row>54</xdr:row>
      <xdr:rowOff>135768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52107"/>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165257</xdr:rowOff>
    </xdr:from>
    <xdr:to>
      <xdr:col>19</xdr:col>
      <xdr:colOff>177800</xdr:colOff>
      <xdr:row>54</xdr:row>
      <xdr:rowOff>139837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52107"/>
          <a:ext cx="889000" cy="1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139837</xdr:rowOff>
    </xdr:from>
    <xdr:to>
      <xdr:col>15</xdr:col>
      <xdr:colOff>50800</xdr:colOff>
      <xdr:row>54</xdr:row>
      <xdr:rowOff>143860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39813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143860</xdr:rowOff>
    </xdr:from>
    <xdr:to>
      <xdr:col>10</xdr:col>
      <xdr:colOff>114300</xdr:colOff>
      <xdr:row>56</xdr:row>
      <xdr:rowOff>2815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402160"/>
          <a:ext cx="889000" cy="2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93380</xdr:rowOff>
    </xdr:from>
    <xdr:to>
      <xdr:col>10</xdr:col>
      <xdr:colOff>165100</xdr:colOff>
      <xdr:row>55</xdr:row>
      <xdr:rowOff>23530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14657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114281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84968</xdr:rowOff>
    </xdr:from>
    <xdr:to>
      <xdr:col>24</xdr:col>
      <xdr:colOff>114300</xdr:colOff>
      <xdr:row>55</xdr:row>
      <xdr:rowOff>15118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107845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114457</xdr:rowOff>
    </xdr:from>
    <xdr:to>
      <xdr:col>20</xdr:col>
      <xdr:colOff>38100</xdr:colOff>
      <xdr:row>54</xdr:row>
      <xdr:rowOff>44607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61134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89037</xdr:rowOff>
    </xdr:from>
    <xdr:to>
      <xdr:col>15</xdr:col>
      <xdr:colOff>101600</xdr:colOff>
      <xdr:row>55</xdr:row>
      <xdr:rowOff>19187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35714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93060</xdr:rowOff>
    </xdr:from>
    <xdr:to>
      <xdr:col>10</xdr:col>
      <xdr:colOff>165100</xdr:colOff>
      <xdr:row>55</xdr:row>
      <xdr:rowOff>23210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39737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123465</xdr:rowOff>
    </xdr:from>
    <xdr:to>
      <xdr:col>6</xdr:col>
      <xdr:colOff>38100</xdr:colOff>
      <xdr:row>56</xdr:row>
      <xdr:rowOff>53615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70142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3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145872</xdr:rowOff>
    </xdr:from>
    <xdr:to>
      <xdr:col>24</xdr:col>
      <xdr:colOff>63500</xdr:colOff>
      <xdr:row>71</xdr:row>
      <xdr:rowOff>156959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18822"/>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156959</xdr:rowOff>
    </xdr:from>
    <xdr:to>
      <xdr:col>19</xdr:col>
      <xdr:colOff>177800</xdr:colOff>
      <xdr:row>72</xdr:row>
      <xdr:rowOff>33813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329909"/>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33813</xdr:rowOff>
    </xdr:from>
    <xdr:to>
      <xdr:col>15</xdr:col>
      <xdr:colOff>50800</xdr:colOff>
      <xdr:row>72</xdr:row>
      <xdr:rowOff>51391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378213"/>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51391</xdr:rowOff>
    </xdr:from>
    <xdr:to>
      <xdr:col>10</xdr:col>
      <xdr:colOff>114300</xdr:colOff>
      <xdr:row>73</xdr:row>
      <xdr:rowOff>50569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395791"/>
          <a:ext cx="889000" cy="17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92649</xdr:rowOff>
    </xdr:from>
    <xdr:to>
      <xdr:col>10</xdr:col>
      <xdr:colOff>165100</xdr:colOff>
      <xdr:row>71</xdr:row>
      <xdr:rowOff>22799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39326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95072</xdr:rowOff>
    </xdr:from>
    <xdr:to>
      <xdr:col>24</xdr:col>
      <xdr:colOff>114300</xdr:colOff>
      <xdr:row>72</xdr:row>
      <xdr:rowOff>25222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117949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1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106159</xdr:rowOff>
    </xdr:from>
    <xdr:to>
      <xdr:col>20</xdr:col>
      <xdr:colOff>38100</xdr:colOff>
      <xdr:row>72</xdr:row>
      <xdr:rowOff>36309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52836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0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154463</xdr:rowOff>
    </xdr:from>
    <xdr:to>
      <xdr:col>15</xdr:col>
      <xdr:colOff>101600</xdr:colOff>
      <xdr:row>72</xdr:row>
      <xdr:rowOff>84613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3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101140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1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591</xdr:rowOff>
    </xdr:from>
    <xdr:to>
      <xdr:col>10</xdr:col>
      <xdr:colOff>165100</xdr:colOff>
      <xdr:row>72</xdr:row>
      <xdr:rowOff>102191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34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93318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4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171219</xdr:rowOff>
    </xdr:from>
    <xdr:to>
      <xdr:col>6</xdr:col>
      <xdr:colOff>38100</xdr:colOff>
      <xdr:row>73</xdr:row>
      <xdr:rowOff>101369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92496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121526</xdr:rowOff>
    </xdr:from>
    <xdr:to>
      <xdr:col>24</xdr:col>
      <xdr:colOff>63500</xdr:colOff>
      <xdr:row>93</xdr:row>
      <xdr:rowOff>78263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894926"/>
          <a:ext cx="838200" cy="1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121526</xdr:rowOff>
    </xdr:from>
    <xdr:to>
      <xdr:col>19</xdr:col>
      <xdr:colOff>177800</xdr:colOff>
      <xdr:row>94</xdr:row>
      <xdr:rowOff>136613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894926"/>
          <a:ext cx="8890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29551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136613</xdr:rowOff>
    </xdr:from>
    <xdr:to>
      <xdr:col>15</xdr:col>
      <xdr:colOff>50800</xdr:colOff>
      <xdr:row>94</xdr:row>
      <xdr:rowOff>166046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52913"/>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166046</xdr:rowOff>
    </xdr:from>
    <xdr:to>
      <xdr:col>10</xdr:col>
      <xdr:colOff>114300</xdr:colOff>
      <xdr:row>95</xdr:row>
      <xdr:rowOff>30944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82346"/>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168511</xdr:rowOff>
    </xdr:from>
    <xdr:to>
      <xdr:col>10</xdr:col>
      <xdr:colOff>165100</xdr:colOff>
      <xdr:row>95</xdr:row>
      <xdr:rowOff>98661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27463</xdr:rowOff>
    </xdr:from>
    <xdr:to>
      <xdr:col>24</xdr:col>
      <xdr:colOff>114300</xdr:colOff>
      <xdr:row>93</xdr:row>
      <xdr:rowOff>129063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50340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70726</xdr:rowOff>
    </xdr:from>
    <xdr:to>
      <xdr:col>20</xdr:col>
      <xdr:colOff>38100</xdr:colOff>
      <xdr:row>93</xdr:row>
      <xdr:rowOff>876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17403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5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85813</xdr:rowOff>
    </xdr:from>
    <xdr:to>
      <xdr:col>15</xdr:col>
      <xdr:colOff>101600</xdr:colOff>
      <xdr:row>95</xdr:row>
      <xdr:rowOff>15963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115246</xdr:rowOff>
    </xdr:from>
    <xdr:to>
      <xdr:col>10</xdr:col>
      <xdr:colOff>165100</xdr:colOff>
      <xdr:row>95</xdr:row>
      <xdr:rowOff>45396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61923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151594</xdr:rowOff>
    </xdr:from>
    <xdr:to>
      <xdr:col>6</xdr:col>
      <xdr:colOff>38100</xdr:colOff>
      <xdr:row>95</xdr:row>
      <xdr:rowOff>81744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72871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166315</xdr:rowOff>
    </xdr:from>
    <xdr:to>
      <xdr:col>55</xdr:col>
      <xdr:colOff>0</xdr:colOff>
      <xdr:row>39</xdr:row>
      <xdr:rowOff>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8141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2377</xdr:rowOff>
    </xdr:from>
    <xdr:to>
      <xdr:col>50</xdr:col>
      <xdr:colOff>114300</xdr:colOff>
      <xdr:row>39</xdr:row>
      <xdr:rowOff>5316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89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744</xdr:rowOff>
    </xdr:from>
    <xdr:to>
      <xdr:col>45</xdr:col>
      <xdr:colOff>177800</xdr:colOff>
      <xdr:row>39</xdr:row>
      <xdr:rowOff>2377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72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163213</xdr:rowOff>
    </xdr:from>
    <xdr:to>
      <xdr:col>41</xdr:col>
      <xdr:colOff>50800</xdr:colOff>
      <xdr:row>39</xdr:row>
      <xdr:rowOff>744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7831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63101</xdr:rowOff>
    </xdr:from>
    <xdr:to>
      <xdr:col>41</xdr:col>
      <xdr:colOff>101600</xdr:colOff>
      <xdr:row>38</xdr:row>
      <xdr:rowOff>164701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115515</xdr:rowOff>
    </xdr:from>
    <xdr:to>
      <xdr:col>55</xdr:col>
      <xdr:colOff>50800</xdr:colOff>
      <xdr:row>39</xdr:row>
      <xdr:rowOff>45665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30442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4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125966</xdr:rowOff>
    </xdr:from>
    <xdr:to>
      <xdr:col>50</xdr:col>
      <xdr:colOff>165100</xdr:colOff>
      <xdr:row>39</xdr:row>
      <xdr:rowOff>56116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47243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3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123027</xdr:rowOff>
    </xdr:from>
    <xdr:to>
      <xdr:col>46</xdr:col>
      <xdr:colOff>38100</xdr:colOff>
      <xdr:row>39</xdr:row>
      <xdr:rowOff>53177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44304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121394</xdr:rowOff>
    </xdr:from>
    <xdr:to>
      <xdr:col>41</xdr:col>
      <xdr:colOff>101600</xdr:colOff>
      <xdr:row>39</xdr:row>
      <xdr:rowOff>51544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42671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112413</xdr:rowOff>
    </xdr:from>
    <xdr:to>
      <xdr:col>36</xdr:col>
      <xdr:colOff>165100</xdr:colOff>
      <xdr:row>39</xdr:row>
      <xdr:rowOff>42563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33690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66136</xdr:rowOff>
    </xdr:from>
    <xdr:to>
      <xdr:col>55</xdr:col>
      <xdr:colOff>0</xdr:colOff>
      <xdr:row>51</xdr:row>
      <xdr:rowOff>164480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8638636"/>
          <a:ext cx="8382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66136</xdr:rowOff>
    </xdr:from>
    <xdr:to>
      <xdr:col>50</xdr:col>
      <xdr:colOff>114300</xdr:colOff>
      <xdr:row>52</xdr:row>
      <xdr:rowOff>122784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8638636"/>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19045</xdr:rowOff>
    </xdr:from>
    <xdr:to>
      <xdr:col>45</xdr:col>
      <xdr:colOff>177800</xdr:colOff>
      <xdr:row>52</xdr:row>
      <xdr:rowOff>122784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934445"/>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153050</xdr:rowOff>
    </xdr:from>
    <xdr:to>
      <xdr:col>41</xdr:col>
      <xdr:colOff>50800</xdr:colOff>
      <xdr:row>52</xdr:row>
      <xdr:rowOff>19045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897000"/>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113680</xdr:rowOff>
    </xdr:from>
    <xdr:to>
      <xdr:col>55</xdr:col>
      <xdr:colOff>50800</xdr:colOff>
      <xdr:row>52</xdr:row>
      <xdr:rowOff>43830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66707</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8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15336</xdr:rowOff>
    </xdr:from>
    <xdr:to>
      <xdr:col>50</xdr:col>
      <xdr:colOff>165100</xdr:colOff>
      <xdr:row>50</xdr:row>
      <xdr:rowOff>116936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133463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71984</xdr:rowOff>
    </xdr:from>
    <xdr:to>
      <xdr:col>46</xdr:col>
      <xdr:colOff>38100</xdr:colOff>
      <xdr:row>53</xdr:row>
      <xdr:rowOff>2134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18661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139695</xdr:rowOff>
    </xdr:from>
    <xdr:to>
      <xdr:col>41</xdr:col>
      <xdr:colOff>101600</xdr:colOff>
      <xdr:row>52</xdr:row>
      <xdr:rowOff>69845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86372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102250</xdr:rowOff>
    </xdr:from>
    <xdr:to>
      <xdr:col>36</xdr:col>
      <xdr:colOff>165100</xdr:colOff>
      <xdr:row>52</xdr:row>
      <xdr:rowOff>32400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48927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89142</xdr:rowOff>
    </xdr:from>
    <xdr:to>
      <xdr:col>55</xdr:col>
      <xdr:colOff>0</xdr:colOff>
      <xdr:row>77</xdr:row>
      <xdr:rowOff>104115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90792"/>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90627</xdr:rowOff>
    </xdr:from>
    <xdr:to>
      <xdr:col>50</xdr:col>
      <xdr:colOff>114300</xdr:colOff>
      <xdr:row>77</xdr:row>
      <xdr:rowOff>104115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92277"/>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130518</xdr:rowOff>
    </xdr:from>
    <xdr:to>
      <xdr:col>45</xdr:col>
      <xdr:colOff>177800</xdr:colOff>
      <xdr:row>77</xdr:row>
      <xdr:rowOff>90627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989268"/>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130518</xdr:rowOff>
    </xdr:from>
    <xdr:to>
      <xdr:col>41</xdr:col>
      <xdr:colOff>50800</xdr:colOff>
      <xdr:row>77</xdr:row>
      <xdr:rowOff>24219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98926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53191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38342</xdr:rowOff>
    </xdr:from>
    <xdr:to>
      <xdr:col>55</xdr:col>
      <xdr:colOff>50800</xdr:colOff>
      <xdr:row>77</xdr:row>
      <xdr:rowOff>139942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53315</xdr:rowOff>
    </xdr:from>
    <xdr:to>
      <xdr:col>50</xdr:col>
      <xdr:colOff>165100</xdr:colOff>
      <xdr:row>77</xdr:row>
      <xdr:rowOff>154915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146042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39827</xdr:rowOff>
    </xdr:from>
    <xdr:to>
      <xdr:col>46</xdr:col>
      <xdr:colOff>38100</xdr:colOff>
      <xdr:row>77</xdr:row>
      <xdr:rowOff>141427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132554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3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79718</xdr:rowOff>
    </xdr:from>
    <xdr:to>
      <xdr:col>41</xdr:col>
      <xdr:colOff>101600</xdr:colOff>
      <xdr:row>76</xdr:row>
      <xdr:rowOff>9868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9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26395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7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144869</xdr:rowOff>
    </xdr:from>
    <xdr:to>
      <xdr:col>36</xdr:col>
      <xdr:colOff>165100</xdr:colOff>
      <xdr:row>77</xdr:row>
      <xdr:rowOff>75019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91546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2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24806</xdr:rowOff>
    </xdr:from>
    <xdr:to>
      <xdr:col>55</xdr:col>
      <xdr:colOff>0</xdr:colOff>
      <xdr:row>95</xdr:row>
      <xdr:rowOff>98461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12556"/>
          <a:ext cx="8382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98461</xdr:rowOff>
    </xdr:from>
    <xdr:to>
      <xdr:col>50</xdr:col>
      <xdr:colOff>114300</xdr:colOff>
      <xdr:row>96</xdr:row>
      <xdr:rowOff>102439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86211"/>
          <a:ext cx="889000" cy="1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29470</xdr:rowOff>
    </xdr:from>
    <xdr:to>
      <xdr:col>45</xdr:col>
      <xdr:colOff>177800</xdr:colOff>
      <xdr:row>96</xdr:row>
      <xdr:rowOff>102439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8867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132156</xdr:rowOff>
    </xdr:from>
    <xdr:to>
      <xdr:col>41</xdr:col>
      <xdr:colOff>50800</xdr:colOff>
      <xdr:row>96</xdr:row>
      <xdr:rowOff>29470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19906"/>
          <a:ext cx="889000" cy="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68007</xdr:rowOff>
    </xdr:from>
    <xdr:to>
      <xdr:col>41</xdr:col>
      <xdr:colOff>101600</xdr:colOff>
      <xdr:row>96</xdr:row>
      <xdr:rowOff>169607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145456</xdr:rowOff>
    </xdr:from>
    <xdr:to>
      <xdr:col>55</xdr:col>
      <xdr:colOff>50800</xdr:colOff>
      <xdr:row>95</xdr:row>
      <xdr:rowOff>75606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123883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47661</xdr:rowOff>
    </xdr:from>
    <xdr:to>
      <xdr:col>50</xdr:col>
      <xdr:colOff>165100</xdr:colOff>
      <xdr:row>95</xdr:row>
      <xdr:rowOff>149261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140388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42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51639</xdr:rowOff>
    </xdr:from>
    <xdr:to>
      <xdr:col>46</xdr:col>
      <xdr:colOff>38100</xdr:colOff>
      <xdr:row>96</xdr:row>
      <xdr:rowOff>153239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144366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150120</xdr:rowOff>
    </xdr:from>
    <xdr:to>
      <xdr:col>41</xdr:col>
      <xdr:colOff>101600</xdr:colOff>
      <xdr:row>96</xdr:row>
      <xdr:rowOff>80270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96797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2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81356</xdr:rowOff>
    </xdr:from>
    <xdr:to>
      <xdr:col>36</xdr:col>
      <xdr:colOff>165100</xdr:colOff>
      <xdr:row>96</xdr:row>
      <xdr:rowOff>11506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28033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125657</xdr:rowOff>
    </xdr:from>
    <xdr:to>
      <xdr:col>85</xdr:col>
      <xdr:colOff>127000</xdr:colOff>
      <xdr:row>36</xdr:row>
      <xdr:rowOff>165172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97857"/>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115751</xdr:rowOff>
    </xdr:from>
    <xdr:to>
      <xdr:col>81</xdr:col>
      <xdr:colOff>50800</xdr:colOff>
      <xdr:row>36</xdr:row>
      <xdr:rowOff>165172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87951"/>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171160</xdr:rowOff>
    </xdr:from>
    <xdr:to>
      <xdr:col>76</xdr:col>
      <xdr:colOff>114300</xdr:colOff>
      <xdr:row>36</xdr:row>
      <xdr:rowOff>115751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71910"/>
          <a:ext cx="8890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171160</xdr:rowOff>
    </xdr:from>
    <xdr:to>
      <xdr:col>71</xdr:col>
      <xdr:colOff>177800</xdr:colOff>
      <xdr:row>37</xdr:row>
      <xdr:rowOff>12555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71910"/>
          <a:ext cx="889000" cy="1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44704</xdr:rowOff>
    </xdr:from>
    <xdr:to>
      <xdr:col>72</xdr:col>
      <xdr:colOff>38100</xdr:colOff>
      <xdr:row>36</xdr:row>
      <xdr:rowOff>146304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137431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74857</xdr:rowOff>
    </xdr:from>
    <xdr:to>
      <xdr:col>85</xdr:col>
      <xdr:colOff>177800</xdr:colOff>
      <xdr:row>37</xdr:row>
      <xdr:rowOff>5007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53284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114372</xdr:rowOff>
    </xdr:from>
    <xdr:to>
      <xdr:col>81</xdr:col>
      <xdr:colOff>101600</xdr:colOff>
      <xdr:row>37</xdr:row>
      <xdr:rowOff>44522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35649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64951</xdr:rowOff>
    </xdr:from>
    <xdr:to>
      <xdr:col>76</xdr:col>
      <xdr:colOff>165100</xdr:colOff>
      <xdr:row>36</xdr:row>
      <xdr:rowOff>166551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157678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120360</xdr:rowOff>
    </xdr:from>
    <xdr:to>
      <xdr:col>72</xdr:col>
      <xdr:colOff>38100</xdr:colOff>
      <xdr:row>36</xdr:row>
      <xdr:rowOff>50510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67037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133205</xdr:rowOff>
    </xdr:from>
    <xdr:to>
      <xdr:col>67</xdr:col>
      <xdr:colOff>101600</xdr:colOff>
      <xdr:row>37</xdr:row>
      <xdr:rowOff>63355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54482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7607</xdr:rowOff>
    </xdr:from>
    <xdr:to>
      <xdr:col>85</xdr:col>
      <xdr:colOff>127000</xdr:colOff>
      <xdr:row>53</xdr:row>
      <xdr:rowOff>32868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094457"/>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139471</xdr:rowOff>
    </xdr:from>
    <xdr:to>
      <xdr:col>81</xdr:col>
      <xdr:colOff>50800</xdr:colOff>
      <xdr:row>53</xdr:row>
      <xdr:rowOff>32868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054871"/>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102971</xdr:rowOff>
    </xdr:from>
    <xdr:to>
      <xdr:col>76</xdr:col>
      <xdr:colOff>114300</xdr:colOff>
      <xdr:row>52</xdr:row>
      <xdr:rowOff>139471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018371"/>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102971</xdr:rowOff>
    </xdr:from>
    <xdr:to>
      <xdr:col>71</xdr:col>
      <xdr:colOff>177800</xdr:colOff>
      <xdr:row>53</xdr:row>
      <xdr:rowOff>148654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18371"/>
          <a:ext cx="889000" cy="2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163385</xdr:rowOff>
    </xdr:from>
    <xdr:to>
      <xdr:col>72</xdr:col>
      <xdr:colOff>38100</xdr:colOff>
      <xdr:row>54</xdr:row>
      <xdr:rowOff>93535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84662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128257</xdr:rowOff>
    </xdr:from>
    <xdr:to>
      <xdr:col>85</xdr:col>
      <xdr:colOff>177800</xdr:colOff>
      <xdr:row>53</xdr:row>
      <xdr:rowOff>58407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0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151134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8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153518</xdr:rowOff>
    </xdr:from>
    <xdr:to>
      <xdr:col>81</xdr:col>
      <xdr:colOff>101600</xdr:colOff>
      <xdr:row>53</xdr:row>
      <xdr:rowOff>83668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0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100195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8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88671</xdr:rowOff>
    </xdr:from>
    <xdr:to>
      <xdr:col>76</xdr:col>
      <xdr:colOff>165100</xdr:colOff>
      <xdr:row>53</xdr:row>
      <xdr:rowOff>18821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35348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7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52171</xdr:rowOff>
    </xdr:from>
    <xdr:to>
      <xdr:col>72</xdr:col>
      <xdr:colOff>38100</xdr:colOff>
      <xdr:row>52</xdr:row>
      <xdr:rowOff>153771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89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170298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7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97854</xdr:rowOff>
    </xdr:from>
    <xdr:to>
      <xdr:col>67</xdr:col>
      <xdr:colOff>101600</xdr:colOff>
      <xdr:row>54</xdr:row>
      <xdr:rowOff>28004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1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44531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89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93523</xdr:rowOff>
    </xdr:from>
    <xdr:to>
      <xdr:col>85</xdr:col>
      <xdr:colOff>127000</xdr:colOff>
      <xdr:row>78</xdr:row>
      <xdr:rowOff>112863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66623"/>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73268</xdr:rowOff>
    </xdr:from>
    <xdr:to>
      <xdr:col>81</xdr:col>
      <xdr:colOff>50800</xdr:colOff>
      <xdr:row>78</xdr:row>
      <xdr:rowOff>112863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4636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73268</xdr:rowOff>
    </xdr:from>
    <xdr:to>
      <xdr:col>76</xdr:col>
      <xdr:colOff>114300</xdr:colOff>
      <xdr:row>78</xdr:row>
      <xdr:rowOff>119354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46368"/>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111353</xdr:rowOff>
    </xdr:from>
    <xdr:to>
      <xdr:col>71</xdr:col>
      <xdr:colOff>177800</xdr:colOff>
      <xdr:row>78</xdr:row>
      <xdr:rowOff>119354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844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168139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42723</xdr:rowOff>
    </xdr:from>
    <xdr:to>
      <xdr:col>85</xdr:col>
      <xdr:colOff>177800</xdr:colOff>
      <xdr:row>78</xdr:row>
      <xdr:rowOff>144323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129100</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62063</xdr:rowOff>
    </xdr:from>
    <xdr:to>
      <xdr:col>81</xdr:col>
      <xdr:colOff>101600</xdr:colOff>
      <xdr:row>78</xdr:row>
      <xdr:rowOff>163663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8740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21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22468</xdr:rowOff>
    </xdr:from>
    <xdr:to>
      <xdr:col>76</xdr:col>
      <xdr:colOff>165100</xdr:colOff>
      <xdr:row>78</xdr:row>
      <xdr:rowOff>124068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140595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68554</xdr:rowOff>
    </xdr:from>
    <xdr:to>
      <xdr:col>72</xdr:col>
      <xdr:colOff>38100</xdr:colOff>
      <xdr:row>78</xdr:row>
      <xdr:rowOff>170154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15231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21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60553</xdr:rowOff>
    </xdr:from>
    <xdr:to>
      <xdr:col>67</xdr:col>
      <xdr:colOff>101600</xdr:colOff>
      <xdr:row>78</xdr:row>
      <xdr:rowOff>162153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153280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2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63385</xdr:rowOff>
    </xdr:from>
    <xdr:to>
      <xdr:col>85</xdr:col>
      <xdr:colOff>126364</xdr:colOff>
      <xdr:row>99</xdr:row>
      <xdr:rowOff>130804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6008235"/>
          <a:ext cx="1269" cy="1096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134631</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130804</xdr:rowOff>
    </xdr:from>
    <xdr:to>
      <xdr:col>86</xdr:col>
      <xdr:colOff>25400</xdr:colOff>
      <xdr:row>99</xdr:row>
      <xdr:rowOff>130804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10062</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7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63385</xdr:rowOff>
    </xdr:from>
    <xdr:to>
      <xdr:col>86</xdr:col>
      <xdr:colOff>25400</xdr:colOff>
      <xdr:row>93</xdr:row>
      <xdr:rowOff>63385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008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12294</xdr:rowOff>
    </xdr:from>
    <xdr:to>
      <xdr:col>85</xdr:col>
      <xdr:colOff>127000</xdr:colOff>
      <xdr:row>93</xdr:row>
      <xdr:rowOff>159607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957144"/>
          <a:ext cx="8382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35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26530</xdr:rowOff>
    </xdr:from>
    <xdr:to>
      <xdr:col>85</xdr:col>
      <xdr:colOff>177800</xdr:colOff>
      <xdr:row>97</xdr:row>
      <xdr:rowOff>128130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123716</xdr:rowOff>
    </xdr:from>
    <xdr:to>
      <xdr:col>81</xdr:col>
      <xdr:colOff>50800</xdr:colOff>
      <xdr:row>93</xdr:row>
      <xdr:rowOff>12294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5897116"/>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8204</xdr:rowOff>
    </xdr:from>
    <xdr:to>
      <xdr:col>81</xdr:col>
      <xdr:colOff>101600</xdr:colOff>
      <xdr:row>97</xdr:row>
      <xdr:rowOff>109804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100931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45535</xdr:rowOff>
    </xdr:from>
    <xdr:to>
      <xdr:col>76</xdr:col>
      <xdr:colOff>114300</xdr:colOff>
      <xdr:row>92</xdr:row>
      <xdr:rowOff>123716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81893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9689</xdr:rowOff>
    </xdr:from>
    <xdr:to>
      <xdr:col>76</xdr:col>
      <xdr:colOff>165100</xdr:colOff>
      <xdr:row>97</xdr:row>
      <xdr:rowOff>111289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102416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7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136461</xdr:rowOff>
    </xdr:from>
    <xdr:to>
      <xdr:col>71</xdr:col>
      <xdr:colOff>177800</xdr:colOff>
      <xdr:row>92</xdr:row>
      <xdr:rowOff>45535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5738411"/>
          <a:ext cx="889000" cy="8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118351</xdr:rowOff>
    </xdr:from>
    <xdr:to>
      <xdr:col>72</xdr:col>
      <xdr:colOff>38100</xdr:colOff>
      <xdr:row>98</xdr:row>
      <xdr:rowOff>48501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4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39628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8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102636</xdr:rowOff>
    </xdr:from>
    <xdr:to>
      <xdr:col>67</xdr:col>
      <xdr:colOff>101600</xdr:colOff>
      <xdr:row>98</xdr:row>
      <xdr:rowOff>32786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23913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82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108807</xdr:rowOff>
    </xdr:from>
    <xdr:to>
      <xdr:col>85</xdr:col>
      <xdr:colOff>177800</xdr:colOff>
      <xdr:row>94</xdr:row>
      <xdr:rowOff>38957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23734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132944</xdr:rowOff>
    </xdr:from>
    <xdr:to>
      <xdr:col>81</xdr:col>
      <xdr:colOff>101600</xdr:colOff>
      <xdr:row>93</xdr:row>
      <xdr:rowOff>63094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79621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6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72916</xdr:rowOff>
    </xdr:from>
    <xdr:to>
      <xdr:col>76</xdr:col>
      <xdr:colOff>165100</xdr:colOff>
      <xdr:row>93</xdr:row>
      <xdr:rowOff>3066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8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19593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6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166185</xdr:rowOff>
    </xdr:from>
    <xdr:to>
      <xdr:col>72</xdr:col>
      <xdr:colOff>38100</xdr:colOff>
      <xdr:row>92</xdr:row>
      <xdr:rowOff>96335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7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112862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5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85661</xdr:rowOff>
    </xdr:from>
    <xdr:to>
      <xdr:col>67</xdr:col>
      <xdr:colOff>101600</xdr:colOff>
      <xdr:row>92</xdr:row>
      <xdr:rowOff>15811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6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32338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77470</xdr:rowOff>
    </xdr:from>
    <xdr:to>
      <xdr:col>102</xdr:col>
      <xdr:colOff>165100</xdr:colOff>
      <xdr:row>36</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24147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類似団体平均と比較すると、農林水産業費及び公債費が特に高くなっている。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農林水産業費の住民一人当たりコストが高い要因としては、産業構造における第</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次産業の割合が類似団体平均と比較して高いことが挙げられる。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また、公債費については性質別歳出決算分析と同様、目的別歳出決算分析においても類似団体平均の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倍となっており、引き続き市債の繰上償還や新規発行債の抑制を行うことにより、数値改善に努めていく。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歳入については、地方交付税</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及び地方債の減が地方税等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の増を上回ったため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歳出について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補助費等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を上回ったため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その結果、実質収支額については、昨年と同様に黒字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を維持し、実質収支比率についても同水準を維持している。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今後も、引き続き歳出削減を図るとともに、繰上償還を行うこと等により、数値の改善に努める。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本市には、一般会計のほか、国民健康保険特別会計など</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の事業会計があり、平成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年以降</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その全ての会計における実質収支額は黒字決算である。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しかしながら、一般会計から特別会計への繰出は依然として減らず、平成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超える繰出金を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一般会計から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支出</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しており、一般会計の負担が大きくなっている。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一般会計からの繰出金と使用料のバランスを図るため、平成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年度から下水道料金を、平成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年度から水道料金を改定しているが、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年度にも水道料金を改定する予定としている。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今後も繰出金を減少させるよう、引き続き収入確保に努める。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79190622</v>
      </c>
      <c r="BO4" s="430"/>
      <c r="BP4" s="430"/>
      <c r="BQ4" s="430"/>
      <c r="BR4" s="430"/>
      <c r="BS4" s="430"/>
      <c r="BT4" s="430"/>
      <c r="BU4" s="431"/>
      <c r="BV4" s="429">
        <v>81465297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2.8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77702713</v>
      </c>
      <c r="BO5" s="467"/>
      <c r="BP5" s="467"/>
      <c r="BQ5" s="467"/>
      <c r="BR5" s="467"/>
      <c r="BS5" s="467"/>
      <c r="BT5" s="467"/>
      <c r="BU5" s="468"/>
      <c r="BV5" s="466">
        <v>80071096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88.2</v>
      </c>
      <c r="CU5" s="464"/>
      <c r="CV5" s="464"/>
      <c r="CW5" s="464"/>
      <c r="CX5" s="464"/>
      <c r="CY5" s="464"/>
      <c r="CZ5" s="464"/>
      <c r="DA5" s="465"/>
      <c r="DB5" s="463">
        <v>91.7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1487909</v>
      </c>
      <c r="BO6" s="467"/>
      <c r="BP6" s="467"/>
      <c r="BQ6" s="467"/>
      <c r="BR6" s="467"/>
      <c r="BS6" s="467"/>
      <c r="BT6" s="467"/>
      <c r="BU6" s="468"/>
      <c r="BV6" s="466">
        <v>1394201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92.8</v>
      </c>
      <c r="CU6" s="504"/>
      <c r="CV6" s="504"/>
      <c r="CW6" s="504"/>
      <c r="CX6" s="504"/>
      <c r="CY6" s="504"/>
      <c r="CZ6" s="504"/>
      <c r="DA6" s="505"/>
      <c r="DB6" s="503">
        <v>96.5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188413</v>
      </c>
      <c r="BO7" s="467"/>
      <c r="BP7" s="467"/>
      <c r="BQ7" s="467"/>
      <c r="BR7" s="467"/>
      <c r="BS7" s="467"/>
      <c r="BT7" s="467"/>
      <c r="BU7" s="468"/>
      <c r="BV7" s="466">
        <v>114620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45475190</v>
      </c>
      <c r="CU7" s="467"/>
      <c r="CV7" s="467"/>
      <c r="CW7" s="467"/>
      <c r="CX7" s="467"/>
      <c r="CY7" s="467"/>
      <c r="CZ7" s="467"/>
      <c r="DA7" s="468"/>
      <c r="DB7" s="466">
        <v>46017290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1299496</v>
      </c>
      <c r="BO8" s="467"/>
      <c r="BP8" s="467"/>
      <c r="BQ8" s="467"/>
      <c r="BR8" s="467"/>
      <c r="BS8" s="467"/>
      <c r="BT8" s="467"/>
      <c r="BU8" s="468"/>
      <c r="BV8" s="466">
        <v>1279581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171938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19915</v>
      </c>
      <c r="BO9" s="467"/>
      <c r="BP9" s="467"/>
      <c r="BQ9" s="467"/>
      <c r="BR9" s="467"/>
      <c r="BS9" s="467"/>
      <c r="BT9" s="467"/>
      <c r="BU9" s="468"/>
      <c r="BV9" s="466">
        <v>4296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22.4</v>
      </c>
      <c r="CU9" s="464"/>
      <c r="CV9" s="464"/>
      <c r="CW9" s="464"/>
      <c r="CX9" s="464"/>
      <c r="CY9" s="464"/>
      <c r="CZ9" s="464"/>
      <c r="DA9" s="465"/>
      <c r="DB9" s="463">
        <v>24.1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171485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14393</v>
      </c>
      <c r="BO10" s="467"/>
      <c r="BP10" s="467"/>
      <c r="BQ10" s="467"/>
      <c r="BR10" s="467"/>
      <c r="BS10" s="467"/>
      <c r="BT10" s="467"/>
      <c r="BU10" s="468"/>
      <c r="BV10" s="466">
        <v>15371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597194</v>
      </c>
      <c r="BO11" s="467"/>
      <c r="BP11" s="467"/>
      <c r="BQ11" s="467"/>
      <c r="BR11" s="467"/>
      <c r="BS11" s="467"/>
      <c r="BT11" s="467"/>
      <c r="BU11" s="468"/>
      <c r="BV11" s="466">
        <v>646823</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175790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650000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171123</v>
      </c>
      <c r="S13" s="548"/>
      <c r="T13" s="548"/>
      <c r="U13" s="548"/>
      <c r="V13" s="549"/>
      <c r="W13" s="482" t="s">
        <v>141</v>
      </c>
      <c r="X13" s="483"/>
      <c r="Y13" s="483"/>
      <c r="Z13" s="483"/>
      <c r="AA13" s="483"/>
      <c r="AB13" s="473"/>
      <c r="AC13" s="517">
        <v>5421</v>
      </c>
      <c r="AD13" s="518"/>
      <c r="AE13" s="518"/>
      <c r="AF13" s="518"/>
      <c r="AG13" s="557"/>
      <c r="AH13" s="517">
        <v>5569</v>
      </c>
      <c r="AI13" s="518"/>
      <c r="AJ13" s="518"/>
      <c r="AK13" s="518"/>
      <c r="AL13" s="519"/>
      <c r="AM13" s="495" t="s">
        <v>142</v>
      </c>
      <c r="AN13" s="496"/>
      <c r="AO13" s="496"/>
      <c r="AP13" s="496"/>
      <c r="AQ13" s="496"/>
      <c r="AR13" s="496"/>
      <c r="AS13" s="496"/>
      <c r="AT13" s="497"/>
      <c r="AU13" s="498" t="s">
        <v>136</v>
      </c>
      <c r="AV13" s="499"/>
      <c r="AW13" s="499"/>
      <c r="AX13" s="499"/>
      <c r="AY13" s="500" t="s">
        <v>143</v>
      </c>
      <c r="AZ13" s="501"/>
      <c r="BA13" s="501"/>
      <c r="BB13" s="501"/>
      <c r="BC13" s="501"/>
      <c r="BD13" s="501"/>
      <c r="BE13" s="501"/>
      <c r="BF13" s="501"/>
      <c r="BG13" s="501"/>
      <c r="BH13" s="501"/>
      <c r="BI13" s="501"/>
      <c r="BJ13" s="501"/>
      <c r="BK13" s="501"/>
      <c r="BL13" s="501"/>
      <c r="BM13" s="502"/>
      <c r="BN13" s="466">
        <v>331502</v>
      </c>
      <c r="BO13" s="467"/>
      <c r="BP13" s="467"/>
      <c r="BQ13" s="467"/>
      <c r="BR13" s="467"/>
      <c r="BS13" s="467"/>
      <c r="BT13" s="467"/>
      <c r="BU13" s="468"/>
      <c r="BV13" s="466">
        <v>16490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15.5</v>
      </c>
      <c r="CU13" s="464"/>
      <c r="CV13" s="464"/>
      <c r="CW13" s="464"/>
      <c r="CX13" s="464"/>
      <c r="CY13" s="464"/>
      <c r="CZ13" s="464"/>
      <c r="DA13" s="465"/>
      <c r="DB13" s="463">
        <v>16.600000000000001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175227</v>
      </c>
      <c r="S14" s="548"/>
      <c r="T14" s="548"/>
      <c r="U14" s="548"/>
      <c r="V14" s="549"/>
      <c r="W14" s="456"/>
      <c r="X14" s="457"/>
      <c r="Y14" s="457"/>
      <c r="Z14" s="457"/>
      <c r="AA14" s="457"/>
      <c r="AB14" s="446"/>
      <c r="AC14" s="550">
        <v>6.4</v>
      </c>
      <c r="AD14" s="551"/>
      <c r="AE14" s="551"/>
      <c r="AF14" s="551"/>
      <c r="AG14" s="552"/>
      <c r="AH14" s="550">
        <v>6.8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166.1</v>
      </c>
      <c r="CU14" s="562"/>
      <c r="CV14" s="562"/>
      <c r="CW14" s="562"/>
      <c r="CX14" s="562"/>
      <c r="CY14" s="562"/>
      <c r="CZ14" s="562"/>
      <c r="DA14" s="563"/>
      <c r="DB14" s="561">
        <v>165.4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171497</v>
      </c>
      <c r="S15" s="548"/>
      <c r="T15" s="548"/>
      <c r="U15" s="548"/>
      <c r="V15" s="549"/>
      <c r="W15" s="482" t="s">
        <v>147</v>
      </c>
      <c r="X15" s="483"/>
      <c r="Y15" s="483"/>
      <c r="Z15" s="483"/>
      <c r="AA15" s="483"/>
      <c r="AB15" s="473"/>
      <c r="AC15" s="517">
        <v>22962</v>
      </c>
      <c r="AD15" s="518"/>
      <c r="AE15" s="518"/>
      <c r="AF15" s="518"/>
      <c r="AG15" s="557"/>
      <c r="AH15" s="517">
        <v>22505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20118973</v>
      </c>
      <c r="BO15" s="430"/>
      <c r="BP15" s="430"/>
      <c r="BQ15" s="430"/>
      <c r="BR15" s="430"/>
      <c r="BS15" s="430"/>
      <c r="BT15" s="430"/>
      <c r="BU15" s="431"/>
      <c r="BV15" s="429">
        <v>19761140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124</v>
      </c>
      <c r="S16" s="568"/>
      <c r="T16" s="568"/>
      <c r="U16" s="568"/>
      <c r="V16" s="569"/>
      <c r="W16" s="456"/>
      <c r="X16" s="457"/>
      <c r="Y16" s="457"/>
      <c r="Z16" s="457"/>
      <c r="AA16" s="457"/>
      <c r="AB16" s="446"/>
      <c r="AC16" s="550">
        <v>27.2</v>
      </c>
      <c r="AD16" s="551"/>
      <c r="AE16" s="551"/>
      <c r="AF16" s="551"/>
      <c r="AG16" s="552"/>
      <c r="AH16" s="550">
        <v>27.5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36797731</v>
      </c>
      <c r="BO16" s="467"/>
      <c r="BP16" s="467"/>
      <c r="BQ16" s="467"/>
      <c r="BR16" s="467"/>
      <c r="BS16" s="467"/>
      <c r="BT16" s="467"/>
      <c r="BU16" s="468"/>
      <c r="BV16" s="466">
        <v>36862002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55898</v>
      </c>
      <c r="AD17" s="518"/>
      <c r="AE17" s="518"/>
      <c r="AF17" s="518"/>
      <c r="AG17" s="557"/>
      <c r="AH17" s="517">
        <v>53734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25484242</v>
      </c>
      <c r="BO17" s="467"/>
      <c r="BP17" s="467"/>
      <c r="BQ17" s="467"/>
      <c r="BR17" s="467"/>
      <c r="BS17" s="467"/>
      <c r="BT17" s="467"/>
      <c r="BU17" s="468"/>
      <c r="BV17" s="466">
        <v>25014444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624.36</v>
      </c>
      <c r="M18" s="579"/>
      <c r="N18" s="579"/>
      <c r="O18" s="579"/>
      <c r="P18" s="579"/>
      <c r="Q18" s="579"/>
      <c r="R18" s="580"/>
      <c r="S18" s="580"/>
      <c r="T18" s="580"/>
      <c r="U18" s="580"/>
      <c r="V18" s="581"/>
      <c r="W18" s="484"/>
      <c r="X18" s="485"/>
      <c r="Y18" s="485"/>
      <c r="Z18" s="485"/>
      <c r="AA18" s="485"/>
      <c r="AB18" s="476"/>
      <c r="AC18" s="582">
        <v>66.3</v>
      </c>
      <c r="AD18" s="583"/>
      <c r="AE18" s="583"/>
      <c r="AF18" s="583"/>
      <c r="AG18" s="584"/>
      <c r="AH18" s="582">
        <v>65.7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41650729</v>
      </c>
      <c r="BO18" s="467"/>
      <c r="BP18" s="467"/>
      <c r="BQ18" s="467"/>
      <c r="BR18" s="467"/>
      <c r="BS18" s="467"/>
      <c r="BT18" s="467"/>
      <c r="BU18" s="468"/>
      <c r="BV18" s="466">
        <v>43364670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275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52001633</v>
      </c>
      <c r="BO19" s="467"/>
      <c r="BP19" s="467"/>
      <c r="BQ19" s="467"/>
      <c r="BR19" s="467"/>
      <c r="BS19" s="467"/>
      <c r="BT19" s="467"/>
      <c r="BU19" s="468"/>
      <c r="BV19" s="466">
        <v>53649439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60130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98131527</v>
      </c>
      <c r="BO23" s="467"/>
      <c r="BP23" s="467"/>
      <c r="BQ23" s="467"/>
      <c r="BR23" s="467"/>
      <c r="BS23" s="467"/>
      <c r="BT23" s="467"/>
      <c r="BU23" s="468"/>
      <c r="BV23" s="466">
        <v>101995678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8487</v>
      </c>
      <c r="R24" s="518"/>
      <c r="S24" s="518"/>
      <c r="T24" s="518"/>
      <c r="U24" s="518"/>
      <c r="V24" s="557"/>
      <c r="W24" s="616"/>
      <c r="X24" s="604"/>
      <c r="Y24" s="605"/>
      <c r="Z24" s="516" t="s">
        <v>170</v>
      </c>
      <c r="AA24" s="496"/>
      <c r="AB24" s="496"/>
      <c r="AC24" s="496"/>
      <c r="AD24" s="496"/>
      <c r="AE24" s="496"/>
      <c r="AF24" s="496"/>
      <c r="AG24" s="497"/>
      <c r="AH24" s="517">
        <v>1081</v>
      </c>
      <c r="AI24" s="518"/>
      <c r="AJ24" s="518"/>
      <c r="AK24" s="518"/>
      <c r="AL24" s="557"/>
      <c r="AM24" s="517">
        <v>3577029</v>
      </c>
      <c r="AN24" s="518"/>
      <c r="AO24" s="518"/>
      <c r="AP24" s="518"/>
      <c r="AQ24" s="518"/>
      <c r="AR24" s="557"/>
      <c r="AS24" s="517">
        <v>3309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76360583</v>
      </c>
      <c r="BO24" s="467"/>
      <c r="BP24" s="467"/>
      <c r="BQ24" s="467"/>
      <c r="BR24" s="467"/>
      <c r="BS24" s="467"/>
      <c r="BT24" s="467"/>
      <c r="BU24" s="468"/>
      <c r="BV24" s="466">
        <v>78418978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7198</v>
      </c>
      <c r="R25" s="518"/>
      <c r="S25" s="518"/>
      <c r="T25" s="518"/>
      <c r="U25" s="518"/>
      <c r="V25" s="557"/>
      <c r="W25" s="616"/>
      <c r="X25" s="604"/>
      <c r="Y25" s="605"/>
      <c r="Z25" s="516" t="s">
        <v>173</v>
      </c>
      <c r="AA25" s="496"/>
      <c r="AB25" s="496"/>
      <c r="AC25" s="496"/>
      <c r="AD25" s="496"/>
      <c r="AE25" s="496"/>
      <c r="AF25" s="496"/>
      <c r="AG25" s="497"/>
      <c r="AH25" s="517">
        <v>214</v>
      </c>
      <c r="AI25" s="518"/>
      <c r="AJ25" s="518"/>
      <c r="AK25" s="518"/>
      <c r="AL25" s="557"/>
      <c r="AM25" s="517">
        <v>644140</v>
      </c>
      <c r="AN25" s="518"/>
      <c r="AO25" s="518"/>
      <c r="AP25" s="518"/>
      <c r="AQ25" s="518"/>
      <c r="AR25" s="557"/>
      <c r="AS25" s="517">
        <v>3010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39799657</v>
      </c>
      <c r="BO25" s="430"/>
      <c r="BP25" s="430"/>
      <c r="BQ25" s="430"/>
      <c r="BR25" s="430"/>
      <c r="BS25" s="430"/>
      <c r="BT25" s="430"/>
      <c r="BU25" s="431"/>
      <c r="BV25" s="429">
        <v>40032122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6289</v>
      </c>
      <c r="R26" s="518"/>
      <c r="S26" s="518"/>
      <c r="T26" s="518"/>
      <c r="U26" s="518"/>
      <c r="V26" s="557"/>
      <c r="W26" s="616"/>
      <c r="X26" s="604"/>
      <c r="Y26" s="605"/>
      <c r="Z26" s="516" t="s">
        <v>176</v>
      </c>
      <c r="AA26" s="626"/>
      <c r="AB26" s="626"/>
      <c r="AC26" s="626"/>
      <c r="AD26" s="626"/>
      <c r="AE26" s="626"/>
      <c r="AF26" s="626"/>
      <c r="AG26" s="627"/>
      <c r="AH26" s="517" t="s">
        <v>139</v>
      </c>
      <c r="AI26" s="518"/>
      <c r="AJ26" s="518"/>
      <c r="AK26" s="518"/>
      <c r="AL26" s="557"/>
      <c r="AM26" s="517" t="s">
        <v>139</v>
      </c>
      <c r="AN26" s="518"/>
      <c r="AO26" s="518"/>
      <c r="AP26" s="518"/>
      <c r="AQ26" s="518"/>
      <c r="AR26" s="557"/>
      <c r="AS26" s="517" t="s">
        <v>139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5500</v>
      </c>
      <c r="R27" s="518"/>
      <c r="S27" s="518"/>
      <c r="T27" s="518"/>
      <c r="U27" s="518"/>
      <c r="V27" s="557"/>
      <c r="W27" s="616"/>
      <c r="X27" s="604"/>
      <c r="Y27" s="605"/>
      <c r="Z27" s="516" t="s">
        <v>179</v>
      </c>
      <c r="AA27" s="496"/>
      <c r="AB27" s="496"/>
      <c r="AC27" s="496"/>
      <c r="AD27" s="496"/>
      <c r="AE27" s="496"/>
      <c r="AF27" s="496"/>
      <c r="AG27" s="497"/>
      <c r="AH27" s="517">
        <v>107</v>
      </c>
      <c r="AI27" s="518"/>
      <c r="AJ27" s="518"/>
      <c r="AK27" s="518"/>
      <c r="AL27" s="557"/>
      <c r="AM27" s="517">
        <v>326892</v>
      </c>
      <c r="AN27" s="518"/>
      <c r="AO27" s="518"/>
      <c r="AP27" s="518"/>
      <c r="AQ27" s="518"/>
      <c r="AR27" s="557"/>
      <c r="AS27" s="517">
        <v>3055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1500000</v>
      </c>
      <c r="BO27" s="640"/>
      <c r="BP27" s="640"/>
      <c r="BQ27" s="640"/>
      <c r="BR27" s="640"/>
      <c r="BS27" s="640"/>
      <c r="BT27" s="640"/>
      <c r="BU27" s="641"/>
      <c r="BV27" s="639">
        <v>1500000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4760</v>
      </c>
      <c r="R28" s="518"/>
      <c r="S28" s="518"/>
      <c r="T28" s="518"/>
      <c r="U28" s="518"/>
      <c r="V28" s="557"/>
      <c r="W28" s="616"/>
      <c r="X28" s="604"/>
      <c r="Y28" s="605"/>
      <c r="Z28" s="516" t="s">
        <v>182</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2774559</v>
      </c>
      <c r="BO28" s="430"/>
      <c r="BP28" s="430"/>
      <c r="BQ28" s="430"/>
      <c r="BR28" s="430"/>
      <c r="BS28" s="430"/>
      <c r="BT28" s="430"/>
      <c r="BU28" s="431"/>
      <c r="BV28" s="429">
        <v>3060166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30</v>
      </c>
      <c r="M29" s="518"/>
      <c r="N29" s="518"/>
      <c r="O29" s="518"/>
      <c r="P29" s="557"/>
      <c r="Q29" s="517">
        <v>4400</v>
      </c>
      <c r="R29" s="518"/>
      <c r="S29" s="518"/>
      <c r="T29" s="518"/>
      <c r="U29" s="518"/>
      <c r="V29" s="557"/>
      <c r="W29" s="617"/>
      <c r="X29" s="618"/>
      <c r="Y29" s="619"/>
      <c r="Z29" s="516" t="s">
        <v>185</v>
      </c>
      <c r="AA29" s="496"/>
      <c r="AB29" s="496"/>
      <c r="AC29" s="496"/>
      <c r="AD29" s="496"/>
      <c r="AE29" s="496"/>
      <c r="AF29" s="496"/>
      <c r="AG29" s="497"/>
      <c r="AH29" s="517">
        <v>1188</v>
      </c>
      <c r="AI29" s="518"/>
      <c r="AJ29" s="518"/>
      <c r="AK29" s="518"/>
      <c r="AL29" s="557"/>
      <c r="AM29" s="517">
        <v>3903921</v>
      </c>
      <c r="AN29" s="518"/>
      <c r="AO29" s="518"/>
      <c r="AP29" s="518"/>
      <c r="AQ29" s="518"/>
      <c r="AR29" s="557"/>
      <c r="AS29" s="517">
        <v>3286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2283332</v>
      </c>
      <c r="BO29" s="467"/>
      <c r="BP29" s="467"/>
      <c r="BQ29" s="467"/>
      <c r="BR29" s="467"/>
      <c r="BS29" s="467"/>
      <c r="BT29" s="467"/>
      <c r="BU29" s="468"/>
      <c r="BV29" s="466">
        <v>1932444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6006416</v>
      </c>
      <c r="BO30" s="640"/>
      <c r="BP30" s="640"/>
      <c r="BQ30" s="640"/>
      <c r="BR30" s="640"/>
      <c r="BS30" s="640"/>
      <c r="BT30" s="640"/>
      <c r="BU30" s="641"/>
      <c r="BV30" s="639">
        <v>5879486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水道事業</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IF('各会計、関係団体の財政状況及び健全化判断比率'!B34="","",'各会計、関係団体の財政状況及び健全化判断比率'!B34)</f>
        <v>下水道事業</v>
      </c>
      <c r="BH34" s="653"/>
      <c r="BI34" s="653"/>
      <c r="BJ34" s="653"/>
      <c r="BK34" s="653"/>
      <c r="BL34" s="653"/>
      <c r="BM34" s="653"/>
      <c r="BN34" s="653"/>
      <c r="BO34" s="653"/>
      <c r="BP34" s="653"/>
      <c r="BQ34" s="653"/>
      <c r="BR34" s="653"/>
      <c r="BS34" s="653"/>
      <c r="BT34" s="653"/>
      <c r="BU34" s="653"/>
      <c r="BV34" s="213"/>
      <c r="BW34" s="652">
        <f>IF(BY34="","",MAX(C34:D43,U34:V43,AM34:AN43,BE34:BF43)+1)</f>
        <v>17</v>
      </c>
      <c r="BX34" s="652"/>
      <c r="BY34" s="653" t="str">
        <f>IF('各会計、関係団体の財政状況及び健全化判断比率'!B68="","",'各会計、関係団体の財政状況及び健全化判断比率'!B68)</f>
        <v>島根県市町村総合事務組合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出雲市芸術文化振興財団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診療所事業</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国民健康保険橋波診療所事業</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IF('各会計、関係団体の財政状況及び健全化判断比率'!B33="","",'各会計、関係団体の財政状況及び健全化判断比率'!B33)</f>
        <v>病院事業</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IF('各会計、関係団体の財政状況及び健全化判断比率'!B35="","",'各会計、関係団体の財政状況及び健全化判断比率'!B35)</f>
        <v>農業・漁業集落排水事業</v>
      </c>
      <c r="BH35" s="653"/>
      <c r="BI35" s="653"/>
      <c r="BJ35" s="653"/>
      <c r="BK35" s="653"/>
      <c r="BL35" s="653"/>
      <c r="BM35" s="653"/>
      <c r="BN35" s="653"/>
      <c r="BO35" s="653"/>
      <c r="BP35" s="653"/>
      <c r="BQ35" s="653"/>
      <c r="BR35" s="653"/>
      <c r="BS35" s="653"/>
      <c r="BT35" s="653"/>
      <c r="BU35" s="653"/>
      <c r="BV35" s="213"/>
      <c r="BW35" s="652">
        <f t="shared" ref="BW35:BW43" si="2">IF(BY35="","",BW34+1)</f>
        <v>18</v>
      </c>
      <c r="BX35" s="652"/>
      <c r="BY35" s="653" t="str">
        <f>IF('各会計、関係団体の財政状況及び健全化判断比率'!B69="","",'各会計、関係団体の財政状況及び健全化判断比率'!B69)</f>
        <v>島根県後期高齢者医療広域連合（普通会計）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出雲ターミナル</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ご縁ネット事業</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介護保険事業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IF('各会計、関係団体の財政状況及び健全化判断比率'!B36="","",'各会計、関係団体の財政状況及び健全化判断比率'!B36)</f>
        <v>浄化槽設置事業</v>
      </c>
      <c r="BH36" s="653"/>
      <c r="BI36" s="653"/>
      <c r="BJ36" s="653"/>
      <c r="BK36" s="653"/>
      <c r="BL36" s="653"/>
      <c r="BM36" s="653"/>
      <c r="BN36" s="653"/>
      <c r="BO36" s="653"/>
      <c r="BP36" s="653"/>
      <c r="BQ36" s="653"/>
      <c r="BR36" s="653"/>
      <c r="BS36" s="653"/>
      <c r="BT36" s="653"/>
      <c r="BU36" s="653"/>
      <c r="BV36" s="213"/>
      <c r="BW36" s="652">
        <f t="shared" si="2"/>
        <v>19</v>
      </c>
      <c r="BX36" s="652"/>
      <c r="BY36" s="653" t="str">
        <f>IF('各会計、関係団体の財政状況及び健全化判断比率'!B70="","",'各会計、関係団体の財政状況及び健全化判断比率'!B70)</f>
        <v>島根県後期高齢者医療広域連合（特別会計）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出雲市土地開発公社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高野令一育英奨学事業</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後期高齢者医療事業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14</v>
      </c>
      <c r="BF37" s="652"/>
      <c r="BG37" s="653" t="str">
        <f>IF('各会計、関係団体の財政状況及び健全化判断比率'!B37="","",'各会計、関係団体の財政状況及び健全化判断比率'!B37)</f>
        <v>風力発電事業</v>
      </c>
      <c r="BH37" s="653"/>
      <c r="BI37" s="653"/>
      <c r="BJ37" s="653"/>
      <c r="BK37" s="653"/>
      <c r="BL37" s="653"/>
      <c r="BM37" s="653"/>
      <c r="BN37" s="653"/>
      <c r="BO37" s="653"/>
      <c r="BP37" s="653"/>
      <c r="BQ37" s="653"/>
      <c r="BR37" s="653"/>
      <c r="BS37" s="653"/>
      <c r="BT37" s="653"/>
      <c r="BU37" s="653"/>
      <c r="BV37" s="213"/>
      <c r="BW37" s="652">
        <f t="shared" si="2"/>
        <v>20</v>
      </c>
      <c r="BX37" s="652"/>
      <c r="BY37" s="653" t="str">
        <f>IF('各会計、関係団体の財政状況及び健全化判断比率'!B71="","",'各会計、関係団体の財政状況及び健全化判断比率'!B71)</f>
        <v>斐川宍道水道企業団（上水道会計）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フロンティアいずも</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15</v>
      </c>
      <c r="BF38" s="652"/>
      <c r="BG38" s="653" t="str">
        <f>IF('各会計、関係団体の財政状況及び健全化判断比率'!B38="","",'各会計、関係団体の財政状況及び健全化判断比率'!B38)</f>
        <v>廃棄物発電事業</v>
      </c>
      <c r="BH38" s="653"/>
      <c r="BI38" s="653"/>
      <c r="BJ38" s="653"/>
      <c r="BK38" s="653"/>
      <c r="BL38" s="653"/>
      <c r="BM38" s="653"/>
      <c r="BN38" s="653"/>
      <c r="BO38" s="653"/>
      <c r="BP38" s="653"/>
      <c r="BQ38" s="653"/>
      <c r="BR38" s="653"/>
      <c r="BS38" s="653"/>
      <c r="BT38" s="653"/>
      <c r="BU38" s="653"/>
      <c r="BV38" s="213"/>
      <c r="BW38" s="652">
        <f t="shared" si="2"/>
        <v>21</v>
      </c>
      <c r="BX38" s="652"/>
      <c r="BY38" s="653" t="str">
        <f>IF('各会計、関係団体の財政状況及び健全化判断比率'!B72="","",'各会計、関係団体の財政状況及び健全化判断比率'!B72)</f>
        <v>斐川宍道水道企業団（工業用水事業会計）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出雲市都市公社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16</v>
      </c>
      <c r="BF39" s="652"/>
      <c r="BG39" s="653" t="str">
        <f>IF('各会計、関係団体の財政状況及び健全化判断比率'!B39="","",'各会計、関係団体の財政状況及び健全化判断比率'!B39)</f>
        <v>企業用地造成事業</v>
      </c>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すばる企画</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28</v>
      </c>
      <c r="CP40" s="652"/>
      <c r="CQ40" s="653" t="str">
        <f>IF('各会計、関係団体の財政状況及び健全化判断比率'!BS13="","",'各会計、関係団体の財政状況及び健全化判断比率'!BS13)</f>
        <v>エコプラント佐田</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29</v>
      </c>
      <c r="CP41" s="652"/>
      <c r="CQ41" s="653" t="str">
        <f>IF('各会計、関係団体の財政状況及び健全化判断比率'!BS14="","",'各会計、関係団体の財政状況及び健全化判断比率'!BS14)</f>
        <v>多伎振興</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30</v>
      </c>
      <c r="CP42" s="652"/>
      <c r="CQ42" s="653" t="str">
        <f>IF('各会計、関係団体の財政状況及び健全化判断比率'!BS15="","",'各会計、関係団体の財政状況及び健全化判断比率'!BS15)</f>
        <v>斐川町農業公社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31</v>
      </c>
      <c r="CP43" s="652"/>
      <c r="CQ43" s="653" t="str">
        <f>IF('各会計、関係団体の財政状況及び健全化判断比率'!BS16="","",'各会計、関係団体の財政状況及び健全化判断比率'!BS16)</f>
        <v>グリーンサポート斐川</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CD7yr5RPGbepkxBbufWABtbcVLNmKUmEm4rO9qlKyYJgI9s8QlCuGAqpzX7Qd31735KitUL0qQ7SyAWTk9luA==" saltValue="68YOlPjl0LujklhTwNk8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4" t="s">
        <v>577</v>
      </c>
      <c r="D34" s="1244"/>
      <c r="E34" s="1245"/>
      <c r="F34" s="32">
        <v>3.1</v>
      </c>
      <c r="G34" s="33">
        <v>4.2699999999999996</v>
      </c>
      <c r="H34" s="33">
        <v>4.62</v>
      </c>
      <c r="I34" s="33">
        <v>4.8</v>
      </c>
      <c r="J34" s="34">
        <v>3.62</v>
      </c>
      <c r="K34" s="22"/>
      <c r="L34" s="22"/>
      <c r="M34" s="22"/>
      <c r="N34" s="22"/>
      <c r="O34" s="22"/>
      <c r="P34" s="22"/>
    </row>
    <row r="35" spans="1:16" ht="39" customHeight="1" x14ac:dyDescent="0.15">
      <c r="A35" s="22"/>
      <c r="B35" s="35"/>
      <c r="C35" s="1238" t="s">
        <v>578</v>
      </c>
      <c r="D35" s="1239"/>
      <c r="E35" s="1240"/>
      <c r="F35" s="36">
        <v>3.24</v>
      </c>
      <c r="G35" s="37">
        <v>2.04</v>
      </c>
      <c r="H35" s="37">
        <v>2.7</v>
      </c>
      <c r="I35" s="37">
        <v>2.75</v>
      </c>
      <c r="J35" s="38">
        <v>2.84</v>
      </c>
      <c r="K35" s="22"/>
      <c r="L35" s="22"/>
      <c r="M35" s="22"/>
      <c r="N35" s="22"/>
      <c r="O35" s="22"/>
      <c r="P35" s="22"/>
    </row>
    <row r="36" spans="1:16" ht="39" customHeight="1" x14ac:dyDescent="0.15">
      <c r="A36" s="22"/>
      <c r="B36" s="35"/>
      <c r="C36" s="1238" t="s">
        <v>579</v>
      </c>
      <c r="D36" s="1239"/>
      <c r="E36" s="1240"/>
      <c r="F36" s="36">
        <v>0.6</v>
      </c>
      <c r="G36" s="37">
        <v>0.78</v>
      </c>
      <c r="H36" s="37">
        <v>1.32</v>
      </c>
      <c r="I36" s="37">
        <v>1.84</v>
      </c>
      <c r="J36" s="38">
        <v>1.69</v>
      </c>
      <c r="K36" s="22"/>
      <c r="L36" s="22"/>
      <c r="M36" s="22"/>
      <c r="N36" s="22"/>
      <c r="O36" s="22"/>
      <c r="P36" s="22"/>
    </row>
    <row r="37" spans="1:16" ht="39" customHeight="1" x14ac:dyDescent="0.15">
      <c r="A37" s="22"/>
      <c r="B37" s="35"/>
      <c r="C37" s="1238" t="s">
        <v>580</v>
      </c>
      <c r="D37" s="1239"/>
      <c r="E37" s="1240"/>
      <c r="F37" s="36">
        <v>0</v>
      </c>
      <c r="G37" s="37">
        <v>0</v>
      </c>
      <c r="H37" s="37">
        <v>0</v>
      </c>
      <c r="I37" s="37">
        <v>0</v>
      </c>
      <c r="J37" s="38">
        <v>1.6</v>
      </c>
      <c r="K37" s="22"/>
      <c r="L37" s="22"/>
      <c r="M37" s="22"/>
      <c r="N37" s="22"/>
      <c r="O37" s="22"/>
      <c r="P37" s="22"/>
    </row>
    <row r="38" spans="1:16" ht="39" customHeight="1" x14ac:dyDescent="0.15">
      <c r="A38" s="22"/>
      <c r="B38" s="35"/>
      <c r="C38" s="1238" t="s">
        <v>581</v>
      </c>
      <c r="D38" s="1239"/>
      <c r="E38" s="1240"/>
      <c r="F38" s="36">
        <v>1.69</v>
      </c>
      <c r="G38" s="37">
        <v>1.6</v>
      </c>
      <c r="H38" s="37">
        <v>1.72</v>
      </c>
      <c r="I38" s="37">
        <v>1.56</v>
      </c>
      <c r="J38" s="38">
        <v>1.46</v>
      </c>
      <c r="K38" s="22"/>
      <c r="L38" s="22"/>
      <c r="M38" s="22"/>
      <c r="N38" s="22"/>
      <c r="O38" s="22"/>
      <c r="P38" s="22"/>
    </row>
    <row r="39" spans="1:16" ht="39" customHeight="1" x14ac:dyDescent="0.15">
      <c r="A39" s="22"/>
      <c r="B39" s="35"/>
      <c r="C39" s="1238" t="s">
        <v>582</v>
      </c>
      <c r="D39" s="1239"/>
      <c r="E39" s="1240"/>
      <c r="F39" s="36">
        <v>0.03</v>
      </c>
      <c r="G39" s="37">
        <v>0.45</v>
      </c>
      <c r="H39" s="37">
        <v>0.46</v>
      </c>
      <c r="I39" s="37">
        <v>0.34</v>
      </c>
      <c r="J39" s="38">
        <v>0.64</v>
      </c>
      <c r="K39" s="22"/>
      <c r="L39" s="22"/>
      <c r="M39" s="22"/>
      <c r="N39" s="22"/>
      <c r="O39" s="22"/>
      <c r="P39" s="22"/>
    </row>
    <row r="40" spans="1:16" ht="39" customHeight="1" x14ac:dyDescent="0.15">
      <c r="A40" s="22"/>
      <c r="B40" s="35"/>
      <c r="C40" s="1238" t="s">
        <v>583</v>
      </c>
      <c r="D40" s="1239"/>
      <c r="E40" s="1240"/>
      <c r="F40" s="36">
        <v>0.01</v>
      </c>
      <c r="G40" s="37">
        <v>0</v>
      </c>
      <c r="H40" s="37">
        <v>0</v>
      </c>
      <c r="I40" s="37">
        <v>0</v>
      </c>
      <c r="J40" s="38">
        <v>0.28999999999999998</v>
      </c>
      <c r="K40" s="22"/>
      <c r="L40" s="22"/>
      <c r="M40" s="22"/>
      <c r="N40" s="22"/>
      <c r="O40" s="22"/>
      <c r="P40" s="22"/>
    </row>
    <row r="41" spans="1:16" ht="39" customHeight="1" x14ac:dyDescent="0.15">
      <c r="A41" s="22"/>
      <c r="B41" s="35"/>
      <c r="C41" s="1238" t="s">
        <v>584</v>
      </c>
      <c r="D41" s="1239"/>
      <c r="E41" s="1240"/>
      <c r="F41" s="36">
        <v>0.08</v>
      </c>
      <c r="G41" s="37">
        <v>0.08</v>
      </c>
      <c r="H41" s="37">
        <v>0.09</v>
      </c>
      <c r="I41" s="37">
        <v>0.1</v>
      </c>
      <c r="J41" s="38">
        <v>0.1</v>
      </c>
      <c r="K41" s="22"/>
      <c r="L41" s="22"/>
      <c r="M41" s="22"/>
      <c r="N41" s="22"/>
      <c r="O41" s="22"/>
      <c r="P41" s="22"/>
    </row>
    <row r="42" spans="1:16" ht="39" customHeight="1" x14ac:dyDescent="0.15">
      <c r="A42" s="22"/>
      <c r="B42" s="39"/>
      <c r="C42" s="1238" t="s">
        <v>585</v>
      </c>
      <c r="D42" s="1239"/>
      <c r="E42" s="1240"/>
      <c r="F42" s="36" t="s">
        <v>530</v>
      </c>
      <c r="G42" s="37" t="s">
        <v>530</v>
      </c>
      <c r="H42" s="37" t="s">
        <v>530</v>
      </c>
      <c r="I42" s="37" t="s">
        <v>530</v>
      </c>
      <c r="J42" s="38" t="s">
        <v>530</v>
      </c>
      <c r="K42" s="22"/>
      <c r="L42" s="22"/>
      <c r="M42" s="22"/>
      <c r="N42" s="22"/>
      <c r="O42" s="22"/>
      <c r="P42" s="22"/>
    </row>
    <row r="43" spans="1:16" ht="39" customHeight="1" thickBot="1" x14ac:dyDescent="0.2">
      <c r="A43" s="22"/>
      <c r="B43" s="40"/>
      <c r="C43" s="1241" t="s">
        <v>586</v>
      </c>
      <c r="D43" s="1242"/>
      <c r="E43" s="1243"/>
      <c r="F43" s="41">
        <v>0.1</v>
      </c>
      <c r="G43" s="42">
        <v>0.01</v>
      </c>
      <c r="H43" s="42">
        <v>0.01</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LXNycMWqVMNRKBReo9/KP4N0CAt6O/t0alTI4tDGWGUWvTRiTWqFk76r1KozZyCP2TkVazFyp1Oc2TcY7RMw==" saltValue="JVI7dwoMAF1k9OGXb5T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14455</v>
      </c>
      <c r="L45" s="60">
        <v>13742</v>
      </c>
      <c r="M45" s="60">
        <v>13401</v>
      </c>
      <c r="N45" s="60">
        <v>12615</v>
      </c>
      <c r="O45" s="61">
        <v>11348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48"/>
      <c r="C48" s="1249"/>
      <c r="D48" s="62"/>
      <c r="E48" s="1254" t="s">
        <v>15</v>
      </c>
      <c r="F48" s="1254"/>
      <c r="G48" s="1254"/>
      <c r="H48" s="1254"/>
      <c r="I48" s="1254"/>
      <c r="J48" s="1255"/>
      <c r="K48" s="63">
        <v>3574</v>
      </c>
      <c r="L48" s="64">
        <v>3540</v>
      </c>
      <c r="M48" s="64">
        <v>3606</v>
      </c>
      <c r="N48" s="64">
        <v>3888</v>
      </c>
      <c r="O48" s="65">
        <v>3594</v>
      </c>
      <c r="P48" s="48"/>
      <c r="Q48" s="48"/>
      <c r="R48" s="48"/>
      <c r="S48" s="48"/>
      <c r="T48" s="48"/>
      <c r="U48" s="48"/>
    </row>
    <row r="49" spans="1:21" ht="30.75" customHeight="1" x14ac:dyDescent="0.15">
      <c r="A49" s="48"/>
      <c r="B49" s="1248"/>
      <c r="C49" s="1249"/>
      <c r="D49" s="62"/>
      <c r="E49" s="1254" t="s">
        <v>16</v>
      </c>
      <c r="F49" s="1254"/>
      <c r="G49" s="1254"/>
      <c r="H49" s="1254"/>
      <c r="I49" s="1254"/>
      <c r="J49" s="1255"/>
      <c r="K49" s="63">
        <v>24</v>
      </c>
      <c r="L49" s="64">
        <v>22</v>
      </c>
      <c r="M49" s="64">
        <v>22</v>
      </c>
      <c r="N49" s="64">
        <v>26</v>
      </c>
      <c r="O49" s="65">
        <v>16</v>
      </c>
      <c r="P49" s="48"/>
      <c r="Q49" s="48"/>
      <c r="R49" s="48"/>
      <c r="S49" s="48"/>
      <c r="T49" s="48"/>
      <c r="U49" s="48"/>
    </row>
    <row r="50" spans="1:21" ht="30.75" customHeight="1" x14ac:dyDescent="0.15">
      <c r="A50" s="48"/>
      <c r="B50" s="1248"/>
      <c r="C50" s="1249"/>
      <c r="D50" s="62"/>
      <c r="E50" s="1254" t="s">
        <v>17</v>
      </c>
      <c r="F50" s="1254"/>
      <c r="G50" s="1254"/>
      <c r="H50" s="1254"/>
      <c r="I50" s="1254"/>
      <c r="J50" s="1255"/>
      <c r="K50" s="63">
        <v>517</v>
      </c>
      <c r="L50" s="64">
        <v>471</v>
      </c>
      <c r="M50" s="64">
        <v>354</v>
      </c>
      <c r="N50" s="64">
        <v>206</v>
      </c>
      <c r="O50" s="65">
        <v>118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530</v>
      </c>
      <c r="L51" s="64">
        <v>0</v>
      </c>
      <c r="M51" s="64">
        <v>0</v>
      </c>
      <c r="N51" s="64">
        <v>0</v>
      </c>
      <c r="O51" s="65" t="s">
        <v>530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11962</v>
      </c>
      <c r="L52" s="64">
        <v>11704</v>
      </c>
      <c r="M52" s="64">
        <v>11417</v>
      </c>
      <c r="N52" s="64">
        <v>10786</v>
      </c>
      <c r="O52" s="65">
        <v>10295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6608</v>
      </c>
      <c r="L53" s="69">
        <v>6071</v>
      </c>
      <c r="M53" s="69">
        <v>5966</v>
      </c>
      <c r="N53" s="69">
        <v>5949</v>
      </c>
      <c r="O53" s="70">
        <v>4781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609</v>
      </c>
      <c r="L57" s="83" t="s">
        <v>608</v>
      </c>
      <c r="M57" s="83" t="s">
        <v>608</v>
      </c>
      <c r="N57" s="83" t="s">
        <v>608</v>
      </c>
      <c r="O57" s="84" t="s">
        <v>608</v>
      </c>
    </row>
    <row r="58" spans="1:21" ht="31.5" customHeight="1" thickBot="1" x14ac:dyDescent="0.2">
      <c r="B58" s="1264"/>
      <c r="C58" s="1265"/>
      <c r="D58" s="1269" t="s">
        <v>27</v>
      </c>
      <c r="E58" s="1270"/>
      <c r="F58" s="1270"/>
      <c r="G58" s="1270"/>
      <c r="H58" s="1270"/>
      <c r="I58" s="1270"/>
      <c r="J58" s="1271"/>
      <c r="K58" s="85" t="s">
        <v>609</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cwnb4VcySko4VymFUamgYvU/s0J4GnXjw+HvhnrSoeLSsy1EeWsiUbJ5sx1B5+b1d8L6tAQAGDzaFH4NGW1vg==" saltValue="SXV+OhcxE+lEhO8AXeSW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7" sqref="M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572</v>
      </c>
      <c r="J40" s="99" t="s">
        <v>573</v>
      </c>
      <c r="K40" s="99" t="s">
        <v>574</v>
      </c>
      <c r="L40" s="99" t="s">
        <v>575</v>
      </c>
      <c r="M40" s="100" t="s">
        <v>576</v>
      </c>
    </row>
    <row r="41" spans="2:13" ht="27.75" customHeight="1" x14ac:dyDescent="0.15">
      <c r="B41" s="1272" t="s">
        <v>30</v>
      </c>
      <c r="C41" s="1273"/>
      <c r="D41" s="101"/>
      <c r="E41" s="1278" t="s">
        <v>31</v>
      </c>
      <c r="F41" s="1278"/>
      <c r="G41" s="1278"/>
      <c r="H41" s="1279"/>
      <c r="I41" s="102">
        <v>118879</v>
      </c>
      <c r="J41" s="103">
        <v>112640</v>
      </c>
      <c r="K41" s="103">
        <v>106168</v>
      </c>
      <c r="L41" s="103">
        <v>101996</v>
      </c>
      <c r="M41" s="104">
        <v>98132</v>
      </c>
    </row>
    <row r="42" spans="2:13" ht="27.75" customHeight="1" x14ac:dyDescent="0.15">
      <c r="B42" s="1274"/>
      <c r="C42" s="1275"/>
      <c r="D42" s="105"/>
      <c r="E42" s="1280" t="s">
        <v>32</v>
      </c>
      <c r="F42" s="1280"/>
      <c r="G42" s="1280"/>
      <c r="H42" s="1281"/>
      <c r="I42" s="106">
        <v>1721</v>
      </c>
      <c r="J42" s="107">
        <v>1274</v>
      </c>
      <c r="K42" s="107">
        <v>940</v>
      </c>
      <c r="L42" s="107">
        <v>613</v>
      </c>
      <c r="M42" s="108">
        <v>502</v>
      </c>
    </row>
    <row r="43" spans="2:13" ht="27.75" customHeight="1" x14ac:dyDescent="0.15">
      <c r="B43" s="1274"/>
      <c r="C43" s="1275"/>
      <c r="D43" s="105"/>
      <c r="E43" s="1280" t="s">
        <v>33</v>
      </c>
      <c r="F43" s="1280"/>
      <c r="G43" s="1280"/>
      <c r="H43" s="1281"/>
      <c r="I43" s="106">
        <v>69967</v>
      </c>
      <c r="J43" s="107">
        <v>68271</v>
      </c>
      <c r="K43" s="107">
        <v>66561</v>
      </c>
      <c r="L43" s="107">
        <v>65415</v>
      </c>
      <c r="M43" s="108">
        <v>66239</v>
      </c>
    </row>
    <row r="44" spans="2:13" ht="27.75" customHeight="1" x14ac:dyDescent="0.15">
      <c r="B44" s="1274"/>
      <c r="C44" s="1275"/>
      <c r="D44" s="105"/>
      <c r="E44" s="1280" t="s">
        <v>34</v>
      </c>
      <c r="F44" s="1280"/>
      <c r="G44" s="1280"/>
      <c r="H44" s="1281"/>
      <c r="I44" s="106">
        <v>340</v>
      </c>
      <c r="J44" s="107">
        <v>352</v>
      </c>
      <c r="K44" s="107">
        <v>370</v>
      </c>
      <c r="L44" s="107">
        <v>447</v>
      </c>
      <c r="M44" s="108">
        <v>434</v>
      </c>
    </row>
    <row r="45" spans="2:13" ht="27.75" customHeight="1" x14ac:dyDescent="0.15">
      <c r="B45" s="1274"/>
      <c r="C45" s="1275"/>
      <c r="D45" s="105"/>
      <c r="E45" s="1280" t="s">
        <v>35</v>
      </c>
      <c r="F45" s="1280"/>
      <c r="G45" s="1280"/>
      <c r="H45" s="1281"/>
      <c r="I45" s="106">
        <v>9424</v>
      </c>
      <c r="J45" s="107">
        <v>8547</v>
      </c>
      <c r="K45" s="107">
        <v>8436</v>
      </c>
      <c r="L45" s="107">
        <v>8447</v>
      </c>
      <c r="M45" s="108">
        <v>7967</v>
      </c>
    </row>
    <row r="46" spans="2:13" ht="27.75" customHeight="1" x14ac:dyDescent="0.15">
      <c r="B46" s="1274"/>
      <c r="C46" s="1275"/>
      <c r="D46" s="109"/>
      <c r="E46" s="1280" t="s">
        <v>36</v>
      </c>
      <c r="F46" s="1280"/>
      <c r="G46" s="1280"/>
      <c r="H46" s="1281"/>
      <c r="I46" s="106">
        <v>15</v>
      </c>
      <c r="J46" s="107">
        <v>13</v>
      </c>
      <c r="K46" s="107">
        <v>13</v>
      </c>
      <c r="L46" s="107">
        <v>12</v>
      </c>
      <c r="M46" s="108">
        <v>10</v>
      </c>
    </row>
    <row r="47" spans="2:13" ht="27.75" customHeight="1" x14ac:dyDescent="0.15">
      <c r="B47" s="1274"/>
      <c r="C47" s="1275"/>
      <c r="D47" s="110"/>
      <c r="E47" s="1282" t="s">
        <v>37</v>
      </c>
      <c r="F47" s="1283"/>
      <c r="G47" s="1283"/>
      <c r="H47" s="1284"/>
      <c r="I47" s="106" t="s">
        <v>530</v>
      </c>
      <c r="J47" s="107" t="s">
        <v>530</v>
      </c>
      <c r="K47" s="107" t="s">
        <v>530</v>
      </c>
      <c r="L47" s="107" t="s">
        <v>530</v>
      </c>
      <c r="M47" s="108" t="s">
        <v>530</v>
      </c>
    </row>
    <row r="48" spans="2:13" ht="27.75" customHeight="1" x14ac:dyDescent="0.15">
      <c r="B48" s="1274"/>
      <c r="C48" s="1275"/>
      <c r="D48" s="105"/>
      <c r="E48" s="1280" t="s">
        <v>38</v>
      </c>
      <c r="F48" s="1280"/>
      <c r="G48" s="1280"/>
      <c r="H48" s="1281"/>
      <c r="I48" s="106" t="s">
        <v>530</v>
      </c>
      <c r="J48" s="107" t="s">
        <v>530</v>
      </c>
      <c r="K48" s="107" t="s">
        <v>530</v>
      </c>
      <c r="L48" s="107" t="s">
        <v>530</v>
      </c>
      <c r="M48" s="108" t="s">
        <v>530</v>
      </c>
    </row>
    <row r="49" spans="2:13" ht="27.75" customHeight="1" x14ac:dyDescent="0.15">
      <c r="B49" s="1276"/>
      <c r="C49" s="1277"/>
      <c r="D49" s="105"/>
      <c r="E49" s="1280" t="s">
        <v>39</v>
      </c>
      <c r="F49" s="1280"/>
      <c r="G49" s="1280"/>
      <c r="H49" s="1281"/>
      <c r="I49" s="106" t="s">
        <v>530</v>
      </c>
      <c r="J49" s="107" t="s">
        <v>530</v>
      </c>
      <c r="K49" s="107" t="s">
        <v>530</v>
      </c>
      <c r="L49" s="107" t="s">
        <v>530</v>
      </c>
      <c r="M49" s="108" t="s">
        <v>530</v>
      </c>
    </row>
    <row r="50" spans="2:13" ht="27.75" customHeight="1" x14ac:dyDescent="0.15">
      <c r="B50" s="1285" t="s">
        <v>40</v>
      </c>
      <c r="C50" s="1286"/>
      <c r="D50" s="111"/>
      <c r="E50" s="1280" t="s">
        <v>41</v>
      </c>
      <c r="F50" s="1280"/>
      <c r="G50" s="1280"/>
      <c r="H50" s="1281"/>
      <c r="I50" s="106">
        <v>7220</v>
      </c>
      <c r="J50" s="107">
        <v>8387</v>
      </c>
      <c r="K50" s="107">
        <v>8703</v>
      </c>
      <c r="L50" s="107">
        <v>8170</v>
      </c>
      <c r="M50" s="108">
        <v>8156</v>
      </c>
    </row>
    <row r="51" spans="2:13" ht="27.75" customHeight="1" x14ac:dyDescent="0.15">
      <c r="B51" s="1274"/>
      <c r="C51" s="1275"/>
      <c r="D51" s="105"/>
      <c r="E51" s="1280" t="s">
        <v>42</v>
      </c>
      <c r="F51" s="1280"/>
      <c r="G51" s="1280"/>
      <c r="H51" s="1281"/>
      <c r="I51" s="106">
        <v>4839</v>
      </c>
      <c r="J51" s="107">
        <v>4387</v>
      </c>
      <c r="K51" s="107">
        <v>4023</v>
      </c>
      <c r="L51" s="107">
        <v>4025</v>
      </c>
      <c r="M51" s="108">
        <v>3725</v>
      </c>
    </row>
    <row r="52" spans="2:13" ht="27.75" customHeight="1" x14ac:dyDescent="0.15">
      <c r="B52" s="1276"/>
      <c r="C52" s="1277"/>
      <c r="D52" s="105"/>
      <c r="E52" s="1280" t="s">
        <v>43</v>
      </c>
      <c r="F52" s="1280"/>
      <c r="G52" s="1280"/>
      <c r="H52" s="1281"/>
      <c r="I52" s="106">
        <v>117631</v>
      </c>
      <c r="J52" s="107">
        <v>114013</v>
      </c>
      <c r="K52" s="107">
        <v>109499</v>
      </c>
      <c r="L52" s="107">
        <v>105662</v>
      </c>
      <c r="M52" s="108">
        <v>102270</v>
      </c>
    </row>
    <row r="53" spans="2:13" ht="27.75" customHeight="1" thickBot="1" x14ac:dyDescent="0.2">
      <c r="B53" s="1287" t="s">
        <v>44</v>
      </c>
      <c r="C53" s="1288"/>
      <c r="D53" s="112"/>
      <c r="E53" s="1289" t="s">
        <v>45</v>
      </c>
      <c r="F53" s="1289"/>
      <c r="G53" s="1289"/>
      <c r="H53" s="1290"/>
      <c r="I53" s="113">
        <v>70657</v>
      </c>
      <c r="J53" s="114">
        <v>64310</v>
      </c>
      <c r="K53" s="114">
        <v>60263</v>
      </c>
      <c r="L53" s="114">
        <v>59071</v>
      </c>
      <c r="M53" s="115">
        <v>59132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s+l4iH6Ol20NOdEpMAnwzqXE9aQXCvOHpXXVuNoObwP0WngHDCnvh0Y7KEDKh4ymPURufKa9Exgigo8jiuYTg==" saltValue="rvMhs8l0UABHMl1xI4y0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574</v>
      </c>
      <c r="G54" s="124" t="s">
        <v>575</v>
      </c>
      <c r="H54" s="125" t="s">
        <v>576</v>
      </c>
    </row>
    <row r="55" spans="2:8" ht="52.5" customHeight="1" x14ac:dyDescent="0.15">
      <c r="B55" s="126"/>
      <c r="C55" s="1299" t="s">
        <v>48</v>
      </c>
      <c r="D55" s="1299"/>
      <c r="E55" s="1300"/>
      <c r="F55" s="127">
        <v>3695</v>
      </c>
      <c r="G55" s="127">
        <v>3060</v>
      </c>
      <c r="H55" s="128">
        <v>2775</v>
      </c>
    </row>
    <row r="56" spans="2:8" ht="52.5" customHeight="1" x14ac:dyDescent="0.15">
      <c r="B56" s="129"/>
      <c r="C56" s="1301" t="s">
        <v>49</v>
      </c>
      <c r="D56" s="1301"/>
      <c r="E56" s="1302"/>
      <c r="F56" s="130">
        <v>1881</v>
      </c>
      <c r="G56" s="130">
        <v>1932</v>
      </c>
      <c r="H56" s="131">
        <v>2283</v>
      </c>
    </row>
    <row r="57" spans="2:8" ht="53.25" customHeight="1" x14ac:dyDescent="0.15">
      <c r="B57" s="129"/>
      <c r="C57" s="1303" t="s">
        <v>50</v>
      </c>
      <c r="D57" s="1303"/>
      <c r="E57" s="1304"/>
      <c r="F57" s="132">
        <v>5511</v>
      </c>
      <c r="G57" s="132">
        <v>5879</v>
      </c>
      <c r="H57" s="133">
        <v>6006</v>
      </c>
    </row>
    <row r="58" spans="2:8" ht="45.75" customHeight="1" x14ac:dyDescent="0.15">
      <c r="B58" s="134"/>
      <c r="C58" s="1291" t="s">
        <v>610</v>
      </c>
      <c r="D58" s="1292"/>
      <c r="E58" s="1293"/>
      <c r="F58" s="135">
        <v>3600</v>
      </c>
      <c r="G58" s="135">
        <v>3800</v>
      </c>
      <c r="H58" s="136">
        <v>4000</v>
      </c>
    </row>
    <row r="59" spans="2:8" ht="45.75" customHeight="1" x14ac:dyDescent="0.15">
      <c r="B59" s="134"/>
      <c r="C59" s="1291" t="s">
        <v>611</v>
      </c>
      <c r="D59" s="1292"/>
      <c r="E59" s="1293"/>
      <c r="F59" s="135">
        <v>828</v>
      </c>
      <c r="G59" s="135">
        <v>1133</v>
      </c>
      <c r="H59" s="136">
        <v>1135</v>
      </c>
    </row>
    <row r="60" spans="2:8" ht="45.75" customHeight="1" x14ac:dyDescent="0.15">
      <c r="B60" s="134"/>
      <c r="C60" s="1291" t="s">
        <v>612</v>
      </c>
      <c r="D60" s="1292"/>
      <c r="E60" s="1293"/>
      <c r="F60" s="135">
        <v>478</v>
      </c>
      <c r="G60" s="135">
        <v>394</v>
      </c>
      <c r="H60" s="136">
        <v>357</v>
      </c>
    </row>
    <row r="61" spans="2:8" ht="45.75" customHeight="1" x14ac:dyDescent="0.15">
      <c r="B61" s="134"/>
      <c r="C61" s="1291" t="s">
        <v>613</v>
      </c>
      <c r="D61" s="1292"/>
      <c r="E61" s="1293"/>
      <c r="F61" s="135">
        <v>110</v>
      </c>
      <c r="G61" s="135">
        <v>111</v>
      </c>
      <c r="H61" s="136">
        <v>112</v>
      </c>
    </row>
    <row r="62" spans="2:8" ht="45.75" customHeight="1" thickBot="1" x14ac:dyDescent="0.2">
      <c r="B62" s="137"/>
      <c r="C62" s="1294" t="s">
        <v>614</v>
      </c>
      <c r="D62" s="1295"/>
      <c r="E62" s="1296"/>
      <c r="F62" s="138">
        <v>70</v>
      </c>
      <c r="G62" s="138">
        <v>81</v>
      </c>
      <c r="H62" s="139">
        <v>83</v>
      </c>
    </row>
    <row r="63" spans="2:8" ht="52.5" customHeight="1" thickBot="1" x14ac:dyDescent="0.2">
      <c r="B63" s="140"/>
      <c r="C63" s="1297" t="s">
        <v>51</v>
      </c>
      <c r="D63" s="1297"/>
      <c r="E63" s="1298"/>
      <c r="F63" s="141">
        <v>11087</v>
      </c>
      <c r="G63" s="141">
        <v>10872</v>
      </c>
      <c r="H63" s="142">
        <v>11064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sheetData>
  <sheetProtection algorithmName="SHA-512" hashValue="fsYA0B7syUZezlgiERglteRAkHt3fjZNxGKhg7xEQ/6MjBct36l4dsIluHC97+3hxpDVr1eBoE46hRJD4C4YgA==" saltValue="YTHeito7exMN7+EzD7xx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L63" sqref="BL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572</v>
      </c>
      <c r="BQ50" s="1318"/>
      <c r="BR50" s="1318"/>
      <c r="BS50" s="1318"/>
      <c r="BT50" s="1318"/>
      <c r="BU50" s="1318"/>
      <c r="BV50" s="1318"/>
      <c r="BW50" s="1318"/>
      <c r="BX50" s="1318" t="s">
        <v>573</v>
      </c>
      <c r="BY50" s="1318"/>
      <c r="BZ50" s="1318"/>
      <c r="CA50" s="1318"/>
      <c r="CB50" s="1318"/>
      <c r="CC50" s="1318"/>
      <c r="CD50" s="1318"/>
      <c r="CE50" s="1318"/>
      <c r="CF50" s="1318" t="s">
        <v>574</v>
      </c>
      <c r="CG50" s="1318"/>
      <c r="CH50" s="1318"/>
      <c r="CI50" s="1318"/>
      <c r="CJ50" s="1318"/>
      <c r="CK50" s="1318"/>
      <c r="CL50" s="1318"/>
      <c r="CM50" s="1318"/>
      <c r="CN50" s="1318" t="s">
        <v>575</v>
      </c>
      <c r="CO50" s="1318"/>
      <c r="CP50" s="1318"/>
      <c r="CQ50" s="1318"/>
      <c r="CR50" s="1318"/>
      <c r="CS50" s="1318"/>
      <c r="CT50" s="1318"/>
      <c r="CU50" s="1318"/>
      <c r="CV50" s="1318" t="s">
        <v>576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619</v>
      </c>
      <c r="AO51" s="1321"/>
      <c r="AP51" s="1321"/>
      <c r="AQ51" s="1321"/>
      <c r="AR51" s="1321"/>
      <c r="AS51" s="1321"/>
      <c r="AT51" s="1321"/>
      <c r="AU51" s="1321"/>
      <c r="AV51" s="1321"/>
      <c r="AW51" s="1321"/>
      <c r="AX51" s="1321"/>
      <c r="AY51" s="1321"/>
      <c r="AZ51" s="1321"/>
      <c r="BA51" s="1321"/>
      <c r="BB51" s="1321" t="s">
        <v>620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176.9</v>
      </c>
      <c r="BY51" s="1319"/>
      <c r="BZ51" s="1319"/>
      <c r="CA51" s="1319"/>
      <c r="CB51" s="1319"/>
      <c r="CC51" s="1319"/>
      <c r="CD51" s="1319"/>
      <c r="CE51" s="1319"/>
      <c r="CF51" s="1319">
        <v>167.2</v>
      </c>
      <c r="CG51" s="1319"/>
      <c r="CH51" s="1319"/>
      <c r="CI51" s="1319"/>
      <c r="CJ51" s="1319"/>
      <c r="CK51" s="1319"/>
      <c r="CL51" s="1319"/>
      <c r="CM51" s="1319"/>
      <c r="CN51" s="1319">
        <v>165.4</v>
      </c>
      <c r="CO51" s="1319"/>
      <c r="CP51" s="1319"/>
      <c r="CQ51" s="1319"/>
      <c r="CR51" s="1319"/>
      <c r="CS51" s="1319"/>
      <c r="CT51" s="1319"/>
      <c r="CU51" s="1319"/>
      <c r="CV51" s="1319">
        <v>166.1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621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48.7</v>
      </c>
      <c r="BY53" s="1319"/>
      <c r="BZ53" s="1319"/>
      <c r="CA53" s="1319"/>
      <c r="CB53" s="1319"/>
      <c r="CC53" s="1319"/>
      <c r="CD53" s="1319"/>
      <c r="CE53" s="1319"/>
      <c r="CF53" s="1319">
        <v>51.9</v>
      </c>
      <c r="CG53" s="1319"/>
      <c r="CH53" s="1319"/>
      <c r="CI53" s="1319"/>
      <c r="CJ53" s="1319"/>
      <c r="CK53" s="1319"/>
      <c r="CL53" s="1319"/>
      <c r="CM53" s="1319"/>
      <c r="CN53" s="1319">
        <v>53.1</v>
      </c>
      <c r="CO53" s="1319"/>
      <c r="CP53" s="1319"/>
      <c r="CQ53" s="1319"/>
      <c r="CR53" s="1319"/>
      <c r="CS53" s="1319"/>
      <c r="CT53" s="1319"/>
      <c r="CU53" s="1319"/>
      <c r="CV53" s="1319">
        <v>54.6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622</v>
      </c>
      <c r="AO55" s="1318"/>
      <c r="AP55" s="1318"/>
      <c r="AQ55" s="1318"/>
      <c r="AR55" s="1318"/>
      <c r="AS55" s="1318"/>
      <c r="AT55" s="1318"/>
      <c r="AU55" s="1318"/>
      <c r="AV55" s="1318"/>
      <c r="AW55" s="1318"/>
      <c r="AX55" s="1318"/>
      <c r="AY55" s="1318"/>
      <c r="AZ55" s="1318"/>
      <c r="BA55" s="1318"/>
      <c r="BB55" s="1321" t="s">
        <v>620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21.2</v>
      </c>
      <c r="BY55" s="1319"/>
      <c r="BZ55" s="1319"/>
      <c r="CA55" s="1319"/>
      <c r="CB55" s="1319"/>
      <c r="CC55" s="1319"/>
      <c r="CD55" s="1319"/>
      <c r="CE55" s="1319"/>
      <c r="CF55" s="1319">
        <v>24.1</v>
      </c>
      <c r="CG55" s="1319"/>
      <c r="CH55" s="1319"/>
      <c r="CI55" s="1319"/>
      <c r="CJ55" s="1319"/>
      <c r="CK55" s="1319"/>
      <c r="CL55" s="1319"/>
      <c r="CM55" s="1319"/>
      <c r="CN55" s="1319">
        <v>20.100000000000001</v>
      </c>
      <c r="CO55" s="1319"/>
      <c r="CP55" s="1319"/>
      <c r="CQ55" s="1319"/>
      <c r="CR55" s="1319"/>
      <c r="CS55" s="1319"/>
      <c r="CT55" s="1319"/>
      <c r="CU55" s="1319"/>
      <c r="CV55" s="1319">
        <v>16</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623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50.4</v>
      </c>
      <c r="BY57" s="1319"/>
      <c r="BZ57" s="1319"/>
      <c r="CA57" s="1319"/>
      <c r="CB57" s="1319"/>
      <c r="CC57" s="1319"/>
      <c r="CD57" s="1319"/>
      <c r="CE57" s="1319"/>
      <c r="CF57" s="1319">
        <v>57.1</v>
      </c>
      <c r="CG57" s="1319"/>
      <c r="CH57" s="1319"/>
      <c r="CI57" s="1319"/>
      <c r="CJ57" s="1319"/>
      <c r="CK57" s="1319"/>
      <c r="CL57" s="1319"/>
      <c r="CM57" s="1319"/>
      <c r="CN57" s="1319">
        <v>57.7</v>
      </c>
      <c r="CO57" s="1319"/>
      <c r="CP57" s="1319"/>
      <c r="CQ57" s="1319"/>
      <c r="CR57" s="1319"/>
      <c r="CS57" s="1319"/>
      <c r="CT57" s="1319"/>
      <c r="CU57" s="1319"/>
      <c r="CV57" s="1319">
        <v>57.1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630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572</v>
      </c>
      <c r="BQ72" s="1318"/>
      <c r="BR72" s="1318"/>
      <c r="BS72" s="1318"/>
      <c r="BT72" s="1318"/>
      <c r="BU72" s="1318"/>
      <c r="BV72" s="1318"/>
      <c r="BW72" s="1318"/>
      <c r="BX72" s="1318" t="s">
        <v>573</v>
      </c>
      <c r="BY72" s="1318"/>
      <c r="BZ72" s="1318"/>
      <c r="CA72" s="1318"/>
      <c r="CB72" s="1318"/>
      <c r="CC72" s="1318"/>
      <c r="CD72" s="1318"/>
      <c r="CE72" s="1318"/>
      <c r="CF72" s="1318" t="s">
        <v>574</v>
      </c>
      <c r="CG72" s="1318"/>
      <c r="CH72" s="1318"/>
      <c r="CI72" s="1318"/>
      <c r="CJ72" s="1318"/>
      <c r="CK72" s="1318"/>
      <c r="CL72" s="1318"/>
      <c r="CM72" s="1318"/>
      <c r="CN72" s="1318" t="s">
        <v>575</v>
      </c>
      <c r="CO72" s="1318"/>
      <c r="CP72" s="1318"/>
      <c r="CQ72" s="1318"/>
      <c r="CR72" s="1318"/>
      <c r="CS72" s="1318"/>
      <c r="CT72" s="1318"/>
      <c r="CU72" s="1318"/>
      <c r="CV72" s="1318" t="s">
        <v>576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619</v>
      </c>
      <c r="AO73" s="1321"/>
      <c r="AP73" s="1321"/>
      <c r="AQ73" s="1321"/>
      <c r="AR73" s="1321"/>
      <c r="AS73" s="1321"/>
      <c r="AT73" s="1321"/>
      <c r="AU73" s="1321"/>
      <c r="AV73" s="1321"/>
      <c r="AW73" s="1321"/>
      <c r="AX73" s="1321"/>
      <c r="AY73" s="1321"/>
      <c r="AZ73" s="1321"/>
      <c r="BA73" s="1321"/>
      <c r="BB73" s="1321" t="s">
        <v>620</v>
      </c>
      <c r="BC73" s="1321"/>
      <c r="BD73" s="1321"/>
      <c r="BE73" s="1321"/>
      <c r="BF73" s="1321"/>
      <c r="BG73" s="1321"/>
      <c r="BH73" s="1321"/>
      <c r="BI73" s="1321"/>
      <c r="BJ73" s="1321"/>
      <c r="BK73" s="1321"/>
      <c r="BL73" s="1321"/>
      <c r="BM73" s="1321"/>
      <c r="BN73" s="1321"/>
      <c r="BO73" s="1321"/>
      <c r="BP73" s="1319">
        <v>196.9</v>
      </c>
      <c r="BQ73" s="1319"/>
      <c r="BR73" s="1319"/>
      <c r="BS73" s="1319"/>
      <c r="BT73" s="1319"/>
      <c r="BU73" s="1319"/>
      <c r="BV73" s="1319"/>
      <c r="BW73" s="1319"/>
      <c r="BX73" s="1319">
        <v>176.9</v>
      </c>
      <c r="BY73" s="1319"/>
      <c r="BZ73" s="1319"/>
      <c r="CA73" s="1319"/>
      <c r="CB73" s="1319"/>
      <c r="CC73" s="1319"/>
      <c r="CD73" s="1319"/>
      <c r="CE73" s="1319"/>
      <c r="CF73" s="1319">
        <v>167.2</v>
      </c>
      <c r="CG73" s="1319"/>
      <c r="CH73" s="1319"/>
      <c r="CI73" s="1319"/>
      <c r="CJ73" s="1319"/>
      <c r="CK73" s="1319"/>
      <c r="CL73" s="1319"/>
      <c r="CM73" s="1319"/>
      <c r="CN73" s="1319">
        <v>165.4</v>
      </c>
      <c r="CO73" s="1319"/>
      <c r="CP73" s="1319"/>
      <c r="CQ73" s="1319"/>
      <c r="CR73" s="1319"/>
      <c r="CS73" s="1319"/>
      <c r="CT73" s="1319"/>
      <c r="CU73" s="1319"/>
      <c r="CV73" s="1319">
        <v>166.1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625</v>
      </c>
      <c r="BC75" s="1321"/>
      <c r="BD75" s="1321"/>
      <c r="BE75" s="1321"/>
      <c r="BF75" s="1321"/>
      <c r="BG75" s="1321"/>
      <c r="BH75" s="1321"/>
      <c r="BI75" s="1321"/>
      <c r="BJ75" s="1321"/>
      <c r="BK75" s="1321"/>
      <c r="BL75" s="1321"/>
      <c r="BM75" s="1321"/>
      <c r="BN75" s="1321"/>
      <c r="BO75" s="1321"/>
      <c r="BP75" s="1319">
        <v>19.5</v>
      </c>
      <c r="BQ75" s="1319"/>
      <c r="BR75" s="1319"/>
      <c r="BS75" s="1319"/>
      <c r="BT75" s="1319"/>
      <c r="BU75" s="1319"/>
      <c r="BV75" s="1319"/>
      <c r="BW75" s="1319"/>
      <c r="BX75" s="1319">
        <v>18.2</v>
      </c>
      <c r="BY75" s="1319"/>
      <c r="BZ75" s="1319"/>
      <c r="CA75" s="1319"/>
      <c r="CB75" s="1319"/>
      <c r="CC75" s="1319"/>
      <c r="CD75" s="1319"/>
      <c r="CE75" s="1319"/>
      <c r="CF75" s="1319">
        <v>17.2</v>
      </c>
      <c r="CG75" s="1319"/>
      <c r="CH75" s="1319"/>
      <c r="CI75" s="1319"/>
      <c r="CJ75" s="1319"/>
      <c r="CK75" s="1319"/>
      <c r="CL75" s="1319"/>
      <c r="CM75" s="1319"/>
      <c r="CN75" s="1319">
        <v>16.600000000000001</v>
      </c>
      <c r="CO75" s="1319"/>
      <c r="CP75" s="1319"/>
      <c r="CQ75" s="1319"/>
      <c r="CR75" s="1319"/>
      <c r="CS75" s="1319"/>
      <c r="CT75" s="1319"/>
      <c r="CU75" s="1319"/>
      <c r="CV75" s="1319">
        <v>15.5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626</v>
      </c>
      <c r="AO77" s="1318"/>
      <c r="AP77" s="1318"/>
      <c r="AQ77" s="1318"/>
      <c r="AR77" s="1318"/>
      <c r="AS77" s="1318"/>
      <c r="AT77" s="1318"/>
      <c r="AU77" s="1318"/>
      <c r="AV77" s="1318"/>
      <c r="AW77" s="1318"/>
      <c r="AX77" s="1318"/>
      <c r="AY77" s="1318"/>
      <c r="AZ77" s="1318"/>
      <c r="BA77" s="1318"/>
      <c r="BB77" s="1321" t="s">
        <v>620</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21.2</v>
      </c>
      <c r="BY77" s="1319"/>
      <c r="BZ77" s="1319"/>
      <c r="CA77" s="1319"/>
      <c r="CB77" s="1319"/>
      <c r="CC77" s="1319"/>
      <c r="CD77" s="1319"/>
      <c r="CE77" s="1319"/>
      <c r="CF77" s="1319">
        <v>24.1</v>
      </c>
      <c r="CG77" s="1319"/>
      <c r="CH77" s="1319"/>
      <c r="CI77" s="1319"/>
      <c r="CJ77" s="1319"/>
      <c r="CK77" s="1319"/>
      <c r="CL77" s="1319"/>
      <c r="CM77" s="1319"/>
      <c r="CN77" s="1319">
        <v>20.100000000000001</v>
      </c>
      <c r="CO77" s="1319"/>
      <c r="CP77" s="1319"/>
      <c r="CQ77" s="1319"/>
      <c r="CR77" s="1319"/>
      <c r="CS77" s="1319"/>
      <c r="CT77" s="1319"/>
      <c r="CU77" s="1319"/>
      <c r="CV77" s="1319">
        <v>16</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627</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4.0999999999999996</v>
      </c>
      <c r="BY79" s="1319"/>
      <c r="BZ79" s="1319"/>
      <c r="CA79" s="1319"/>
      <c r="CB79" s="1319"/>
      <c r="CC79" s="1319"/>
      <c r="CD79" s="1319"/>
      <c r="CE79" s="1319"/>
      <c r="CF79" s="1319">
        <v>6</v>
      </c>
      <c r="CG79" s="1319"/>
      <c r="CH79" s="1319"/>
      <c r="CI79" s="1319"/>
      <c r="CJ79" s="1319"/>
      <c r="CK79" s="1319"/>
      <c r="CL79" s="1319"/>
      <c r="CM79" s="1319"/>
      <c r="CN79" s="1319">
        <v>5.8</v>
      </c>
      <c r="CO79" s="1319"/>
      <c r="CP79" s="1319"/>
      <c r="CQ79" s="1319"/>
      <c r="CR79" s="1319"/>
      <c r="CS79" s="1319"/>
      <c r="CT79" s="1319"/>
      <c r="CU79" s="1319"/>
      <c r="CV79" s="1319">
        <v>5.3</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8JQbmS6DZn02oCZB15cH0EfCUTmPIIA5jQ8Pw3xzvfWFvEWNVqH8EhlLenXMAA19MqfrZ+3T0HjNXm38zsjw==" saltValue="VqNNRzXN2sK3vBNp60Om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gYOqSfHY+pR32r9YJxrXhSrNMcnMKiDLpRYrwiVZPXnrPJykAxdB5EcSJhDly1SUXEFQ46RMiI5v6UcNklUJA==" saltValue="7nzduHU9lrGhn49oRVYeB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YganHTEAD4dFiSY/pESFznOZZyIt7aTHi9kB2M5Y3k5mTu09bu0qQSdeEVA6Dk3DczVgGfYUDKlHs9Ms/kLqQ==" saltValue="v+JbUCkYS6EYa2nHKU7Sl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569</v>
      </c>
      <c r="G2" s="156"/>
      <c r="H2" s="157"/>
    </row>
    <row r="3" spans="1:8" x14ac:dyDescent="0.15">
      <c r="A3" s="153" t="s">
        <v>562</v>
      </c>
      <c r="B3" s="158"/>
      <c r="C3" s="159"/>
      <c r="D3" s="160">
        <v>46293</v>
      </c>
      <c r="E3" s="161"/>
      <c r="F3" s="162">
        <v>45117</v>
      </c>
      <c r="G3" s="163"/>
      <c r="H3" s="164"/>
    </row>
    <row r="4" spans="1:8" x14ac:dyDescent="0.15">
      <c r="A4" s="165"/>
      <c r="B4" s="166"/>
      <c r="C4" s="167"/>
      <c r="D4" s="168">
        <v>24659</v>
      </c>
      <c r="E4" s="169"/>
      <c r="F4" s="170">
        <v>25589</v>
      </c>
      <c r="G4" s="171"/>
      <c r="H4" s="172"/>
    </row>
    <row r="5" spans="1:8" x14ac:dyDescent="0.15">
      <c r="A5" s="153" t="s">
        <v>564</v>
      </c>
      <c r="B5" s="158"/>
      <c r="C5" s="159"/>
      <c r="D5" s="160">
        <v>52155</v>
      </c>
      <c r="E5" s="161"/>
      <c r="F5" s="162">
        <v>43532</v>
      </c>
      <c r="G5" s="163"/>
      <c r="H5" s="164"/>
    </row>
    <row r="6" spans="1:8" x14ac:dyDescent="0.15">
      <c r="A6" s="165"/>
      <c r="B6" s="166"/>
      <c r="C6" s="167"/>
      <c r="D6" s="168">
        <v>29537</v>
      </c>
      <c r="E6" s="169"/>
      <c r="F6" s="170">
        <v>25435</v>
      </c>
      <c r="G6" s="171"/>
      <c r="H6" s="172"/>
    </row>
    <row r="7" spans="1:8" x14ac:dyDescent="0.15">
      <c r="A7" s="153" t="s">
        <v>565</v>
      </c>
      <c r="B7" s="158"/>
      <c r="C7" s="159"/>
      <c r="D7" s="160">
        <v>42942</v>
      </c>
      <c r="E7" s="161"/>
      <c r="F7" s="162">
        <v>52619</v>
      </c>
      <c r="G7" s="163"/>
      <c r="H7" s="164"/>
    </row>
    <row r="8" spans="1:8" x14ac:dyDescent="0.15">
      <c r="A8" s="165"/>
      <c r="B8" s="166"/>
      <c r="C8" s="167"/>
      <c r="D8" s="168">
        <v>24216</v>
      </c>
      <c r="E8" s="169"/>
      <c r="F8" s="170">
        <v>31149</v>
      </c>
      <c r="G8" s="171"/>
      <c r="H8" s="172"/>
    </row>
    <row r="9" spans="1:8" x14ac:dyDescent="0.15">
      <c r="A9" s="153" t="s">
        <v>566</v>
      </c>
      <c r="B9" s="158"/>
      <c r="C9" s="159"/>
      <c r="D9" s="160">
        <v>54531</v>
      </c>
      <c r="E9" s="161"/>
      <c r="F9" s="162">
        <v>51875</v>
      </c>
      <c r="G9" s="163"/>
      <c r="H9" s="164"/>
    </row>
    <row r="10" spans="1:8" x14ac:dyDescent="0.15">
      <c r="A10" s="165"/>
      <c r="B10" s="166"/>
      <c r="C10" s="167"/>
      <c r="D10" s="168">
        <v>28664</v>
      </c>
      <c r="E10" s="169"/>
      <c r="F10" s="170">
        <v>29372</v>
      </c>
      <c r="G10" s="171"/>
      <c r="H10" s="172"/>
    </row>
    <row r="11" spans="1:8" x14ac:dyDescent="0.15">
      <c r="A11" s="153" t="s">
        <v>567</v>
      </c>
      <c r="B11" s="158"/>
      <c r="C11" s="159"/>
      <c r="D11" s="160">
        <v>50847</v>
      </c>
      <c r="E11" s="161"/>
      <c r="F11" s="162">
        <v>48064</v>
      </c>
      <c r="G11" s="163"/>
      <c r="H11" s="164"/>
    </row>
    <row r="12" spans="1:8" x14ac:dyDescent="0.15">
      <c r="A12" s="165"/>
      <c r="B12" s="166"/>
      <c r="C12" s="173"/>
      <c r="D12" s="168">
        <v>32451</v>
      </c>
      <c r="E12" s="169"/>
      <c r="F12" s="170">
        <v>30373</v>
      </c>
      <c r="G12" s="171"/>
      <c r="H12" s="172"/>
    </row>
    <row r="13" spans="1:8" x14ac:dyDescent="0.15">
      <c r="A13" s="153"/>
      <c r="B13" s="158"/>
      <c r="C13" s="174"/>
      <c r="D13" s="175">
        <v>49354</v>
      </c>
      <c r="E13" s="176"/>
      <c r="F13" s="177">
        <v>48241</v>
      </c>
      <c r="G13" s="178"/>
      <c r="H13" s="164"/>
    </row>
    <row r="14" spans="1:8" x14ac:dyDescent="0.15">
      <c r="A14" s="165"/>
      <c r="B14" s="166"/>
      <c r="C14" s="167"/>
      <c r="D14" s="168">
        <v>27905</v>
      </c>
      <c r="E14" s="169"/>
      <c r="F14" s="170">
        <v>28384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3.29</v>
      </c>
      <c r="C19" s="179">
        <f>ROUND(VALUE(SUBSTITUTE(実質収支比率等に係る経年分析!G$48,"▲","-")),2)</f>
        <v>2.06</v>
      </c>
      <c r="D19" s="179">
        <f>ROUND(VALUE(SUBSTITUTE(実質収支比率等に係る経年分析!H$48,"▲","-")),2)</f>
        <v>2.72</v>
      </c>
      <c r="E19" s="179">
        <f>ROUND(VALUE(SUBSTITUTE(実質収支比率等に係る経年分析!I$48,"▲","-")),2)</f>
        <v>2.78</v>
      </c>
      <c r="F19" s="179">
        <f>ROUND(VALUE(SUBSTITUTE(実質収支比率等に係る経年分析!J$48,"▲","-")),2)</f>
        <v>2.86</v>
      </c>
    </row>
    <row r="20" spans="1:11" x14ac:dyDescent="0.15">
      <c r="A20" s="179" t="s">
        <v>55</v>
      </c>
      <c r="B20" s="179">
        <f>ROUND(VALUE(SUBSTITUTE(実質収支比率等に係る経年分析!F$47,"▲","-")),2)</f>
        <v>8.17</v>
      </c>
      <c r="C20" s="179">
        <f>ROUND(VALUE(SUBSTITUTE(実質収支比率等に係る経年分析!G$47,"▲","-")),2)</f>
        <v>8.17</v>
      </c>
      <c r="D20" s="179">
        <f>ROUND(VALUE(SUBSTITUTE(実質収支比率等に係る経年分析!H$47,"▲","-")),2)</f>
        <v>7.88</v>
      </c>
      <c r="E20" s="179">
        <f>ROUND(VALUE(SUBSTITUTE(実質収支比率等に係る経年分析!I$47,"▲","-")),2)</f>
        <v>6.65</v>
      </c>
      <c r="F20" s="179">
        <f>ROUND(VALUE(SUBSTITUTE(実質収支比率等に係る経年分析!J$47,"▲","-")),2)</f>
        <v>6.1</v>
      </c>
    </row>
    <row r="21" spans="1:11" x14ac:dyDescent="0.15">
      <c r="A21" s="179" t="s">
        <v>56</v>
      </c>
      <c r="B21" s="179">
        <f>IF(ISNUMBER(VALUE(SUBSTITUTE(実質収支比率等に係る経年分析!F$49,"▲","-"))),ROUND(VALUE(SUBSTITUTE(実質収支比率等に係る経年分析!F$49,"▲","-")),2),NA())</f>
        <v>2.7</v>
      </c>
      <c r="C21" s="179">
        <f>IF(ISNUMBER(VALUE(SUBSTITUTE(実質収支比率等に係る経年分析!G$49,"▲","-"))),ROUND(VALUE(SUBSTITUTE(実質収支比率等に係る経年分析!G$49,"▲","-")),2),NA())</f>
        <v>0.47</v>
      </c>
      <c r="D21" s="179">
        <f>IF(ISNUMBER(VALUE(SUBSTITUTE(実質収支比率等に係る経年分析!H$49,"▲","-"))),ROUND(VALUE(SUBSTITUTE(実質収支比率等に係る経年分析!H$49,"▲","-")),2),NA())</f>
        <v>1.07</v>
      </c>
      <c r="E21" s="179">
        <f>IF(ISNUMBER(VALUE(SUBSTITUTE(実質収支比率等に係る経年分析!I$49,"▲","-"))),ROUND(VALUE(SUBSTITUTE(実質収支比率等に係る経年分析!I$49,"▲","-")),2),NA())</f>
        <v>0.04</v>
      </c>
      <c r="F21" s="179">
        <f>IF(ISNUMBER(VALUE(SUBSTITUTE(実質収支比率等に係る経年分析!J$49,"▲","-"))),ROUND(VALUE(SUBSTITUTE(実質収支比率等に係る経年分析!J$49,"▲","-")),2),NA())</f>
        <v>0.73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農業・漁業集落排水事業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0.28999999999999998</v>
      </c>
    </row>
    <row r="31" spans="1:11" x14ac:dyDescent="0.15">
      <c r="A31" s="180" t="str">
        <f>IF(連結実質赤字比率に係る赤字・黒字の構成分析!C$39="",NA(),連結実質赤字比率に係る赤字・黒字の構成分析!C$39)</f>
        <v>介護保険事業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0.64</v>
      </c>
    </row>
    <row r="32" spans="1:11" x14ac:dyDescent="0.15">
      <c r="A32" s="180" t="str">
        <f>IF(連結実質赤字比率に係る赤字・黒字の構成分析!C$38="",NA(),連結実質赤字比率に係る赤字・黒字の構成分析!C$38)</f>
        <v>病院事業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1.46</v>
      </c>
    </row>
    <row r="33" spans="1:16" x14ac:dyDescent="0.15">
      <c r="A33" s="180" t="str">
        <f>IF(連結実質赤字比率に係る赤字・黒字の構成分析!C$37="",NA(),連結実質赤字比率に係る赤字・黒字の構成分析!C$37)</f>
        <v>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v>
      </c>
    </row>
    <row r="34" spans="1:16" x14ac:dyDescent="0.15">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2.84</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4.2699999999999996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11962</v>
      </c>
      <c r="E42" s="181"/>
      <c r="F42" s="181"/>
      <c r="G42" s="181">
        <f>'実質公債費比率（分子）の構造'!L$52</f>
        <v>11704</v>
      </c>
      <c r="H42" s="181"/>
      <c r="I42" s="181"/>
      <c r="J42" s="181">
        <f>'実質公債費比率（分子）の構造'!M$52</f>
        <v>11417</v>
      </c>
      <c r="K42" s="181"/>
      <c r="L42" s="181"/>
      <c r="M42" s="181">
        <f>'実質公債費比率（分子）の構造'!N$52</f>
        <v>10786</v>
      </c>
      <c r="N42" s="181"/>
      <c r="O42" s="181"/>
      <c r="P42" s="181">
        <f>'実質公債費比率（分子）の構造'!O$52</f>
        <v>10295</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517</v>
      </c>
      <c r="C44" s="181"/>
      <c r="D44" s="181"/>
      <c r="E44" s="181">
        <f>'実質公債費比率（分子）の構造'!L$50</f>
        <v>471</v>
      </c>
      <c r="F44" s="181"/>
      <c r="G44" s="181"/>
      <c r="H44" s="181">
        <f>'実質公債費比率（分子）の構造'!M$50</f>
        <v>354</v>
      </c>
      <c r="I44" s="181"/>
      <c r="J44" s="181"/>
      <c r="K44" s="181">
        <f>'実質公債費比率（分子）の構造'!N$50</f>
        <v>206</v>
      </c>
      <c r="L44" s="181"/>
      <c r="M44" s="181"/>
      <c r="N44" s="181">
        <f>'実質公債費比率（分子）の構造'!O$50</f>
        <v>118</v>
      </c>
      <c r="O44" s="181"/>
      <c r="P44" s="181"/>
    </row>
    <row r="45" spans="1:16" x14ac:dyDescent="0.15">
      <c r="A45" s="181" t="s">
        <v>66</v>
      </c>
      <c r="B45" s="181">
        <f>'実質公債費比率（分子）の構造'!K$49</f>
        <v>24</v>
      </c>
      <c r="C45" s="181"/>
      <c r="D45" s="181"/>
      <c r="E45" s="181">
        <f>'実質公債費比率（分子）の構造'!L$49</f>
        <v>22</v>
      </c>
      <c r="F45" s="181"/>
      <c r="G45" s="181"/>
      <c r="H45" s="181">
        <f>'実質公債費比率（分子）の構造'!M$49</f>
        <v>22</v>
      </c>
      <c r="I45" s="181"/>
      <c r="J45" s="181"/>
      <c r="K45" s="181">
        <f>'実質公債費比率（分子）の構造'!N$49</f>
        <v>26</v>
      </c>
      <c r="L45" s="181"/>
      <c r="M45" s="181"/>
      <c r="N45" s="181">
        <f>'実質公債費比率（分子）の構造'!O$49</f>
        <v>16</v>
      </c>
      <c r="O45" s="181"/>
      <c r="P45" s="181"/>
    </row>
    <row r="46" spans="1:16" x14ac:dyDescent="0.15">
      <c r="A46" s="181" t="s">
        <v>67</v>
      </c>
      <c r="B46" s="181">
        <f>'実質公債費比率（分子）の構造'!K$48</f>
        <v>3574</v>
      </c>
      <c r="C46" s="181"/>
      <c r="D46" s="181"/>
      <c r="E46" s="181">
        <f>'実質公債費比率（分子）の構造'!L$48</f>
        <v>3540</v>
      </c>
      <c r="F46" s="181"/>
      <c r="G46" s="181"/>
      <c r="H46" s="181">
        <f>'実質公債費比率（分子）の構造'!M$48</f>
        <v>3606</v>
      </c>
      <c r="I46" s="181"/>
      <c r="J46" s="181"/>
      <c r="K46" s="181">
        <f>'実質公債費比率（分子）の構造'!N$48</f>
        <v>3888</v>
      </c>
      <c r="L46" s="181"/>
      <c r="M46" s="181"/>
      <c r="N46" s="181">
        <f>'実質公債費比率（分子）の構造'!O$48</f>
        <v>3594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14455</v>
      </c>
      <c r="C49" s="181"/>
      <c r="D49" s="181"/>
      <c r="E49" s="181">
        <f>'実質公債費比率（分子）の構造'!L$45</f>
        <v>13742</v>
      </c>
      <c r="F49" s="181"/>
      <c r="G49" s="181"/>
      <c r="H49" s="181">
        <f>'実質公債費比率（分子）の構造'!M$45</f>
        <v>13401</v>
      </c>
      <c r="I49" s="181"/>
      <c r="J49" s="181"/>
      <c r="K49" s="181">
        <f>'実質公債費比率（分子）の構造'!N$45</f>
        <v>12615</v>
      </c>
      <c r="L49" s="181"/>
      <c r="M49" s="181"/>
      <c r="N49" s="181">
        <f>'実質公債費比率（分子）の構造'!O$45</f>
        <v>11348</v>
      </c>
      <c r="O49" s="181"/>
      <c r="P49" s="181"/>
    </row>
    <row r="50" spans="1:16" x14ac:dyDescent="0.15">
      <c r="A50" s="181" t="s">
        <v>71</v>
      </c>
      <c r="B50" s="181" t="e">
        <f>NA()</f>
        <v>#N/A</v>
      </c>
      <c r="C50" s="181">
        <f>IF(ISNUMBER('実質公債費比率（分子）の構造'!K$53),'実質公債費比率（分子）の構造'!K$53,NA())</f>
        <v>6608</v>
      </c>
      <c r="D50" s="181" t="e">
        <f>NA()</f>
        <v>#N/A</v>
      </c>
      <c r="E50" s="181" t="e">
        <f>NA()</f>
        <v>#N/A</v>
      </c>
      <c r="F50" s="181">
        <f>IF(ISNUMBER('実質公債費比率（分子）の構造'!L$53),'実質公債費比率（分子）の構造'!L$53,NA())</f>
        <v>6071</v>
      </c>
      <c r="G50" s="181" t="e">
        <f>NA()</f>
        <v>#N/A</v>
      </c>
      <c r="H50" s="181" t="e">
        <f>NA()</f>
        <v>#N/A</v>
      </c>
      <c r="I50" s="181">
        <f>IF(ISNUMBER('実質公債費比率（分子）の構造'!M$53),'実質公債費比率（分子）の構造'!M$53,NA())</f>
        <v>5966</v>
      </c>
      <c r="J50" s="181" t="e">
        <f>NA()</f>
        <v>#N/A</v>
      </c>
      <c r="K50" s="181" t="e">
        <f>NA()</f>
        <v>#N/A</v>
      </c>
      <c r="L50" s="181">
        <f>IF(ISNUMBER('実質公債費比率（分子）の構造'!N$53),'実質公債費比率（分子）の構造'!N$53,NA())</f>
        <v>5949</v>
      </c>
      <c r="M50" s="181" t="e">
        <f>NA()</f>
        <v>#N/A</v>
      </c>
      <c r="N50" s="181" t="e">
        <f>NA()</f>
        <v>#N/A</v>
      </c>
      <c r="O50" s="181">
        <f>IF(ISNUMBER('実質公債費比率（分子）の構造'!O$53),'実質公債費比率（分子）の構造'!O$53,NA())</f>
        <v>4781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117631</v>
      </c>
      <c r="E56" s="180"/>
      <c r="F56" s="180"/>
      <c r="G56" s="180">
        <f>'将来負担比率（分子）の構造'!J$52</f>
        <v>114013</v>
      </c>
      <c r="H56" s="180"/>
      <c r="I56" s="180"/>
      <c r="J56" s="180">
        <f>'将来負担比率（分子）の構造'!K$52</f>
        <v>109499</v>
      </c>
      <c r="K56" s="180"/>
      <c r="L56" s="180"/>
      <c r="M56" s="180">
        <f>'将来負担比率（分子）の構造'!L$52</f>
        <v>105662</v>
      </c>
      <c r="N56" s="180"/>
      <c r="O56" s="180"/>
      <c r="P56" s="180">
        <f>'将来負担比率（分子）の構造'!M$52</f>
        <v>102270</v>
      </c>
    </row>
    <row r="57" spans="1:16" x14ac:dyDescent="0.15">
      <c r="A57" s="180" t="s">
        <v>42</v>
      </c>
      <c r="B57" s="180"/>
      <c r="C57" s="180"/>
      <c r="D57" s="180">
        <f>'将来負担比率（分子）の構造'!I$51</f>
        <v>4839</v>
      </c>
      <c r="E57" s="180"/>
      <c r="F57" s="180"/>
      <c r="G57" s="180">
        <f>'将来負担比率（分子）の構造'!J$51</f>
        <v>4387</v>
      </c>
      <c r="H57" s="180"/>
      <c r="I57" s="180"/>
      <c r="J57" s="180">
        <f>'将来負担比率（分子）の構造'!K$51</f>
        <v>4023</v>
      </c>
      <c r="K57" s="180"/>
      <c r="L57" s="180"/>
      <c r="M57" s="180">
        <f>'将来負担比率（分子）の構造'!L$51</f>
        <v>4025</v>
      </c>
      <c r="N57" s="180"/>
      <c r="O57" s="180"/>
      <c r="P57" s="180">
        <f>'将来負担比率（分子）の構造'!M$51</f>
        <v>3725</v>
      </c>
    </row>
    <row r="58" spans="1:16" x14ac:dyDescent="0.15">
      <c r="A58" s="180" t="s">
        <v>41</v>
      </c>
      <c r="B58" s="180"/>
      <c r="C58" s="180"/>
      <c r="D58" s="180">
        <f>'将来負担比率（分子）の構造'!I$50</f>
        <v>7220</v>
      </c>
      <c r="E58" s="180"/>
      <c r="F58" s="180"/>
      <c r="G58" s="180">
        <f>'将来負担比率（分子）の構造'!J$50</f>
        <v>8387</v>
      </c>
      <c r="H58" s="180"/>
      <c r="I58" s="180"/>
      <c r="J58" s="180">
        <f>'将来負担比率（分子）の構造'!K$50</f>
        <v>8703</v>
      </c>
      <c r="K58" s="180"/>
      <c r="L58" s="180"/>
      <c r="M58" s="180">
        <f>'将来負担比率（分子）の構造'!L$50</f>
        <v>8170</v>
      </c>
      <c r="N58" s="180"/>
      <c r="O58" s="180"/>
      <c r="P58" s="180">
        <f>'将来負担比率（分子）の構造'!M$50</f>
        <v>8156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15</v>
      </c>
      <c r="C61" s="180"/>
      <c r="D61" s="180"/>
      <c r="E61" s="180">
        <f>'将来負担比率（分子）の構造'!J$46</f>
        <v>13</v>
      </c>
      <c r="F61" s="180"/>
      <c r="G61" s="180"/>
      <c r="H61" s="180">
        <f>'将来負担比率（分子）の構造'!K$46</f>
        <v>13</v>
      </c>
      <c r="I61" s="180"/>
      <c r="J61" s="180"/>
      <c r="K61" s="180">
        <f>'将来負担比率（分子）の構造'!L$46</f>
        <v>12</v>
      </c>
      <c r="L61" s="180"/>
      <c r="M61" s="180"/>
      <c r="N61" s="180">
        <f>'将来負担比率（分子）の構造'!M$46</f>
        <v>10</v>
      </c>
      <c r="O61" s="180"/>
      <c r="P61" s="180"/>
    </row>
    <row r="62" spans="1:16" x14ac:dyDescent="0.15">
      <c r="A62" s="180" t="s">
        <v>35</v>
      </c>
      <c r="B62" s="180">
        <f>'将来負担比率（分子）の構造'!I$45</f>
        <v>9424</v>
      </c>
      <c r="C62" s="180"/>
      <c r="D62" s="180"/>
      <c r="E62" s="180">
        <f>'将来負担比率（分子）の構造'!J$45</f>
        <v>8547</v>
      </c>
      <c r="F62" s="180"/>
      <c r="G62" s="180"/>
      <c r="H62" s="180">
        <f>'将来負担比率（分子）の構造'!K$45</f>
        <v>8436</v>
      </c>
      <c r="I62" s="180"/>
      <c r="J62" s="180"/>
      <c r="K62" s="180">
        <f>'将来負担比率（分子）の構造'!L$45</f>
        <v>8447</v>
      </c>
      <c r="L62" s="180"/>
      <c r="M62" s="180"/>
      <c r="N62" s="180">
        <f>'将来負担比率（分子）の構造'!M$45</f>
        <v>7967</v>
      </c>
      <c r="O62" s="180"/>
      <c r="P62" s="180"/>
    </row>
    <row r="63" spans="1:16" x14ac:dyDescent="0.15">
      <c r="A63" s="180" t="s">
        <v>34</v>
      </c>
      <c r="B63" s="180">
        <f>'将来負担比率（分子）の構造'!I$44</f>
        <v>340</v>
      </c>
      <c r="C63" s="180"/>
      <c r="D63" s="180"/>
      <c r="E63" s="180">
        <f>'将来負担比率（分子）の構造'!J$44</f>
        <v>352</v>
      </c>
      <c r="F63" s="180"/>
      <c r="G63" s="180"/>
      <c r="H63" s="180">
        <f>'将来負担比率（分子）の構造'!K$44</f>
        <v>370</v>
      </c>
      <c r="I63" s="180"/>
      <c r="J63" s="180"/>
      <c r="K63" s="180">
        <f>'将来負担比率（分子）の構造'!L$44</f>
        <v>447</v>
      </c>
      <c r="L63" s="180"/>
      <c r="M63" s="180"/>
      <c r="N63" s="180">
        <f>'将来負担比率（分子）の構造'!M$44</f>
        <v>434</v>
      </c>
      <c r="O63" s="180"/>
      <c r="P63" s="180"/>
    </row>
    <row r="64" spans="1:16" x14ac:dyDescent="0.15">
      <c r="A64" s="180" t="s">
        <v>33</v>
      </c>
      <c r="B64" s="180">
        <f>'将来負担比率（分子）の構造'!I$43</f>
        <v>69967</v>
      </c>
      <c r="C64" s="180"/>
      <c r="D64" s="180"/>
      <c r="E64" s="180">
        <f>'将来負担比率（分子）の構造'!J$43</f>
        <v>68271</v>
      </c>
      <c r="F64" s="180"/>
      <c r="G64" s="180"/>
      <c r="H64" s="180">
        <f>'将来負担比率（分子）の構造'!K$43</f>
        <v>66561</v>
      </c>
      <c r="I64" s="180"/>
      <c r="J64" s="180"/>
      <c r="K64" s="180">
        <f>'将来負担比率（分子）の構造'!L$43</f>
        <v>65415</v>
      </c>
      <c r="L64" s="180"/>
      <c r="M64" s="180"/>
      <c r="N64" s="180">
        <f>'将来負担比率（分子）の構造'!M$43</f>
        <v>66239</v>
      </c>
      <c r="O64" s="180"/>
      <c r="P64" s="180"/>
    </row>
    <row r="65" spans="1:16" x14ac:dyDescent="0.15">
      <c r="A65" s="180" t="s">
        <v>32</v>
      </c>
      <c r="B65" s="180">
        <f>'将来負担比率（分子）の構造'!I$42</f>
        <v>1721</v>
      </c>
      <c r="C65" s="180"/>
      <c r="D65" s="180"/>
      <c r="E65" s="180">
        <f>'将来負担比率（分子）の構造'!J$42</f>
        <v>1274</v>
      </c>
      <c r="F65" s="180"/>
      <c r="G65" s="180"/>
      <c r="H65" s="180">
        <f>'将来負担比率（分子）の構造'!K$42</f>
        <v>940</v>
      </c>
      <c r="I65" s="180"/>
      <c r="J65" s="180"/>
      <c r="K65" s="180">
        <f>'将来負担比率（分子）の構造'!L$42</f>
        <v>613</v>
      </c>
      <c r="L65" s="180"/>
      <c r="M65" s="180"/>
      <c r="N65" s="180">
        <f>'将来負担比率（分子）の構造'!M$42</f>
        <v>502</v>
      </c>
      <c r="O65" s="180"/>
      <c r="P65" s="180"/>
    </row>
    <row r="66" spans="1:16" x14ac:dyDescent="0.15">
      <c r="A66" s="180" t="s">
        <v>31</v>
      </c>
      <c r="B66" s="180">
        <f>'将来負担比率（分子）の構造'!I$41</f>
        <v>118879</v>
      </c>
      <c r="C66" s="180"/>
      <c r="D66" s="180"/>
      <c r="E66" s="180">
        <f>'将来負担比率（分子）の構造'!J$41</f>
        <v>112640</v>
      </c>
      <c r="F66" s="180"/>
      <c r="G66" s="180"/>
      <c r="H66" s="180">
        <f>'将来負担比率（分子）の構造'!K$41</f>
        <v>106168</v>
      </c>
      <c r="I66" s="180"/>
      <c r="J66" s="180"/>
      <c r="K66" s="180">
        <f>'将来負担比率（分子）の構造'!L$41</f>
        <v>101996</v>
      </c>
      <c r="L66" s="180"/>
      <c r="M66" s="180"/>
      <c r="N66" s="180">
        <f>'将来負担比率（分子）の構造'!M$41</f>
        <v>98132</v>
      </c>
      <c r="O66" s="180"/>
      <c r="P66" s="180"/>
    </row>
    <row r="67" spans="1:16" x14ac:dyDescent="0.15">
      <c r="A67" s="180" t="s">
        <v>75</v>
      </c>
      <c r="B67" s="180" t="e">
        <f>NA()</f>
        <v>#N/A</v>
      </c>
      <c r="C67" s="180">
        <f>IF(ISNUMBER('将来負担比率（分子）の構造'!I$53), IF('将来負担比率（分子）の構造'!I$53 &lt; 0, 0, '将来負担比率（分子）の構造'!I$53), NA())</f>
        <v>70657</v>
      </c>
      <c r="D67" s="180" t="e">
        <f>NA()</f>
        <v>#N/A</v>
      </c>
      <c r="E67" s="180" t="e">
        <f>NA()</f>
        <v>#N/A</v>
      </c>
      <c r="F67" s="180">
        <f>IF(ISNUMBER('将来負担比率（分子）の構造'!J$53), IF('将来負担比率（分子）の構造'!J$53 &lt; 0, 0, '将来負担比率（分子）の構造'!J$53), NA())</f>
        <v>64310</v>
      </c>
      <c r="G67" s="180" t="e">
        <f>NA()</f>
        <v>#N/A</v>
      </c>
      <c r="H67" s="180" t="e">
        <f>NA()</f>
        <v>#N/A</v>
      </c>
      <c r="I67" s="180">
        <f>IF(ISNUMBER('将来負担比率（分子）の構造'!K$53), IF('将来負担比率（分子）の構造'!K$53 &lt; 0, 0, '将来負担比率（分子）の構造'!K$53), NA())</f>
        <v>60263</v>
      </c>
      <c r="J67" s="180" t="e">
        <f>NA()</f>
        <v>#N/A</v>
      </c>
      <c r="K67" s="180" t="e">
        <f>NA()</f>
        <v>#N/A</v>
      </c>
      <c r="L67" s="180">
        <f>IF(ISNUMBER('将来負担比率（分子）の構造'!L$53), IF('将来負担比率（分子）の構造'!L$53 &lt; 0, 0, '将来負担比率（分子）の構造'!L$53), NA())</f>
        <v>59071</v>
      </c>
      <c r="M67" s="180" t="e">
        <f>NA()</f>
        <v>#N/A</v>
      </c>
      <c r="N67" s="180" t="e">
        <f>NA()</f>
        <v>#N/A</v>
      </c>
      <c r="O67" s="180">
        <f>IF(ISNUMBER('将来負担比率（分子）の構造'!M$53), IF('将来負担比率（分子）の構造'!M$53 &lt; 0, 0, '将来負担比率（分子）の構造'!M$53), NA())</f>
        <v>59132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3695</v>
      </c>
      <c r="C72" s="184">
        <f>基金残高に係る経年分析!G55</f>
        <v>3060</v>
      </c>
      <c r="D72" s="184">
        <f>基金残高に係る経年分析!H55</f>
        <v>2775</v>
      </c>
    </row>
    <row r="73" spans="1:16" x14ac:dyDescent="0.15">
      <c r="A73" s="183" t="s">
        <v>78</v>
      </c>
      <c r="B73" s="184">
        <f>基金残高に係る経年分析!F56</f>
        <v>1881</v>
      </c>
      <c r="C73" s="184">
        <f>基金残高に係る経年分析!G56</f>
        <v>1932</v>
      </c>
      <c r="D73" s="184">
        <f>基金残高に係る経年分析!H56</f>
        <v>2283</v>
      </c>
    </row>
    <row r="74" spans="1:16" x14ac:dyDescent="0.15">
      <c r="A74" s="183" t="s">
        <v>79</v>
      </c>
      <c r="B74" s="184">
        <f>基金残高に係る経年分析!F57</f>
        <v>5511</v>
      </c>
      <c r="C74" s="184">
        <f>基金残高に係る経年分析!G57</f>
        <v>5879</v>
      </c>
      <c r="D74" s="184">
        <f>基金残高に係る経年分析!H57</f>
        <v>6006</v>
      </c>
    </row>
  </sheetData>
  <sheetProtection algorithmName="SHA-512" hashValue="T26jiuoXd9E1HRuUjBQmjoCletZJ+qFAXdFTdF4lWFnA4hdEup5BQpyg4iFwnN5ppUa2ypjQEcvhS9XoqgtNrg==" saltValue="osawMH5xE53hDARTVfbc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22333442</v>
      </c>
      <c r="S5" s="669"/>
      <c r="T5" s="669"/>
      <c r="U5" s="669"/>
      <c r="V5" s="669"/>
      <c r="W5" s="669"/>
      <c r="X5" s="669"/>
      <c r="Y5" s="670"/>
      <c r="Z5" s="671">
        <v>28.2</v>
      </c>
      <c r="AA5" s="671"/>
      <c r="AB5" s="671"/>
      <c r="AC5" s="671"/>
      <c r="AD5" s="672">
        <v>22188803</v>
      </c>
      <c r="AE5" s="672"/>
      <c r="AF5" s="672"/>
      <c r="AG5" s="672"/>
      <c r="AH5" s="672"/>
      <c r="AI5" s="672"/>
      <c r="AJ5" s="672"/>
      <c r="AK5" s="672"/>
      <c r="AL5" s="673">
        <v>49.5</v>
      </c>
      <c r="AM5" s="674"/>
      <c r="AN5" s="674"/>
      <c r="AO5" s="675"/>
      <c r="AP5" s="665" t="s">
        <v>223</v>
      </c>
      <c r="AQ5" s="666"/>
      <c r="AR5" s="666"/>
      <c r="AS5" s="666"/>
      <c r="AT5" s="666"/>
      <c r="AU5" s="666"/>
      <c r="AV5" s="666"/>
      <c r="AW5" s="666"/>
      <c r="AX5" s="666"/>
      <c r="AY5" s="666"/>
      <c r="AZ5" s="666"/>
      <c r="BA5" s="666"/>
      <c r="BB5" s="666"/>
      <c r="BC5" s="666"/>
      <c r="BD5" s="666"/>
      <c r="BE5" s="666"/>
      <c r="BF5" s="667"/>
      <c r="BG5" s="679">
        <v>22156190</v>
      </c>
      <c r="BH5" s="680"/>
      <c r="BI5" s="680"/>
      <c r="BJ5" s="680"/>
      <c r="BK5" s="680"/>
      <c r="BL5" s="680"/>
      <c r="BM5" s="680"/>
      <c r="BN5" s="681"/>
      <c r="BO5" s="682">
        <v>99.2</v>
      </c>
      <c r="BP5" s="682"/>
      <c r="BQ5" s="682"/>
      <c r="BR5" s="682"/>
      <c r="BS5" s="683">
        <v>1141444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1131894</v>
      </c>
      <c r="S6" s="680"/>
      <c r="T6" s="680"/>
      <c r="U6" s="680"/>
      <c r="V6" s="680"/>
      <c r="W6" s="680"/>
      <c r="X6" s="680"/>
      <c r="Y6" s="681"/>
      <c r="Z6" s="682">
        <v>1.4</v>
      </c>
      <c r="AA6" s="682"/>
      <c r="AB6" s="682"/>
      <c r="AC6" s="682"/>
      <c r="AD6" s="683">
        <v>1131894</v>
      </c>
      <c r="AE6" s="683"/>
      <c r="AF6" s="683"/>
      <c r="AG6" s="683"/>
      <c r="AH6" s="683"/>
      <c r="AI6" s="683"/>
      <c r="AJ6" s="683"/>
      <c r="AK6" s="683"/>
      <c r="AL6" s="684">
        <v>2.5</v>
      </c>
      <c r="AM6" s="685"/>
      <c r="AN6" s="685"/>
      <c r="AO6" s="686"/>
      <c r="AP6" s="676" t="s">
        <v>228</v>
      </c>
      <c r="AQ6" s="677"/>
      <c r="AR6" s="677"/>
      <c r="AS6" s="677"/>
      <c r="AT6" s="677"/>
      <c r="AU6" s="677"/>
      <c r="AV6" s="677"/>
      <c r="AW6" s="677"/>
      <c r="AX6" s="677"/>
      <c r="AY6" s="677"/>
      <c r="AZ6" s="677"/>
      <c r="BA6" s="677"/>
      <c r="BB6" s="677"/>
      <c r="BC6" s="677"/>
      <c r="BD6" s="677"/>
      <c r="BE6" s="677"/>
      <c r="BF6" s="678"/>
      <c r="BG6" s="679">
        <v>22156190</v>
      </c>
      <c r="BH6" s="680"/>
      <c r="BI6" s="680"/>
      <c r="BJ6" s="680"/>
      <c r="BK6" s="680"/>
      <c r="BL6" s="680"/>
      <c r="BM6" s="680"/>
      <c r="BN6" s="681"/>
      <c r="BO6" s="682">
        <v>99.2</v>
      </c>
      <c r="BP6" s="682"/>
      <c r="BQ6" s="682"/>
      <c r="BR6" s="682"/>
      <c r="BS6" s="683">
        <v>1141444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401602</v>
      </c>
      <c r="CS6" s="680"/>
      <c r="CT6" s="680"/>
      <c r="CU6" s="680"/>
      <c r="CV6" s="680"/>
      <c r="CW6" s="680"/>
      <c r="CX6" s="680"/>
      <c r="CY6" s="681"/>
      <c r="CZ6" s="673">
        <v>0.5</v>
      </c>
      <c r="DA6" s="674"/>
      <c r="DB6" s="674"/>
      <c r="DC6" s="693"/>
      <c r="DD6" s="688" t="s">
        <v>230</v>
      </c>
      <c r="DE6" s="680"/>
      <c r="DF6" s="680"/>
      <c r="DG6" s="680"/>
      <c r="DH6" s="680"/>
      <c r="DI6" s="680"/>
      <c r="DJ6" s="680"/>
      <c r="DK6" s="680"/>
      <c r="DL6" s="680"/>
      <c r="DM6" s="680"/>
      <c r="DN6" s="680"/>
      <c r="DO6" s="680"/>
      <c r="DP6" s="681"/>
      <c r="DQ6" s="688">
        <v>401602</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58891</v>
      </c>
      <c r="S7" s="680"/>
      <c r="T7" s="680"/>
      <c r="U7" s="680"/>
      <c r="V7" s="680"/>
      <c r="W7" s="680"/>
      <c r="X7" s="680"/>
      <c r="Y7" s="681"/>
      <c r="Z7" s="682">
        <v>0.1</v>
      </c>
      <c r="AA7" s="682"/>
      <c r="AB7" s="682"/>
      <c r="AC7" s="682"/>
      <c r="AD7" s="683">
        <v>58891</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10156252</v>
      </c>
      <c r="BH7" s="680"/>
      <c r="BI7" s="680"/>
      <c r="BJ7" s="680"/>
      <c r="BK7" s="680"/>
      <c r="BL7" s="680"/>
      <c r="BM7" s="680"/>
      <c r="BN7" s="681"/>
      <c r="BO7" s="682">
        <v>45.5</v>
      </c>
      <c r="BP7" s="682"/>
      <c r="BQ7" s="682"/>
      <c r="BR7" s="682"/>
      <c r="BS7" s="683">
        <v>402582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7925683</v>
      </c>
      <c r="CS7" s="680"/>
      <c r="CT7" s="680"/>
      <c r="CU7" s="680"/>
      <c r="CV7" s="680"/>
      <c r="CW7" s="680"/>
      <c r="CX7" s="680"/>
      <c r="CY7" s="681"/>
      <c r="CZ7" s="682">
        <v>10.199999999999999</v>
      </c>
      <c r="DA7" s="682"/>
      <c r="DB7" s="682"/>
      <c r="DC7" s="682"/>
      <c r="DD7" s="688">
        <v>832779</v>
      </c>
      <c r="DE7" s="680"/>
      <c r="DF7" s="680"/>
      <c r="DG7" s="680"/>
      <c r="DH7" s="680"/>
      <c r="DI7" s="680"/>
      <c r="DJ7" s="680"/>
      <c r="DK7" s="680"/>
      <c r="DL7" s="680"/>
      <c r="DM7" s="680"/>
      <c r="DN7" s="680"/>
      <c r="DO7" s="680"/>
      <c r="DP7" s="681"/>
      <c r="DQ7" s="688">
        <v>5950651</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63163</v>
      </c>
      <c r="S8" s="680"/>
      <c r="T8" s="680"/>
      <c r="U8" s="680"/>
      <c r="V8" s="680"/>
      <c r="W8" s="680"/>
      <c r="X8" s="680"/>
      <c r="Y8" s="681"/>
      <c r="Z8" s="682">
        <v>0.1</v>
      </c>
      <c r="AA8" s="682"/>
      <c r="AB8" s="682"/>
      <c r="AC8" s="682"/>
      <c r="AD8" s="683">
        <v>63163</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314423</v>
      </c>
      <c r="BH8" s="680"/>
      <c r="BI8" s="680"/>
      <c r="BJ8" s="680"/>
      <c r="BK8" s="680"/>
      <c r="BL8" s="680"/>
      <c r="BM8" s="680"/>
      <c r="BN8" s="681"/>
      <c r="BO8" s="682">
        <v>1.4</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26760446</v>
      </c>
      <c r="CS8" s="680"/>
      <c r="CT8" s="680"/>
      <c r="CU8" s="680"/>
      <c r="CV8" s="680"/>
      <c r="CW8" s="680"/>
      <c r="CX8" s="680"/>
      <c r="CY8" s="681"/>
      <c r="CZ8" s="682">
        <v>34.4</v>
      </c>
      <c r="DA8" s="682"/>
      <c r="DB8" s="682"/>
      <c r="DC8" s="682"/>
      <c r="DD8" s="688">
        <v>354884</v>
      </c>
      <c r="DE8" s="680"/>
      <c r="DF8" s="680"/>
      <c r="DG8" s="680"/>
      <c r="DH8" s="680"/>
      <c r="DI8" s="680"/>
      <c r="DJ8" s="680"/>
      <c r="DK8" s="680"/>
      <c r="DL8" s="680"/>
      <c r="DM8" s="680"/>
      <c r="DN8" s="680"/>
      <c r="DO8" s="680"/>
      <c r="DP8" s="681"/>
      <c r="DQ8" s="688">
        <v>12065866</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54746</v>
      </c>
      <c r="S9" s="680"/>
      <c r="T9" s="680"/>
      <c r="U9" s="680"/>
      <c r="V9" s="680"/>
      <c r="W9" s="680"/>
      <c r="X9" s="680"/>
      <c r="Y9" s="681"/>
      <c r="Z9" s="682">
        <v>0.1</v>
      </c>
      <c r="AA9" s="682"/>
      <c r="AB9" s="682"/>
      <c r="AC9" s="682"/>
      <c r="AD9" s="683">
        <v>54746</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7733782</v>
      </c>
      <c r="BH9" s="680"/>
      <c r="BI9" s="680"/>
      <c r="BJ9" s="680"/>
      <c r="BK9" s="680"/>
      <c r="BL9" s="680"/>
      <c r="BM9" s="680"/>
      <c r="BN9" s="681"/>
      <c r="BO9" s="682">
        <v>34.6</v>
      </c>
      <c r="BP9" s="682"/>
      <c r="BQ9" s="682"/>
      <c r="BR9" s="682"/>
      <c r="BS9" s="688" t="s">
        <v>230</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5990060</v>
      </c>
      <c r="CS9" s="680"/>
      <c r="CT9" s="680"/>
      <c r="CU9" s="680"/>
      <c r="CV9" s="680"/>
      <c r="CW9" s="680"/>
      <c r="CX9" s="680"/>
      <c r="CY9" s="681"/>
      <c r="CZ9" s="682">
        <v>7.7</v>
      </c>
      <c r="DA9" s="682"/>
      <c r="DB9" s="682"/>
      <c r="DC9" s="682"/>
      <c r="DD9" s="688">
        <v>979454</v>
      </c>
      <c r="DE9" s="680"/>
      <c r="DF9" s="680"/>
      <c r="DG9" s="680"/>
      <c r="DH9" s="680"/>
      <c r="DI9" s="680"/>
      <c r="DJ9" s="680"/>
      <c r="DK9" s="680"/>
      <c r="DL9" s="680"/>
      <c r="DM9" s="680"/>
      <c r="DN9" s="680"/>
      <c r="DO9" s="680"/>
      <c r="DP9" s="681"/>
      <c r="DQ9" s="688">
        <v>3607093</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236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474074</v>
      </c>
      <c r="BH10" s="680"/>
      <c r="BI10" s="680"/>
      <c r="BJ10" s="680"/>
      <c r="BK10" s="680"/>
      <c r="BL10" s="680"/>
      <c r="BM10" s="680"/>
      <c r="BN10" s="681"/>
      <c r="BO10" s="682">
        <v>2.1</v>
      </c>
      <c r="BP10" s="682"/>
      <c r="BQ10" s="682"/>
      <c r="BR10" s="682"/>
      <c r="BS10" s="688">
        <v>78910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111928</v>
      </c>
      <c r="CS10" s="680"/>
      <c r="CT10" s="680"/>
      <c r="CU10" s="680"/>
      <c r="CV10" s="680"/>
      <c r="CW10" s="680"/>
      <c r="CX10" s="680"/>
      <c r="CY10" s="681"/>
      <c r="CZ10" s="682">
        <v>0.1</v>
      </c>
      <c r="DA10" s="682"/>
      <c r="DB10" s="682"/>
      <c r="DC10" s="682"/>
      <c r="DD10" s="688">
        <v>7086</v>
      </c>
      <c r="DE10" s="680"/>
      <c r="DF10" s="680"/>
      <c r="DG10" s="680"/>
      <c r="DH10" s="680"/>
      <c r="DI10" s="680"/>
      <c r="DJ10" s="680"/>
      <c r="DK10" s="680"/>
      <c r="DL10" s="680"/>
      <c r="DM10" s="680"/>
      <c r="DN10" s="680"/>
      <c r="DO10" s="680"/>
      <c r="DP10" s="681"/>
      <c r="DQ10" s="688">
        <v>20991</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230</v>
      </c>
      <c r="AA11" s="682"/>
      <c r="AB11" s="682"/>
      <c r="AC11" s="682"/>
      <c r="AD11" s="683" t="s">
        <v>236</v>
      </c>
      <c r="AE11" s="683"/>
      <c r="AF11" s="683"/>
      <c r="AG11" s="683"/>
      <c r="AH11" s="683"/>
      <c r="AI11" s="683"/>
      <c r="AJ11" s="683"/>
      <c r="AK11" s="683"/>
      <c r="AL11" s="684" t="s">
        <v>230</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1633973</v>
      </c>
      <c r="BH11" s="680"/>
      <c r="BI11" s="680"/>
      <c r="BJ11" s="680"/>
      <c r="BK11" s="680"/>
      <c r="BL11" s="680"/>
      <c r="BM11" s="680"/>
      <c r="BN11" s="681"/>
      <c r="BO11" s="682">
        <v>7.3</v>
      </c>
      <c r="BP11" s="682"/>
      <c r="BQ11" s="682"/>
      <c r="BR11" s="682"/>
      <c r="BS11" s="688">
        <v>323672</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4519133</v>
      </c>
      <c r="CS11" s="680"/>
      <c r="CT11" s="680"/>
      <c r="CU11" s="680"/>
      <c r="CV11" s="680"/>
      <c r="CW11" s="680"/>
      <c r="CX11" s="680"/>
      <c r="CY11" s="681"/>
      <c r="CZ11" s="682">
        <v>5.8</v>
      </c>
      <c r="DA11" s="682"/>
      <c r="DB11" s="682"/>
      <c r="DC11" s="682"/>
      <c r="DD11" s="688">
        <v>1366210</v>
      </c>
      <c r="DE11" s="680"/>
      <c r="DF11" s="680"/>
      <c r="DG11" s="680"/>
      <c r="DH11" s="680"/>
      <c r="DI11" s="680"/>
      <c r="DJ11" s="680"/>
      <c r="DK11" s="680"/>
      <c r="DL11" s="680"/>
      <c r="DM11" s="680"/>
      <c r="DN11" s="680"/>
      <c r="DO11" s="680"/>
      <c r="DP11" s="681"/>
      <c r="DQ11" s="688">
        <v>2957154</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3239388</v>
      </c>
      <c r="S12" s="680"/>
      <c r="T12" s="680"/>
      <c r="U12" s="680"/>
      <c r="V12" s="680"/>
      <c r="W12" s="680"/>
      <c r="X12" s="680"/>
      <c r="Y12" s="681"/>
      <c r="Z12" s="682">
        <v>4.0999999999999996</v>
      </c>
      <c r="AA12" s="682"/>
      <c r="AB12" s="682"/>
      <c r="AC12" s="682"/>
      <c r="AD12" s="683">
        <v>3239388</v>
      </c>
      <c r="AE12" s="683"/>
      <c r="AF12" s="683"/>
      <c r="AG12" s="683"/>
      <c r="AH12" s="683"/>
      <c r="AI12" s="683"/>
      <c r="AJ12" s="683"/>
      <c r="AK12" s="683"/>
      <c r="AL12" s="684">
        <v>7.2</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10362686</v>
      </c>
      <c r="BH12" s="680"/>
      <c r="BI12" s="680"/>
      <c r="BJ12" s="680"/>
      <c r="BK12" s="680"/>
      <c r="BL12" s="680"/>
      <c r="BM12" s="680"/>
      <c r="BN12" s="681"/>
      <c r="BO12" s="682">
        <v>46.4</v>
      </c>
      <c r="BP12" s="682"/>
      <c r="BQ12" s="682"/>
      <c r="BR12" s="682"/>
      <c r="BS12" s="688">
        <v>685910</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1375861</v>
      </c>
      <c r="CS12" s="680"/>
      <c r="CT12" s="680"/>
      <c r="CU12" s="680"/>
      <c r="CV12" s="680"/>
      <c r="CW12" s="680"/>
      <c r="CX12" s="680"/>
      <c r="CY12" s="681"/>
      <c r="CZ12" s="682">
        <v>1.8</v>
      </c>
      <c r="DA12" s="682"/>
      <c r="DB12" s="682"/>
      <c r="DC12" s="682"/>
      <c r="DD12" s="688">
        <v>348105</v>
      </c>
      <c r="DE12" s="680"/>
      <c r="DF12" s="680"/>
      <c r="DG12" s="680"/>
      <c r="DH12" s="680"/>
      <c r="DI12" s="680"/>
      <c r="DJ12" s="680"/>
      <c r="DK12" s="680"/>
      <c r="DL12" s="680"/>
      <c r="DM12" s="680"/>
      <c r="DN12" s="680"/>
      <c r="DO12" s="680"/>
      <c r="DP12" s="681"/>
      <c r="DQ12" s="688">
        <v>1135817</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42710</v>
      </c>
      <c r="S13" s="680"/>
      <c r="T13" s="680"/>
      <c r="U13" s="680"/>
      <c r="V13" s="680"/>
      <c r="W13" s="680"/>
      <c r="X13" s="680"/>
      <c r="Y13" s="681"/>
      <c r="Z13" s="682">
        <v>0.1</v>
      </c>
      <c r="AA13" s="682"/>
      <c r="AB13" s="682"/>
      <c r="AC13" s="682"/>
      <c r="AD13" s="683">
        <v>42710</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10289966</v>
      </c>
      <c r="BH13" s="680"/>
      <c r="BI13" s="680"/>
      <c r="BJ13" s="680"/>
      <c r="BK13" s="680"/>
      <c r="BL13" s="680"/>
      <c r="BM13" s="680"/>
      <c r="BN13" s="681"/>
      <c r="BO13" s="682">
        <v>46.1</v>
      </c>
      <c r="BP13" s="682"/>
      <c r="BQ13" s="682"/>
      <c r="BR13" s="682"/>
      <c r="BS13" s="688">
        <v>685910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7693065</v>
      </c>
      <c r="CS13" s="680"/>
      <c r="CT13" s="680"/>
      <c r="CU13" s="680"/>
      <c r="CV13" s="680"/>
      <c r="CW13" s="680"/>
      <c r="CX13" s="680"/>
      <c r="CY13" s="681"/>
      <c r="CZ13" s="682">
        <v>9.9</v>
      </c>
      <c r="DA13" s="682"/>
      <c r="DB13" s="682"/>
      <c r="DC13" s="682"/>
      <c r="DD13" s="688">
        <v>2791129</v>
      </c>
      <c r="DE13" s="680"/>
      <c r="DF13" s="680"/>
      <c r="DG13" s="680"/>
      <c r="DH13" s="680"/>
      <c r="DI13" s="680"/>
      <c r="DJ13" s="680"/>
      <c r="DK13" s="680"/>
      <c r="DL13" s="680"/>
      <c r="DM13" s="680"/>
      <c r="DN13" s="680"/>
      <c r="DO13" s="680"/>
      <c r="DP13" s="681"/>
      <c r="DQ13" s="688">
        <v>4377989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230</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230</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622128</v>
      </c>
      <c r="BH14" s="680"/>
      <c r="BI14" s="680"/>
      <c r="BJ14" s="680"/>
      <c r="BK14" s="680"/>
      <c r="BL14" s="680"/>
      <c r="BM14" s="680"/>
      <c r="BN14" s="681"/>
      <c r="BO14" s="682">
        <v>2.8</v>
      </c>
      <c r="BP14" s="682"/>
      <c r="BQ14" s="682"/>
      <c r="BR14" s="682"/>
      <c r="BS14" s="688">
        <v>52952</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2369526</v>
      </c>
      <c r="CS14" s="680"/>
      <c r="CT14" s="680"/>
      <c r="CU14" s="680"/>
      <c r="CV14" s="680"/>
      <c r="CW14" s="680"/>
      <c r="CX14" s="680"/>
      <c r="CY14" s="681"/>
      <c r="CZ14" s="682">
        <v>3</v>
      </c>
      <c r="DA14" s="682"/>
      <c r="DB14" s="682"/>
      <c r="DC14" s="682"/>
      <c r="DD14" s="688">
        <v>401718</v>
      </c>
      <c r="DE14" s="680"/>
      <c r="DF14" s="680"/>
      <c r="DG14" s="680"/>
      <c r="DH14" s="680"/>
      <c r="DI14" s="680"/>
      <c r="DJ14" s="680"/>
      <c r="DK14" s="680"/>
      <c r="DL14" s="680"/>
      <c r="DM14" s="680"/>
      <c r="DN14" s="680"/>
      <c r="DO14" s="680"/>
      <c r="DP14" s="681"/>
      <c r="DQ14" s="688">
        <v>1920276</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163983</v>
      </c>
      <c r="S15" s="680"/>
      <c r="T15" s="680"/>
      <c r="U15" s="680"/>
      <c r="V15" s="680"/>
      <c r="W15" s="680"/>
      <c r="X15" s="680"/>
      <c r="Y15" s="681"/>
      <c r="Z15" s="682">
        <v>0.2</v>
      </c>
      <c r="AA15" s="682"/>
      <c r="AB15" s="682"/>
      <c r="AC15" s="682"/>
      <c r="AD15" s="683">
        <v>163983</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1015124</v>
      </c>
      <c r="BH15" s="680"/>
      <c r="BI15" s="680"/>
      <c r="BJ15" s="680"/>
      <c r="BK15" s="680"/>
      <c r="BL15" s="680"/>
      <c r="BM15" s="680"/>
      <c r="BN15" s="681"/>
      <c r="BO15" s="682">
        <v>4.5</v>
      </c>
      <c r="BP15" s="682"/>
      <c r="BQ15" s="682"/>
      <c r="BR15" s="682"/>
      <c r="BS15" s="688" t="s">
        <v>236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8432067</v>
      </c>
      <c r="CS15" s="680"/>
      <c r="CT15" s="680"/>
      <c r="CU15" s="680"/>
      <c r="CV15" s="680"/>
      <c r="CW15" s="680"/>
      <c r="CX15" s="680"/>
      <c r="CY15" s="681"/>
      <c r="CZ15" s="682">
        <v>10.9</v>
      </c>
      <c r="DA15" s="682"/>
      <c r="DB15" s="682"/>
      <c r="DC15" s="682"/>
      <c r="DD15" s="688">
        <v>1857008</v>
      </c>
      <c r="DE15" s="680"/>
      <c r="DF15" s="680"/>
      <c r="DG15" s="680"/>
      <c r="DH15" s="680"/>
      <c r="DI15" s="680"/>
      <c r="DJ15" s="680"/>
      <c r="DK15" s="680"/>
      <c r="DL15" s="680"/>
      <c r="DM15" s="680"/>
      <c r="DN15" s="680"/>
      <c r="DO15" s="680"/>
      <c r="DP15" s="681"/>
      <c r="DQ15" s="688">
        <v>6297762</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230</v>
      </c>
      <c r="AE16" s="683"/>
      <c r="AF16" s="683"/>
      <c r="AG16" s="683"/>
      <c r="AH16" s="683"/>
      <c r="AI16" s="683"/>
      <c r="AJ16" s="683"/>
      <c r="AK16" s="683"/>
      <c r="AL16" s="684" t="s">
        <v>230</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261</v>
      </c>
      <c r="BP16" s="682"/>
      <c r="BQ16" s="682"/>
      <c r="BR16" s="682"/>
      <c r="BS16" s="688" t="s">
        <v>236</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177493</v>
      </c>
      <c r="CS16" s="680"/>
      <c r="CT16" s="680"/>
      <c r="CU16" s="680"/>
      <c r="CV16" s="680"/>
      <c r="CW16" s="680"/>
      <c r="CX16" s="680"/>
      <c r="CY16" s="681"/>
      <c r="CZ16" s="682">
        <v>0.2</v>
      </c>
      <c r="DA16" s="682"/>
      <c r="DB16" s="682"/>
      <c r="DC16" s="682"/>
      <c r="DD16" s="688" t="s">
        <v>236</v>
      </c>
      <c r="DE16" s="680"/>
      <c r="DF16" s="680"/>
      <c r="DG16" s="680"/>
      <c r="DH16" s="680"/>
      <c r="DI16" s="680"/>
      <c r="DJ16" s="680"/>
      <c r="DK16" s="680"/>
      <c r="DL16" s="680"/>
      <c r="DM16" s="680"/>
      <c r="DN16" s="680"/>
      <c r="DO16" s="680"/>
      <c r="DP16" s="681"/>
      <c r="DQ16" s="688">
        <v>107438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108715</v>
      </c>
      <c r="S17" s="680"/>
      <c r="T17" s="680"/>
      <c r="U17" s="680"/>
      <c r="V17" s="680"/>
      <c r="W17" s="680"/>
      <c r="X17" s="680"/>
      <c r="Y17" s="681"/>
      <c r="Z17" s="682">
        <v>0.1</v>
      </c>
      <c r="AA17" s="682"/>
      <c r="AB17" s="682"/>
      <c r="AC17" s="682"/>
      <c r="AD17" s="683">
        <v>108715</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11945849</v>
      </c>
      <c r="CS17" s="680"/>
      <c r="CT17" s="680"/>
      <c r="CU17" s="680"/>
      <c r="CV17" s="680"/>
      <c r="CW17" s="680"/>
      <c r="CX17" s="680"/>
      <c r="CY17" s="681"/>
      <c r="CZ17" s="682">
        <v>15.4</v>
      </c>
      <c r="DA17" s="682"/>
      <c r="DB17" s="682"/>
      <c r="DC17" s="682"/>
      <c r="DD17" s="688" t="s">
        <v>230</v>
      </c>
      <c r="DE17" s="680"/>
      <c r="DF17" s="680"/>
      <c r="DG17" s="680"/>
      <c r="DH17" s="680"/>
      <c r="DI17" s="680"/>
      <c r="DJ17" s="680"/>
      <c r="DK17" s="680"/>
      <c r="DL17" s="680"/>
      <c r="DM17" s="680"/>
      <c r="DN17" s="680"/>
      <c r="DO17" s="680"/>
      <c r="DP17" s="681"/>
      <c r="DQ17" s="688">
        <v>11671085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20037085</v>
      </c>
      <c r="S18" s="680"/>
      <c r="T18" s="680"/>
      <c r="U18" s="680"/>
      <c r="V18" s="680"/>
      <c r="W18" s="680"/>
      <c r="X18" s="680"/>
      <c r="Y18" s="681"/>
      <c r="Z18" s="682">
        <v>25.3</v>
      </c>
      <c r="AA18" s="682"/>
      <c r="AB18" s="682"/>
      <c r="AC18" s="682"/>
      <c r="AD18" s="683">
        <v>17654138</v>
      </c>
      <c r="AE18" s="683"/>
      <c r="AF18" s="683"/>
      <c r="AG18" s="683"/>
      <c r="AH18" s="683"/>
      <c r="AI18" s="683"/>
      <c r="AJ18" s="683"/>
      <c r="AK18" s="683"/>
      <c r="AL18" s="684">
        <v>39.4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236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230</v>
      </c>
      <c r="DA18" s="682"/>
      <c r="DB18" s="682"/>
      <c r="DC18" s="682"/>
      <c r="DD18" s="688" t="s">
        <v>236</v>
      </c>
      <c r="DE18" s="680"/>
      <c r="DF18" s="680"/>
      <c r="DG18" s="680"/>
      <c r="DH18" s="680"/>
      <c r="DI18" s="680"/>
      <c r="DJ18" s="680"/>
      <c r="DK18" s="680"/>
      <c r="DL18" s="680"/>
      <c r="DM18" s="680"/>
      <c r="DN18" s="680"/>
      <c r="DO18" s="680"/>
      <c r="DP18" s="681"/>
      <c r="DQ18" s="688" t="s">
        <v>236</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17654138</v>
      </c>
      <c r="S19" s="680"/>
      <c r="T19" s="680"/>
      <c r="U19" s="680"/>
      <c r="V19" s="680"/>
      <c r="W19" s="680"/>
      <c r="X19" s="680"/>
      <c r="Y19" s="681"/>
      <c r="Z19" s="682">
        <v>22.3</v>
      </c>
      <c r="AA19" s="682"/>
      <c r="AB19" s="682"/>
      <c r="AC19" s="682"/>
      <c r="AD19" s="683">
        <v>17654138</v>
      </c>
      <c r="AE19" s="683"/>
      <c r="AF19" s="683"/>
      <c r="AG19" s="683"/>
      <c r="AH19" s="683"/>
      <c r="AI19" s="683"/>
      <c r="AJ19" s="683"/>
      <c r="AK19" s="683"/>
      <c r="AL19" s="684">
        <v>39.4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177252</v>
      </c>
      <c r="BH19" s="680"/>
      <c r="BI19" s="680"/>
      <c r="BJ19" s="680"/>
      <c r="BK19" s="680"/>
      <c r="BL19" s="680"/>
      <c r="BM19" s="680"/>
      <c r="BN19" s="681"/>
      <c r="BO19" s="682">
        <v>0.8</v>
      </c>
      <c r="BP19" s="682"/>
      <c r="BQ19" s="682"/>
      <c r="BR19" s="682"/>
      <c r="BS19" s="688" t="s">
        <v>230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236</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2382947</v>
      </c>
      <c r="S20" s="680"/>
      <c r="T20" s="680"/>
      <c r="U20" s="680"/>
      <c r="V20" s="680"/>
      <c r="W20" s="680"/>
      <c r="X20" s="680"/>
      <c r="Y20" s="681"/>
      <c r="Z20" s="682">
        <v>3</v>
      </c>
      <c r="AA20" s="682"/>
      <c r="AB20" s="682"/>
      <c r="AC20" s="682"/>
      <c r="AD20" s="683" t="s">
        <v>236</v>
      </c>
      <c r="AE20" s="683"/>
      <c r="AF20" s="683"/>
      <c r="AG20" s="683"/>
      <c r="AH20" s="683"/>
      <c r="AI20" s="683"/>
      <c r="AJ20" s="683"/>
      <c r="AK20" s="683"/>
      <c r="AL20" s="684" t="s">
        <v>230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177252</v>
      </c>
      <c r="BH20" s="680"/>
      <c r="BI20" s="680"/>
      <c r="BJ20" s="680"/>
      <c r="BK20" s="680"/>
      <c r="BL20" s="680"/>
      <c r="BM20" s="680"/>
      <c r="BN20" s="681"/>
      <c r="BO20" s="682">
        <v>0.8</v>
      </c>
      <c r="BP20" s="682"/>
      <c r="BQ20" s="682"/>
      <c r="BR20" s="682"/>
      <c r="BS20" s="688" t="s">
        <v>230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77702713</v>
      </c>
      <c r="CS20" s="680"/>
      <c r="CT20" s="680"/>
      <c r="CU20" s="680"/>
      <c r="CV20" s="680"/>
      <c r="CW20" s="680"/>
      <c r="CX20" s="680"/>
      <c r="CY20" s="681"/>
      <c r="CZ20" s="682">
        <v>100</v>
      </c>
      <c r="DA20" s="682"/>
      <c r="DB20" s="682"/>
      <c r="DC20" s="682"/>
      <c r="DD20" s="688">
        <v>8938373</v>
      </c>
      <c r="DE20" s="680"/>
      <c r="DF20" s="680"/>
      <c r="DG20" s="680"/>
      <c r="DH20" s="680"/>
      <c r="DI20" s="680"/>
      <c r="DJ20" s="680"/>
      <c r="DK20" s="680"/>
      <c r="DL20" s="680"/>
      <c r="DM20" s="680"/>
      <c r="DN20" s="680"/>
      <c r="DO20" s="680"/>
      <c r="DP20" s="681"/>
      <c r="DQ20" s="688">
        <v>50513724</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236</v>
      </c>
      <c r="AA21" s="682"/>
      <c r="AB21" s="682"/>
      <c r="AC21" s="682"/>
      <c r="AD21" s="683" t="s">
        <v>230</v>
      </c>
      <c r="AE21" s="683"/>
      <c r="AF21" s="683"/>
      <c r="AG21" s="683"/>
      <c r="AH21" s="683"/>
      <c r="AI21" s="683"/>
      <c r="AJ21" s="683"/>
      <c r="AK21" s="683"/>
      <c r="AL21" s="684" t="s">
        <v>230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32613</v>
      </c>
      <c r="BH21" s="680"/>
      <c r="BI21" s="680"/>
      <c r="BJ21" s="680"/>
      <c r="BK21" s="680"/>
      <c r="BL21" s="680"/>
      <c r="BM21" s="680"/>
      <c r="BN21" s="681"/>
      <c r="BO21" s="682">
        <v>0.1</v>
      </c>
      <c r="BP21" s="682"/>
      <c r="BQ21" s="682"/>
      <c r="BR21" s="682"/>
      <c r="BS21" s="688" t="s">
        <v>236</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47234017</v>
      </c>
      <c r="S22" s="680"/>
      <c r="T22" s="680"/>
      <c r="U22" s="680"/>
      <c r="V22" s="680"/>
      <c r="W22" s="680"/>
      <c r="X22" s="680"/>
      <c r="Y22" s="681"/>
      <c r="Z22" s="682">
        <v>59.6</v>
      </c>
      <c r="AA22" s="682"/>
      <c r="AB22" s="682"/>
      <c r="AC22" s="682"/>
      <c r="AD22" s="683">
        <v>44706431</v>
      </c>
      <c r="AE22" s="683"/>
      <c r="AF22" s="683"/>
      <c r="AG22" s="683"/>
      <c r="AH22" s="683"/>
      <c r="AI22" s="683"/>
      <c r="AJ22" s="683"/>
      <c r="AK22" s="683"/>
      <c r="AL22" s="684">
        <v>99.7</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21917</v>
      </c>
      <c r="S23" s="680"/>
      <c r="T23" s="680"/>
      <c r="U23" s="680"/>
      <c r="V23" s="680"/>
      <c r="W23" s="680"/>
      <c r="X23" s="680"/>
      <c r="Y23" s="681"/>
      <c r="Z23" s="682">
        <v>0</v>
      </c>
      <c r="AA23" s="682"/>
      <c r="AB23" s="682"/>
      <c r="AC23" s="682"/>
      <c r="AD23" s="683">
        <v>21917</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144639</v>
      </c>
      <c r="BH23" s="680"/>
      <c r="BI23" s="680"/>
      <c r="BJ23" s="680"/>
      <c r="BK23" s="680"/>
      <c r="BL23" s="680"/>
      <c r="BM23" s="680"/>
      <c r="BN23" s="681"/>
      <c r="BO23" s="682">
        <v>0.6</v>
      </c>
      <c r="BP23" s="682"/>
      <c r="BQ23" s="682"/>
      <c r="BR23" s="682"/>
      <c r="BS23" s="688" t="s">
        <v>230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11" t="s">
        <v>285</v>
      </c>
      <c r="DM23" s="712"/>
      <c r="DN23" s="712"/>
      <c r="DO23" s="712"/>
      <c r="DP23" s="712"/>
      <c r="DQ23" s="712"/>
      <c r="DR23" s="712"/>
      <c r="DS23" s="712"/>
      <c r="DT23" s="712"/>
      <c r="DU23" s="712"/>
      <c r="DV23" s="713"/>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1535276</v>
      </c>
      <c r="S24" s="680"/>
      <c r="T24" s="680"/>
      <c r="U24" s="680"/>
      <c r="V24" s="680"/>
      <c r="W24" s="680"/>
      <c r="X24" s="680"/>
      <c r="Y24" s="681"/>
      <c r="Z24" s="682">
        <v>1.9</v>
      </c>
      <c r="AA24" s="682"/>
      <c r="AB24" s="682"/>
      <c r="AC24" s="682"/>
      <c r="AD24" s="683" t="s">
        <v>236</v>
      </c>
      <c r="AE24" s="683"/>
      <c r="AF24" s="683"/>
      <c r="AG24" s="683"/>
      <c r="AH24" s="683"/>
      <c r="AI24" s="683"/>
      <c r="AJ24" s="683"/>
      <c r="AK24" s="683"/>
      <c r="AL24" s="684" t="s">
        <v>230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40186801</v>
      </c>
      <c r="CS24" s="669"/>
      <c r="CT24" s="669"/>
      <c r="CU24" s="669"/>
      <c r="CV24" s="669"/>
      <c r="CW24" s="669"/>
      <c r="CX24" s="669"/>
      <c r="CY24" s="670"/>
      <c r="CZ24" s="673">
        <v>51.7</v>
      </c>
      <c r="DA24" s="674"/>
      <c r="DB24" s="674"/>
      <c r="DC24" s="693"/>
      <c r="DD24" s="714">
        <v>26654740</v>
      </c>
      <c r="DE24" s="669"/>
      <c r="DF24" s="669"/>
      <c r="DG24" s="669"/>
      <c r="DH24" s="669"/>
      <c r="DI24" s="669"/>
      <c r="DJ24" s="669"/>
      <c r="DK24" s="670"/>
      <c r="DL24" s="714">
        <v>25920712</v>
      </c>
      <c r="DM24" s="669"/>
      <c r="DN24" s="669"/>
      <c r="DO24" s="669"/>
      <c r="DP24" s="669"/>
      <c r="DQ24" s="669"/>
      <c r="DR24" s="669"/>
      <c r="DS24" s="669"/>
      <c r="DT24" s="669"/>
      <c r="DU24" s="669"/>
      <c r="DV24" s="670"/>
      <c r="DW24" s="673">
        <v>54.9</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1091882</v>
      </c>
      <c r="S25" s="680"/>
      <c r="T25" s="680"/>
      <c r="U25" s="680"/>
      <c r="V25" s="680"/>
      <c r="W25" s="680"/>
      <c r="X25" s="680"/>
      <c r="Y25" s="681"/>
      <c r="Z25" s="682">
        <v>1.4</v>
      </c>
      <c r="AA25" s="682"/>
      <c r="AB25" s="682"/>
      <c r="AC25" s="682"/>
      <c r="AD25" s="683">
        <v>90134</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230</v>
      </c>
      <c r="BP25" s="682"/>
      <c r="BQ25" s="682"/>
      <c r="BR25" s="682"/>
      <c r="BS25" s="688" t="s">
        <v>236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11215636</v>
      </c>
      <c r="CS25" s="703"/>
      <c r="CT25" s="703"/>
      <c r="CU25" s="703"/>
      <c r="CV25" s="703"/>
      <c r="CW25" s="703"/>
      <c r="CX25" s="703"/>
      <c r="CY25" s="704"/>
      <c r="CZ25" s="684">
        <v>14.4</v>
      </c>
      <c r="DA25" s="715"/>
      <c r="DB25" s="715"/>
      <c r="DC25" s="717"/>
      <c r="DD25" s="688">
        <v>10460008</v>
      </c>
      <c r="DE25" s="703"/>
      <c r="DF25" s="703"/>
      <c r="DG25" s="703"/>
      <c r="DH25" s="703"/>
      <c r="DI25" s="703"/>
      <c r="DJ25" s="703"/>
      <c r="DK25" s="704"/>
      <c r="DL25" s="688">
        <v>10323174</v>
      </c>
      <c r="DM25" s="703"/>
      <c r="DN25" s="703"/>
      <c r="DO25" s="703"/>
      <c r="DP25" s="703"/>
      <c r="DQ25" s="703"/>
      <c r="DR25" s="703"/>
      <c r="DS25" s="703"/>
      <c r="DT25" s="703"/>
      <c r="DU25" s="703"/>
      <c r="DV25" s="704"/>
      <c r="DW25" s="684">
        <v>21.9</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914671</v>
      </c>
      <c r="S26" s="680"/>
      <c r="T26" s="680"/>
      <c r="U26" s="680"/>
      <c r="V26" s="680"/>
      <c r="W26" s="680"/>
      <c r="X26" s="680"/>
      <c r="Y26" s="681"/>
      <c r="Z26" s="682">
        <v>1.2</v>
      </c>
      <c r="AA26" s="682"/>
      <c r="AB26" s="682"/>
      <c r="AC26" s="682"/>
      <c r="AD26" s="683">
        <v>38</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261</v>
      </c>
      <c r="BH26" s="680"/>
      <c r="BI26" s="680"/>
      <c r="BJ26" s="680"/>
      <c r="BK26" s="680"/>
      <c r="BL26" s="680"/>
      <c r="BM26" s="680"/>
      <c r="BN26" s="681"/>
      <c r="BO26" s="682" t="s">
        <v>236</v>
      </c>
      <c r="BP26" s="682"/>
      <c r="BQ26" s="682"/>
      <c r="BR26" s="682"/>
      <c r="BS26" s="688" t="s">
        <v>230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7389002</v>
      </c>
      <c r="CS26" s="680"/>
      <c r="CT26" s="680"/>
      <c r="CU26" s="680"/>
      <c r="CV26" s="680"/>
      <c r="CW26" s="680"/>
      <c r="CX26" s="680"/>
      <c r="CY26" s="681"/>
      <c r="CZ26" s="684">
        <v>9.5</v>
      </c>
      <c r="DA26" s="715"/>
      <c r="DB26" s="715"/>
      <c r="DC26" s="717"/>
      <c r="DD26" s="688">
        <v>6792672</v>
      </c>
      <c r="DE26" s="680"/>
      <c r="DF26" s="680"/>
      <c r="DG26" s="680"/>
      <c r="DH26" s="680"/>
      <c r="DI26" s="680"/>
      <c r="DJ26" s="680"/>
      <c r="DK26" s="681"/>
      <c r="DL26" s="688" t="s">
        <v>236</v>
      </c>
      <c r="DM26" s="680"/>
      <c r="DN26" s="680"/>
      <c r="DO26" s="680"/>
      <c r="DP26" s="680"/>
      <c r="DQ26" s="680"/>
      <c r="DR26" s="680"/>
      <c r="DS26" s="680"/>
      <c r="DT26" s="680"/>
      <c r="DU26" s="680"/>
      <c r="DV26" s="681"/>
      <c r="DW26" s="684" t="s">
        <v>230</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9886047</v>
      </c>
      <c r="S27" s="680"/>
      <c r="T27" s="680"/>
      <c r="U27" s="680"/>
      <c r="V27" s="680"/>
      <c r="W27" s="680"/>
      <c r="X27" s="680"/>
      <c r="Y27" s="681"/>
      <c r="Z27" s="682">
        <v>12.5</v>
      </c>
      <c r="AA27" s="682"/>
      <c r="AB27" s="682"/>
      <c r="AC27" s="682"/>
      <c r="AD27" s="683" t="s">
        <v>261</v>
      </c>
      <c r="AE27" s="683"/>
      <c r="AF27" s="683"/>
      <c r="AG27" s="683"/>
      <c r="AH27" s="683"/>
      <c r="AI27" s="683"/>
      <c r="AJ27" s="683"/>
      <c r="AK27" s="683"/>
      <c r="AL27" s="684" t="s">
        <v>261</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22333442</v>
      </c>
      <c r="BH27" s="680"/>
      <c r="BI27" s="680"/>
      <c r="BJ27" s="680"/>
      <c r="BK27" s="680"/>
      <c r="BL27" s="680"/>
      <c r="BM27" s="680"/>
      <c r="BN27" s="681"/>
      <c r="BO27" s="682">
        <v>100</v>
      </c>
      <c r="BP27" s="682"/>
      <c r="BQ27" s="682"/>
      <c r="BR27" s="682"/>
      <c r="BS27" s="688">
        <v>1141444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17025693</v>
      </c>
      <c r="CS27" s="703"/>
      <c r="CT27" s="703"/>
      <c r="CU27" s="703"/>
      <c r="CV27" s="703"/>
      <c r="CW27" s="703"/>
      <c r="CX27" s="703"/>
      <c r="CY27" s="704"/>
      <c r="CZ27" s="684">
        <v>21.9</v>
      </c>
      <c r="DA27" s="715"/>
      <c r="DB27" s="715"/>
      <c r="DC27" s="717"/>
      <c r="DD27" s="688">
        <v>4524024</v>
      </c>
      <c r="DE27" s="703"/>
      <c r="DF27" s="703"/>
      <c r="DG27" s="703"/>
      <c r="DH27" s="703"/>
      <c r="DI27" s="703"/>
      <c r="DJ27" s="703"/>
      <c r="DK27" s="704"/>
      <c r="DL27" s="688">
        <v>4524024</v>
      </c>
      <c r="DM27" s="703"/>
      <c r="DN27" s="703"/>
      <c r="DO27" s="703"/>
      <c r="DP27" s="703"/>
      <c r="DQ27" s="703"/>
      <c r="DR27" s="703"/>
      <c r="DS27" s="703"/>
      <c r="DT27" s="703"/>
      <c r="DU27" s="703"/>
      <c r="DV27" s="704"/>
      <c r="DW27" s="684">
        <v>9.6</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v>1226</v>
      </c>
      <c r="S28" s="680"/>
      <c r="T28" s="680"/>
      <c r="U28" s="680"/>
      <c r="V28" s="680"/>
      <c r="W28" s="680"/>
      <c r="X28" s="680"/>
      <c r="Y28" s="681"/>
      <c r="Z28" s="682">
        <v>0</v>
      </c>
      <c r="AA28" s="682"/>
      <c r="AB28" s="682"/>
      <c r="AC28" s="682"/>
      <c r="AD28" s="683">
        <v>1226</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11945472</v>
      </c>
      <c r="CS28" s="680"/>
      <c r="CT28" s="680"/>
      <c r="CU28" s="680"/>
      <c r="CV28" s="680"/>
      <c r="CW28" s="680"/>
      <c r="CX28" s="680"/>
      <c r="CY28" s="681"/>
      <c r="CZ28" s="684">
        <v>15.4</v>
      </c>
      <c r="DA28" s="715"/>
      <c r="DB28" s="715"/>
      <c r="DC28" s="717"/>
      <c r="DD28" s="688">
        <v>11670708</v>
      </c>
      <c r="DE28" s="680"/>
      <c r="DF28" s="680"/>
      <c r="DG28" s="680"/>
      <c r="DH28" s="680"/>
      <c r="DI28" s="680"/>
      <c r="DJ28" s="680"/>
      <c r="DK28" s="681"/>
      <c r="DL28" s="688">
        <v>11073514</v>
      </c>
      <c r="DM28" s="680"/>
      <c r="DN28" s="680"/>
      <c r="DO28" s="680"/>
      <c r="DP28" s="680"/>
      <c r="DQ28" s="680"/>
      <c r="DR28" s="680"/>
      <c r="DS28" s="680"/>
      <c r="DT28" s="680"/>
      <c r="DU28" s="680"/>
      <c r="DV28" s="681"/>
      <c r="DW28" s="684">
        <v>23.5</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6201630</v>
      </c>
      <c r="S29" s="680"/>
      <c r="T29" s="680"/>
      <c r="U29" s="680"/>
      <c r="V29" s="680"/>
      <c r="W29" s="680"/>
      <c r="X29" s="680"/>
      <c r="Y29" s="681"/>
      <c r="Z29" s="682">
        <v>7.8</v>
      </c>
      <c r="AA29" s="682"/>
      <c r="AB29" s="682"/>
      <c r="AC29" s="682"/>
      <c r="AD29" s="683" t="s">
        <v>236</v>
      </c>
      <c r="AE29" s="683"/>
      <c r="AF29" s="683"/>
      <c r="AG29" s="683"/>
      <c r="AH29" s="683"/>
      <c r="AI29" s="683"/>
      <c r="AJ29" s="683"/>
      <c r="AK29" s="683"/>
      <c r="AL29" s="684" t="s">
        <v>261</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11945119</v>
      </c>
      <c r="CS29" s="703"/>
      <c r="CT29" s="703"/>
      <c r="CU29" s="703"/>
      <c r="CV29" s="703"/>
      <c r="CW29" s="703"/>
      <c r="CX29" s="703"/>
      <c r="CY29" s="704"/>
      <c r="CZ29" s="684">
        <v>15.4</v>
      </c>
      <c r="DA29" s="715"/>
      <c r="DB29" s="715"/>
      <c r="DC29" s="717"/>
      <c r="DD29" s="688">
        <v>11670355</v>
      </c>
      <c r="DE29" s="703"/>
      <c r="DF29" s="703"/>
      <c r="DG29" s="703"/>
      <c r="DH29" s="703"/>
      <c r="DI29" s="703"/>
      <c r="DJ29" s="703"/>
      <c r="DK29" s="704"/>
      <c r="DL29" s="688">
        <v>11073161</v>
      </c>
      <c r="DM29" s="703"/>
      <c r="DN29" s="703"/>
      <c r="DO29" s="703"/>
      <c r="DP29" s="703"/>
      <c r="DQ29" s="703"/>
      <c r="DR29" s="703"/>
      <c r="DS29" s="703"/>
      <c r="DT29" s="703"/>
      <c r="DU29" s="703"/>
      <c r="DV29" s="704"/>
      <c r="DW29" s="684">
        <v>23.5</v>
      </c>
      <c r="DX29" s="715"/>
      <c r="DY29" s="715"/>
      <c r="DZ29" s="715"/>
      <c r="EA29" s="715"/>
      <c r="EB29" s="715"/>
      <c r="EC29" s="716"/>
    </row>
    <row r="30" spans="2:133" ht="11.25" customHeight="1" x14ac:dyDescent="0.15">
      <c r="B30" s="676" t="s">
        <v>306</v>
      </c>
      <c r="C30" s="677"/>
      <c r="D30" s="677"/>
      <c r="E30" s="677"/>
      <c r="F30" s="677"/>
      <c r="G30" s="677"/>
      <c r="H30" s="677"/>
      <c r="I30" s="677"/>
      <c r="J30" s="677"/>
      <c r="K30" s="677"/>
      <c r="L30" s="677"/>
      <c r="M30" s="677"/>
      <c r="N30" s="677"/>
      <c r="O30" s="677"/>
      <c r="P30" s="677"/>
      <c r="Q30" s="678"/>
      <c r="R30" s="679">
        <v>222529</v>
      </c>
      <c r="S30" s="680"/>
      <c r="T30" s="680"/>
      <c r="U30" s="680"/>
      <c r="V30" s="680"/>
      <c r="W30" s="680"/>
      <c r="X30" s="680"/>
      <c r="Y30" s="681"/>
      <c r="Z30" s="682">
        <v>0.3</v>
      </c>
      <c r="AA30" s="682"/>
      <c r="AB30" s="682"/>
      <c r="AC30" s="682"/>
      <c r="AD30" s="683">
        <v>21550</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99.3</v>
      </c>
      <c r="BH30" s="740"/>
      <c r="BI30" s="740"/>
      <c r="BJ30" s="740"/>
      <c r="BK30" s="740"/>
      <c r="BL30" s="740"/>
      <c r="BM30" s="674">
        <v>98.1</v>
      </c>
      <c r="BN30" s="740"/>
      <c r="BO30" s="740"/>
      <c r="BP30" s="740"/>
      <c r="BQ30" s="741"/>
      <c r="BR30" s="739">
        <v>99.3</v>
      </c>
      <c r="BS30" s="740"/>
      <c r="BT30" s="740"/>
      <c r="BU30" s="740"/>
      <c r="BV30" s="740"/>
      <c r="BW30" s="740"/>
      <c r="BX30" s="674">
        <v>97.7</v>
      </c>
      <c r="BY30" s="740"/>
      <c r="BZ30" s="740"/>
      <c r="CA30" s="740"/>
      <c r="CB30" s="741"/>
      <c r="CD30" s="744"/>
      <c r="CE30" s="745"/>
      <c r="CF30" s="694" t="s">
        <v>309</v>
      </c>
      <c r="CG30" s="695"/>
      <c r="CH30" s="695"/>
      <c r="CI30" s="695"/>
      <c r="CJ30" s="695"/>
      <c r="CK30" s="695"/>
      <c r="CL30" s="695"/>
      <c r="CM30" s="695"/>
      <c r="CN30" s="695"/>
      <c r="CO30" s="695"/>
      <c r="CP30" s="695"/>
      <c r="CQ30" s="696"/>
      <c r="CR30" s="679">
        <v>11194251</v>
      </c>
      <c r="CS30" s="680"/>
      <c r="CT30" s="680"/>
      <c r="CU30" s="680"/>
      <c r="CV30" s="680"/>
      <c r="CW30" s="680"/>
      <c r="CX30" s="680"/>
      <c r="CY30" s="681"/>
      <c r="CZ30" s="684">
        <v>14.4</v>
      </c>
      <c r="DA30" s="715"/>
      <c r="DB30" s="715"/>
      <c r="DC30" s="717"/>
      <c r="DD30" s="688">
        <v>10920811</v>
      </c>
      <c r="DE30" s="680"/>
      <c r="DF30" s="680"/>
      <c r="DG30" s="680"/>
      <c r="DH30" s="680"/>
      <c r="DI30" s="680"/>
      <c r="DJ30" s="680"/>
      <c r="DK30" s="681"/>
      <c r="DL30" s="688">
        <v>10323646</v>
      </c>
      <c r="DM30" s="680"/>
      <c r="DN30" s="680"/>
      <c r="DO30" s="680"/>
      <c r="DP30" s="680"/>
      <c r="DQ30" s="680"/>
      <c r="DR30" s="680"/>
      <c r="DS30" s="680"/>
      <c r="DT30" s="680"/>
      <c r="DU30" s="680"/>
      <c r="DV30" s="681"/>
      <c r="DW30" s="684">
        <v>21.9</v>
      </c>
      <c r="DX30" s="715"/>
      <c r="DY30" s="715"/>
      <c r="DZ30" s="715"/>
      <c r="EA30" s="715"/>
      <c r="EB30" s="715"/>
      <c r="EC30" s="716"/>
    </row>
    <row r="31" spans="2:133" ht="11.25" customHeight="1" x14ac:dyDescent="0.15">
      <c r="B31" s="676" t="s">
        <v>310</v>
      </c>
      <c r="C31" s="677"/>
      <c r="D31" s="677"/>
      <c r="E31" s="677"/>
      <c r="F31" s="677"/>
      <c r="G31" s="677"/>
      <c r="H31" s="677"/>
      <c r="I31" s="677"/>
      <c r="J31" s="677"/>
      <c r="K31" s="677"/>
      <c r="L31" s="677"/>
      <c r="M31" s="677"/>
      <c r="N31" s="677"/>
      <c r="O31" s="677"/>
      <c r="P31" s="677"/>
      <c r="Q31" s="678"/>
      <c r="R31" s="679">
        <v>400509</v>
      </c>
      <c r="S31" s="680"/>
      <c r="T31" s="680"/>
      <c r="U31" s="680"/>
      <c r="V31" s="680"/>
      <c r="W31" s="680"/>
      <c r="X31" s="680"/>
      <c r="Y31" s="681"/>
      <c r="Z31" s="682">
        <v>0.5</v>
      </c>
      <c r="AA31" s="682"/>
      <c r="AB31" s="682"/>
      <c r="AC31" s="682"/>
      <c r="AD31" s="683" t="s">
        <v>236</v>
      </c>
      <c r="AE31" s="683"/>
      <c r="AF31" s="683"/>
      <c r="AG31" s="683"/>
      <c r="AH31" s="683"/>
      <c r="AI31" s="683"/>
      <c r="AJ31" s="683"/>
      <c r="AK31" s="683"/>
      <c r="AL31" s="684" t="s">
        <v>230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99.3</v>
      </c>
      <c r="BH31" s="703"/>
      <c r="BI31" s="703"/>
      <c r="BJ31" s="703"/>
      <c r="BK31" s="703"/>
      <c r="BL31" s="703"/>
      <c r="BM31" s="685">
        <v>98.3</v>
      </c>
      <c r="BN31" s="737"/>
      <c r="BO31" s="737"/>
      <c r="BP31" s="737"/>
      <c r="BQ31" s="738"/>
      <c r="BR31" s="736">
        <v>99.3</v>
      </c>
      <c r="BS31" s="703"/>
      <c r="BT31" s="703"/>
      <c r="BU31" s="703"/>
      <c r="BV31" s="703"/>
      <c r="BW31" s="703"/>
      <c r="BX31" s="685">
        <v>98.2</v>
      </c>
      <c r="BY31" s="737"/>
      <c r="BZ31" s="737"/>
      <c r="CA31" s="737"/>
      <c r="CB31" s="738"/>
      <c r="CD31" s="744"/>
      <c r="CE31" s="745"/>
      <c r="CF31" s="694" t="s">
        <v>313</v>
      </c>
      <c r="CG31" s="695"/>
      <c r="CH31" s="695"/>
      <c r="CI31" s="695"/>
      <c r="CJ31" s="695"/>
      <c r="CK31" s="695"/>
      <c r="CL31" s="695"/>
      <c r="CM31" s="695"/>
      <c r="CN31" s="695"/>
      <c r="CO31" s="695"/>
      <c r="CP31" s="695"/>
      <c r="CQ31" s="696"/>
      <c r="CR31" s="679">
        <v>750868</v>
      </c>
      <c r="CS31" s="703"/>
      <c r="CT31" s="703"/>
      <c r="CU31" s="703"/>
      <c r="CV31" s="703"/>
      <c r="CW31" s="703"/>
      <c r="CX31" s="703"/>
      <c r="CY31" s="704"/>
      <c r="CZ31" s="684">
        <v>1</v>
      </c>
      <c r="DA31" s="715"/>
      <c r="DB31" s="715"/>
      <c r="DC31" s="717"/>
      <c r="DD31" s="688">
        <v>749544</v>
      </c>
      <c r="DE31" s="703"/>
      <c r="DF31" s="703"/>
      <c r="DG31" s="703"/>
      <c r="DH31" s="703"/>
      <c r="DI31" s="703"/>
      <c r="DJ31" s="703"/>
      <c r="DK31" s="704"/>
      <c r="DL31" s="688">
        <v>749515</v>
      </c>
      <c r="DM31" s="703"/>
      <c r="DN31" s="703"/>
      <c r="DO31" s="703"/>
      <c r="DP31" s="703"/>
      <c r="DQ31" s="703"/>
      <c r="DR31" s="703"/>
      <c r="DS31" s="703"/>
      <c r="DT31" s="703"/>
      <c r="DU31" s="703"/>
      <c r="DV31" s="704"/>
      <c r="DW31" s="684">
        <v>1.6</v>
      </c>
      <c r="DX31" s="715"/>
      <c r="DY31" s="715"/>
      <c r="DZ31" s="715"/>
      <c r="EA31" s="715"/>
      <c r="EB31" s="715"/>
      <c r="EC31" s="716"/>
    </row>
    <row r="32" spans="2:133" ht="11.25" customHeight="1" x14ac:dyDescent="0.15">
      <c r="B32" s="676" t="s">
        <v>314</v>
      </c>
      <c r="C32" s="677"/>
      <c r="D32" s="677"/>
      <c r="E32" s="677"/>
      <c r="F32" s="677"/>
      <c r="G32" s="677"/>
      <c r="H32" s="677"/>
      <c r="I32" s="677"/>
      <c r="J32" s="677"/>
      <c r="K32" s="677"/>
      <c r="L32" s="677"/>
      <c r="M32" s="677"/>
      <c r="N32" s="677"/>
      <c r="O32" s="677"/>
      <c r="P32" s="677"/>
      <c r="Q32" s="678"/>
      <c r="R32" s="679">
        <v>1197461</v>
      </c>
      <c r="S32" s="680"/>
      <c r="T32" s="680"/>
      <c r="U32" s="680"/>
      <c r="V32" s="680"/>
      <c r="W32" s="680"/>
      <c r="X32" s="680"/>
      <c r="Y32" s="681"/>
      <c r="Z32" s="682">
        <v>1.5</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99.3</v>
      </c>
      <c r="BH32" s="749"/>
      <c r="BI32" s="749"/>
      <c r="BJ32" s="749"/>
      <c r="BK32" s="749"/>
      <c r="BL32" s="749"/>
      <c r="BM32" s="750">
        <v>97.7</v>
      </c>
      <c r="BN32" s="749"/>
      <c r="BO32" s="749"/>
      <c r="BP32" s="749"/>
      <c r="BQ32" s="751"/>
      <c r="BR32" s="748">
        <v>99.2</v>
      </c>
      <c r="BS32" s="749"/>
      <c r="BT32" s="749"/>
      <c r="BU32" s="749"/>
      <c r="BV32" s="749"/>
      <c r="BW32" s="749"/>
      <c r="BX32" s="750">
        <v>97</v>
      </c>
      <c r="BY32" s="749"/>
      <c r="BZ32" s="749"/>
      <c r="CA32" s="749"/>
      <c r="CB32" s="751"/>
      <c r="CD32" s="746"/>
      <c r="CE32" s="747"/>
      <c r="CF32" s="694" t="s">
        <v>316</v>
      </c>
      <c r="CG32" s="695"/>
      <c r="CH32" s="695"/>
      <c r="CI32" s="695"/>
      <c r="CJ32" s="695"/>
      <c r="CK32" s="695"/>
      <c r="CL32" s="695"/>
      <c r="CM32" s="695"/>
      <c r="CN32" s="695"/>
      <c r="CO32" s="695"/>
      <c r="CP32" s="695"/>
      <c r="CQ32" s="696"/>
      <c r="CR32" s="679">
        <v>353</v>
      </c>
      <c r="CS32" s="680"/>
      <c r="CT32" s="680"/>
      <c r="CU32" s="680"/>
      <c r="CV32" s="680"/>
      <c r="CW32" s="680"/>
      <c r="CX32" s="680"/>
      <c r="CY32" s="681"/>
      <c r="CZ32" s="684">
        <v>0</v>
      </c>
      <c r="DA32" s="715"/>
      <c r="DB32" s="715"/>
      <c r="DC32" s="717"/>
      <c r="DD32" s="688">
        <v>353</v>
      </c>
      <c r="DE32" s="680"/>
      <c r="DF32" s="680"/>
      <c r="DG32" s="680"/>
      <c r="DH32" s="680"/>
      <c r="DI32" s="680"/>
      <c r="DJ32" s="680"/>
      <c r="DK32" s="681"/>
      <c r="DL32" s="688">
        <v>353</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317</v>
      </c>
      <c r="C33" s="677"/>
      <c r="D33" s="677"/>
      <c r="E33" s="677"/>
      <c r="F33" s="677"/>
      <c r="G33" s="677"/>
      <c r="H33" s="677"/>
      <c r="I33" s="677"/>
      <c r="J33" s="677"/>
      <c r="K33" s="677"/>
      <c r="L33" s="677"/>
      <c r="M33" s="677"/>
      <c r="N33" s="677"/>
      <c r="O33" s="677"/>
      <c r="P33" s="677"/>
      <c r="Q33" s="678"/>
      <c r="R33" s="679">
        <v>1394201</v>
      </c>
      <c r="S33" s="680"/>
      <c r="T33" s="680"/>
      <c r="U33" s="680"/>
      <c r="V33" s="680"/>
      <c r="W33" s="680"/>
      <c r="X33" s="680"/>
      <c r="Y33" s="681"/>
      <c r="Z33" s="682">
        <v>1.8</v>
      </c>
      <c r="AA33" s="682"/>
      <c r="AB33" s="682"/>
      <c r="AC33" s="682"/>
      <c r="AD33" s="683" t="s">
        <v>261</v>
      </c>
      <c r="AE33" s="683"/>
      <c r="AF33" s="683"/>
      <c r="AG33" s="683"/>
      <c r="AH33" s="683"/>
      <c r="AI33" s="683"/>
      <c r="AJ33" s="683"/>
      <c r="AK33" s="683"/>
      <c r="AL33" s="684" t="s">
        <v>261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28400046</v>
      </c>
      <c r="CS33" s="703"/>
      <c r="CT33" s="703"/>
      <c r="CU33" s="703"/>
      <c r="CV33" s="703"/>
      <c r="CW33" s="703"/>
      <c r="CX33" s="703"/>
      <c r="CY33" s="704"/>
      <c r="CZ33" s="684">
        <v>36.5</v>
      </c>
      <c r="DA33" s="715"/>
      <c r="DB33" s="715"/>
      <c r="DC33" s="717"/>
      <c r="DD33" s="688">
        <v>21525582</v>
      </c>
      <c r="DE33" s="703"/>
      <c r="DF33" s="703"/>
      <c r="DG33" s="703"/>
      <c r="DH33" s="703"/>
      <c r="DI33" s="703"/>
      <c r="DJ33" s="703"/>
      <c r="DK33" s="704"/>
      <c r="DL33" s="688">
        <v>15730017</v>
      </c>
      <c r="DM33" s="703"/>
      <c r="DN33" s="703"/>
      <c r="DO33" s="703"/>
      <c r="DP33" s="703"/>
      <c r="DQ33" s="703"/>
      <c r="DR33" s="703"/>
      <c r="DS33" s="703"/>
      <c r="DT33" s="703"/>
      <c r="DU33" s="703"/>
      <c r="DV33" s="704"/>
      <c r="DW33" s="684">
        <v>33.299999999999997</v>
      </c>
      <c r="DX33" s="715"/>
      <c r="DY33" s="715"/>
      <c r="DZ33" s="715"/>
      <c r="EA33" s="715"/>
      <c r="EB33" s="715"/>
      <c r="EC33" s="716"/>
    </row>
    <row r="34" spans="2:133" ht="11.25" customHeight="1" x14ac:dyDescent="0.15">
      <c r="B34" s="676" t="s">
        <v>319</v>
      </c>
      <c r="C34" s="677"/>
      <c r="D34" s="677"/>
      <c r="E34" s="677"/>
      <c r="F34" s="677"/>
      <c r="G34" s="677"/>
      <c r="H34" s="677"/>
      <c r="I34" s="677"/>
      <c r="J34" s="677"/>
      <c r="K34" s="677"/>
      <c r="L34" s="677"/>
      <c r="M34" s="677"/>
      <c r="N34" s="677"/>
      <c r="O34" s="677"/>
      <c r="P34" s="677"/>
      <c r="Q34" s="678"/>
      <c r="R34" s="679">
        <v>1759156</v>
      </c>
      <c r="S34" s="680"/>
      <c r="T34" s="680"/>
      <c r="U34" s="680"/>
      <c r="V34" s="680"/>
      <c r="W34" s="680"/>
      <c r="X34" s="680"/>
      <c r="Y34" s="681"/>
      <c r="Z34" s="682">
        <v>2.2000000000000002</v>
      </c>
      <c r="AA34" s="682"/>
      <c r="AB34" s="682"/>
      <c r="AC34" s="682"/>
      <c r="AD34" s="683">
        <v>19651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10486726</v>
      </c>
      <c r="CS34" s="680"/>
      <c r="CT34" s="680"/>
      <c r="CU34" s="680"/>
      <c r="CV34" s="680"/>
      <c r="CW34" s="680"/>
      <c r="CX34" s="680"/>
      <c r="CY34" s="681"/>
      <c r="CZ34" s="684">
        <v>13.5</v>
      </c>
      <c r="DA34" s="715"/>
      <c r="DB34" s="715"/>
      <c r="DC34" s="717"/>
      <c r="DD34" s="688">
        <v>7332339</v>
      </c>
      <c r="DE34" s="680"/>
      <c r="DF34" s="680"/>
      <c r="DG34" s="680"/>
      <c r="DH34" s="680"/>
      <c r="DI34" s="680"/>
      <c r="DJ34" s="680"/>
      <c r="DK34" s="681"/>
      <c r="DL34" s="688">
        <v>6188239</v>
      </c>
      <c r="DM34" s="680"/>
      <c r="DN34" s="680"/>
      <c r="DO34" s="680"/>
      <c r="DP34" s="680"/>
      <c r="DQ34" s="680"/>
      <c r="DR34" s="680"/>
      <c r="DS34" s="680"/>
      <c r="DT34" s="680"/>
      <c r="DU34" s="680"/>
      <c r="DV34" s="681"/>
      <c r="DW34" s="684">
        <v>13.1</v>
      </c>
      <c r="DX34" s="715"/>
      <c r="DY34" s="715"/>
      <c r="DZ34" s="715"/>
      <c r="EA34" s="715"/>
      <c r="EB34" s="715"/>
      <c r="EC34" s="716"/>
    </row>
    <row r="35" spans="2:133" ht="11.25" customHeight="1" x14ac:dyDescent="0.15">
      <c r="B35" s="676" t="s">
        <v>323</v>
      </c>
      <c r="C35" s="677"/>
      <c r="D35" s="677"/>
      <c r="E35" s="677"/>
      <c r="F35" s="677"/>
      <c r="G35" s="677"/>
      <c r="H35" s="677"/>
      <c r="I35" s="677"/>
      <c r="J35" s="677"/>
      <c r="K35" s="677"/>
      <c r="L35" s="677"/>
      <c r="M35" s="677"/>
      <c r="N35" s="677"/>
      <c r="O35" s="677"/>
      <c r="P35" s="677"/>
      <c r="Q35" s="678"/>
      <c r="R35" s="679">
        <v>7330100</v>
      </c>
      <c r="S35" s="680"/>
      <c r="T35" s="680"/>
      <c r="U35" s="680"/>
      <c r="V35" s="680"/>
      <c r="W35" s="680"/>
      <c r="X35" s="680"/>
      <c r="Y35" s="681"/>
      <c r="Z35" s="682">
        <v>9.3000000000000007</v>
      </c>
      <c r="AA35" s="682"/>
      <c r="AB35" s="682"/>
      <c r="AC35" s="682"/>
      <c r="AD35" s="683" t="s">
        <v>261</v>
      </c>
      <c r="AE35" s="683"/>
      <c r="AF35" s="683"/>
      <c r="AG35" s="683"/>
      <c r="AH35" s="683"/>
      <c r="AI35" s="683"/>
      <c r="AJ35" s="683"/>
      <c r="AK35" s="683"/>
      <c r="AL35" s="684" t="s">
        <v>261</v>
      </c>
      <c r="AM35" s="685"/>
      <c r="AN35" s="685"/>
      <c r="AO35" s="686"/>
      <c r="AP35" s="234"/>
      <c r="AQ35" s="752" t="s">
        <v>324</v>
      </c>
      <c r="AR35" s="753"/>
      <c r="AS35" s="753"/>
      <c r="AT35" s="753"/>
      <c r="AU35" s="753"/>
      <c r="AV35" s="753"/>
      <c r="AW35" s="753"/>
      <c r="AX35" s="753"/>
      <c r="AY35" s="754"/>
      <c r="AZ35" s="668">
        <v>11176214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768669</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525560</v>
      </c>
      <c r="CS35" s="703"/>
      <c r="CT35" s="703"/>
      <c r="CU35" s="703"/>
      <c r="CV35" s="703"/>
      <c r="CW35" s="703"/>
      <c r="CX35" s="703"/>
      <c r="CY35" s="704"/>
      <c r="CZ35" s="684">
        <v>0.7</v>
      </c>
      <c r="DA35" s="715"/>
      <c r="DB35" s="715"/>
      <c r="DC35" s="717"/>
      <c r="DD35" s="688">
        <v>491683</v>
      </c>
      <c r="DE35" s="703"/>
      <c r="DF35" s="703"/>
      <c r="DG35" s="703"/>
      <c r="DH35" s="703"/>
      <c r="DI35" s="703"/>
      <c r="DJ35" s="703"/>
      <c r="DK35" s="704"/>
      <c r="DL35" s="688">
        <v>491683</v>
      </c>
      <c r="DM35" s="703"/>
      <c r="DN35" s="703"/>
      <c r="DO35" s="703"/>
      <c r="DP35" s="703"/>
      <c r="DQ35" s="703"/>
      <c r="DR35" s="703"/>
      <c r="DS35" s="703"/>
      <c r="DT35" s="703"/>
      <c r="DU35" s="703"/>
      <c r="DV35" s="704"/>
      <c r="DW35" s="684">
        <v>1</v>
      </c>
      <c r="DX35" s="715"/>
      <c r="DY35" s="715"/>
      <c r="DZ35" s="715"/>
      <c r="EA35" s="715"/>
      <c r="EB35" s="715"/>
      <c r="EC35" s="716"/>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236</v>
      </c>
      <c r="AA36" s="682"/>
      <c r="AB36" s="682"/>
      <c r="AC36" s="682"/>
      <c r="AD36" s="683" t="s">
        <v>230</v>
      </c>
      <c r="AE36" s="683"/>
      <c r="AF36" s="683"/>
      <c r="AG36" s="683"/>
      <c r="AH36" s="683"/>
      <c r="AI36" s="683"/>
      <c r="AJ36" s="683"/>
      <c r="AK36" s="683"/>
      <c r="AL36" s="684" t="s">
        <v>236</v>
      </c>
      <c r="AM36" s="685"/>
      <c r="AN36" s="685"/>
      <c r="AO36" s="686"/>
      <c r="AQ36" s="756" t="s">
        <v>328</v>
      </c>
      <c r="AR36" s="757"/>
      <c r="AS36" s="757"/>
      <c r="AT36" s="757"/>
      <c r="AU36" s="757"/>
      <c r="AV36" s="757"/>
      <c r="AW36" s="757"/>
      <c r="AX36" s="757"/>
      <c r="AY36" s="758"/>
      <c r="AZ36" s="679">
        <v>3643930</v>
      </c>
      <c r="BA36" s="680"/>
      <c r="BB36" s="680"/>
      <c r="BC36" s="680"/>
      <c r="BD36" s="703"/>
      <c r="BE36" s="703"/>
      <c r="BF36" s="738"/>
      <c r="BG36" s="694" t="s">
        <v>329</v>
      </c>
      <c r="BH36" s="695"/>
      <c r="BI36" s="695"/>
      <c r="BJ36" s="695"/>
      <c r="BK36" s="695"/>
      <c r="BL36" s="695"/>
      <c r="BM36" s="695"/>
      <c r="BN36" s="695"/>
      <c r="BO36" s="695"/>
      <c r="BP36" s="695"/>
      <c r="BQ36" s="695"/>
      <c r="BR36" s="695"/>
      <c r="BS36" s="695"/>
      <c r="BT36" s="695"/>
      <c r="BU36" s="696"/>
      <c r="BV36" s="679">
        <v>646772</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4927418</v>
      </c>
      <c r="CS36" s="680"/>
      <c r="CT36" s="680"/>
      <c r="CU36" s="680"/>
      <c r="CV36" s="680"/>
      <c r="CW36" s="680"/>
      <c r="CX36" s="680"/>
      <c r="CY36" s="681"/>
      <c r="CZ36" s="684">
        <v>6.3</v>
      </c>
      <c r="DA36" s="715"/>
      <c r="DB36" s="715"/>
      <c r="DC36" s="717"/>
      <c r="DD36" s="688">
        <v>3690332</v>
      </c>
      <c r="DE36" s="680"/>
      <c r="DF36" s="680"/>
      <c r="DG36" s="680"/>
      <c r="DH36" s="680"/>
      <c r="DI36" s="680"/>
      <c r="DJ36" s="680"/>
      <c r="DK36" s="681"/>
      <c r="DL36" s="688">
        <v>1421424</v>
      </c>
      <c r="DM36" s="680"/>
      <c r="DN36" s="680"/>
      <c r="DO36" s="680"/>
      <c r="DP36" s="680"/>
      <c r="DQ36" s="680"/>
      <c r="DR36" s="680"/>
      <c r="DS36" s="680"/>
      <c r="DT36" s="680"/>
      <c r="DU36" s="680"/>
      <c r="DV36" s="681"/>
      <c r="DW36" s="684">
        <v>3</v>
      </c>
      <c r="DX36" s="715"/>
      <c r="DY36" s="715"/>
      <c r="DZ36" s="715"/>
      <c r="EA36" s="715"/>
      <c r="EB36" s="715"/>
      <c r="EC36" s="716"/>
    </row>
    <row r="37" spans="2:133" ht="11.25" customHeight="1" x14ac:dyDescent="0.15">
      <c r="B37" s="676" t="s">
        <v>331</v>
      </c>
      <c r="C37" s="677"/>
      <c r="D37" s="677"/>
      <c r="E37" s="677"/>
      <c r="F37" s="677"/>
      <c r="G37" s="677"/>
      <c r="H37" s="677"/>
      <c r="I37" s="677"/>
      <c r="J37" s="677"/>
      <c r="K37" s="677"/>
      <c r="L37" s="677"/>
      <c r="M37" s="677"/>
      <c r="N37" s="677"/>
      <c r="O37" s="677"/>
      <c r="P37" s="677"/>
      <c r="Q37" s="678"/>
      <c r="R37" s="679">
        <v>2336700</v>
      </c>
      <c r="S37" s="680"/>
      <c r="T37" s="680"/>
      <c r="U37" s="680"/>
      <c r="V37" s="680"/>
      <c r="W37" s="680"/>
      <c r="X37" s="680"/>
      <c r="Y37" s="681"/>
      <c r="Z37" s="682">
        <v>3</v>
      </c>
      <c r="AA37" s="682"/>
      <c r="AB37" s="682"/>
      <c r="AC37" s="682"/>
      <c r="AD37" s="683" t="s">
        <v>236</v>
      </c>
      <c r="AE37" s="683"/>
      <c r="AF37" s="683"/>
      <c r="AG37" s="683"/>
      <c r="AH37" s="683"/>
      <c r="AI37" s="683"/>
      <c r="AJ37" s="683"/>
      <c r="AK37" s="683"/>
      <c r="AL37" s="684" t="s">
        <v>230</v>
      </c>
      <c r="AM37" s="685"/>
      <c r="AN37" s="685"/>
      <c r="AO37" s="686"/>
      <c r="AQ37" s="756" t="s">
        <v>332</v>
      </c>
      <c r="AR37" s="757"/>
      <c r="AS37" s="757"/>
      <c r="AT37" s="757"/>
      <c r="AU37" s="757"/>
      <c r="AV37" s="757"/>
      <c r="AW37" s="757"/>
      <c r="AX37" s="757"/>
      <c r="AY37" s="758"/>
      <c r="AZ37" s="679">
        <v>552579</v>
      </c>
      <c r="BA37" s="680"/>
      <c r="BB37" s="680"/>
      <c r="BC37" s="680"/>
      <c r="BD37" s="703"/>
      <c r="BE37" s="703"/>
      <c r="BF37" s="738"/>
      <c r="BG37" s="694" t="s">
        <v>333</v>
      </c>
      <c r="BH37" s="695"/>
      <c r="BI37" s="695"/>
      <c r="BJ37" s="695"/>
      <c r="BK37" s="695"/>
      <c r="BL37" s="695"/>
      <c r="BM37" s="695"/>
      <c r="BN37" s="695"/>
      <c r="BO37" s="695"/>
      <c r="BP37" s="695"/>
      <c r="BQ37" s="695"/>
      <c r="BR37" s="695"/>
      <c r="BS37" s="695"/>
      <c r="BT37" s="695"/>
      <c r="BU37" s="696"/>
      <c r="BV37" s="679">
        <v>19735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77035</v>
      </c>
      <c r="CS37" s="703"/>
      <c r="CT37" s="703"/>
      <c r="CU37" s="703"/>
      <c r="CV37" s="703"/>
      <c r="CW37" s="703"/>
      <c r="CX37" s="703"/>
      <c r="CY37" s="704"/>
      <c r="CZ37" s="684">
        <v>0.1</v>
      </c>
      <c r="DA37" s="715"/>
      <c r="DB37" s="715"/>
      <c r="DC37" s="717"/>
      <c r="DD37" s="688">
        <v>77035</v>
      </c>
      <c r="DE37" s="703"/>
      <c r="DF37" s="703"/>
      <c r="DG37" s="703"/>
      <c r="DH37" s="703"/>
      <c r="DI37" s="703"/>
      <c r="DJ37" s="703"/>
      <c r="DK37" s="704"/>
      <c r="DL37" s="688">
        <v>45025</v>
      </c>
      <c r="DM37" s="703"/>
      <c r="DN37" s="703"/>
      <c r="DO37" s="703"/>
      <c r="DP37" s="703"/>
      <c r="DQ37" s="703"/>
      <c r="DR37" s="703"/>
      <c r="DS37" s="703"/>
      <c r="DT37" s="703"/>
      <c r="DU37" s="703"/>
      <c r="DV37" s="704"/>
      <c r="DW37" s="684">
        <v>0.1</v>
      </c>
      <c r="DX37" s="715"/>
      <c r="DY37" s="715"/>
      <c r="DZ37" s="715"/>
      <c r="EA37" s="715"/>
      <c r="EB37" s="715"/>
      <c r="EC37" s="716"/>
    </row>
    <row r="38" spans="2:133" ht="11.25" customHeight="1" x14ac:dyDescent="0.15">
      <c r="B38" s="724" t="s">
        <v>335</v>
      </c>
      <c r="C38" s="725"/>
      <c r="D38" s="725"/>
      <c r="E38" s="725"/>
      <c r="F38" s="725"/>
      <c r="G38" s="725"/>
      <c r="H38" s="725"/>
      <c r="I38" s="725"/>
      <c r="J38" s="725"/>
      <c r="K38" s="725"/>
      <c r="L38" s="725"/>
      <c r="M38" s="725"/>
      <c r="N38" s="725"/>
      <c r="O38" s="725"/>
      <c r="P38" s="725"/>
      <c r="Q38" s="726"/>
      <c r="R38" s="759">
        <v>79190622</v>
      </c>
      <c r="S38" s="760"/>
      <c r="T38" s="760"/>
      <c r="U38" s="760"/>
      <c r="V38" s="760"/>
      <c r="W38" s="760"/>
      <c r="X38" s="760"/>
      <c r="Y38" s="761"/>
      <c r="Z38" s="762">
        <v>100</v>
      </c>
      <c r="AA38" s="762"/>
      <c r="AB38" s="762"/>
      <c r="AC38" s="762"/>
      <c r="AD38" s="763">
        <v>44860947</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550383</v>
      </c>
      <c r="BA38" s="680"/>
      <c r="BB38" s="680"/>
      <c r="BC38" s="680"/>
      <c r="BD38" s="703"/>
      <c r="BE38" s="703"/>
      <c r="BF38" s="738"/>
      <c r="BG38" s="694" t="s">
        <v>337</v>
      </c>
      <c r="BH38" s="695"/>
      <c r="BI38" s="695"/>
      <c r="BJ38" s="695"/>
      <c r="BK38" s="695"/>
      <c r="BL38" s="695"/>
      <c r="BM38" s="695"/>
      <c r="BN38" s="695"/>
      <c r="BO38" s="695"/>
      <c r="BP38" s="695"/>
      <c r="BQ38" s="695"/>
      <c r="BR38" s="695"/>
      <c r="BS38" s="695"/>
      <c r="BT38" s="695"/>
      <c r="BU38" s="696"/>
      <c r="BV38" s="679">
        <v>31455</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10053252</v>
      </c>
      <c r="CS38" s="680"/>
      <c r="CT38" s="680"/>
      <c r="CU38" s="680"/>
      <c r="CV38" s="680"/>
      <c r="CW38" s="680"/>
      <c r="CX38" s="680"/>
      <c r="CY38" s="681"/>
      <c r="CZ38" s="684">
        <v>12.9</v>
      </c>
      <c r="DA38" s="715"/>
      <c r="DB38" s="715"/>
      <c r="DC38" s="717"/>
      <c r="DD38" s="688">
        <v>8922485</v>
      </c>
      <c r="DE38" s="680"/>
      <c r="DF38" s="680"/>
      <c r="DG38" s="680"/>
      <c r="DH38" s="680"/>
      <c r="DI38" s="680"/>
      <c r="DJ38" s="680"/>
      <c r="DK38" s="681"/>
      <c r="DL38" s="688">
        <v>7628671</v>
      </c>
      <c r="DM38" s="680"/>
      <c r="DN38" s="680"/>
      <c r="DO38" s="680"/>
      <c r="DP38" s="680"/>
      <c r="DQ38" s="680"/>
      <c r="DR38" s="680"/>
      <c r="DS38" s="680"/>
      <c r="DT38" s="680"/>
      <c r="DU38" s="680"/>
      <c r="DV38" s="681"/>
      <c r="DW38" s="684">
        <v>16.2</v>
      </c>
      <c r="DX38" s="715"/>
      <c r="DY38" s="715"/>
      <c r="DZ38" s="715"/>
      <c r="EA38" s="715"/>
      <c r="EB38" s="715"/>
      <c r="EC38" s="716"/>
    </row>
    <row r="39" spans="2:133" ht="11.25" customHeight="1" x14ac:dyDescent="0.15">
      <c r="AQ39" s="756" t="s">
        <v>339</v>
      </c>
      <c r="AR39" s="757"/>
      <c r="AS39" s="757"/>
      <c r="AT39" s="757"/>
      <c r="AU39" s="757"/>
      <c r="AV39" s="757"/>
      <c r="AW39" s="757"/>
      <c r="AX39" s="757"/>
      <c r="AY39" s="758"/>
      <c r="AZ39" s="679">
        <v>20000</v>
      </c>
      <c r="BA39" s="680"/>
      <c r="BB39" s="680"/>
      <c r="BC39" s="680"/>
      <c r="BD39" s="703"/>
      <c r="BE39" s="703"/>
      <c r="BF39" s="738"/>
      <c r="BG39" s="770" t="s">
        <v>340</v>
      </c>
      <c r="BH39" s="771"/>
      <c r="BI39" s="771"/>
      <c r="BJ39" s="771"/>
      <c r="BK39" s="771"/>
      <c r="BL39" s="235"/>
      <c r="BM39" s="695" t="s">
        <v>341</v>
      </c>
      <c r="BN39" s="695"/>
      <c r="BO39" s="695"/>
      <c r="BP39" s="695"/>
      <c r="BQ39" s="695"/>
      <c r="BR39" s="695"/>
      <c r="BS39" s="695"/>
      <c r="BT39" s="695"/>
      <c r="BU39" s="696"/>
      <c r="BV39" s="679">
        <v>108</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1236490</v>
      </c>
      <c r="CS39" s="703"/>
      <c r="CT39" s="703"/>
      <c r="CU39" s="703"/>
      <c r="CV39" s="703"/>
      <c r="CW39" s="703"/>
      <c r="CX39" s="703"/>
      <c r="CY39" s="704"/>
      <c r="CZ39" s="684">
        <v>1.6</v>
      </c>
      <c r="DA39" s="715"/>
      <c r="DB39" s="715"/>
      <c r="DC39" s="717"/>
      <c r="DD39" s="688">
        <v>660001</v>
      </c>
      <c r="DE39" s="703"/>
      <c r="DF39" s="703"/>
      <c r="DG39" s="703"/>
      <c r="DH39" s="703"/>
      <c r="DI39" s="703"/>
      <c r="DJ39" s="703"/>
      <c r="DK39" s="704"/>
      <c r="DL39" s="688" t="s">
        <v>230</v>
      </c>
      <c r="DM39" s="703"/>
      <c r="DN39" s="703"/>
      <c r="DO39" s="703"/>
      <c r="DP39" s="703"/>
      <c r="DQ39" s="703"/>
      <c r="DR39" s="703"/>
      <c r="DS39" s="703"/>
      <c r="DT39" s="703"/>
      <c r="DU39" s="703"/>
      <c r="DV39" s="704"/>
      <c r="DW39" s="684" t="s">
        <v>230</v>
      </c>
      <c r="DX39" s="715"/>
      <c r="DY39" s="715"/>
      <c r="DZ39" s="715"/>
      <c r="EA39" s="715"/>
      <c r="EB39" s="715"/>
      <c r="EC39" s="716"/>
    </row>
    <row r="40" spans="2:133" ht="11.25" customHeight="1" x14ac:dyDescent="0.15">
      <c r="AQ40" s="756" t="s">
        <v>343</v>
      </c>
      <c r="AR40" s="757"/>
      <c r="AS40" s="757"/>
      <c r="AT40" s="757"/>
      <c r="AU40" s="757"/>
      <c r="AV40" s="757"/>
      <c r="AW40" s="757"/>
      <c r="AX40" s="757"/>
      <c r="AY40" s="758"/>
      <c r="AZ40" s="679">
        <v>1362676</v>
      </c>
      <c r="BA40" s="680"/>
      <c r="BB40" s="680"/>
      <c r="BC40" s="680"/>
      <c r="BD40" s="703"/>
      <c r="BE40" s="703"/>
      <c r="BF40" s="738"/>
      <c r="BG40" s="770"/>
      <c r="BH40" s="771"/>
      <c r="BI40" s="771"/>
      <c r="BJ40" s="771"/>
      <c r="BK40" s="771"/>
      <c r="BL40" s="235"/>
      <c r="BM40" s="695" t="s">
        <v>344</v>
      </c>
      <c r="BN40" s="695"/>
      <c r="BO40" s="695"/>
      <c r="BP40" s="695"/>
      <c r="BQ40" s="695"/>
      <c r="BR40" s="695"/>
      <c r="BS40" s="695"/>
      <c r="BT40" s="695"/>
      <c r="BU40" s="696"/>
      <c r="BV40" s="679" t="s">
        <v>261</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1170600</v>
      </c>
      <c r="CS40" s="680"/>
      <c r="CT40" s="680"/>
      <c r="CU40" s="680"/>
      <c r="CV40" s="680"/>
      <c r="CW40" s="680"/>
      <c r="CX40" s="680"/>
      <c r="CY40" s="681"/>
      <c r="CZ40" s="684">
        <v>1.5</v>
      </c>
      <c r="DA40" s="715"/>
      <c r="DB40" s="715"/>
      <c r="DC40" s="717"/>
      <c r="DD40" s="688">
        <v>428742</v>
      </c>
      <c r="DE40" s="680"/>
      <c r="DF40" s="680"/>
      <c r="DG40" s="680"/>
      <c r="DH40" s="680"/>
      <c r="DI40" s="680"/>
      <c r="DJ40" s="680"/>
      <c r="DK40" s="681"/>
      <c r="DL40" s="688" t="s">
        <v>236</v>
      </c>
      <c r="DM40" s="680"/>
      <c r="DN40" s="680"/>
      <c r="DO40" s="680"/>
      <c r="DP40" s="680"/>
      <c r="DQ40" s="680"/>
      <c r="DR40" s="680"/>
      <c r="DS40" s="680"/>
      <c r="DT40" s="680"/>
      <c r="DU40" s="680"/>
      <c r="DV40" s="681"/>
      <c r="DW40" s="684" t="s">
        <v>230</v>
      </c>
      <c r="DX40" s="715"/>
      <c r="DY40" s="715"/>
      <c r="DZ40" s="715"/>
      <c r="EA40" s="715"/>
      <c r="EB40" s="715"/>
      <c r="EC40" s="716"/>
    </row>
    <row r="41" spans="2:133" ht="11.25" customHeight="1" x14ac:dyDescent="0.15">
      <c r="AQ41" s="766" t="s">
        <v>346</v>
      </c>
      <c r="AR41" s="767"/>
      <c r="AS41" s="767"/>
      <c r="AT41" s="767"/>
      <c r="AU41" s="767"/>
      <c r="AV41" s="767"/>
      <c r="AW41" s="767"/>
      <c r="AX41" s="767"/>
      <c r="AY41" s="768"/>
      <c r="AZ41" s="759">
        <v>5046646</v>
      </c>
      <c r="BA41" s="760"/>
      <c r="BB41" s="760"/>
      <c r="BC41" s="760"/>
      <c r="BD41" s="749"/>
      <c r="BE41" s="749"/>
      <c r="BF41" s="751"/>
      <c r="BG41" s="772"/>
      <c r="BH41" s="773"/>
      <c r="BI41" s="773"/>
      <c r="BJ41" s="773"/>
      <c r="BK41" s="773"/>
      <c r="BL41" s="236"/>
      <c r="BM41" s="706" t="s">
        <v>347</v>
      </c>
      <c r="BN41" s="706"/>
      <c r="BO41" s="706"/>
      <c r="BP41" s="706"/>
      <c r="BQ41" s="706"/>
      <c r="BR41" s="706"/>
      <c r="BS41" s="706"/>
      <c r="BT41" s="706"/>
      <c r="BU41" s="707"/>
      <c r="BV41" s="759">
        <v>378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230</v>
      </c>
      <c r="CS41" s="703"/>
      <c r="CT41" s="703"/>
      <c r="CU41" s="703"/>
      <c r="CV41" s="703"/>
      <c r="CW41" s="703"/>
      <c r="CX41" s="703"/>
      <c r="CY41" s="704"/>
      <c r="CZ41" s="684" t="s">
        <v>230</v>
      </c>
      <c r="DA41" s="715"/>
      <c r="DB41" s="715"/>
      <c r="DC41" s="717"/>
      <c r="DD41" s="688" t="s">
        <v>230</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9115866</v>
      </c>
      <c r="CS42" s="680"/>
      <c r="CT42" s="680"/>
      <c r="CU42" s="680"/>
      <c r="CV42" s="680"/>
      <c r="CW42" s="680"/>
      <c r="CX42" s="680"/>
      <c r="CY42" s="681"/>
      <c r="CZ42" s="684">
        <v>11.7</v>
      </c>
      <c r="DA42" s="685"/>
      <c r="DB42" s="685"/>
      <c r="DC42" s="780"/>
      <c r="DD42" s="688">
        <v>2333402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138636</v>
      </c>
      <c r="CS43" s="703"/>
      <c r="CT43" s="703"/>
      <c r="CU43" s="703"/>
      <c r="CV43" s="703"/>
      <c r="CW43" s="703"/>
      <c r="CX43" s="703"/>
      <c r="CY43" s="704"/>
      <c r="CZ43" s="684">
        <v>0.2</v>
      </c>
      <c r="DA43" s="715"/>
      <c r="DB43" s="715"/>
      <c r="DC43" s="717"/>
      <c r="DD43" s="688">
        <v>138136</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8938373</v>
      </c>
      <c r="CS44" s="680"/>
      <c r="CT44" s="680"/>
      <c r="CU44" s="680"/>
      <c r="CV44" s="680"/>
      <c r="CW44" s="680"/>
      <c r="CX44" s="680"/>
      <c r="CY44" s="681"/>
      <c r="CZ44" s="684">
        <v>11.5</v>
      </c>
      <c r="DA44" s="685"/>
      <c r="DB44" s="685"/>
      <c r="DC44" s="780"/>
      <c r="DD44" s="688">
        <v>2225964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3014436</v>
      </c>
      <c r="CS45" s="703"/>
      <c r="CT45" s="703"/>
      <c r="CU45" s="703"/>
      <c r="CV45" s="703"/>
      <c r="CW45" s="703"/>
      <c r="CX45" s="703"/>
      <c r="CY45" s="704"/>
      <c r="CZ45" s="684">
        <v>3.9</v>
      </c>
      <c r="DA45" s="715"/>
      <c r="DB45" s="715"/>
      <c r="DC45" s="717"/>
      <c r="DD45" s="688">
        <v>235536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5704624</v>
      </c>
      <c r="CS46" s="680"/>
      <c r="CT46" s="680"/>
      <c r="CU46" s="680"/>
      <c r="CV46" s="680"/>
      <c r="CW46" s="680"/>
      <c r="CX46" s="680"/>
      <c r="CY46" s="681"/>
      <c r="CZ46" s="684">
        <v>7.3</v>
      </c>
      <c r="DA46" s="685"/>
      <c r="DB46" s="685"/>
      <c r="DC46" s="780"/>
      <c r="DD46" s="688">
        <v>1886148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177493</v>
      </c>
      <c r="CS47" s="703"/>
      <c r="CT47" s="703"/>
      <c r="CU47" s="703"/>
      <c r="CV47" s="703"/>
      <c r="CW47" s="703"/>
      <c r="CX47" s="703"/>
      <c r="CY47" s="704"/>
      <c r="CZ47" s="684">
        <v>0.2</v>
      </c>
      <c r="DA47" s="715"/>
      <c r="DB47" s="715"/>
      <c r="DC47" s="717"/>
      <c r="DD47" s="688">
        <v>107438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236</v>
      </c>
      <c r="CS48" s="680"/>
      <c r="CT48" s="680"/>
      <c r="CU48" s="680"/>
      <c r="CV48" s="680"/>
      <c r="CW48" s="680"/>
      <c r="CX48" s="680"/>
      <c r="CY48" s="681"/>
      <c r="CZ48" s="684" t="s">
        <v>230</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77702713</v>
      </c>
      <c r="CS49" s="749"/>
      <c r="CT49" s="749"/>
      <c r="CU49" s="749"/>
      <c r="CV49" s="749"/>
      <c r="CW49" s="749"/>
      <c r="CX49" s="749"/>
      <c r="CY49" s="781"/>
      <c r="CZ49" s="764">
        <v>100</v>
      </c>
      <c r="DA49" s="782"/>
      <c r="DB49" s="782"/>
      <c r="DC49" s="783"/>
      <c r="DD49" s="784">
        <v>50513724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pyD0UgNZTtfwebOYgiBIeC6ZiJ2GxmKY4culxRtqv+JAh/YrYfi2+PQVVlPUPaVsR4kLBknVELEBD9vPtmg2g==" saltValue="1KT2ZbXnTd3tYdBxSFCD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78936</v>
      </c>
      <c r="R7" s="815"/>
      <c r="S7" s="815"/>
      <c r="T7" s="815"/>
      <c r="U7" s="815"/>
      <c r="V7" s="815">
        <v>77455</v>
      </c>
      <c r="W7" s="815"/>
      <c r="X7" s="815"/>
      <c r="Y7" s="815"/>
      <c r="Z7" s="815"/>
      <c r="AA7" s="815">
        <v>1481</v>
      </c>
      <c r="AB7" s="815"/>
      <c r="AC7" s="815"/>
      <c r="AD7" s="815"/>
      <c r="AE7" s="816"/>
      <c r="AF7" s="817">
        <v>1293</v>
      </c>
      <c r="AG7" s="818"/>
      <c r="AH7" s="818"/>
      <c r="AI7" s="818"/>
      <c r="AJ7" s="819"/>
      <c r="AK7" s="854">
        <v>1075</v>
      </c>
      <c r="AL7" s="855"/>
      <c r="AM7" s="855"/>
      <c r="AN7" s="855"/>
      <c r="AO7" s="855"/>
      <c r="AP7" s="855">
        <v>98132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1</v>
      </c>
      <c r="CI7" s="852"/>
      <c r="CJ7" s="852"/>
      <c r="CK7" s="852"/>
      <c r="CL7" s="853"/>
      <c r="CM7" s="851"/>
      <c r="CN7" s="852"/>
      <c r="CO7" s="852"/>
      <c r="CP7" s="852"/>
      <c r="CQ7" s="853"/>
      <c r="CR7" s="851">
        <v>141</v>
      </c>
      <c r="CS7" s="852"/>
      <c r="CT7" s="852"/>
      <c r="CU7" s="852"/>
      <c r="CV7" s="853"/>
      <c r="CW7" s="851">
        <v>88</v>
      </c>
      <c r="CX7" s="852"/>
      <c r="CY7" s="852"/>
      <c r="CZ7" s="852"/>
      <c r="DA7" s="853"/>
      <c r="DB7" s="851" t="s">
        <v>530</v>
      </c>
      <c r="DC7" s="852"/>
      <c r="DD7" s="852"/>
      <c r="DE7" s="852"/>
      <c r="DF7" s="853"/>
      <c r="DG7" s="851" t="s">
        <v>530</v>
      </c>
      <c r="DH7" s="852"/>
      <c r="DI7" s="852"/>
      <c r="DJ7" s="852"/>
      <c r="DK7" s="853"/>
      <c r="DL7" s="851" t="s">
        <v>530</v>
      </c>
      <c r="DM7" s="852"/>
      <c r="DN7" s="852"/>
      <c r="DO7" s="852"/>
      <c r="DP7" s="853"/>
      <c r="DQ7" s="851" t="s">
        <v>530</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83</v>
      </c>
      <c r="R8" s="839"/>
      <c r="S8" s="839"/>
      <c r="T8" s="839"/>
      <c r="U8" s="839"/>
      <c r="V8" s="839">
        <v>78</v>
      </c>
      <c r="W8" s="839"/>
      <c r="X8" s="839"/>
      <c r="Y8" s="839"/>
      <c r="Z8" s="839"/>
      <c r="AA8" s="839">
        <v>5</v>
      </c>
      <c r="AB8" s="839"/>
      <c r="AC8" s="839"/>
      <c r="AD8" s="839"/>
      <c r="AE8" s="840"/>
      <c r="AF8" s="841">
        <v>5</v>
      </c>
      <c r="AG8" s="842"/>
      <c r="AH8" s="842"/>
      <c r="AI8" s="842"/>
      <c r="AJ8" s="843"/>
      <c r="AK8" s="844" t="s">
        <v>530</v>
      </c>
      <c r="AL8" s="845"/>
      <c r="AM8" s="845"/>
      <c r="AN8" s="845"/>
      <c r="AO8" s="845"/>
      <c r="AP8" s="845" t="s">
        <v>530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3</v>
      </c>
      <c r="CI8" s="862"/>
      <c r="CJ8" s="862"/>
      <c r="CK8" s="862"/>
      <c r="CL8" s="863"/>
      <c r="CM8" s="861"/>
      <c r="CN8" s="862"/>
      <c r="CO8" s="862"/>
      <c r="CP8" s="862"/>
      <c r="CQ8" s="863"/>
      <c r="CR8" s="861">
        <v>164</v>
      </c>
      <c r="CS8" s="862"/>
      <c r="CT8" s="862"/>
      <c r="CU8" s="862"/>
      <c r="CV8" s="863"/>
      <c r="CW8" s="861" t="s">
        <v>530</v>
      </c>
      <c r="CX8" s="862"/>
      <c r="CY8" s="862"/>
      <c r="CZ8" s="862"/>
      <c r="DA8" s="863"/>
      <c r="DB8" s="861" t="s">
        <v>530</v>
      </c>
      <c r="DC8" s="862"/>
      <c r="DD8" s="862"/>
      <c r="DE8" s="862"/>
      <c r="DF8" s="863"/>
      <c r="DG8" s="861" t="s">
        <v>530</v>
      </c>
      <c r="DH8" s="862"/>
      <c r="DI8" s="862"/>
      <c r="DJ8" s="862"/>
      <c r="DK8" s="863"/>
      <c r="DL8" s="861" t="s">
        <v>530</v>
      </c>
      <c r="DM8" s="862"/>
      <c r="DN8" s="862"/>
      <c r="DO8" s="862"/>
      <c r="DP8" s="863"/>
      <c r="DQ8" s="861" t="s">
        <v>530</v>
      </c>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75</v>
      </c>
      <c r="R9" s="839"/>
      <c r="S9" s="839"/>
      <c r="T9" s="839"/>
      <c r="U9" s="839"/>
      <c r="V9" s="839">
        <v>74</v>
      </c>
      <c r="W9" s="839"/>
      <c r="X9" s="839"/>
      <c r="Y9" s="839"/>
      <c r="Z9" s="839"/>
      <c r="AA9" s="839">
        <v>1</v>
      </c>
      <c r="AB9" s="839"/>
      <c r="AC9" s="839"/>
      <c r="AD9" s="839"/>
      <c r="AE9" s="840"/>
      <c r="AF9" s="841">
        <v>1</v>
      </c>
      <c r="AG9" s="842"/>
      <c r="AH9" s="842"/>
      <c r="AI9" s="842"/>
      <c r="AJ9" s="843"/>
      <c r="AK9" s="844" t="s">
        <v>530</v>
      </c>
      <c r="AL9" s="845"/>
      <c r="AM9" s="845"/>
      <c r="AN9" s="845"/>
      <c r="AO9" s="845"/>
      <c r="AP9" s="845" t="s">
        <v>530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602</v>
      </c>
      <c r="BS9" s="848" t="s">
        <v>594</v>
      </c>
      <c r="BT9" s="849"/>
      <c r="BU9" s="849"/>
      <c r="BV9" s="849"/>
      <c r="BW9" s="849"/>
      <c r="BX9" s="849"/>
      <c r="BY9" s="849"/>
      <c r="BZ9" s="849"/>
      <c r="CA9" s="849"/>
      <c r="CB9" s="849"/>
      <c r="CC9" s="849"/>
      <c r="CD9" s="849"/>
      <c r="CE9" s="849"/>
      <c r="CF9" s="849"/>
      <c r="CG9" s="850"/>
      <c r="CH9" s="861">
        <v>2</v>
      </c>
      <c r="CI9" s="862"/>
      <c r="CJ9" s="862"/>
      <c r="CK9" s="862"/>
      <c r="CL9" s="863"/>
      <c r="CM9" s="861"/>
      <c r="CN9" s="862"/>
      <c r="CO9" s="862"/>
      <c r="CP9" s="862"/>
      <c r="CQ9" s="863"/>
      <c r="CR9" s="861">
        <v>5</v>
      </c>
      <c r="CS9" s="862"/>
      <c r="CT9" s="862"/>
      <c r="CU9" s="862"/>
      <c r="CV9" s="863"/>
      <c r="CW9" s="861" t="s">
        <v>530</v>
      </c>
      <c r="CX9" s="862"/>
      <c r="CY9" s="862"/>
      <c r="CZ9" s="862"/>
      <c r="DA9" s="863"/>
      <c r="DB9" s="861" t="s">
        <v>530</v>
      </c>
      <c r="DC9" s="862"/>
      <c r="DD9" s="862"/>
      <c r="DE9" s="862"/>
      <c r="DF9" s="863"/>
      <c r="DG9" s="861">
        <v>591</v>
      </c>
      <c r="DH9" s="862"/>
      <c r="DI9" s="862"/>
      <c r="DJ9" s="862"/>
      <c r="DK9" s="863"/>
      <c r="DL9" s="861" t="s">
        <v>530</v>
      </c>
      <c r="DM9" s="862"/>
      <c r="DN9" s="862"/>
      <c r="DO9" s="862"/>
      <c r="DP9" s="863"/>
      <c r="DQ9" s="861" t="s">
        <v>530</v>
      </c>
      <c r="DR9" s="862"/>
      <c r="DS9" s="862"/>
      <c r="DT9" s="862"/>
      <c r="DU9" s="863"/>
      <c r="DV9" s="864"/>
      <c r="DW9" s="865"/>
      <c r="DX9" s="865"/>
      <c r="DY9" s="865"/>
      <c r="DZ9" s="866"/>
      <c r="EA9" s="254"/>
    </row>
    <row r="10" spans="1:131" s="255" customFormat="1" ht="26.25" customHeight="1" x14ac:dyDescent="0.15">
      <c r="A10" s="261">
        <v>4</v>
      </c>
      <c r="B10" s="835" t="s">
        <v>385</v>
      </c>
      <c r="C10" s="836"/>
      <c r="D10" s="836"/>
      <c r="E10" s="836"/>
      <c r="F10" s="836"/>
      <c r="G10" s="836"/>
      <c r="H10" s="836"/>
      <c r="I10" s="836"/>
      <c r="J10" s="836"/>
      <c r="K10" s="836"/>
      <c r="L10" s="836"/>
      <c r="M10" s="836"/>
      <c r="N10" s="836"/>
      <c r="O10" s="836"/>
      <c r="P10" s="837"/>
      <c r="Q10" s="838">
        <v>3</v>
      </c>
      <c r="R10" s="839"/>
      <c r="S10" s="839"/>
      <c r="T10" s="839"/>
      <c r="U10" s="839"/>
      <c r="V10" s="839">
        <v>3</v>
      </c>
      <c r="W10" s="839"/>
      <c r="X10" s="839"/>
      <c r="Y10" s="839"/>
      <c r="Z10" s="839"/>
      <c r="AA10" s="839">
        <v>0</v>
      </c>
      <c r="AB10" s="839"/>
      <c r="AC10" s="839"/>
      <c r="AD10" s="839"/>
      <c r="AE10" s="840"/>
      <c r="AF10" s="841" t="s">
        <v>386</v>
      </c>
      <c r="AG10" s="842"/>
      <c r="AH10" s="842"/>
      <c r="AI10" s="842"/>
      <c r="AJ10" s="843"/>
      <c r="AK10" s="844" t="s">
        <v>530</v>
      </c>
      <c r="AL10" s="845"/>
      <c r="AM10" s="845"/>
      <c r="AN10" s="845"/>
      <c r="AO10" s="845"/>
      <c r="AP10" s="845" t="s">
        <v>530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595</v>
      </c>
      <c r="BT10" s="849"/>
      <c r="BU10" s="849"/>
      <c r="BV10" s="849"/>
      <c r="BW10" s="849"/>
      <c r="BX10" s="849"/>
      <c r="BY10" s="849"/>
      <c r="BZ10" s="849"/>
      <c r="CA10" s="849"/>
      <c r="CB10" s="849"/>
      <c r="CC10" s="849"/>
      <c r="CD10" s="849"/>
      <c r="CE10" s="849"/>
      <c r="CF10" s="849"/>
      <c r="CG10" s="850"/>
      <c r="CH10" s="861">
        <v>-1</v>
      </c>
      <c r="CI10" s="862"/>
      <c r="CJ10" s="862"/>
      <c r="CK10" s="862"/>
      <c r="CL10" s="863"/>
      <c r="CM10" s="861"/>
      <c r="CN10" s="862"/>
      <c r="CO10" s="862"/>
      <c r="CP10" s="862"/>
      <c r="CQ10" s="863"/>
      <c r="CR10" s="861">
        <v>3</v>
      </c>
      <c r="CS10" s="862"/>
      <c r="CT10" s="862"/>
      <c r="CU10" s="862"/>
      <c r="CV10" s="863"/>
      <c r="CW10" s="861" t="s">
        <v>530</v>
      </c>
      <c r="CX10" s="862"/>
      <c r="CY10" s="862"/>
      <c r="CZ10" s="862"/>
      <c r="DA10" s="863"/>
      <c r="DB10" s="861" t="s">
        <v>530</v>
      </c>
      <c r="DC10" s="862"/>
      <c r="DD10" s="862"/>
      <c r="DE10" s="862"/>
      <c r="DF10" s="863"/>
      <c r="DG10" s="861" t="s">
        <v>530</v>
      </c>
      <c r="DH10" s="862"/>
      <c r="DI10" s="862"/>
      <c r="DJ10" s="862"/>
      <c r="DK10" s="863"/>
      <c r="DL10" s="861" t="s">
        <v>530</v>
      </c>
      <c r="DM10" s="862"/>
      <c r="DN10" s="862"/>
      <c r="DO10" s="862"/>
      <c r="DP10" s="863"/>
      <c r="DQ10" s="861" t="s">
        <v>530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596</v>
      </c>
      <c r="BT11" s="849"/>
      <c r="BU11" s="849"/>
      <c r="BV11" s="849"/>
      <c r="BW11" s="849"/>
      <c r="BX11" s="849"/>
      <c r="BY11" s="849"/>
      <c r="BZ11" s="849"/>
      <c r="CA11" s="849"/>
      <c r="CB11" s="849"/>
      <c r="CC11" s="849"/>
      <c r="CD11" s="849"/>
      <c r="CE11" s="849"/>
      <c r="CF11" s="849"/>
      <c r="CG11" s="850"/>
      <c r="CH11" s="861">
        <v>-3</v>
      </c>
      <c r="CI11" s="862"/>
      <c r="CJ11" s="862"/>
      <c r="CK11" s="862"/>
      <c r="CL11" s="863"/>
      <c r="CM11" s="861"/>
      <c r="CN11" s="862"/>
      <c r="CO11" s="862"/>
      <c r="CP11" s="862"/>
      <c r="CQ11" s="863"/>
      <c r="CR11" s="861">
        <v>30</v>
      </c>
      <c r="CS11" s="862"/>
      <c r="CT11" s="862"/>
      <c r="CU11" s="862"/>
      <c r="CV11" s="863"/>
      <c r="CW11" s="861" t="s">
        <v>530</v>
      </c>
      <c r="CX11" s="862"/>
      <c r="CY11" s="862"/>
      <c r="CZ11" s="862"/>
      <c r="DA11" s="863"/>
      <c r="DB11" s="861" t="s">
        <v>530</v>
      </c>
      <c r="DC11" s="862"/>
      <c r="DD11" s="862"/>
      <c r="DE11" s="862"/>
      <c r="DF11" s="863"/>
      <c r="DG11" s="861" t="s">
        <v>530</v>
      </c>
      <c r="DH11" s="862"/>
      <c r="DI11" s="862"/>
      <c r="DJ11" s="862"/>
      <c r="DK11" s="863"/>
      <c r="DL11" s="861" t="s">
        <v>530</v>
      </c>
      <c r="DM11" s="862"/>
      <c r="DN11" s="862"/>
      <c r="DO11" s="862"/>
      <c r="DP11" s="863"/>
      <c r="DQ11" s="861" t="s">
        <v>530</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597</v>
      </c>
      <c r="BT12" s="849"/>
      <c r="BU12" s="849"/>
      <c r="BV12" s="849"/>
      <c r="BW12" s="849"/>
      <c r="BX12" s="849"/>
      <c r="BY12" s="849"/>
      <c r="BZ12" s="849"/>
      <c r="CA12" s="849"/>
      <c r="CB12" s="849"/>
      <c r="CC12" s="849"/>
      <c r="CD12" s="849"/>
      <c r="CE12" s="849"/>
      <c r="CF12" s="849"/>
      <c r="CG12" s="850"/>
      <c r="CH12" s="861">
        <v>-1</v>
      </c>
      <c r="CI12" s="862"/>
      <c r="CJ12" s="862"/>
      <c r="CK12" s="862"/>
      <c r="CL12" s="863"/>
      <c r="CM12" s="861"/>
      <c r="CN12" s="862"/>
      <c r="CO12" s="862"/>
      <c r="CP12" s="862"/>
      <c r="CQ12" s="863"/>
      <c r="CR12" s="861">
        <v>34</v>
      </c>
      <c r="CS12" s="862"/>
      <c r="CT12" s="862"/>
      <c r="CU12" s="862"/>
      <c r="CV12" s="863"/>
      <c r="CW12" s="861" t="s">
        <v>530</v>
      </c>
      <c r="CX12" s="862"/>
      <c r="CY12" s="862"/>
      <c r="CZ12" s="862"/>
      <c r="DA12" s="863"/>
      <c r="DB12" s="861" t="s">
        <v>530</v>
      </c>
      <c r="DC12" s="862"/>
      <c r="DD12" s="862"/>
      <c r="DE12" s="862"/>
      <c r="DF12" s="863"/>
      <c r="DG12" s="861" t="s">
        <v>530</v>
      </c>
      <c r="DH12" s="862"/>
      <c r="DI12" s="862"/>
      <c r="DJ12" s="862"/>
      <c r="DK12" s="863"/>
      <c r="DL12" s="861" t="s">
        <v>530</v>
      </c>
      <c r="DM12" s="862"/>
      <c r="DN12" s="862"/>
      <c r="DO12" s="862"/>
      <c r="DP12" s="863"/>
      <c r="DQ12" s="861" t="s">
        <v>530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598</v>
      </c>
      <c r="BT13" s="849"/>
      <c r="BU13" s="849"/>
      <c r="BV13" s="849"/>
      <c r="BW13" s="849"/>
      <c r="BX13" s="849"/>
      <c r="BY13" s="849"/>
      <c r="BZ13" s="849"/>
      <c r="CA13" s="849"/>
      <c r="CB13" s="849"/>
      <c r="CC13" s="849"/>
      <c r="CD13" s="849"/>
      <c r="CE13" s="849"/>
      <c r="CF13" s="849"/>
      <c r="CG13" s="850"/>
      <c r="CH13" s="861">
        <v>2</v>
      </c>
      <c r="CI13" s="862"/>
      <c r="CJ13" s="862"/>
      <c r="CK13" s="862"/>
      <c r="CL13" s="863"/>
      <c r="CM13" s="861"/>
      <c r="CN13" s="862"/>
      <c r="CO13" s="862"/>
      <c r="CP13" s="862"/>
      <c r="CQ13" s="863"/>
      <c r="CR13" s="861">
        <v>47</v>
      </c>
      <c r="CS13" s="862"/>
      <c r="CT13" s="862"/>
      <c r="CU13" s="862"/>
      <c r="CV13" s="863"/>
      <c r="CW13" s="861" t="s">
        <v>530</v>
      </c>
      <c r="CX13" s="862"/>
      <c r="CY13" s="862"/>
      <c r="CZ13" s="862"/>
      <c r="DA13" s="863"/>
      <c r="DB13" s="861" t="s">
        <v>530</v>
      </c>
      <c r="DC13" s="862"/>
      <c r="DD13" s="862"/>
      <c r="DE13" s="862"/>
      <c r="DF13" s="863"/>
      <c r="DG13" s="861" t="s">
        <v>530</v>
      </c>
      <c r="DH13" s="862"/>
      <c r="DI13" s="862"/>
      <c r="DJ13" s="862"/>
      <c r="DK13" s="863"/>
      <c r="DL13" s="861" t="s">
        <v>530</v>
      </c>
      <c r="DM13" s="862"/>
      <c r="DN13" s="862"/>
      <c r="DO13" s="862"/>
      <c r="DP13" s="863"/>
      <c r="DQ13" s="861" t="s">
        <v>530</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599</v>
      </c>
      <c r="BT14" s="849"/>
      <c r="BU14" s="849"/>
      <c r="BV14" s="849"/>
      <c r="BW14" s="849"/>
      <c r="BX14" s="849"/>
      <c r="BY14" s="849"/>
      <c r="BZ14" s="849"/>
      <c r="CA14" s="849"/>
      <c r="CB14" s="849"/>
      <c r="CC14" s="849"/>
      <c r="CD14" s="849"/>
      <c r="CE14" s="849"/>
      <c r="CF14" s="849"/>
      <c r="CG14" s="850"/>
      <c r="CH14" s="861">
        <v>9</v>
      </c>
      <c r="CI14" s="862"/>
      <c r="CJ14" s="862"/>
      <c r="CK14" s="862"/>
      <c r="CL14" s="863"/>
      <c r="CM14" s="861"/>
      <c r="CN14" s="862"/>
      <c r="CO14" s="862"/>
      <c r="CP14" s="862"/>
      <c r="CQ14" s="863"/>
      <c r="CR14" s="861">
        <v>25</v>
      </c>
      <c r="CS14" s="862"/>
      <c r="CT14" s="862"/>
      <c r="CU14" s="862"/>
      <c r="CV14" s="863"/>
      <c r="CW14" s="861" t="s">
        <v>530</v>
      </c>
      <c r="CX14" s="862"/>
      <c r="CY14" s="862"/>
      <c r="CZ14" s="862"/>
      <c r="DA14" s="863"/>
      <c r="DB14" s="861" t="s">
        <v>530</v>
      </c>
      <c r="DC14" s="862"/>
      <c r="DD14" s="862"/>
      <c r="DE14" s="862"/>
      <c r="DF14" s="863"/>
      <c r="DG14" s="861" t="s">
        <v>530</v>
      </c>
      <c r="DH14" s="862"/>
      <c r="DI14" s="862"/>
      <c r="DJ14" s="862"/>
      <c r="DK14" s="863"/>
      <c r="DL14" s="861" t="s">
        <v>530</v>
      </c>
      <c r="DM14" s="862"/>
      <c r="DN14" s="862"/>
      <c r="DO14" s="862"/>
      <c r="DP14" s="863"/>
      <c r="DQ14" s="861" t="s">
        <v>530</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600</v>
      </c>
      <c r="BT15" s="849"/>
      <c r="BU15" s="849"/>
      <c r="BV15" s="849"/>
      <c r="BW15" s="849"/>
      <c r="BX15" s="849"/>
      <c r="BY15" s="849"/>
      <c r="BZ15" s="849"/>
      <c r="CA15" s="849"/>
      <c r="CB15" s="849"/>
      <c r="CC15" s="849"/>
      <c r="CD15" s="849"/>
      <c r="CE15" s="849"/>
      <c r="CF15" s="849"/>
      <c r="CG15" s="850"/>
      <c r="CH15" s="861">
        <v>-6</v>
      </c>
      <c r="CI15" s="862"/>
      <c r="CJ15" s="862"/>
      <c r="CK15" s="862"/>
      <c r="CL15" s="863"/>
      <c r="CM15" s="861"/>
      <c r="CN15" s="862"/>
      <c r="CO15" s="862"/>
      <c r="CP15" s="862"/>
      <c r="CQ15" s="863"/>
      <c r="CR15" s="861">
        <v>11</v>
      </c>
      <c r="CS15" s="862"/>
      <c r="CT15" s="862"/>
      <c r="CU15" s="862"/>
      <c r="CV15" s="863"/>
      <c r="CW15" s="861">
        <v>5</v>
      </c>
      <c r="CX15" s="862"/>
      <c r="CY15" s="862"/>
      <c r="CZ15" s="862"/>
      <c r="DA15" s="863"/>
      <c r="DB15" s="861" t="s">
        <v>530</v>
      </c>
      <c r="DC15" s="862"/>
      <c r="DD15" s="862"/>
      <c r="DE15" s="862"/>
      <c r="DF15" s="863"/>
      <c r="DG15" s="861" t="s">
        <v>530</v>
      </c>
      <c r="DH15" s="862"/>
      <c r="DI15" s="862"/>
      <c r="DJ15" s="862"/>
      <c r="DK15" s="863"/>
      <c r="DL15" s="861" t="s">
        <v>530</v>
      </c>
      <c r="DM15" s="862"/>
      <c r="DN15" s="862"/>
      <c r="DO15" s="862"/>
      <c r="DP15" s="863"/>
      <c r="DQ15" s="861" t="s">
        <v>530</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601</v>
      </c>
      <c r="BT16" s="849"/>
      <c r="BU16" s="849"/>
      <c r="BV16" s="849"/>
      <c r="BW16" s="849"/>
      <c r="BX16" s="849"/>
      <c r="BY16" s="849"/>
      <c r="BZ16" s="849"/>
      <c r="CA16" s="849"/>
      <c r="CB16" s="849"/>
      <c r="CC16" s="849"/>
      <c r="CD16" s="849"/>
      <c r="CE16" s="849"/>
      <c r="CF16" s="849"/>
      <c r="CG16" s="850"/>
      <c r="CH16" s="861">
        <v>6</v>
      </c>
      <c r="CI16" s="862"/>
      <c r="CJ16" s="862"/>
      <c r="CK16" s="862"/>
      <c r="CL16" s="863"/>
      <c r="CM16" s="861"/>
      <c r="CN16" s="862"/>
      <c r="CO16" s="862"/>
      <c r="CP16" s="862"/>
      <c r="CQ16" s="863"/>
      <c r="CR16" s="861">
        <v>5</v>
      </c>
      <c r="CS16" s="862"/>
      <c r="CT16" s="862"/>
      <c r="CU16" s="862"/>
      <c r="CV16" s="863"/>
      <c r="CW16" s="861" t="s">
        <v>530</v>
      </c>
      <c r="CX16" s="862"/>
      <c r="CY16" s="862"/>
      <c r="CZ16" s="862"/>
      <c r="DA16" s="863"/>
      <c r="DB16" s="861" t="s">
        <v>530</v>
      </c>
      <c r="DC16" s="862"/>
      <c r="DD16" s="862"/>
      <c r="DE16" s="862"/>
      <c r="DF16" s="863"/>
      <c r="DG16" s="861" t="s">
        <v>530</v>
      </c>
      <c r="DH16" s="862"/>
      <c r="DI16" s="862"/>
      <c r="DJ16" s="862"/>
      <c r="DK16" s="863"/>
      <c r="DL16" s="861" t="s">
        <v>530</v>
      </c>
      <c r="DM16" s="862"/>
      <c r="DN16" s="862"/>
      <c r="DO16" s="862"/>
      <c r="DP16" s="863"/>
      <c r="DQ16" s="861" t="s">
        <v>530</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1299</v>
      </c>
      <c r="AG23" s="874"/>
      <c r="AH23" s="874"/>
      <c r="AI23" s="874"/>
      <c r="AJ23" s="877"/>
      <c r="AK23" s="878"/>
      <c r="AL23" s="879"/>
      <c r="AM23" s="879"/>
      <c r="AN23" s="879"/>
      <c r="AO23" s="879"/>
      <c r="AP23" s="874"/>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17851</v>
      </c>
      <c r="R28" s="903"/>
      <c r="S28" s="903"/>
      <c r="T28" s="903"/>
      <c r="U28" s="903"/>
      <c r="V28" s="903">
        <v>17082</v>
      </c>
      <c r="W28" s="903"/>
      <c r="X28" s="903"/>
      <c r="Y28" s="903"/>
      <c r="Z28" s="903"/>
      <c r="AA28" s="903">
        <v>769</v>
      </c>
      <c r="AB28" s="903"/>
      <c r="AC28" s="903"/>
      <c r="AD28" s="903"/>
      <c r="AE28" s="904"/>
      <c r="AF28" s="905">
        <v>769</v>
      </c>
      <c r="AG28" s="903"/>
      <c r="AH28" s="903"/>
      <c r="AI28" s="903"/>
      <c r="AJ28" s="906"/>
      <c r="AK28" s="907">
        <v>1363</v>
      </c>
      <c r="AL28" s="898"/>
      <c r="AM28" s="898"/>
      <c r="AN28" s="898"/>
      <c r="AO28" s="898"/>
      <c r="AP28" s="898" t="s">
        <v>530</v>
      </c>
      <c r="AQ28" s="898"/>
      <c r="AR28" s="898"/>
      <c r="AS28" s="898"/>
      <c r="AT28" s="898"/>
      <c r="AU28" s="898"/>
      <c r="AV28" s="898"/>
      <c r="AW28" s="898"/>
      <c r="AX28" s="898"/>
      <c r="AY28" s="898"/>
      <c r="AZ28" s="899" t="s">
        <v>530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9</v>
      </c>
      <c r="R29" s="839"/>
      <c r="S29" s="839"/>
      <c r="T29" s="839"/>
      <c r="U29" s="839"/>
      <c r="V29" s="839">
        <v>9</v>
      </c>
      <c r="W29" s="839"/>
      <c r="X29" s="839"/>
      <c r="Y29" s="839"/>
      <c r="Z29" s="839"/>
      <c r="AA29" s="839" t="s">
        <v>530</v>
      </c>
      <c r="AB29" s="839"/>
      <c r="AC29" s="839"/>
      <c r="AD29" s="839"/>
      <c r="AE29" s="840"/>
      <c r="AF29" s="841" t="s">
        <v>403</v>
      </c>
      <c r="AG29" s="842"/>
      <c r="AH29" s="842"/>
      <c r="AI29" s="842"/>
      <c r="AJ29" s="843"/>
      <c r="AK29" s="910">
        <v>4</v>
      </c>
      <c r="AL29" s="911"/>
      <c r="AM29" s="911"/>
      <c r="AN29" s="911"/>
      <c r="AO29" s="911"/>
      <c r="AP29" s="911" t="s">
        <v>530</v>
      </c>
      <c r="AQ29" s="911"/>
      <c r="AR29" s="911"/>
      <c r="AS29" s="911"/>
      <c r="AT29" s="911"/>
      <c r="AU29" s="911"/>
      <c r="AV29" s="911"/>
      <c r="AW29" s="911"/>
      <c r="AX29" s="911"/>
      <c r="AY29" s="911"/>
      <c r="AZ29" s="912" t="s">
        <v>530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18261</v>
      </c>
      <c r="R30" s="839"/>
      <c r="S30" s="839"/>
      <c r="T30" s="839"/>
      <c r="U30" s="839"/>
      <c r="V30" s="839">
        <v>17969</v>
      </c>
      <c r="W30" s="839"/>
      <c r="X30" s="839"/>
      <c r="Y30" s="839"/>
      <c r="Z30" s="839"/>
      <c r="AA30" s="839">
        <v>292</v>
      </c>
      <c r="AB30" s="839"/>
      <c r="AC30" s="839"/>
      <c r="AD30" s="839"/>
      <c r="AE30" s="840"/>
      <c r="AF30" s="841">
        <v>292</v>
      </c>
      <c r="AG30" s="842"/>
      <c r="AH30" s="842"/>
      <c r="AI30" s="842"/>
      <c r="AJ30" s="843"/>
      <c r="AK30" s="910">
        <v>2635</v>
      </c>
      <c r="AL30" s="911"/>
      <c r="AM30" s="911"/>
      <c r="AN30" s="911"/>
      <c r="AO30" s="911"/>
      <c r="AP30" s="911" t="s">
        <v>530</v>
      </c>
      <c r="AQ30" s="911"/>
      <c r="AR30" s="911"/>
      <c r="AS30" s="911"/>
      <c r="AT30" s="911"/>
      <c r="AU30" s="911"/>
      <c r="AV30" s="911"/>
      <c r="AW30" s="911"/>
      <c r="AX30" s="911"/>
      <c r="AY30" s="911"/>
      <c r="AZ30" s="912" t="s">
        <v>530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2098</v>
      </c>
      <c r="R31" s="839"/>
      <c r="S31" s="839"/>
      <c r="T31" s="839"/>
      <c r="U31" s="839"/>
      <c r="V31" s="839">
        <v>2052</v>
      </c>
      <c r="W31" s="839"/>
      <c r="X31" s="839"/>
      <c r="Y31" s="839"/>
      <c r="Z31" s="839"/>
      <c r="AA31" s="839">
        <v>46</v>
      </c>
      <c r="AB31" s="839"/>
      <c r="AC31" s="839"/>
      <c r="AD31" s="839"/>
      <c r="AE31" s="840"/>
      <c r="AF31" s="841">
        <v>46</v>
      </c>
      <c r="AG31" s="842"/>
      <c r="AH31" s="842"/>
      <c r="AI31" s="842"/>
      <c r="AJ31" s="843"/>
      <c r="AK31" s="910">
        <v>2244</v>
      </c>
      <c r="AL31" s="911"/>
      <c r="AM31" s="911"/>
      <c r="AN31" s="911"/>
      <c r="AO31" s="911"/>
      <c r="AP31" s="911" t="s">
        <v>530</v>
      </c>
      <c r="AQ31" s="911"/>
      <c r="AR31" s="911"/>
      <c r="AS31" s="911"/>
      <c r="AT31" s="911"/>
      <c r="AU31" s="911"/>
      <c r="AV31" s="911"/>
      <c r="AW31" s="911"/>
      <c r="AX31" s="911"/>
      <c r="AY31" s="911"/>
      <c r="AZ31" s="912" t="s">
        <v>530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3252</v>
      </c>
      <c r="R32" s="839"/>
      <c r="S32" s="839"/>
      <c r="T32" s="839"/>
      <c r="U32" s="839"/>
      <c r="V32" s="839">
        <v>3090</v>
      </c>
      <c r="W32" s="839"/>
      <c r="X32" s="839"/>
      <c r="Y32" s="839"/>
      <c r="Z32" s="839"/>
      <c r="AA32" s="839">
        <v>162</v>
      </c>
      <c r="AB32" s="839"/>
      <c r="AC32" s="839"/>
      <c r="AD32" s="839"/>
      <c r="AE32" s="840"/>
      <c r="AF32" s="841">
        <v>1647</v>
      </c>
      <c r="AG32" s="842"/>
      <c r="AH32" s="842"/>
      <c r="AI32" s="842"/>
      <c r="AJ32" s="843"/>
      <c r="AK32" s="910">
        <v>543</v>
      </c>
      <c r="AL32" s="911"/>
      <c r="AM32" s="911"/>
      <c r="AN32" s="911"/>
      <c r="AO32" s="911"/>
      <c r="AP32" s="911">
        <v>14372</v>
      </c>
      <c r="AQ32" s="911"/>
      <c r="AR32" s="911"/>
      <c r="AS32" s="911"/>
      <c r="AT32" s="911"/>
      <c r="AU32" s="911">
        <v>6353</v>
      </c>
      <c r="AV32" s="911"/>
      <c r="AW32" s="911"/>
      <c r="AX32" s="911"/>
      <c r="AY32" s="911"/>
      <c r="AZ32" s="912" t="s">
        <v>530</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3285</v>
      </c>
      <c r="R33" s="839"/>
      <c r="S33" s="839"/>
      <c r="T33" s="839"/>
      <c r="U33" s="839"/>
      <c r="V33" s="839">
        <v>3270</v>
      </c>
      <c r="W33" s="839"/>
      <c r="X33" s="839"/>
      <c r="Y33" s="839"/>
      <c r="Z33" s="839"/>
      <c r="AA33" s="839">
        <v>15</v>
      </c>
      <c r="AB33" s="839"/>
      <c r="AC33" s="839"/>
      <c r="AD33" s="839"/>
      <c r="AE33" s="840"/>
      <c r="AF33" s="841">
        <v>668</v>
      </c>
      <c r="AG33" s="842"/>
      <c r="AH33" s="842"/>
      <c r="AI33" s="842"/>
      <c r="AJ33" s="843"/>
      <c r="AK33" s="910">
        <v>550</v>
      </c>
      <c r="AL33" s="911"/>
      <c r="AM33" s="911"/>
      <c r="AN33" s="911"/>
      <c r="AO33" s="911"/>
      <c r="AP33" s="911">
        <v>3210</v>
      </c>
      <c r="AQ33" s="911"/>
      <c r="AR33" s="911"/>
      <c r="AS33" s="911"/>
      <c r="AT33" s="911"/>
      <c r="AU33" s="911">
        <v>1945</v>
      </c>
      <c r="AV33" s="911"/>
      <c r="AW33" s="911"/>
      <c r="AX33" s="911"/>
      <c r="AY33" s="911"/>
      <c r="AZ33" s="912" t="s">
        <v>530</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6912</v>
      </c>
      <c r="R34" s="839"/>
      <c r="S34" s="839"/>
      <c r="T34" s="839"/>
      <c r="U34" s="839"/>
      <c r="V34" s="839">
        <v>6184</v>
      </c>
      <c r="W34" s="839"/>
      <c r="X34" s="839"/>
      <c r="Y34" s="839"/>
      <c r="Z34" s="839"/>
      <c r="AA34" s="839">
        <v>728</v>
      </c>
      <c r="AB34" s="839"/>
      <c r="AC34" s="839"/>
      <c r="AD34" s="839"/>
      <c r="AE34" s="840"/>
      <c r="AF34" s="841">
        <v>728</v>
      </c>
      <c r="AG34" s="842"/>
      <c r="AH34" s="842"/>
      <c r="AI34" s="842"/>
      <c r="AJ34" s="843"/>
      <c r="AK34" s="910">
        <v>2190</v>
      </c>
      <c r="AL34" s="911"/>
      <c r="AM34" s="911"/>
      <c r="AN34" s="911"/>
      <c r="AO34" s="911"/>
      <c r="AP34" s="911">
        <v>48246</v>
      </c>
      <c r="AQ34" s="911"/>
      <c r="AR34" s="911"/>
      <c r="AS34" s="911"/>
      <c r="AT34" s="911"/>
      <c r="AU34" s="911">
        <v>37632</v>
      </c>
      <c r="AV34" s="911"/>
      <c r="AW34" s="911"/>
      <c r="AX34" s="911"/>
      <c r="AY34" s="911"/>
      <c r="AZ34" s="912" t="s">
        <v>530</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2449</v>
      </c>
      <c r="R35" s="839"/>
      <c r="S35" s="839"/>
      <c r="T35" s="839"/>
      <c r="U35" s="839"/>
      <c r="V35" s="839">
        <v>2317</v>
      </c>
      <c r="W35" s="839"/>
      <c r="X35" s="839"/>
      <c r="Y35" s="839"/>
      <c r="Z35" s="839"/>
      <c r="AA35" s="839">
        <v>132</v>
      </c>
      <c r="AB35" s="839"/>
      <c r="AC35" s="839"/>
      <c r="AD35" s="839"/>
      <c r="AE35" s="840"/>
      <c r="AF35" s="841">
        <v>132</v>
      </c>
      <c r="AG35" s="842"/>
      <c r="AH35" s="842"/>
      <c r="AI35" s="842"/>
      <c r="AJ35" s="843"/>
      <c r="AK35" s="910">
        <v>1383</v>
      </c>
      <c r="AL35" s="911"/>
      <c r="AM35" s="911"/>
      <c r="AN35" s="911"/>
      <c r="AO35" s="911"/>
      <c r="AP35" s="911">
        <v>19829</v>
      </c>
      <c r="AQ35" s="911"/>
      <c r="AR35" s="911"/>
      <c r="AS35" s="911"/>
      <c r="AT35" s="911"/>
      <c r="AU35" s="911">
        <v>19750</v>
      </c>
      <c r="AV35" s="911"/>
      <c r="AW35" s="911"/>
      <c r="AX35" s="911"/>
      <c r="AY35" s="911"/>
      <c r="AZ35" s="912" t="s">
        <v>530</v>
      </c>
      <c r="BA35" s="912"/>
      <c r="BB35" s="912"/>
      <c r="BC35" s="912"/>
      <c r="BD35" s="912"/>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132</v>
      </c>
      <c r="R36" s="839"/>
      <c r="S36" s="839"/>
      <c r="T36" s="839"/>
      <c r="U36" s="839"/>
      <c r="V36" s="839">
        <v>132</v>
      </c>
      <c r="W36" s="839"/>
      <c r="X36" s="839"/>
      <c r="Y36" s="839"/>
      <c r="Z36" s="839"/>
      <c r="AA36" s="839" t="s">
        <v>530</v>
      </c>
      <c r="AB36" s="839"/>
      <c r="AC36" s="839"/>
      <c r="AD36" s="839"/>
      <c r="AE36" s="840"/>
      <c r="AF36" s="841" t="s">
        <v>390</v>
      </c>
      <c r="AG36" s="842"/>
      <c r="AH36" s="842"/>
      <c r="AI36" s="842"/>
      <c r="AJ36" s="843"/>
      <c r="AK36" s="910">
        <v>71</v>
      </c>
      <c r="AL36" s="911"/>
      <c r="AM36" s="911"/>
      <c r="AN36" s="911"/>
      <c r="AO36" s="911"/>
      <c r="AP36" s="911">
        <v>627</v>
      </c>
      <c r="AQ36" s="911"/>
      <c r="AR36" s="911"/>
      <c r="AS36" s="911"/>
      <c r="AT36" s="911"/>
      <c r="AU36" s="911">
        <v>560</v>
      </c>
      <c r="AV36" s="911"/>
      <c r="AW36" s="911"/>
      <c r="AX36" s="911"/>
      <c r="AY36" s="911"/>
      <c r="AZ36" s="912" t="s">
        <v>530</v>
      </c>
      <c r="BA36" s="912"/>
      <c r="BB36" s="912"/>
      <c r="BC36" s="912"/>
      <c r="BD36" s="912"/>
      <c r="BE36" s="908" t="s">
        <v>415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416</v>
      </c>
      <c r="C37" s="836"/>
      <c r="D37" s="836"/>
      <c r="E37" s="836"/>
      <c r="F37" s="836"/>
      <c r="G37" s="836"/>
      <c r="H37" s="836"/>
      <c r="I37" s="836"/>
      <c r="J37" s="836"/>
      <c r="K37" s="836"/>
      <c r="L37" s="836"/>
      <c r="M37" s="836"/>
      <c r="N37" s="836"/>
      <c r="O37" s="836"/>
      <c r="P37" s="837"/>
      <c r="Q37" s="838">
        <v>31</v>
      </c>
      <c r="R37" s="839"/>
      <c r="S37" s="839"/>
      <c r="T37" s="839"/>
      <c r="U37" s="839"/>
      <c r="V37" s="839">
        <v>30</v>
      </c>
      <c r="W37" s="839"/>
      <c r="X37" s="839"/>
      <c r="Y37" s="839"/>
      <c r="Z37" s="839"/>
      <c r="AA37" s="839">
        <v>1</v>
      </c>
      <c r="AB37" s="839"/>
      <c r="AC37" s="839"/>
      <c r="AD37" s="839"/>
      <c r="AE37" s="840"/>
      <c r="AF37" s="841">
        <v>1</v>
      </c>
      <c r="AG37" s="842"/>
      <c r="AH37" s="842"/>
      <c r="AI37" s="842"/>
      <c r="AJ37" s="843"/>
      <c r="AK37" s="910" t="s">
        <v>530</v>
      </c>
      <c r="AL37" s="911"/>
      <c r="AM37" s="911"/>
      <c r="AN37" s="911"/>
      <c r="AO37" s="911"/>
      <c r="AP37" s="911" t="s">
        <v>530</v>
      </c>
      <c r="AQ37" s="911"/>
      <c r="AR37" s="911"/>
      <c r="AS37" s="911"/>
      <c r="AT37" s="911"/>
      <c r="AU37" s="911" t="s">
        <v>530</v>
      </c>
      <c r="AV37" s="911"/>
      <c r="AW37" s="911"/>
      <c r="AX37" s="911"/>
      <c r="AY37" s="911"/>
      <c r="AZ37" s="912" t="s">
        <v>530</v>
      </c>
      <c r="BA37" s="912"/>
      <c r="BB37" s="912"/>
      <c r="BC37" s="912"/>
      <c r="BD37" s="912"/>
      <c r="BE37" s="908" t="s">
        <v>411</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417</v>
      </c>
      <c r="C38" s="836"/>
      <c r="D38" s="836"/>
      <c r="E38" s="836"/>
      <c r="F38" s="836"/>
      <c r="G38" s="836"/>
      <c r="H38" s="836"/>
      <c r="I38" s="836"/>
      <c r="J38" s="836"/>
      <c r="K38" s="836"/>
      <c r="L38" s="836"/>
      <c r="M38" s="836"/>
      <c r="N38" s="836"/>
      <c r="O38" s="836"/>
      <c r="P38" s="837"/>
      <c r="Q38" s="838">
        <v>45</v>
      </c>
      <c r="R38" s="839"/>
      <c r="S38" s="839"/>
      <c r="T38" s="839"/>
      <c r="U38" s="839"/>
      <c r="V38" s="839">
        <v>45</v>
      </c>
      <c r="W38" s="839"/>
      <c r="X38" s="839"/>
      <c r="Y38" s="839"/>
      <c r="Z38" s="839"/>
      <c r="AA38" s="839" t="s">
        <v>530</v>
      </c>
      <c r="AB38" s="839"/>
      <c r="AC38" s="839"/>
      <c r="AD38" s="839"/>
      <c r="AE38" s="840"/>
      <c r="AF38" s="841" t="s">
        <v>386</v>
      </c>
      <c r="AG38" s="842"/>
      <c r="AH38" s="842"/>
      <c r="AI38" s="842"/>
      <c r="AJ38" s="843"/>
      <c r="AK38" s="910" t="s">
        <v>530</v>
      </c>
      <c r="AL38" s="911"/>
      <c r="AM38" s="911"/>
      <c r="AN38" s="911"/>
      <c r="AO38" s="911"/>
      <c r="AP38" s="911" t="s">
        <v>530</v>
      </c>
      <c r="AQ38" s="911"/>
      <c r="AR38" s="911"/>
      <c r="AS38" s="911"/>
      <c r="AT38" s="911"/>
      <c r="AU38" s="911" t="s">
        <v>530</v>
      </c>
      <c r="AV38" s="911"/>
      <c r="AW38" s="911"/>
      <c r="AX38" s="911"/>
      <c r="AY38" s="911"/>
      <c r="AZ38" s="912" t="s">
        <v>530</v>
      </c>
      <c r="BA38" s="912"/>
      <c r="BB38" s="912"/>
      <c r="BC38" s="912"/>
      <c r="BD38" s="912"/>
      <c r="BE38" s="908" t="s">
        <v>415</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418</v>
      </c>
      <c r="C39" s="836"/>
      <c r="D39" s="836"/>
      <c r="E39" s="836"/>
      <c r="F39" s="836"/>
      <c r="G39" s="836"/>
      <c r="H39" s="836"/>
      <c r="I39" s="836"/>
      <c r="J39" s="836"/>
      <c r="K39" s="836"/>
      <c r="L39" s="836"/>
      <c r="M39" s="836"/>
      <c r="N39" s="836"/>
      <c r="O39" s="836"/>
      <c r="P39" s="837"/>
      <c r="Q39" s="838" t="s">
        <v>530</v>
      </c>
      <c r="R39" s="839"/>
      <c r="S39" s="839"/>
      <c r="T39" s="839"/>
      <c r="U39" s="839"/>
      <c r="V39" s="839" t="s">
        <v>530</v>
      </c>
      <c r="W39" s="839"/>
      <c r="X39" s="839"/>
      <c r="Y39" s="839"/>
      <c r="Z39" s="839"/>
      <c r="AA39" s="839" t="s">
        <v>530</v>
      </c>
      <c r="AB39" s="839"/>
      <c r="AC39" s="839"/>
      <c r="AD39" s="839"/>
      <c r="AE39" s="840"/>
      <c r="AF39" s="841" t="s">
        <v>386</v>
      </c>
      <c r="AG39" s="842"/>
      <c r="AH39" s="842"/>
      <c r="AI39" s="842"/>
      <c r="AJ39" s="843"/>
      <c r="AK39" s="910" t="s">
        <v>530</v>
      </c>
      <c r="AL39" s="911"/>
      <c r="AM39" s="911"/>
      <c r="AN39" s="911"/>
      <c r="AO39" s="911"/>
      <c r="AP39" s="911" t="s">
        <v>530</v>
      </c>
      <c r="AQ39" s="911"/>
      <c r="AR39" s="911"/>
      <c r="AS39" s="911"/>
      <c r="AT39" s="911"/>
      <c r="AU39" s="911" t="s">
        <v>530</v>
      </c>
      <c r="AV39" s="911"/>
      <c r="AW39" s="911"/>
      <c r="AX39" s="911"/>
      <c r="AY39" s="911"/>
      <c r="AZ39" s="912" t="s">
        <v>530</v>
      </c>
      <c r="BA39" s="912"/>
      <c r="BB39" s="912"/>
      <c r="BC39" s="912"/>
      <c r="BD39" s="912"/>
      <c r="BE39" s="908" t="s">
        <v>415</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420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4283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422</v>
      </c>
      <c r="B66" s="821"/>
      <c r="C66" s="821"/>
      <c r="D66" s="821"/>
      <c r="E66" s="821"/>
      <c r="F66" s="821"/>
      <c r="G66" s="821"/>
      <c r="H66" s="821"/>
      <c r="I66" s="821"/>
      <c r="J66" s="821"/>
      <c r="K66" s="821"/>
      <c r="L66" s="821"/>
      <c r="M66" s="821"/>
      <c r="N66" s="821"/>
      <c r="O66" s="821"/>
      <c r="P66" s="822"/>
      <c r="Q66" s="797" t="s">
        <v>423</v>
      </c>
      <c r="R66" s="798"/>
      <c r="S66" s="798"/>
      <c r="T66" s="798"/>
      <c r="U66" s="799"/>
      <c r="V66" s="797" t="s">
        <v>394</v>
      </c>
      <c r="W66" s="798"/>
      <c r="X66" s="798"/>
      <c r="Y66" s="798"/>
      <c r="Z66" s="799"/>
      <c r="AA66" s="797" t="s">
        <v>424</v>
      </c>
      <c r="AB66" s="798"/>
      <c r="AC66" s="798"/>
      <c r="AD66" s="798"/>
      <c r="AE66" s="799"/>
      <c r="AF66" s="932" t="s">
        <v>425</v>
      </c>
      <c r="AG66" s="893"/>
      <c r="AH66" s="893"/>
      <c r="AI66" s="893"/>
      <c r="AJ66" s="933"/>
      <c r="AK66" s="797" t="s">
        <v>426</v>
      </c>
      <c r="AL66" s="821"/>
      <c r="AM66" s="821"/>
      <c r="AN66" s="821"/>
      <c r="AO66" s="822"/>
      <c r="AP66" s="797" t="s">
        <v>427</v>
      </c>
      <c r="AQ66" s="798"/>
      <c r="AR66" s="798"/>
      <c r="AS66" s="798"/>
      <c r="AT66" s="799"/>
      <c r="AU66" s="797" t="s">
        <v>428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603</v>
      </c>
      <c r="C68" s="950"/>
      <c r="D68" s="950"/>
      <c r="E68" s="950"/>
      <c r="F68" s="950"/>
      <c r="G68" s="950"/>
      <c r="H68" s="950"/>
      <c r="I68" s="950"/>
      <c r="J68" s="950"/>
      <c r="K68" s="950"/>
      <c r="L68" s="950"/>
      <c r="M68" s="950"/>
      <c r="N68" s="950"/>
      <c r="O68" s="950"/>
      <c r="P68" s="951"/>
      <c r="Q68" s="952">
        <v>6058</v>
      </c>
      <c r="R68" s="946"/>
      <c r="S68" s="946"/>
      <c r="T68" s="946"/>
      <c r="U68" s="946"/>
      <c r="V68" s="946">
        <v>5913</v>
      </c>
      <c r="W68" s="946"/>
      <c r="X68" s="946"/>
      <c r="Y68" s="946"/>
      <c r="Z68" s="946"/>
      <c r="AA68" s="946">
        <v>145</v>
      </c>
      <c r="AB68" s="946"/>
      <c r="AC68" s="946"/>
      <c r="AD68" s="946"/>
      <c r="AE68" s="946"/>
      <c r="AF68" s="946">
        <v>145</v>
      </c>
      <c r="AG68" s="946"/>
      <c r="AH68" s="946"/>
      <c r="AI68" s="946"/>
      <c r="AJ68" s="946"/>
      <c r="AK68" s="946" t="s">
        <v>530</v>
      </c>
      <c r="AL68" s="946"/>
      <c r="AM68" s="946"/>
      <c r="AN68" s="946"/>
      <c r="AO68" s="946"/>
      <c r="AP68" s="946" t="s">
        <v>530</v>
      </c>
      <c r="AQ68" s="946"/>
      <c r="AR68" s="946"/>
      <c r="AS68" s="946"/>
      <c r="AT68" s="946"/>
      <c r="AU68" s="946" t="s">
        <v>530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604</v>
      </c>
      <c r="C69" s="954"/>
      <c r="D69" s="954"/>
      <c r="E69" s="954"/>
      <c r="F69" s="954"/>
      <c r="G69" s="954"/>
      <c r="H69" s="954"/>
      <c r="I69" s="954"/>
      <c r="J69" s="954"/>
      <c r="K69" s="954"/>
      <c r="L69" s="954"/>
      <c r="M69" s="954"/>
      <c r="N69" s="954"/>
      <c r="O69" s="954"/>
      <c r="P69" s="955"/>
      <c r="Q69" s="956">
        <v>292</v>
      </c>
      <c r="R69" s="911"/>
      <c r="S69" s="911"/>
      <c r="T69" s="911"/>
      <c r="U69" s="911"/>
      <c r="V69" s="911">
        <v>267</v>
      </c>
      <c r="W69" s="911"/>
      <c r="X69" s="911"/>
      <c r="Y69" s="911"/>
      <c r="Z69" s="911"/>
      <c r="AA69" s="911">
        <v>25</v>
      </c>
      <c r="AB69" s="911"/>
      <c r="AC69" s="911"/>
      <c r="AD69" s="911"/>
      <c r="AE69" s="911"/>
      <c r="AF69" s="911">
        <v>25</v>
      </c>
      <c r="AG69" s="911"/>
      <c r="AH69" s="911"/>
      <c r="AI69" s="911"/>
      <c r="AJ69" s="911"/>
      <c r="AK69" s="911">
        <v>26</v>
      </c>
      <c r="AL69" s="911"/>
      <c r="AM69" s="911"/>
      <c r="AN69" s="911"/>
      <c r="AO69" s="911"/>
      <c r="AP69" s="911" t="s">
        <v>530</v>
      </c>
      <c r="AQ69" s="911"/>
      <c r="AR69" s="911"/>
      <c r="AS69" s="911"/>
      <c r="AT69" s="911"/>
      <c r="AU69" s="911" t="s">
        <v>530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607</v>
      </c>
      <c r="C70" s="954"/>
      <c r="D70" s="954"/>
      <c r="E70" s="954"/>
      <c r="F70" s="954"/>
      <c r="G70" s="954"/>
      <c r="H70" s="954"/>
      <c r="I70" s="954"/>
      <c r="J70" s="954"/>
      <c r="K70" s="954"/>
      <c r="L70" s="954"/>
      <c r="M70" s="954"/>
      <c r="N70" s="954"/>
      <c r="O70" s="954"/>
      <c r="P70" s="955"/>
      <c r="Q70" s="956">
        <v>110326</v>
      </c>
      <c r="R70" s="911"/>
      <c r="S70" s="911"/>
      <c r="T70" s="911"/>
      <c r="U70" s="911"/>
      <c r="V70" s="911">
        <v>108567</v>
      </c>
      <c r="W70" s="911"/>
      <c r="X70" s="911"/>
      <c r="Y70" s="911"/>
      <c r="Z70" s="911"/>
      <c r="AA70" s="911">
        <v>1760</v>
      </c>
      <c r="AB70" s="911"/>
      <c r="AC70" s="911"/>
      <c r="AD70" s="911"/>
      <c r="AE70" s="911"/>
      <c r="AF70" s="911">
        <v>1760</v>
      </c>
      <c r="AG70" s="911"/>
      <c r="AH70" s="911"/>
      <c r="AI70" s="911"/>
      <c r="AJ70" s="911"/>
      <c r="AK70" s="911">
        <v>0</v>
      </c>
      <c r="AL70" s="911"/>
      <c r="AM70" s="911"/>
      <c r="AN70" s="911"/>
      <c r="AO70" s="911"/>
      <c r="AP70" s="911" t="s">
        <v>530</v>
      </c>
      <c r="AQ70" s="911"/>
      <c r="AR70" s="911"/>
      <c r="AS70" s="911"/>
      <c r="AT70" s="911"/>
      <c r="AU70" s="911" t="s">
        <v>530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605</v>
      </c>
      <c r="C71" s="954"/>
      <c r="D71" s="954"/>
      <c r="E71" s="954"/>
      <c r="F71" s="954"/>
      <c r="G71" s="954"/>
      <c r="H71" s="954"/>
      <c r="I71" s="954"/>
      <c r="J71" s="954"/>
      <c r="K71" s="954"/>
      <c r="L71" s="954"/>
      <c r="M71" s="954"/>
      <c r="N71" s="954"/>
      <c r="O71" s="954"/>
      <c r="P71" s="955"/>
      <c r="Q71" s="956">
        <v>751</v>
      </c>
      <c r="R71" s="911"/>
      <c r="S71" s="911"/>
      <c r="T71" s="911"/>
      <c r="U71" s="911"/>
      <c r="V71" s="911">
        <v>667</v>
      </c>
      <c r="W71" s="911"/>
      <c r="X71" s="911"/>
      <c r="Y71" s="911"/>
      <c r="Z71" s="911"/>
      <c r="AA71" s="911">
        <v>83</v>
      </c>
      <c r="AB71" s="911"/>
      <c r="AC71" s="911"/>
      <c r="AD71" s="911"/>
      <c r="AE71" s="911"/>
      <c r="AF71" s="911">
        <v>384</v>
      </c>
      <c r="AG71" s="911"/>
      <c r="AH71" s="911"/>
      <c r="AI71" s="911"/>
      <c r="AJ71" s="911"/>
      <c r="AK71" s="911">
        <v>55</v>
      </c>
      <c r="AL71" s="911"/>
      <c r="AM71" s="911"/>
      <c r="AN71" s="911"/>
      <c r="AO71" s="911"/>
      <c r="AP71" s="911">
        <v>3709</v>
      </c>
      <c r="AQ71" s="911"/>
      <c r="AR71" s="911"/>
      <c r="AS71" s="911"/>
      <c r="AT71" s="911"/>
      <c r="AU71" s="911">
        <v>168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606</v>
      </c>
      <c r="C72" s="954"/>
      <c r="D72" s="954"/>
      <c r="E72" s="954"/>
      <c r="F72" s="954"/>
      <c r="G72" s="954"/>
      <c r="H72" s="954"/>
      <c r="I72" s="954"/>
      <c r="J72" s="954"/>
      <c r="K72" s="954"/>
      <c r="L72" s="954"/>
      <c r="M72" s="954"/>
      <c r="N72" s="954"/>
      <c r="O72" s="954"/>
      <c r="P72" s="955"/>
      <c r="Q72" s="956">
        <v>117</v>
      </c>
      <c r="R72" s="911"/>
      <c r="S72" s="911"/>
      <c r="T72" s="911"/>
      <c r="U72" s="911"/>
      <c r="V72" s="911">
        <v>20</v>
      </c>
      <c r="W72" s="911"/>
      <c r="X72" s="911"/>
      <c r="Y72" s="911"/>
      <c r="Z72" s="911"/>
      <c r="AA72" s="911">
        <v>36</v>
      </c>
      <c r="AB72" s="911"/>
      <c r="AC72" s="911"/>
      <c r="AD72" s="911"/>
      <c r="AE72" s="911"/>
      <c r="AF72" s="911">
        <v>152</v>
      </c>
      <c r="AG72" s="911"/>
      <c r="AH72" s="911"/>
      <c r="AI72" s="911"/>
      <c r="AJ72" s="911"/>
      <c r="AK72" s="911">
        <v>20</v>
      </c>
      <c r="AL72" s="911"/>
      <c r="AM72" s="911"/>
      <c r="AN72" s="911"/>
      <c r="AO72" s="911"/>
      <c r="AP72" s="911">
        <v>560</v>
      </c>
      <c r="AQ72" s="911"/>
      <c r="AR72" s="911"/>
      <c r="AS72" s="911"/>
      <c r="AT72" s="911"/>
      <c r="AU72" s="911" t="s">
        <v>530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430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438</v>
      </c>
      <c r="AB109" s="975"/>
      <c r="AC109" s="975"/>
      <c r="AD109" s="975"/>
      <c r="AE109" s="976"/>
      <c r="AF109" s="974" t="s">
        <v>303</v>
      </c>
      <c r="AG109" s="975"/>
      <c r="AH109" s="975"/>
      <c r="AI109" s="975"/>
      <c r="AJ109" s="976"/>
      <c r="AK109" s="974" t="s">
        <v>302</v>
      </c>
      <c r="AL109" s="975"/>
      <c r="AM109" s="975"/>
      <c r="AN109" s="975"/>
      <c r="AO109" s="976"/>
      <c r="AP109" s="974" t="s">
        <v>439</v>
      </c>
      <c r="AQ109" s="975"/>
      <c r="AR109" s="975"/>
      <c r="AS109" s="975"/>
      <c r="AT109" s="977"/>
      <c r="AU109" s="994" t="s">
        <v>437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438</v>
      </c>
      <c r="BR109" s="975"/>
      <c r="BS109" s="975"/>
      <c r="BT109" s="975"/>
      <c r="BU109" s="976"/>
      <c r="BV109" s="974" t="s">
        <v>303</v>
      </c>
      <c r="BW109" s="975"/>
      <c r="BX109" s="975"/>
      <c r="BY109" s="975"/>
      <c r="BZ109" s="976"/>
      <c r="CA109" s="974" t="s">
        <v>302</v>
      </c>
      <c r="CB109" s="975"/>
      <c r="CC109" s="975"/>
      <c r="CD109" s="975"/>
      <c r="CE109" s="976"/>
      <c r="CF109" s="995" t="s">
        <v>439</v>
      </c>
      <c r="CG109" s="995"/>
      <c r="CH109" s="995"/>
      <c r="CI109" s="995"/>
      <c r="CJ109" s="995"/>
      <c r="CK109" s="974" t="s">
        <v>440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438</v>
      </c>
      <c r="DH109" s="975"/>
      <c r="DI109" s="975"/>
      <c r="DJ109" s="975"/>
      <c r="DK109" s="976"/>
      <c r="DL109" s="974" t="s">
        <v>303</v>
      </c>
      <c r="DM109" s="975"/>
      <c r="DN109" s="975"/>
      <c r="DO109" s="975"/>
      <c r="DP109" s="976"/>
      <c r="DQ109" s="974" t="s">
        <v>302</v>
      </c>
      <c r="DR109" s="975"/>
      <c r="DS109" s="975"/>
      <c r="DT109" s="975"/>
      <c r="DU109" s="976"/>
      <c r="DV109" s="974" t="s">
        <v>439</v>
      </c>
      <c r="DW109" s="975"/>
      <c r="DX109" s="975"/>
      <c r="DY109" s="975"/>
      <c r="DZ109" s="977"/>
    </row>
    <row r="110" spans="1:131" s="246" customFormat="1" ht="26.25" customHeight="1" x14ac:dyDescent="0.15">
      <c r="A110" s="978" t="s">
        <v>441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13401259</v>
      </c>
      <c r="AB110" s="982"/>
      <c r="AC110" s="982"/>
      <c r="AD110" s="982"/>
      <c r="AE110" s="983"/>
      <c r="AF110" s="984">
        <v>12614827</v>
      </c>
      <c r="AG110" s="982"/>
      <c r="AH110" s="982"/>
      <c r="AI110" s="982"/>
      <c r="AJ110" s="983"/>
      <c r="AK110" s="984">
        <v>11347925</v>
      </c>
      <c r="AL110" s="982"/>
      <c r="AM110" s="982"/>
      <c r="AN110" s="982"/>
      <c r="AO110" s="983"/>
      <c r="AP110" s="985">
        <v>31.9</v>
      </c>
      <c r="AQ110" s="986"/>
      <c r="AR110" s="986"/>
      <c r="AS110" s="986"/>
      <c r="AT110" s="987"/>
      <c r="AU110" s="988" t="s">
        <v>73</v>
      </c>
      <c r="AV110" s="989"/>
      <c r="AW110" s="989"/>
      <c r="AX110" s="989"/>
      <c r="AY110" s="989"/>
      <c r="AZ110" s="1030" t="s">
        <v>442</v>
      </c>
      <c r="BA110" s="979"/>
      <c r="BB110" s="979"/>
      <c r="BC110" s="979"/>
      <c r="BD110" s="979"/>
      <c r="BE110" s="979"/>
      <c r="BF110" s="979"/>
      <c r="BG110" s="979"/>
      <c r="BH110" s="979"/>
      <c r="BI110" s="979"/>
      <c r="BJ110" s="979"/>
      <c r="BK110" s="979"/>
      <c r="BL110" s="979"/>
      <c r="BM110" s="979"/>
      <c r="BN110" s="979"/>
      <c r="BO110" s="979"/>
      <c r="BP110" s="980"/>
      <c r="BQ110" s="1016">
        <v>106167988</v>
      </c>
      <c r="BR110" s="1017"/>
      <c r="BS110" s="1017"/>
      <c r="BT110" s="1017"/>
      <c r="BU110" s="1017"/>
      <c r="BV110" s="1017">
        <v>101995678</v>
      </c>
      <c r="BW110" s="1017"/>
      <c r="BX110" s="1017"/>
      <c r="BY110" s="1017"/>
      <c r="BZ110" s="1017"/>
      <c r="CA110" s="1017">
        <v>98131527</v>
      </c>
      <c r="CB110" s="1017"/>
      <c r="CC110" s="1017"/>
      <c r="CD110" s="1017"/>
      <c r="CE110" s="1017"/>
      <c r="CF110" s="1031">
        <v>275.7</v>
      </c>
      <c r="CG110" s="1032"/>
      <c r="CH110" s="1032"/>
      <c r="CI110" s="1032"/>
      <c r="CJ110" s="1032"/>
      <c r="CK110" s="1033" t="s">
        <v>443</v>
      </c>
      <c r="CL110" s="1034"/>
      <c r="CM110" s="1013" t="s">
        <v>444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445</v>
      </c>
      <c r="DH110" s="1017"/>
      <c r="DI110" s="1017"/>
      <c r="DJ110" s="1017"/>
      <c r="DK110" s="1017"/>
      <c r="DL110" s="1017" t="s">
        <v>236</v>
      </c>
      <c r="DM110" s="1017"/>
      <c r="DN110" s="1017"/>
      <c r="DO110" s="1017"/>
      <c r="DP110" s="1017"/>
      <c r="DQ110" s="1017" t="s">
        <v>446</v>
      </c>
      <c r="DR110" s="1017"/>
      <c r="DS110" s="1017"/>
      <c r="DT110" s="1017"/>
      <c r="DU110" s="1017"/>
      <c r="DV110" s="1018" t="s">
        <v>445</v>
      </c>
      <c r="DW110" s="1018"/>
      <c r="DX110" s="1018"/>
      <c r="DY110" s="1018"/>
      <c r="DZ110" s="1019"/>
    </row>
    <row r="111" spans="1:131" s="246" customFormat="1" ht="26.25" customHeight="1" x14ac:dyDescent="0.15">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236</v>
      </c>
      <c r="AB111" s="1024"/>
      <c r="AC111" s="1024"/>
      <c r="AD111" s="1024"/>
      <c r="AE111" s="1025"/>
      <c r="AF111" s="1026" t="s">
        <v>446</v>
      </c>
      <c r="AG111" s="1024"/>
      <c r="AH111" s="1024"/>
      <c r="AI111" s="1024"/>
      <c r="AJ111" s="1025"/>
      <c r="AK111" s="1026" t="s">
        <v>236</v>
      </c>
      <c r="AL111" s="1024"/>
      <c r="AM111" s="1024"/>
      <c r="AN111" s="1024"/>
      <c r="AO111" s="1025"/>
      <c r="AP111" s="1027" t="s">
        <v>448</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939591</v>
      </c>
      <c r="BR111" s="1010"/>
      <c r="BS111" s="1010"/>
      <c r="BT111" s="1010"/>
      <c r="BU111" s="1010"/>
      <c r="BV111" s="1010">
        <v>612763</v>
      </c>
      <c r="BW111" s="1010"/>
      <c r="BX111" s="1010"/>
      <c r="BY111" s="1010"/>
      <c r="BZ111" s="1010"/>
      <c r="CA111" s="1010">
        <v>502410</v>
      </c>
      <c r="CB111" s="1010"/>
      <c r="CC111" s="1010"/>
      <c r="CD111" s="1010"/>
      <c r="CE111" s="1010"/>
      <c r="CF111" s="1004">
        <v>1.4</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446</v>
      </c>
      <c r="DH111" s="1010"/>
      <c r="DI111" s="1010"/>
      <c r="DJ111" s="1010"/>
      <c r="DK111" s="1010"/>
      <c r="DL111" s="1010" t="s">
        <v>451</v>
      </c>
      <c r="DM111" s="1010"/>
      <c r="DN111" s="1010"/>
      <c r="DO111" s="1010"/>
      <c r="DP111" s="1010"/>
      <c r="DQ111" s="1010" t="s">
        <v>452</v>
      </c>
      <c r="DR111" s="1010"/>
      <c r="DS111" s="1010"/>
      <c r="DT111" s="1010"/>
      <c r="DU111" s="1010"/>
      <c r="DV111" s="1011" t="s">
        <v>453</v>
      </c>
      <c r="DW111" s="1011"/>
      <c r="DX111" s="1011"/>
      <c r="DY111" s="1011"/>
      <c r="DZ111" s="1012"/>
    </row>
    <row r="112" spans="1:131" s="246" customFormat="1" ht="26.25" customHeight="1" x14ac:dyDescent="0.15">
      <c r="A112" s="1042" t="s">
        <v>454</v>
      </c>
      <c r="B112" s="1043"/>
      <c r="C112" s="1040" t="s">
        <v>455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448</v>
      </c>
      <c r="AB112" s="1049"/>
      <c r="AC112" s="1049"/>
      <c r="AD112" s="1049"/>
      <c r="AE112" s="1050"/>
      <c r="AF112" s="1051" t="s">
        <v>448</v>
      </c>
      <c r="AG112" s="1049"/>
      <c r="AH112" s="1049"/>
      <c r="AI112" s="1049"/>
      <c r="AJ112" s="1050"/>
      <c r="AK112" s="1051" t="s">
        <v>453</v>
      </c>
      <c r="AL112" s="1049"/>
      <c r="AM112" s="1049"/>
      <c r="AN112" s="1049"/>
      <c r="AO112" s="1050"/>
      <c r="AP112" s="1052" t="s">
        <v>445</v>
      </c>
      <c r="AQ112" s="1053"/>
      <c r="AR112" s="1053"/>
      <c r="AS112" s="1053"/>
      <c r="AT112" s="1054"/>
      <c r="AU112" s="990"/>
      <c r="AV112" s="991"/>
      <c r="AW112" s="991"/>
      <c r="AX112" s="991"/>
      <c r="AY112" s="991"/>
      <c r="AZ112" s="1039" t="s">
        <v>456</v>
      </c>
      <c r="BA112" s="1040"/>
      <c r="BB112" s="1040"/>
      <c r="BC112" s="1040"/>
      <c r="BD112" s="1040"/>
      <c r="BE112" s="1040"/>
      <c r="BF112" s="1040"/>
      <c r="BG112" s="1040"/>
      <c r="BH112" s="1040"/>
      <c r="BI112" s="1040"/>
      <c r="BJ112" s="1040"/>
      <c r="BK112" s="1040"/>
      <c r="BL112" s="1040"/>
      <c r="BM112" s="1040"/>
      <c r="BN112" s="1040"/>
      <c r="BO112" s="1040"/>
      <c r="BP112" s="1041"/>
      <c r="BQ112" s="1009">
        <v>66560711</v>
      </c>
      <c r="BR112" s="1010"/>
      <c r="BS112" s="1010"/>
      <c r="BT112" s="1010"/>
      <c r="BU112" s="1010"/>
      <c r="BV112" s="1010">
        <v>65414878</v>
      </c>
      <c r="BW112" s="1010"/>
      <c r="BX112" s="1010"/>
      <c r="BY112" s="1010"/>
      <c r="BZ112" s="1010"/>
      <c r="CA112" s="1010">
        <v>66239110</v>
      </c>
      <c r="CB112" s="1010"/>
      <c r="CC112" s="1010"/>
      <c r="CD112" s="1010"/>
      <c r="CE112" s="1010"/>
      <c r="CF112" s="1004">
        <v>186.1</v>
      </c>
      <c r="CG112" s="1005"/>
      <c r="CH112" s="1005"/>
      <c r="CI112" s="1005"/>
      <c r="CJ112" s="1005"/>
      <c r="CK112" s="1035"/>
      <c r="CL112" s="1036"/>
      <c r="CM112" s="1006" t="s">
        <v>457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453</v>
      </c>
      <c r="DH112" s="1010"/>
      <c r="DI112" s="1010"/>
      <c r="DJ112" s="1010"/>
      <c r="DK112" s="1010"/>
      <c r="DL112" s="1010" t="s">
        <v>458</v>
      </c>
      <c r="DM112" s="1010"/>
      <c r="DN112" s="1010"/>
      <c r="DO112" s="1010"/>
      <c r="DP112" s="1010"/>
      <c r="DQ112" s="1010" t="s">
        <v>236</v>
      </c>
      <c r="DR112" s="1010"/>
      <c r="DS112" s="1010"/>
      <c r="DT112" s="1010"/>
      <c r="DU112" s="1010"/>
      <c r="DV112" s="1011" t="s">
        <v>459</v>
      </c>
      <c r="DW112" s="1011"/>
      <c r="DX112" s="1011"/>
      <c r="DY112" s="1011"/>
      <c r="DZ112" s="1012"/>
    </row>
    <row r="113" spans="1:130" s="246" customFormat="1" ht="26.25" customHeight="1" x14ac:dyDescent="0.15">
      <c r="A113" s="1044"/>
      <c r="B113" s="1045"/>
      <c r="C113" s="1040" t="s">
        <v>460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3606194</v>
      </c>
      <c r="AB113" s="1024"/>
      <c r="AC113" s="1024"/>
      <c r="AD113" s="1024"/>
      <c r="AE113" s="1025"/>
      <c r="AF113" s="1026">
        <v>3887788</v>
      </c>
      <c r="AG113" s="1024"/>
      <c r="AH113" s="1024"/>
      <c r="AI113" s="1024"/>
      <c r="AJ113" s="1025"/>
      <c r="AK113" s="1026">
        <v>3594241</v>
      </c>
      <c r="AL113" s="1024"/>
      <c r="AM113" s="1024"/>
      <c r="AN113" s="1024"/>
      <c r="AO113" s="1025"/>
      <c r="AP113" s="1027">
        <v>10.1</v>
      </c>
      <c r="AQ113" s="1028"/>
      <c r="AR113" s="1028"/>
      <c r="AS113" s="1028"/>
      <c r="AT113" s="1029"/>
      <c r="AU113" s="990"/>
      <c r="AV113" s="991"/>
      <c r="AW113" s="991"/>
      <c r="AX113" s="991"/>
      <c r="AY113" s="991"/>
      <c r="AZ113" s="1039" t="s">
        <v>461</v>
      </c>
      <c r="BA113" s="1040"/>
      <c r="BB113" s="1040"/>
      <c r="BC113" s="1040"/>
      <c r="BD113" s="1040"/>
      <c r="BE113" s="1040"/>
      <c r="BF113" s="1040"/>
      <c r="BG113" s="1040"/>
      <c r="BH113" s="1040"/>
      <c r="BI113" s="1040"/>
      <c r="BJ113" s="1040"/>
      <c r="BK113" s="1040"/>
      <c r="BL113" s="1040"/>
      <c r="BM113" s="1040"/>
      <c r="BN113" s="1040"/>
      <c r="BO113" s="1040"/>
      <c r="BP113" s="1041"/>
      <c r="BQ113" s="1009">
        <v>370495</v>
      </c>
      <c r="BR113" s="1010"/>
      <c r="BS113" s="1010"/>
      <c r="BT113" s="1010"/>
      <c r="BU113" s="1010"/>
      <c r="BV113" s="1010">
        <v>446555</v>
      </c>
      <c r="BW113" s="1010"/>
      <c r="BX113" s="1010"/>
      <c r="BY113" s="1010"/>
      <c r="BZ113" s="1010"/>
      <c r="CA113" s="1010">
        <v>433875</v>
      </c>
      <c r="CB113" s="1010"/>
      <c r="CC113" s="1010"/>
      <c r="CD113" s="1010"/>
      <c r="CE113" s="1010"/>
      <c r="CF113" s="1004">
        <v>1.2</v>
      </c>
      <c r="CG113" s="1005"/>
      <c r="CH113" s="1005"/>
      <c r="CI113" s="1005"/>
      <c r="CJ113" s="1005"/>
      <c r="CK113" s="1035"/>
      <c r="CL113" s="1036"/>
      <c r="CM113" s="1006" t="s">
        <v>462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459</v>
      </c>
      <c r="DH113" s="1049"/>
      <c r="DI113" s="1049"/>
      <c r="DJ113" s="1049"/>
      <c r="DK113" s="1050"/>
      <c r="DL113" s="1051" t="s">
        <v>445</v>
      </c>
      <c r="DM113" s="1049"/>
      <c r="DN113" s="1049"/>
      <c r="DO113" s="1049"/>
      <c r="DP113" s="1050"/>
      <c r="DQ113" s="1051" t="s">
        <v>236</v>
      </c>
      <c r="DR113" s="1049"/>
      <c r="DS113" s="1049"/>
      <c r="DT113" s="1049"/>
      <c r="DU113" s="1050"/>
      <c r="DV113" s="1052" t="s">
        <v>448</v>
      </c>
      <c r="DW113" s="1053"/>
      <c r="DX113" s="1053"/>
      <c r="DY113" s="1053"/>
      <c r="DZ113" s="1054"/>
    </row>
    <row r="114" spans="1:130" s="246" customFormat="1" ht="26.25" customHeight="1" x14ac:dyDescent="0.15">
      <c r="A114" s="1044"/>
      <c r="B114" s="1045"/>
      <c r="C114" s="1040" t="s">
        <v>463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22115</v>
      </c>
      <c r="AB114" s="1049"/>
      <c r="AC114" s="1049"/>
      <c r="AD114" s="1049"/>
      <c r="AE114" s="1050"/>
      <c r="AF114" s="1051">
        <v>25909</v>
      </c>
      <c r="AG114" s="1049"/>
      <c r="AH114" s="1049"/>
      <c r="AI114" s="1049"/>
      <c r="AJ114" s="1050"/>
      <c r="AK114" s="1051">
        <v>16177</v>
      </c>
      <c r="AL114" s="1049"/>
      <c r="AM114" s="1049"/>
      <c r="AN114" s="1049"/>
      <c r="AO114" s="1050"/>
      <c r="AP114" s="1052">
        <v>0</v>
      </c>
      <c r="AQ114" s="1053"/>
      <c r="AR114" s="1053"/>
      <c r="AS114" s="1053"/>
      <c r="AT114" s="1054"/>
      <c r="AU114" s="990"/>
      <c r="AV114" s="991"/>
      <c r="AW114" s="991"/>
      <c r="AX114" s="991"/>
      <c r="AY114" s="991"/>
      <c r="AZ114" s="1039" t="s">
        <v>464</v>
      </c>
      <c r="BA114" s="1040"/>
      <c r="BB114" s="1040"/>
      <c r="BC114" s="1040"/>
      <c r="BD114" s="1040"/>
      <c r="BE114" s="1040"/>
      <c r="BF114" s="1040"/>
      <c r="BG114" s="1040"/>
      <c r="BH114" s="1040"/>
      <c r="BI114" s="1040"/>
      <c r="BJ114" s="1040"/>
      <c r="BK114" s="1040"/>
      <c r="BL114" s="1040"/>
      <c r="BM114" s="1040"/>
      <c r="BN114" s="1040"/>
      <c r="BO114" s="1040"/>
      <c r="BP114" s="1041"/>
      <c r="BQ114" s="1009">
        <v>8435684</v>
      </c>
      <c r="BR114" s="1010"/>
      <c r="BS114" s="1010"/>
      <c r="BT114" s="1010"/>
      <c r="BU114" s="1010"/>
      <c r="BV114" s="1010">
        <v>8446798</v>
      </c>
      <c r="BW114" s="1010"/>
      <c r="BX114" s="1010"/>
      <c r="BY114" s="1010"/>
      <c r="BZ114" s="1010"/>
      <c r="CA114" s="1010">
        <v>7966953</v>
      </c>
      <c r="CB114" s="1010"/>
      <c r="CC114" s="1010"/>
      <c r="CD114" s="1010"/>
      <c r="CE114" s="1010"/>
      <c r="CF114" s="1004">
        <v>22.4</v>
      </c>
      <c r="CG114" s="1005"/>
      <c r="CH114" s="1005"/>
      <c r="CI114" s="1005"/>
      <c r="CJ114" s="1005"/>
      <c r="CK114" s="1035"/>
      <c r="CL114" s="1036"/>
      <c r="CM114" s="1006" t="s">
        <v>465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453</v>
      </c>
      <c r="DH114" s="1049"/>
      <c r="DI114" s="1049"/>
      <c r="DJ114" s="1049"/>
      <c r="DK114" s="1050"/>
      <c r="DL114" s="1051" t="s">
        <v>448</v>
      </c>
      <c r="DM114" s="1049"/>
      <c r="DN114" s="1049"/>
      <c r="DO114" s="1049"/>
      <c r="DP114" s="1050"/>
      <c r="DQ114" s="1051" t="s">
        <v>448</v>
      </c>
      <c r="DR114" s="1049"/>
      <c r="DS114" s="1049"/>
      <c r="DT114" s="1049"/>
      <c r="DU114" s="1050"/>
      <c r="DV114" s="1052" t="s">
        <v>448</v>
      </c>
      <c r="DW114" s="1053"/>
      <c r="DX114" s="1053"/>
      <c r="DY114" s="1053"/>
      <c r="DZ114" s="1054"/>
    </row>
    <row r="115" spans="1:130" s="246" customFormat="1" ht="26.25" customHeight="1" x14ac:dyDescent="0.15">
      <c r="A115" s="1044"/>
      <c r="B115" s="1045"/>
      <c r="C115" s="1040" t="s">
        <v>466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353646</v>
      </c>
      <c r="AB115" s="1024"/>
      <c r="AC115" s="1024"/>
      <c r="AD115" s="1024"/>
      <c r="AE115" s="1025"/>
      <c r="AF115" s="1026">
        <v>205942</v>
      </c>
      <c r="AG115" s="1024"/>
      <c r="AH115" s="1024"/>
      <c r="AI115" s="1024"/>
      <c r="AJ115" s="1025"/>
      <c r="AK115" s="1026">
        <v>118321</v>
      </c>
      <c r="AL115" s="1024"/>
      <c r="AM115" s="1024"/>
      <c r="AN115" s="1024"/>
      <c r="AO115" s="1025"/>
      <c r="AP115" s="1027">
        <v>0.3</v>
      </c>
      <c r="AQ115" s="1028"/>
      <c r="AR115" s="1028"/>
      <c r="AS115" s="1028"/>
      <c r="AT115" s="1029"/>
      <c r="AU115" s="990"/>
      <c r="AV115" s="991"/>
      <c r="AW115" s="991"/>
      <c r="AX115" s="991"/>
      <c r="AY115" s="991"/>
      <c r="AZ115" s="1039" t="s">
        <v>467</v>
      </c>
      <c r="BA115" s="1040"/>
      <c r="BB115" s="1040"/>
      <c r="BC115" s="1040"/>
      <c r="BD115" s="1040"/>
      <c r="BE115" s="1040"/>
      <c r="BF115" s="1040"/>
      <c r="BG115" s="1040"/>
      <c r="BH115" s="1040"/>
      <c r="BI115" s="1040"/>
      <c r="BJ115" s="1040"/>
      <c r="BK115" s="1040"/>
      <c r="BL115" s="1040"/>
      <c r="BM115" s="1040"/>
      <c r="BN115" s="1040"/>
      <c r="BO115" s="1040"/>
      <c r="BP115" s="1041"/>
      <c r="BQ115" s="1009">
        <v>13400</v>
      </c>
      <c r="BR115" s="1010"/>
      <c r="BS115" s="1010"/>
      <c r="BT115" s="1010"/>
      <c r="BU115" s="1010"/>
      <c r="BV115" s="1010">
        <v>11576</v>
      </c>
      <c r="BW115" s="1010"/>
      <c r="BX115" s="1010"/>
      <c r="BY115" s="1010"/>
      <c r="BZ115" s="1010"/>
      <c r="CA115" s="1010">
        <v>9752</v>
      </c>
      <c r="CB115" s="1010"/>
      <c r="CC115" s="1010"/>
      <c r="CD115" s="1010"/>
      <c r="CE115" s="1010"/>
      <c r="CF115" s="1004">
        <v>0</v>
      </c>
      <c r="CG115" s="1005"/>
      <c r="CH115" s="1005"/>
      <c r="CI115" s="1005"/>
      <c r="CJ115" s="1005"/>
      <c r="CK115" s="1035"/>
      <c r="CL115" s="1036"/>
      <c r="CM115" s="1039" t="s">
        <v>468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199854</v>
      </c>
      <c r="DH115" s="1049"/>
      <c r="DI115" s="1049"/>
      <c r="DJ115" s="1049"/>
      <c r="DK115" s="1050"/>
      <c r="DL115" s="1051" t="s">
        <v>448</v>
      </c>
      <c r="DM115" s="1049"/>
      <c r="DN115" s="1049"/>
      <c r="DO115" s="1049"/>
      <c r="DP115" s="1050"/>
      <c r="DQ115" s="1051" t="s">
        <v>448</v>
      </c>
      <c r="DR115" s="1049"/>
      <c r="DS115" s="1049"/>
      <c r="DT115" s="1049"/>
      <c r="DU115" s="1050"/>
      <c r="DV115" s="1052" t="s">
        <v>459</v>
      </c>
      <c r="DW115" s="1053"/>
      <c r="DX115" s="1053"/>
      <c r="DY115" s="1053"/>
      <c r="DZ115" s="1054"/>
    </row>
    <row r="116" spans="1:130" s="246" customFormat="1" ht="26.25" customHeight="1" x14ac:dyDescent="0.15">
      <c r="A116" s="1046"/>
      <c r="B116" s="1047"/>
      <c r="C116" s="1055" t="s">
        <v>469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178</v>
      </c>
      <c r="AB116" s="1049"/>
      <c r="AC116" s="1049"/>
      <c r="AD116" s="1049"/>
      <c r="AE116" s="1050"/>
      <c r="AF116" s="1051">
        <v>144</v>
      </c>
      <c r="AG116" s="1049"/>
      <c r="AH116" s="1049"/>
      <c r="AI116" s="1049"/>
      <c r="AJ116" s="1050"/>
      <c r="AK116" s="1051" t="s">
        <v>459</v>
      </c>
      <c r="AL116" s="1049"/>
      <c r="AM116" s="1049"/>
      <c r="AN116" s="1049"/>
      <c r="AO116" s="1050"/>
      <c r="AP116" s="1052" t="s">
        <v>236</v>
      </c>
      <c r="AQ116" s="1053"/>
      <c r="AR116" s="1053"/>
      <c r="AS116" s="1053"/>
      <c r="AT116" s="1054"/>
      <c r="AU116" s="990"/>
      <c r="AV116" s="991"/>
      <c r="AW116" s="991"/>
      <c r="AX116" s="991"/>
      <c r="AY116" s="991"/>
      <c r="AZ116" s="1057" t="s">
        <v>470</v>
      </c>
      <c r="BA116" s="1058"/>
      <c r="BB116" s="1058"/>
      <c r="BC116" s="1058"/>
      <c r="BD116" s="1058"/>
      <c r="BE116" s="1058"/>
      <c r="BF116" s="1058"/>
      <c r="BG116" s="1058"/>
      <c r="BH116" s="1058"/>
      <c r="BI116" s="1058"/>
      <c r="BJ116" s="1058"/>
      <c r="BK116" s="1058"/>
      <c r="BL116" s="1058"/>
      <c r="BM116" s="1058"/>
      <c r="BN116" s="1058"/>
      <c r="BO116" s="1058"/>
      <c r="BP116" s="1059"/>
      <c r="BQ116" s="1009" t="s">
        <v>236</v>
      </c>
      <c r="BR116" s="1010"/>
      <c r="BS116" s="1010"/>
      <c r="BT116" s="1010"/>
      <c r="BU116" s="1010"/>
      <c r="BV116" s="1010" t="s">
        <v>446</v>
      </c>
      <c r="BW116" s="1010"/>
      <c r="BX116" s="1010"/>
      <c r="BY116" s="1010"/>
      <c r="BZ116" s="1010"/>
      <c r="CA116" s="1010" t="s">
        <v>445</v>
      </c>
      <c r="CB116" s="1010"/>
      <c r="CC116" s="1010"/>
      <c r="CD116" s="1010"/>
      <c r="CE116" s="1010"/>
      <c r="CF116" s="1004" t="s">
        <v>448</v>
      </c>
      <c r="CG116" s="1005"/>
      <c r="CH116" s="1005"/>
      <c r="CI116" s="1005"/>
      <c r="CJ116" s="1005"/>
      <c r="CK116" s="1035"/>
      <c r="CL116" s="1036"/>
      <c r="CM116" s="1006" t="s">
        <v>471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376500</v>
      </c>
      <c r="DH116" s="1049"/>
      <c r="DI116" s="1049"/>
      <c r="DJ116" s="1049"/>
      <c r="DK116" s="1050"/>
      <c r="DL116" s="1051">
        <v>327602</v>
      </c>
      <c r="DM116" s="1049"/>
      <c r="DN116" s="1049"/>
      <c r="DO116" s="1049"/>
      <c r="DP116" s="1050"/>
      <c r="DQ116" s="1051">
        <v>285013</v>
      </c>
      <c r="DR116" s="1049"/>
      <c r="DS116" s="1049"/>
      <c r="DT116" s="1049"/>
      <c r="DU116" s="1050"/>
      <c r="DV116" s="1052">
        <v>0.8</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472</v>
      </c>
      <c r="Z117" s="976"/>
      <c r="AA117" s="1066">
        <v>17383392</v>
      </c>
      <c r="AB117" s="1067"/>
      <c r="AC117" s="1067"/>
      <c r="AD117" s="1067"/>
      <c r="AE117" s="1068"/>
      <c r="AF117" s="1069">
        <v>16734610</v>
      </c>
      <c r="AG117" s="1067"/>
      <c r="AH117" s="1067"/>
      <c r="AI117" s="1067"/>
      <c r="AJ117" s="1068"/>
      <c r="AK117" s="1069">
        <v>15076664</v>
      </c>
      <c r="AL117" s="1067"/>
      <c r="AM117" s="1067"/>
      <c r="AN117" s="1067"/>
      <c r="AO117" s="1068"/>
      <c r="AP117" s="1070"/>
      <c r="AQ117" s="1071"/>
      <c r="AR117" s="1071"/>
      <c r="AS117" s="1071"/>
      <c r="AT117" s="1072"/>
      <c r="AU117" s="990"/>
      <c r="AV117" s="991"/>
      <c r="AW117" s="991"/>
      <c r="AX117" s="991"/>
      <c r="AY117" s="991"/>
      <c r="AZ117" s="1057" t="s">
        <v>473</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445</v>
      </c>
      <c r="BW117" s="1010"/>
      <c r="BX117" s="1010"/>
      <c r="BY117" s="1010"/>
      <c r="BZ117" s="1010"/>
      <c r="CA117" s="1010" t="s">
        <v>458</v>
      </c>
      <c r="CB117" s="1010"/>
      <c r="CC117" s="1010"/>
      <c r="CD117" s="1010"/>
      <c r="CE117" s="1010"/>
      <c r="CF117" s="1004" t="s">
        <v>448</v>
      </c>
      <c r="CG117" s="1005"/>
      <c r="CH117" s="1005"/>
      <c r="CI117" s="1005"/>
      <c r="CJ117" s="1005"/>
      <c r="CK117" s="1035"/>
      <c r="CL117" s="1036"/>
      <c r="CM117" s="1006" t="s">
        <v>474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445</v>
      </c>
      <c r="DH117" s="1049"/>
      <c r="DI117" s="1049"/>
      <c r="DJ117" s="1049"/>
      <c r="DK117" s="1050"/>
      <c r="DL117" s="1051" t="s">
        <v>453</v>
      </c>
      <c r="DM117" s="1049"/>
      <c r="DN117" s="1049"/>
      <c r="DO117" s="1049"/>
      <c r="DP117" s="1050"/>
      <c r="DQ117" s="1051" t="s">
        <v>448</v>
      </c>
      <c r="DR117" s="1049"/>
      <c r="DS117" s="1049"/>
      <c r="DT117" s="1049"/>
      <c r="DU117" s="1050"/>
      <c r="DV117" s="1052" t="s">
        <v>448</v>
      </c>
      <c r="DW117" s="1053"/>
      <c r="DX117" s="1053"/>
      <c r="DY117" s="1053"/>
      <c r="DZ117" s="1054"/>
    </row>
    <row r="118" spans="1:130" s="246" customFormat="1" ht="26.25" customHeight="1" x14ac:dyDescent="0.15">
      <c r="A118" s="994" t="s">
        <v>440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438</v>
      </c>
      <c r="AB118" s="975"/>
      <c r="AC118" s="975"/>
      <c r="AD118" s="975"/>
      <c r="AE118" s="976"/>
      <c r="AF118" s="974" t="s">
        <v>303</v>
      </c>
      <c r="AG118" s="975"/>
      <c r="AH118" s="975"/>
      <c r="AI118" s="975"/>
      <c r="AJ118" s="976"/>
      <c r="AK118" s="974" t="s">
        <v>302</v>
      </c>
      <c r="AL118" s="975"/>
      <c r="AM118" s="975"/>
      <c r="AN118" s="975"/>
      <c r="AO118" s="976"/>
      <c r="AP118" s="1061" t="s">
        <v>439</v>
      </c>
      <c r="AQ118" s="1062"/>
      <c r="AR118" s="1062"/>
      <c r="AS118" s="1062"/>
      <c r="AT118" s="1063"/>
      <c r="AU118" s="990"/>
      <c r="AV118" s="991"/>
      <c r="AW118" s="991"/>
      <c r="AX118" s="991"/>
      <c r="AY118" s="991"/>
      <c r="AZ118" s="1064" t="s">
        <v>475</v>
      </c>
      <c r="BA118" s="1055"/>
      <c r="BB118" s="1055"/>
      <c r="BC118" s="1055"/>
      <c r="BD118" s="1055"/>
      <c r="BE118" s="1055"/>
      <c r="BF118" s="1055"/>
      <c r="BG118" s="1055"/>
      <c r="BH118" s="1055"/>
      <c r="BI118" s="1055"/>
      <c r="BJ118" s="1055"/>
      <c r="BK118" s="1055"/>
      <c r="BL118" s="1055"/>
      <c r="BM118" s="1055"/>
      <c r="BN118" s="1055"/>
      <c r="BO118" s="1055"/>
      <c r="BP118" s="1056"/>
      <c r="BQ118" s="1087" t="s">
        <v>451</v>
      </c>
      <c r="BR118" s="1088"/>
      <c r="BS118" s="1088"/>
      <c r="BT118" s="1088"/>
      <c r="BU118" s="1088"/>
      <c r="BV118" s="1088" t="s">
        <v>448</v>
      </c>
      <c r="BW118" s="1088"/>
      <c r="BX118" s="1088"/>
      <c r="BY118" s="1088"/>
      <c r="BZ118" s="1088"/>
      <c r="CA118" s="1088" t="s">
        <v>446</v>
      </c>
      <c r="CB118" s="1088"/>
      <c r="CC118" s="1088"/>
      <c r="CD118" s="1088"/>
      <c r="CE118" s="1088"/>
      <c r="CF118" s="1004" t="s">
        <v>451</v>
      </c>
      <c r="CG118" s="1005"/>
      <c r="CH118" s="1005"/>
      <c r="CI118" s="1005"/>
      <c r="CJ118" s="1005"/>
      <c r="CK118" s="1035"/>
      <c r="CL118" s="1036"/>
      <c r="CM118" s="1006" t="s">
        <v>476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453</v>
      </c>
      <c r="DH118" s="1049"/>
      <c r="DI118" s="1049"/>
      <c r="DJ118" s="1049"/>
      <c r="DK118" s="1050"/>
      <c r="DL118" s="1051" t="s">
        <v>477</v>
      </c>
      <c r="DM118" s="1049"/>
      <c r="DN118" s="1049"/>
      <c r="DO118" s="1049"/>
      <c r="DP118" s="1050"/>
      <c r="DQ118" s="1051" t="s">
        <v>236</v>
      </c>
      <c r="DR118" s="1049"/>
      <c r="DS118" s="1049"/>
      <c r="DT118" s="1049"/>
      <c r="DU118" s="1050"/>
      <c r="DV118" s="1052" t="s">
        <v>477</v>
      </c>
      <c r="DW118" s="1053"/>
      <c r="DX118" s="1053"/>
      <c r="DY118" s="1053"/>
      <c r="DZ118" s="1054"/>
    </row>
    <row r="119" spans="1:130" s="246" customFormat="1" ht="26.25" customHeight="1" x14ac:dyDescent="0.15">
      <c r="A119" s="1148" t="s">
        <v>443</v>
      </c>
      <c r="B119" s="1034"/>
      <c r="C119" s="1013" t="s">
        <v>444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446</v>
      </c>
      <c r="AB119" s="982"/>
      <c r="AC119" s="982"/>
      <c r="AD119" s="982"/>
      <c r="AE119" s="983"/>
      <c r="AF119" s="984" t="s">
        <v>445</v>
      </c>
      <c r="AG119" s="982"/>
      <c r="AH119" s="982"/>
      <c r="AI119" s="982"/>
      <c r="AJ119" s="983"/>
      <c r="AK119" s="984" t="s">
        <v>448</v>
      </c>
      <c r="AL119" s="982"/>
      <c r="AM119" s="982"/>
      <c r="AN119" s="982"/>
      <c r="AO119" s="983"/>
      <c r="AP119" s="985" t="s">
        <v>453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478</v>
      </c>
      <c r="BP119" s="1096"/>
      <c r="BQ119" s="1087">
        <v>182487869</v>
      </c>
      <c r="BR119" s="1088"/>
      <c r="BS119" s="1088"/>
      <c r="BT119" s="1088"/>
      <c r="BU119" s="1088"/>
      <c r="BV119" s="1088">
        <v>176928248</v>
      </c>
      <c r="BW119" s="1088"/>
      <c r="BX119" s="1088"/>
      <c r="BY119" s="1088"/>
      <c r="BZ119" s="1088"/>
      <c r="CA119" s="1088">
        <v>173283627</v>
      </c>
      <c r="CB119" s="1088"/>
      <c r="CC119" s="1088"/>
      <c r="CD119" s="1088"/>
      <c r="CE119" s="1088"/>
      <c r="CF119" s="1089"/>
      <c r="CG119" s="1090"/>
      <c r="CH119" s="1090"/>
      <c r="CI119" s="1090"/>
      <c r="CJ119" s="1091"/>
      <c r="CK119" s="1037"/>
      <c r="CL119" s="1038"/>
      <c r="CM119" s="1092" t="s">
        <v>479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363237</v>
      </c>
      <c r="DH119" s="1074"/>
      <c r="DI119" s="1074"/>
      <c r="DJ119" s="1074"/>
      <c r="DK119" s="1075"/>
      <c r="DL119" s="1073">
        <v>285161</v>
      </c>
      <c r="DM119" s="1074"/>
      <c r="DN119" s="1074"/>
      <c r="DO119" s="1074"/>
      <c r="DP119" s="1075"/>
      <c r="DQ119" s="1073">
        <v>217397</v>
      </c>
      <c r="DR119" s="1074"/>
      <c r="DS119" s="1074"/>
      <c r="DT119" s="1074"/>
      <c r="DU119" s="1075"/>
      <c r="DV119" s="1076">
        <v>0.6</v>
      </c>
      <c r="DW119" s="1077"/>
      <c r="DX119" s="1077"/>
      <c r="DY119" s="1077"/>
      <c r="DZ119" s="1078"/>
    </row>
    <row r="120" spans="1:130" s="246" customFormat="1" ht="26.25" customHeight="1" x14ac:dyDescent="0.15">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448</v>
      </c>
      <c r="AB120" s="1049"/>
      <c r="AC120" s="1049"/>
      <c r="AD120" s="1049"/>
      <c r="AE120" s="1050"/>
      <c r="AF120" s="1051" t="s">
        <v>448</v>
      </c>
      <c r="AG120" s="1049"/>
      <c r="AH120" s="1049"/>
      <c r="AI120" s="1049"/>
      <c r="AJ120" s="1050"/>
      <c r="AK120" s="1051" t="s">
        <v>445</v>
      </c>
      <c r="AL120" s="1049"/>
      <c r="AM120" s="1049"/>
      <c r="AN120" s="1049"/>
      <c r="AO120" s="1050"/>
      <c r="AP120" s="1052" t="s">
        <v>445</v>
      </c>
      <c r="AQ120" s="1053"/>
      <c r="AR120" s="1053"/>
      <c r="AS120" s="1053"/>
      <c r="AT120" s="1054"/>
      <c r="AU120" s="1079" t="s">
        <v>480</v>
      </c>
      <c r="AV120" s="1080"/>
      <c r="AW120" s="1080"/>
      <c r="AX120" s="1080"/>
      <c r="AY120" s="1081"/>
      <c r="AZ120" s="1030" t="s">
        <v>481</v>
      </c>
      <c r="BA120" s="979"/>
      <c r="BB120" s="979"/>
      <c r="BC120" s="979"/>
      <c r="BD120" s="979"/>
      <c r="BE120" s="979"/>
      <c r="BF120" s="979"/>
      <c r="BG120" s="979"/>
      <c r="BH120" s="979"/>
      <c r="BI120" s="979"/>
      <c r="BJ120" s="979"/>
      <c r="BK120" s="979"/>
      <c r="BL120" s="979"/>
      <c r="BM120" s="979"/>
      <c r="BN120" s="979"/>
      <c r="BO120" s="979"/>
      <c r="BP120" s="980"/>
      <c r="BQ120" s="1016">
        <v>8702813</v>
      </c>
      <c r="BR120" s="1017"/>
      <c r="BS120" s="1017"/>
      <c r="BT120" s="1017"/>
      <c r="BU120" s="1017"/>
      <c r="BV120" s="1017">
        <v>8170498</v>
      </c>
      <c r="BW120" s="1017"/>
      <c r="BX120" s="1017"/>
      <c r="BY120" s="1017"/>
      <c r="BZ120" s="1017"/>
      <c r="CA120" s="1017">
        <v>8156307</v>
      </c>
      <c r="CB120" s="1017"/>
      <c r="CC120" s="1017"/>
      <c r="CD120" s="1017"/>
      <c r="CE120" s="1017"/>
      <c r="CF120" s="1031">
        <v>22.9</v>
      </c>
      <c r="CG120" s="1032"/>
      <c r="CH120" s="1032"/>
      <c r="CI120" s="1032"/>
      <c r="CJ120" s="1032"/>
      <c r="CK120" s="1097" t="s">
        <v>482</v>
      </c>
      <c r="CL120" s="1098"/>
      <c r="CM120" s="1098"/>
      <c r="CN120" s="1098"/>
      <c r="CO120" s="1099"/>
      <c r="CP120" s="1105" t="s">
        <v>483</v>
      </c>
      <c r="CQ120" s="1106"/>
      <c r="CR120" s="1106"/>
      <c r="CS120" s="1106"/>
      <c r="CT120" s="1106"/>
      <c r="CU120" s="1106"/>
      <c r="CV120" s="1106"/>
      <c r="CW120" s="1106"/>
      <c r="CX120" s="1106"/>
      <c r="CY120" s="1106"/>
      <c r="CZ120" s="1106"/>
      <c r="DA120" s="1106"/>
      <c r="DB120" s="1106"/>
      <c r="DC120" s="1106"/>
      <c r="DD120" s="1106"/>
      <c r="DE120" s="1106"/>
      <c r="DF120" s="1107"/>
      <c r="DG120" s="1016">
        <v>35958187</v>
      </c>
      <c r="DH120" s="1017"/>
      <c r="DI120" s="1017"/>
      <c r="DJ120" s="1017"/>
      <c r="DK120" s="1017"/>
      <c r="DL120" s="1017">
        <v>36000661</v>
      </c>
      <c r="DM120" s="1017"/>
      <c r="DN120" s="1017"/>
      <c r="DO120" s="1017"/>
      <c r="DP120" s="1017"/>
      <c r="DQ120" s="1017">
        <v>37631518</v>
      </c>
      <c r="DR120" s="1017"/>
      <c r="DS120" s="1017"/>
      <c r="DT120" s="1017"/>
      <c r="DU120" s="1017"/>
      <c r="DV120" s="1018">
        <v>105.7</v>
      </c>
      <c r="DW120" s="1018"/>
      <c r="DX120" s="1018"/>
      <c r="DY120" s="1018"/>
      <c r="DZ120" s="1019"/>
    </row>
    <row r="121" spans="1:130" s="246" customFormat="1" ht="26.25" customHeight="1" x14ac:dyDescent="0.15">
      <c r="A121" s="1149"/>
      <c r="B121" s="1036"/>
      <c r="C121" s="1057" t="s">
        <v>484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236</v>
      </c>
      <c r="AB121" s="1049"/>
      <c r="AC121" s="1049"/>
      <c r="AD121" s="1049"/>
      <c r="AE121" s="1050"/>
      <c r="AF121" s="1051" t="s">
        <v>451</v>
      </c>
      <c r="AG121" s="1049"/>
      <c r="AH121" s="1049"/>
      <c r="AI121" s="1049"/>
      <c r="AJ121" s="1050"/>
      <c r="AK121" s="1051" t="s">
        <v>446</v>
      </c>
      <c r="AL121" s="1049"/>
      <c r="AM121" s="1049"/>
      <c r="AN121" s="1049"/>
      <c r="AO121" s="1050"/>
      <c r="AP121" s="1052" t="s">
        <v>477</v>
      </c>
      <c r="AQ121" s="1053"/>
      <c r="AR121" s="1053"/>
      <c r="AS121" s="1053"/>
      <c r="AT121" s="1054"/>
      <c r="AU121" s="1082"/>
      <c r="AV121" s="1083"/>
      <c r="AW121" s="1083"/>
      <c r="AX121" s="1083"/>
      <c r="AY121" s="1084"/>
      <c r="AZ121" s="1039" t="s">
        <v>485</v>
      </c>
      <c r="BA121" s="1040"/>
      <c r="BB121" s="1040"/>
      <c r="BC121" s="1040"/>
      <c r="BD121" s="1040"/>
      <c r="BE121" s="1040"/>
      <c r="BF121" s="1040"/>
      <c r="BG121" s="1040"/>
      <c r="BH121" s="1040"/>
      <c r="BI121" s="1040"/>
      <c r="BJ121" s="1040"/>
      <c r="BK121" s="1040"/>
      <c r="BL121" s="1040"/>
      <c r="BM121" s="1040"/>
      <c r="BN121" s="1040"/>
      <c r="BO121" s="1040"/>
      <c r="BP121" s="1041"/>
      <c r="BQ121" s="1009">
        <v>4022934</v>
      </c>
      <c r="BR121" s="1010"/>
      <c r="BS121" s="1010"/>
      <c r="BT121" s="1010"/>
      <c r="BU121" s="1010"/>
      <c r="BV121" s="1010">
        <v>4025083</v>
      </c>
      <c r="BW121" s="1010"/>
      <c r="BX121" s="1010"/>
      <c r="BY121" s="1010"/>
      <c r="BZ121" s="1010"/>
      <c r="CA121" s="1010">
        <v>3725310</v>
      </c>
      <c r="CB121" s="1010"/>
      <c r="CC121" s="1010"/>
      <c r="CD121" s="1010"/>
      <c r="CE121" s="1010"/>
      <c r="CF121" s="1004">
        <v>10.5</v>
      </c>
      <c r="CG121" s="1005"/>
      <c r="CH121" s="1005"/>
      <c r="CI121" s="1005"/>
      <c r="CJ121" s="1005"/>
      <c r="CK121" s="1100"/>
      <c r="CL121" s="1101"/>
      <c r="CM121" s="1101"/>
      <c r="CN121" s="1101"/>
      <c r="CO121" s="1102"/>
      <c r="CP121" s="1110" t="s">
        <v>486</v>
      </c>
      <c r="CQ121" s="1111"/>
      <c r="CR121" s="1111"/>
      <c r="CS121" s="1111"/>
      <c r="CT121" s="1111"/>
      <c r="CU121" s="1111"/>
      <c r="CV121" s="1111"/>
      <c r="CW121" s="1111"/>
      <c r="CX121" s="1111"/>
      <c r="CY121" s="1111"/>
      <c r="CZ121" s="1111"/>
      <c r="DA121" s="1111"/>
      <c r="DB121" s="1111"/>
      <c r="DC121" s="1111"/>
      <c r="DD121" s="1111"/>
      <c r="DE121" s="1111"/>
      <c r="DF121" s="1112"/>
      <c r="DG121" s="1009">
        <v>21516583</v>
      </c>
      <c r="DH121" s="1010"/>
      <c r="DI121" s="1010"/>
      <c r="DJ121" s="1010"/>
      <c r="DK121" s="1010"/>
      <c r="DL121" s="1010">
        <v>20587201</v>
      </c>
      <c r="DM121" s="1010"/>
      <c r="DN121" s="1010"/>
      <c r="DO121" s="1010"/>
      <c r="DP121" s="1010"/>
      <c r="DQ121" s="1010">
        <v>19749542</v>
      </c>
      <c r="DR121" s="1010"/>
      <c r="DS121" s="1010"/>
      <c r="DT121" s="1010"/>
      <c r="DU121" s="1010"/>
      <c r="DV121" s="1011">
        <v>55.5</v>
      </c>
      <c r="DW121" s="1011"/>
      <c r="DX121" s="1011"/>
      <c r="DY121" s="1011"/>
      <c r="DZ121" s="1012"/>
    </row>
    <row r="122" spans="1:130" s="246" customFormat="1" ht="26.25" customHeight="1" x14ac:dyDescent="0.15">
      <c r="A122" s="1149"/>
      <c r="B122" s="1036"/>
      <c r="C122" s="1006" t="s">
        <v>465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445</v>
      </c>
      <c r="AB122" s="1049"/>
      <c r="AC122" s="1049"/>
      <c r="AD122" s="1049"/>
      <c r="AE122" s="1050"/>
      <c r="AF122" s="1051" t="s">
        <v>445</v>
      </c>
      <c r="AG122" s="1049"/>
      <c r="AH122" s="1049"/>
      <c r="AI122" s="1049"/>
      <c r="AJ122" s="1050"/>
      <c r="AK122" s="1051" t="s">
        <v>458</v>
      </c>
      <c r="AL122" s="1049"/>
      <c r="AM122" s="1049"/>
      <c r="AN122" s="1049"/>
      <c r="AO122" s="1050"/>
      <c r="AP122" s="1052" t="s">
        <v>448</v>
      </c>
      <c r="AQ122" s="1053"/>
      <c r="AR122" s="1053"/>
      <c r="AS122" s="1053"/>
      <c r="AT122" s="1054"/>
      <c r="AU122" s="1082"/>
      <c r="AV122" s="1083"/>
      <c r="AW122" s="1083"/>
      <c r="AX122" s="1083"/>
      <c r="AY122" s="1084"/>
      <c r="AZ122" s="1064" t="s">
        <v>487</v>
      </c>
      <c r="BA122" s="1055"/>
      <c r="BB122" s="1055"/>
      <c r="BC122" s="1055"/>
      <c r="BD122" s="1055"/>
      <c r="BE122" s="1055"/>
      <c r="BF122" s="1055"/>
      <c r="BG122" s="1055"/>
      <c r="BH122" s="1055"/>
      <c r="BI122" s="1055"/>
      <c r="BJ122" s="1055"/>
      <c r="BK122" s="1055"/>
      <c r="BL122" s="1055"/>
      <c r="BM122" s="1055"/>
      <c r="BN122" s="1055"/>
      <c r="BO122" s="1055"/>
      <c r="BP122" s="1056"/>
      <c r="BQ122" s="1087">
        <v>109498915</v>
      </c>
      <c r="BR122" s="1088"/>
      <c r="BS122" s="1088"/>
      <c r="BT122" s="1088"/>
      <c r="BU122" s="1088"/>
      <c r="BV122" s="1088">
        <v>105661728</v>
      </c>
      <c r="BW122" s="1088"/>
      <c r="BX122" s="1088"/>
      <c r="BY122" s="1088"/>
      <c r="BZ122" s="1088"/>
      <c r="CA122" s="1088">
        <v>102269568</v>
      </c>
      <c r="CB122" s="1088"/>
      <c r="CC122" s="1088"/>
      <c r="CD122" s="1088"/>
      <c r="CE122" s="1088"/>
      <c r="CF122" s="1108">
        <v>287.3</v>
      </c>
      <c r="CG122" s="1109"/>
      <c r="CH122" s="1109"/>
      <c r="CI122" s="1109"/>
      <c r="CJ122" s="1109"/>
      <c r="CK122" s="1100"/>
      <c r="CL122" s="1101"/>
      <c r="CM122" s="1101"/>
      <c r="CN122" s="1101"/>
      <c r="CO122" s="1102"/>
      <c r="CP122" s="1110" t="s">
        <v>488</v>
      </c>
      <c r="CQ122" s="1111"/>
      <c r="CR122" s="1111"/>
      <c r="CS122" s="1111"/>
      <c r="CT122" s="1111"/>
      <c r="CU122" s="1111"/>
      <c r="CV122" s="1111"/>
      <c r="CW122" s="1111"/>
      <c r="CX122" s="1111"/>
      <c r="CY122" s="1111"/>
      <c r="CZ122" s="1111"/>
      <c r="DA122" s="1111"/>
      <c r="DB122" s="1111"/>
      <c r="DC122" s="1111"/>
      <c r="DD122" s="1111"/>
      <c r="DE122" s="1111"/>
      <c r="DF122" s="1112"/>
      <c r="DG122" s="1009">
        <v>502426</v>
      </c>
      <c r="DH122" s="1010"/>
      <c r="DI122" s="1010"/>
      <c r="DJ122" s="1010"/>
      <c r="DK122" s="1010"/>
      <c r="DL122" s="1010">
        <v>6227903</v>
      </c>
      <c r="DM122" s="1010"/>
      <c r="DN122" s="1010"/>
      <c r="DO122" s="1010"/>
      <c r="DP122" s="1010"/>
      <c r="DQ122" s="1010">
        <v>6352516</v>
      </c>
      <c r="DR122" s="1010"/>
      <c r="DS122" s="1010"/>
      <c r="DT122" s="1010"/>
      <c r="DU122" s="1010"/>
      <c r="DV122" s="1011">
        <v>17.8</v>
      </c>
      <c r="DW122" s="1011"/>
      <c r="DX122" s="1011"/>
      <c r="DY122" s="1011"/>
      <c r="DZ122" s="1012"/>
    </row>
    <row r="123" spans="1:130" s="246" customFormat="1" ht="26.25" customHeight="1" x14ac:dyDescent="0.15">
      <c r="A123" s="1149"/>
      <c r="B123" s="1036"/>
      <c r="C123" s="1006" t="s">
        <v>471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64969</v>
      </c>
      <c r="AB123" s="1049"/>
      <c r="AC123" s="1049"/>
      <c r="AD123" s="1049"/>
      <c r="AE123" s="1050"/>
      <c r="AF123" s="1051">
        <v>61500</v>
      </c>
      <c r="AG123" s="1049"/>
      <c r="AH123" s="1049"/>
      <c r="AI123" s="1049"/>
      <c r="AJ123" s="1050"/>
      <c r="AK123" s="1051">
        <v>50156</v>
      </c>
      <c r="AL123" s="1049"/>
      <c r="AM123" s="1049"/>
      <c r="AN123" s="1049"/>
      <c r="AO123" s="1050"/>
      <c r="AP123" s="1052">
        <v>0.1</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489</v>
      </c>
      <c r="BP123" s="1096"/>
      <c r="BQ123" s="1155">
        <v>122224662</v>
      </c>
      <c r="BR123" s="1156"/>
      <c r="BS123" s="1156"/>
      <c r="BT123" s="1156"/>
      <c r="BU123" s="1156"/>
      <c r="BV123" s="1156">
        <v>117857309</v>
      </c>
      <c r="BW123" s="1156"/>
      <c r="BX123" s="1156"/>
      <c r="BY123" s="1156"/>
      <c r="BZ123" s="1156"/>
      <c r="CA123" s="1156">
        <v>114151185</v>
      </c>
      <c r="CB123" s="1156"/>
      <c r="CC123" s="1156"/>
      <c r="CD123" s="1156"/>
      <c r="CE123" s="1156"/>
      <c r="CF123" s="1089"/>
      <c r="CG123" s="1090"/>
      <c r="CH123" s="1090"/>
      <c r="CI123" s="1090"/>
      <c r="CJ123" s="1091"/>
      <c r="CK123" s="1100"/>
      <c r="CL123" s="1101"/>
      <c r="CM123" s="1101"/>
      <c r="CN123" s="1101"/>
      <c r="CO123" s="1102"/>
      <c r="CP123" s="1110" t="s">
        <v>490</v>
      </c>
      <c r="CQ123" s="1111"/>
      <c r="CR123" s="1111"/>
      <c r="CS123" s="1111"/>
      <c r="CT123" s="1111"/>
      <c r="CU123" s="1111"/>
      <c r="CV123" s="1111"/>
      <c r="CW123" s="1111"/>
      <c r="CX123" s="1111"/>
      <c r="CY123" s="1111"/>
      <c r="CZ123" s="1111"/>
      <c r="DA123" s="1111"/>
      <c r="DB123" s="1111"/>
      <c r="DC123" s="1111"/>
      <c r="DD123" s="1111"/>
      <c r="DE123" s="1111"/>
      <c r="DF123" s="1112"/>
      <c r="DG123" s="1048">
        <v>2146725</v>
      </c>
      <c r="DH123" s="1049"/>
      <c r="DI123" s="1049"/>
      <c r="DJ123" s="1049"/>
      <c r="DK123" s="1050"/>
      <c r="DL123" s="1051">
        <v>2055331</v>
      </c>
      <c r="DM123" s="1049"/>
      <c r="DN123" s="1049"/>
      <c r="DO123" s="1049"/>
      <c r="DP123" s="1050"/>
      <c r="DQ123" s="1051">
        <v>1945309</v>
      </c>
      <c r="DR123" s="1049"/>
      <c r="DS123" s="1049"/>
      <c r="DT123" s="1049"/>
      <c r="DU123" s="1050"/>
      <c r="DV123" s="1052">
        <v>5.5</v>
      </c>
      <c r="DW123" s="1053"/>
      <c r="DX123" s="1053"/>
      <c r="DY123" s="1053"/>
      <c r="DZ123" s="1054"/>
    </row>
    <row r="124" spans="1:130" s="246" customFormat="1" ht="26.25" customHeight="1" thickBot="1" x14ac:dyDescent="0.2">
      <c r="A124" s="1149"/>
      <c r="B124" s="1036"/>
      <c r="C124" s="1006" t="s">
        <v>474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458</v>
      </c>
      <c r="AB124" s="1049"/>
      <c r="AC124" s="1049"/>
      <c r="AD124" s="1049"/>
      <c r="AE124" s="1050"/>
      <c r="AF124" s="1051" t="s">
        <v>448</v>
      </c>
      <c r="AG124" s="1049"/>
      <c r="AH124" s="1049"/>
      <c r="AI124" s="1049"/>
      <c r="AJ124" s="1050"/>
      <c r="AK124" s="1051" t="s">
        <v>448</v>
      </c>
      <c r="AL124" s="1049"/>
      <c r="AM124" s="1049"/>
      <c r="AN124" s="1049"/>
      <c r="AO124" s="1050"/>
      <c r="AP124" s="1052" t="s">
        <v>236</v>
      </c>
      <c r="AQ124" s="1053"/>
      <c r="AR124" s="1053"/>
      <c r="AS124" s="1053"/>
      <c r="AT124" s="1054"/>
      <c r="AU124" s="1151" t="s">
        <v>491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167.2</v>
      </c>
      <c r="BR124" s="1118"/>
      <c r="BS124" s="1118"/>
      <c r="BT124" s="1118"/>
      <c r="BU124" s="1118"/>
      <c r="BV124" s="1118">
        <v>165.4</v>
      </c>
      <c r="BW124" s="1118"/>
      <c r="BX124" s="1118"/>
      <c r="BY124" s="1118"/>
      <c r="BZ124" s="1118"/>
      <c r="CA124" s="1118">
        <v>166.1</v>
      </c>
      <c r="CB124" s="1118"/>
      <c r="CC124" s="1118"/>
      <c r="CD124" s="1118"/>
      <c r="CE124" s="1118"/>
      <c r="CF124" s="1119"/>
      <c r="CG124" s="1120"/>
      <c r="CH124" s="1120"/>
      <c r="CI124" s="1120"/>
      <c r="CJ124" s="1121"/>
      <c r="CK124" s="1103"/>
      <c r="CL124" s="1103"/>
      <c r="CM124" s="1103"/>
      <c r="CN124" s="1103"/>
      <c r="CO124" s="1104"/>
      <c r="CP124" s="1110" t="s">
        <v>492</v>
      </c>
      <c r="CQ124" s="1111"/>
      <c r="CR124" s="1111"/>
      <c r="CS124" s="1111"/>
      <c r="CT124" s="1111"/>
      <c r="CU124" s="1111"/>
      <c r="CV124" s="1111"/>
      <c r="CW124" s="1111"/>
      <c r="CX124" s="1111"/>
      <c r="CY124" s="1111"/>
      <c r="CZ124" s="1111"/>
      <c r="DA124" s="1111"/>
      <c r="DB124" s="1111"/>
      <c r="DC124" s="1111"/>
      <c r="DD124" s="1111"/>
      <c r="DE124" s="1111"/>
      <c r="DF124" s="1112"/>
      <c r="DG124" s="1095">
        <v>6436790</v>
      </c>
      <c r="DH124" s="1074"/>
      <c r="DI124" s="1074"/>
      <c r="DJ124" s="1074"/>
      <c r="DK124" s="1075"/>
      <c r="DL124" s="1073">
        <v>543782</v>
      </c>
      <c r="DM124" s="1074"/>
      <c r="DN124" s="1074"/>
      <c r="DO124" s="1074"/>
      <c r="DP124" s="1075"/>
      <c r="DQ124" s="1073">
        <v>560225</v>
      </c>
      <c r="DR124" s="1074"/>
      <c r="DS124" s="1074"/>
      <c r="DT124" s="1074"/>
      <c r="DU124" s="1075"/>
      <c r="DV124" s="1076">
        <v>1.6</v>
      </c>
      <c r="DW124" s="1077"/>
      <c r="DX124" s="1077"/>
      <c r="DY124" s="1077"/>
      <c r="DZ124" s="1078"/>
    </row>
    <row r="125" spans="1:130" s="246" customFormat="1" ht="26.25" customHeight="1" x14ac:dyDescent="0.15">
      <c r="A125" s="1149"/>
      <c r="B125" s="1036"/>
      <c r="C125" s="1006" t="s">
        <v>476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446</v>
      </c>
      <c r="AB125" s="1049"/>
      <c r="AC125" s="1049"/>
      <c r="AD125" s="1049"/>
      <c r="AE125" s="1050"/>
      <c r="AF125" s="1051" t="s">
        <v>446</v>
      </c>
      <c r="AG125" s="1049"/>
      <c r="AH125" s="1049"/>
      <c r="AI125" s="1049"/>
      <c r="AJ125" s="1050"/>
      <c r="AK125" s="1051" t="s">
        <v>446</v>
      </c>
      <c r="AL125" s="1049"/>
      <c r="AM125" s="1049"/>
      <c r="AN125" s="1049"/>
      <c r="AO125" s="1050"/>
      <c r="AP125" s="1052" t="s">
        <v>458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493</v>
      </c>
      <c r="CL125" s="1098"/>
      <c r="CM125" s="1098"/>
      <c r="CN125" s="1098"/>
      <c r="CO125" s="1099"/>
      <c r="CP125" s="1030" t="s">
        <v>494</v>
      </c>
      <c r="CQ125" s="979"/>
      <c r="CR125" s="979"/>
      <c r="CS125" s="979"/>
      <c r="CT125" s="979"/>
      <c r="CU125" s="979"/>
      <c r="CV125" s="979"/>
      <c r="CW125" s="979"/>
      <c r="CX125" s="979"/>
      <c r="CY125" s="979"/>
      <c r="CZ125" s="979"/>
      <c r="DA125" s="979"/>
      <c r="DB125" s="979"/>
      <c r="DC125" s="979"/>
      <c r="DD125" s="979"/>
      <c r="DE125" s="979"/>
      <c r="DF125" s="980"/>
      <c r="DG125" s="1016" t="s">
        <v>448</v>
      </c>
      <c r="DH125" s="1017"/>
      <c r="DI125" s="1017"/>
      <c r="DJ125" s="1017"/>
      <c r="DK125" s="1017"/>
      <c r="DL125" s="1017" t="s">
        <v>446</v>
      </c>
      <c r="DM125" s="1017"/>
      <c r="DN125" s="1017"/>
      <c r="DO125" s="1017"/>
      <c r="DP125" s="1017"/>
      <c r="DQ125" s="1017" t="s">
        <v>446</v>
      </c>
      <c r="DR125" s="1017"/>
      <c r="DS125" s="1017"/>
      <c r="DT125" s="1017"/>
      <c r="DU125" s="1017"/>
      <c r="DV125" s="1018" t="s">
        <v>446</v>
      </c>
      <c r="DW125" s="1018"/>
      <c r="DX125" s="1018"/>
      <c r="DY125" s="1018"/>
      <c r="DZ125" s="1019"/>
    </row>
    <row r="126" spans="1:130" s="246" customFormat="1" ht="26.25" customHeight="1" thickBot="1" x14ac:dyDescent="0.2">
      <c r="A126" s="1149"/>
      <c r="B126" s="1036"/>
      <c r="C126" s="1006" t="s">
        <v>479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288139</v>
      </c>
      <c r="AB126" s="1049"/>
      <c r="AC126" s="1049"/>
      <c r="AD126" s="1049"/>
      <c r="AE126" s="1050"/>
      <c r="AF126" s="1051">
        <v>143961</v>
      </c>
      <c r="AG126" s="1049"/>
      <c r="AH126" s="1049"/>
      <c r="AI126" s="1049"/>
      <c r="AJ126" s="1050"/>
      <c r="AK126" s="1051">
        <v>67763</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495</v>
      </c>
      <c r="CQ126" s="1040"/>
      <c r="CR126" s="1040"/>
      <c r="CS126" s="1040"/>
      <c r="CT126" s="1040"/>
      <c r="CU126" s="1040"/>
      <c r="CV126" s="1040"/>
      <c r="CW126" s="1040"/>
      <c r="CX126" s="1040"/>
      <c r="CY126" s="1040"/>
      <c r="CZ126" s="1040"/>
      <c r="DA126" s="1040"/>
      <c r="DB126" s="1040"/>
      <c r="DC126" s="1040"/>
      <c r="DD126" s="1040"/>
      <c r="DE126" s="1040"/>
      <c r="DF126" s="1041"/>
      <c r="DG126" s="1009" t="s">
        <v>458</v>
      </c>
      <c r="DH126" s="1010"/>
      <c r="DI126" s="1010"/>
      <c r="DJ126" s="1010"/>
      <c r="DK126" s="1010"/>
      <c r="DL126" s="1010" t="s">
        <v>458</v>
      </c>
      <c r="DM126" s="1010"/>
      <c r="DN126" s="1010"/>
      <c r="DO126" s="1010"/>
      <c r="DP126" s="1010"/>
      <c r="DQ126" s="1010" t="s">
        <v>448</v>
      </c>
      <c r="DR126" s="1010"/>
      <c r="DS126" s="1010"/>
      <c r="DT126" s="1010"/>
      <c r="DU126" s="1010"/>
      <c r="DV126" s="1011" t="s">
        <v>446</v>
      </c>
      <c r="DW126" s="1011"/>
      <c r="DX126" s="1011"/>
      <c r="DY126" s="1011"/>
      <c r="DZ126" s="1012"/>
    </row>
    <row r="127" spans="1:130" s="246" customFormat="1" ht="26.25" customHeight="1" x14ac:dyDescent="0.15">
      <c r="A127" s="1150"/>
      <c r="B127" s="1038"/>
      <c r="C127" s="1092" t="s">
        <v>496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538</v>
      </c>
      <c r="AB127" s="1049"/>
      <c r="AC127" s="1049"/>
      <c r="AD127" s="1049"/>
      <c r="AE127" s="1050"/>
      <c r="AF127" s="1051">
        <v>481</v>
      </c>
      <c r="AG127" s="1049"/>
      <c r="AH127" s="1049"/>
      <c r="AI127" s="1049"/>
      <c r="AJ127" s="1050"/>
      <c r="AK127" s="1051">
        <v>402</v>
      </c>
      <c r="AL127" s="1049"/>
      <c r="AM127" s="1049"/>
      <c r="AN127" s="1049"/>
      <c r="AO127" s="1050"/>
      <c r="AP127" s="1052">
        <v>0</v>
      </c>
      <c r="AQ127" s="1053"/>
      <c r="AR127" s="1053"/>
      <c r="AS127" s="1053"/>
      <c r="AT127" s="1054"/>
      <c r="AU127" s="282"/>
      <c r="AV127" s="282"/>
      <c r="AW127" s="282"/>
      <c r="AX127" s="1122" t="s">
        <v>497</v>
      </c>
      <c r="AY127" s="1123"/>
      <c r="AZ127" s="1123"/>
      <c r="BA127" s="1123"/>
      <c r="BB127" s="1123"/>
      <c r="BC127" s="1123"/>
      <c r="BD127" s="1123"/>
      <c r="BE127" s="1124"/>
      <c r="BF127" s="1125" t="s">
        <v>498</v>
      </c>
      <c r="BG127" s="1123"/>
      <c r="BH127" s="1123"/>
      <c r="BI127" s="1123"/>
      <c r="BJ127" s="1123"/>
      <c r="BK127" s="1123"/>
      <c r="BL127" s="1124"/>
      <c r="BM127" s="1125" t="s">
        <v>499</v>
      </c>
      <c r="BN127" s="1123"/>
      <c r="BO127" s="1123"/>
      <c r="BP127" s="1123"/>
      <c r="BQ127" s="1123"/>
      <c r="BR127" s="1123"/>
      <c r="BS127" s="1124"/>
      <c r="BT127" s="1125" t="s">
        <v>500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501</v>
      </c>
      <c r="CQ127" s="1040"/>
      <c r="CR127" s="1040"/>
      <c r="CS127" s="1040"/>
      <c r="CT127" s="1040"/>
      <c r="CU127" s="1040"/>
      <c r="CV127" s="1040"/>
      <c r="CW127" s="1040"/>
      <c r="CX127" s="1040"/>
      <c r="CY127" s="1040"/>
      <c r="CZ127" s="1040"/>
      <c r="DA127" s="1040"/>
      <c r="DB127" s="1040"/>
      <c r="DC127" s="1040"/>
      <c r="DD127" s="1040"/>
      <c r="DE127" s="1040"/>
      <c r="DF127" s="1041"/>
      <c r="DG127" s="1009" t="s">
        <v>458</v>
      </c>
      <c r="DH127" s="1010"/>
      <c r="DI127" s="1010"/>
      <c r="DJ127" s="1010"/>
      <c r="DK127" s="1010"/>
      <c r="DL127" s="1010" t="s">
        <v>446</v>
      </c>
      <c r="DM127" s="1010"/>
      <c r="DN127" s="1010"/>
      <c r="DO127" s="1010"/>
      <c r="DP127" s="1010"/>
      <c r="DQ127" s="1010" t="s">
        <v>502</v>
      </c>
      <c r="DR127" s="1010"/>
      <c r="DS127" s="1010"/>
      <c r="DT127" s="1010"/>
      <c r="DU127" s="1010"/>
      <c r="DV127" s="1011" t="s">
        <v>458</v>
      </c>
      <c r="DW127" s="1011"/>
      <c r="DX127" s="1011"/>
      <c r="DY127" s="1011"/>
      <c r="DZ127" s="1012"/>
    </row>
    <row r="128" spans="1:130" s="246" customFormat="1" ht="26.25" customHeight="1" thickBot="1" x14ac:dyDescent="0.2">
      <c r="A128" s="1133" t="s">
        <v>503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504</v>
      </c>
      <c r="X128" s="1135"/>
      <c r="Y128" s="1135"/>
      <c r="Z128" s="1136"/>
      <c r="AA128" s="1137">
        <v>529265</v>
      </c>
      <c r="AB128" s="1138"/>
      <c r="AC128" s="1138"/>
      <c r="AD128" s="1138"/>
      <c r="AE128" s="1139"/>
      <c r="AF128" s="1140">
        <v>472281</v>
      </c>
      <c r="AG128" s="1138"/>
      <c r="AH128" s="1138"/>
      <c r="AI128" s="1138"/>
      <c r="AJ128" s="1139"/>
      <c r="AK128" s="1140">
        <v>414303</v>
      </c>
      <c r="AL128" s="1138"/>
      <c r="AM128" s="1138"/>
      <c r="AN128" s="1138"/>
      <c r="AO128" s="1139"/>
      <c r="AP128" s="1141"/>
      <c r="AQ128" s="1142"/>
      <c r="AR128" s="1142"/>
      <c r="AS128" s="1142"/>
      <c r="AT128" s="1143"/>
      <c r="AU128" s="282"/>
      <c r="AV128" s="282"/>
      <c r="AW128" s="282"/>
      <c r="AX128" s="978" t="s">
        <v>505</v>
      </c>
      <c r="AY128" s="979"/>
      <c r="AZ128" s="979"/>
      <c r="BA128" s="979"/>
      <c r="BB128" s="979"/>
      <c r="BC128" s="979"/>
      <c r="BD128" s="979"/>
      <c r="BE128" s="980"/>
      <c r="BF128" s="1144" t="s">
        <v>506</v>
      </c>
      <c r="BG128" s="1145"/>
      <c r="BH128" s="1145"/>
      <c r="BI128" s="1145"/>
      <c r="BJ128" s="1145"/>
      <c r="BK128" s="1145"/>
      <c r="BL128" s="1146"/>
      <c r="BM128" s="1144">
        <v>11.33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507</v>
      </c>
      <c r="CQ128" s="1127"/>
      <c r="CR128" s="1127"/>
      <c r="CS128" s="1127"/>
      <c r="CT128" s="1127"/>
      <c r="CU128" s="1127"/>
      <c r="CV128" s="1127"/>
      <c r="CW128" s="1127"/>
      <c r="CX128" s="1127"/>
      <c r="CY128" s="1127"/>
      <c r="CZ128" s="1127"/>
      <c r="DA128" s="1127"/>
      <c r="DB128" s="1127"/>
      <c r="DC128" s="1127"/>
      <c r="DD128" s="1127"/>
      <c r="DE128" s="1127"/>
      <c r="DF128" s="1128"/>
      <c r="DG128" s="1129">
        <v>13400</v>
      </c>
      <c r="DH128" s="1130"/>
      <c r="DI128" s="1130"/>
      <c r="DJ128" s="1130"/>
      <c r="DK128" s="1130"/>
      <c r="DL128" s="1130">
        <v>11576</v>
      </c>
      <c r="DM128" s="1130"/>
      <c r="DN128" s="1130"/>
      <c r="DO128" s="1130"/>
      <c r="DP128" s="1130"/>
      <c r="DQ128" s="1130">
        <v>9752</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508</v>
      </c>
      <c r="X129" s="1164"/>
      <c r="Y129" s="1164"/>
      <c r="Z129" s="1165"/>
      <c r="AA129" s="1048">
        <v>46916426</v>
      </c>
      <c r="AB129" s="1049"/>
      <c r="AC129" s="1049"/>
      <c r="AD129" s="1049"/>
      <c r="AE129" s="1050"/>
      <c r="AF129" s="1051">
        <v>46017290</v>
      </c>
      <c r="AG129" s="1049"/>
      <c r="AH129" s="1049"/>
      <c r="AI129" s="1049"/>
      <c r="AJ129" s="1050"/>
      <c r="AK129" s="1051">
        <v>45475190</v>
      </c>
      <c r="AL129" s="1049"/>
      <c r="AM129" s="1049"/>
      <c r="AN129" s="1049"/>
      <c r="AO129" s="1050"/>
      <c r="AP129" s="1166"/>
      <c r="AQ129" s="1167"/>
      <c r="AR129" s="1167"/>
      <c r="AS129" s="1167"/>
      <c r="AT129" s="1168"/>
      <c r="AU129" s="284"/>
      <c r="AV129" s="284"/>
      <c r="AW129" s="284"/>
      <c r="AX129" s="1157" t="s">
        <v>509</v>
      </c>
      <c r="AY129" s="1040"/>
      <c r="AZ129" s="1040"/>
      <c r="BA129" s="1040"/>
      <c r="BB129" s="1040"/>
      <c r="BC129" s="1040"/>
      <c r="BD129" s="1040"/>
      <c r="BE129" s="1041"/>
      <c r="BF129" s="1158" t="s">
        <v>506</v>
      </c>
      <c r="BG129" s="1159"/>
      <c r="BH129" s="1159"/>
      <c r="BI129" s="1159"/>
      <c r="BJ129" s="1159"/>
      <c r="BK129" s="1159"/>
      <c r="BL129" s="1160"/>
      <c r="BM129" s="1158">
        <v>16.329999999999998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511</v>
      </c>
      <c r="X130" s="1164"/>
      <c r="Y130" s="1164"/>
      <c r="Z130" s="1165"/>
      <c r="AA130" s="1048">
        <v>10887960</v>
      </c>
      <c r="AB130" s="1049"/>
      <c r="AC130" s="1049"/>
      <c r="AD130" s="1049"/>
      <c r="AE130" s="1050"/>
      <c r="AF130" s="1051">
        <v>10313320</v>
      </c>
      <c r="AG130" s="1049"/>
      <c r="AH130" s="1049"/>
      <c r="AI130" s="1049"/>
      <c r="AJ130" s="1050"/>
      <c r="AK130" s="1051">
        <v>9880914</v>
      </c>
      <c r="AL130" s="1049"/>
      <c r="AM130" s="1049"/>
      <c r="AN130" s="1049"/>
      <c r="AO130" s="1050"/>
      <c r="AP130" s="1166"/>
      <c r="AQ130" s="1167"/>
      <c r="AR130" s="1167"/>
      <c r="AS130" s="1167"/>
      <c r="AT130" s="1168"/>
      <c r="AU130" s="284"/>
      <c r="AV130" s="284"/>
      <c r="AW130" s="284"/>
      <c r="AX130" s="1157" t="s">
        <v>512</v>
      </c>
      <c r="AY130" s="1040"/>
      <c r="AZ130" s="1040"/>
      <c r="BA130" s="1040"/>
      <c r="BB130" s="1040"/>
      <c r="BC130" s="1040"/>
      <c r="BD130" s="1040"/>
      <c r="BE130" s="1041"/>
      <c r="BF130" s="1194">
        <v>15.5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513</v>
      </c>
      <c r="X131" s="1202"/>
      <c r="Y131" s="1202"/>
      <c r="Z131" s="1203"/>
      <c r="AA131" s="1095">
        <v>36028466</v>
      </c>
      <c r="AB131" s="1074"/>
      <c r="AC131" s="1074"/>
      <c r="AD131" s="1074"/>
      <c r="AE131" s="1075"/>
      <c r="AF131" s="1073">
        <v>35703970</v>
      </c>
      <c r="AG131" s="1074"/>
      <c r="AH131" s="1074"/>
      <c r="AI131" s="1074"/>
      <c r="AJ131" s="1075"/>
      <c r="AK131" s="1073">
        <v>35594276</v>
      </c>
      <c r="AL131" s="1074"/>
      <c r="AM131" s="1074"/>
      <c r="AN131" s="1074"/>
      <c r="AO131" s="1075"/>
      <c r="AP131" s="1204"/>
      <c r="AQ131" s="1205"/>
      <c r="AR131" s="1205"/>
      <c r="AS131" s="1205"/>
      <c r="AT131" s="1206"/>
      <c r="AU131" s="284"/>
      <c r="AV131" s="284"/>
      <c r="AW131" s="284"/>
      <c r="AX131" s="1176" t="s">
        <v>514</v>
      </c>
      <c r="AY131" s="1127"/>
      <c r="AZ131" s="1127"/>
      <c r="BA131" s="1127"/>
      <c r="BB131" s="1127"/>
      <c r="BC131" s="1127"/>
      <c r="BD131" s="1127"/>
      <c r="BE131" s="1128"/>
      <c r="BF131" s="1177">
        <v>166.1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516</v>
      </c>
      <c r="W132" s="1187"/>
      <c r="X132" s="1187"/>
      <c r="Y132" s="1187"/>
      <c r="Z132" s="1188"/>
      <c r="AA132" s="1189">
        <v>16.559591000000001</v>
      </c>
      <c r="AB132" s="1190"/>
      <c r="AC132" s="1190"/>
      <c r="AD132" s="1190"/>
      <c r="AE132" s="1191"/>
      <c r="AF132" s="1192">
        <v>16.662037860000002</v>
      </c>
      <c r="AG132" s="1190"/>
      <c r="AH132" s="1190"/>
      <c r="AI132" s="1190"/>
      <c r="AJ132" s="1191"/>
      <c r="AK132" s="1192">
        <v>13.43319077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517</v>
      </c>
      <c r="W133" s="1170"/>
      <c r="X133" s="1170"/>
      <c r="Y133" s="1170"/>
      <c r="Z133" s="1171"/>
      <c r="AA133" s="1172">
        <v>17.2</v>
      </c>
      <c r="AB133" s="1173"/>
      <c r="AC133" s="1173"/>
      <c r="AD133" s="1173"/>
      <c r="AE133" s="1174"/>
      <c r="AF133" s="1172">
        <v>16.600000000000001</v>
      </c>
      <c r="AG133" s="1173"/>
      <c r="AH133" s="1173"/>
      <c r="AI133" s="1173"/>
      <c r="AJ133" s="1174"/>
      <c r="AK133" s="1172">
        <v>15.5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HZPVlOxSy2aikp23P0mTVnsn/Kiko0ZBR7uRHnBEcBWK8n/OtjDig7ws92EzEymgZ7YAcniECxKmRAQr20WmA==" saltValue="wuQj/OuCICC1nf+5z4VG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tBPoUdUN/6UTHQ02ESZBVH8VU7KeVFNyX0jy0igCPfOyXMfNzR7Tk+QzwOYvgAHYZSCkeyF6w4vjg3sMzboBg==" saltValue="B9ZewDFQGLlHLjoAdv2C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oGFFNaXfCd3VqJjFY5B2osTQApgXlM7hBS/MXCht75l5Jb/gGAre5rouP2o9Y+cGto1TA0nA7txGhYhCaJcDQ==" saltValue="FVNlPZ30vu30SHCwwBn6P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Q35" sqref="AQ3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526</v>
      </c>
      <c r="AL9" s="1213"/>
      <c r="AM9" s="1213"/>
      <c r="AN9" s="1214"/>
      <c r="AO9" s="312">
        <v>11215636</v>
      </c>
      <c r="AP9" s="312">
        <v>63801</v>
      </c>
      <c r="AQ9" s="313">
        <v>59710</v>
      </c>
      <c r="AR9" s="314">
        <v>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527</v>
      </c>
      <c r="AL10" s="1213"/>
      <c r="AM10" s="1213"/>
      <c r="AN10" s="1214"/>
      <c r="AO10" s="315">
        <v>733031</v>
      </c>
      <c r="AP10" s="315">
        <v>4170</v>
      </c>
      <c r="AQ10" s="316">
        <v>4086</v>
      </c>
      <c r="AR10" s="317">
        <v>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528</v>
      </c>
      <c r="AL11" s="1213"/>
      <c r="AM11" s="1213"/>
      <c r="AN11" s="1214"/>
      <c r="AO11" s="315">
        <v>468</v>
      </c>
      <c r="AP11" s="315">
        <v>3</v>
      </c>
      <c r="AQ11" s="316">
        <v>2450</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529</v>
      </c>
      <c r="AL12" s="1213"/>
      <c r="AM12" s="1213"/>
      <c r="AN12" s="1214"/>
      <c r="AO12" s="315" t="s">
        <v>530</v>
      </c>
      <c r="AP12" s="315" t="s">
        <v>530</v>
      </c>
      <c r="AQ12" s="316">
        <v>384</v>
      </c>
      <c r="AR12" s="317" t="s">
        <v>530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531</v>
      </c>
      <c r="AL13" s="1213"/>
      <c r="AM13" s="1213"/>
      <c r="AN13" s="1214"/>
      <c r="AO13" s="315" t="s">
        <v>530</v>
      </c>
      <c r="AP13" s="315" t="s">
        <v>530</v>
      </c>
      <c r="AQ13" s="316" t="s">
        <v>530</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532</v>
      </c>
      <c r="AL14" s="1213"/>
      <c r="AM14" s="1213"/>
      <c r="AN14" s="1214"/>
      <c r="AO14" s="315">
        <v>489804</v>
      </c>
      <c r="AP14" s="315">
        <v>2786</v>
      </c>
      <c r="AQ14" s="316">
        <v>1976</v>
      </c>
      <c r="AR14" s="317">
        <v>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533</v>
      </c>
      <c r="AL15" s="1213"/>
      <c r="AM15" s="1213"/>
      <c r="AN15" s="1214"/>
      <c r="AO15" s="315">
        <v>138636</v>
      </c>
      <c r="AP15" s="315">
        <v>789</v>
      </c>
      <c r="AQ15" s="316">
        <v>1605</v>
      </c>
      <c r="AR15" s="317">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534</v>
      </c>
      <c r="AL16" s="1216"/>
      <c r="AM16" s="1216"/>
      <c r="AN16" s="1217"/>
      <c r="AO16" s="315">
        <v>-937239</v>
      </c>
      <c r="AP16" s="315">
        <v>-5332</v>
      </c>
      <c r="AQ16" s="316">
        <v>-5358</v>
      </c>
      <c r="AR16" s="317">
        <v>-0.5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11640336</v>
      </c>
      <c r="AP17" s="315">
        <v>66217</v>
      </c>
      <c r="AQ17" s="316">
        <v>64852</v>
      </c>
      <c r="AR17" s="317">
        <v>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539</v>
      </c>
      <c r="AL21" s="1208"/>
      <c r="AM21" s="1208"/>
      <c r="AN21" s="1209"/>
      <c r="AO21" s="327">
        <v>6.76</v>
      </c>
      <c r="AP21" s="328">
        <v>6.62</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540</v>
      </c>
      <c r="AL22" s="1208"/>
      <c r="AM22" s="1208"/>
      <c r="AN22" s="1209"/>
      <c r="AO22" s="332">
        <v>98.7</v>
      </c>
      <c r="AP22" s="333">
        <v>99.3</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544</v>
      </c>
      <c r="AL32" s="1224"/>
      <c r="AM32" s="1224"/>
      <c r="AN32" s="1225"/>
      <c r="AO32" s="342">
        <v>11347925</v>
      </c>
      <c r="AP32" s="342">
        <v>64554</v>
      </c>
      <c r="AQ32" s="343">
        <v>36009</v>
      </c>
      <c r="AR32" s="344">
        <v>79.3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545</v>
      </c>
      <c r="AL33" s="1224"/>
      <c r="AM33" s="1224"/>
      <c r="AN33" s="1225"/>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546</v>
      </c>
      <c r="AL34" s="1224"/>
      <c r="AM34" s="1224"/>
      <c r="AN34" s="1225"/>
      <c r="AO34" s="342" t="s">
        <v>530</v>
      </c>
      <c r="AP34" s="342" t="s">
        <v>530</v>
      </c>
      <c r="AQ34" s="343">
        <v>32</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547</v>
      </c>
      <c r="AL35" s="1224"/>
      <c r="AM35" s="1224"/>
      <c r="AN35" s="1225"/>
      <c r="AO35" s="342">
        <v>3594241</v>
      </c>
      <c r="AP35" s="342">
        <v>20446</v>
      </c>
      <c r="AQ35" s="343">
        <v>11361</v>
      </c>
      <c r="AR35" s="344">
        <v>80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548</v>
      </c>
      <c r="AL36" s="1224"/>
      <c r="AM36" s="1224"/>
      <c r="AN36" s="1225"/>
      <c r="AO36" s="342">
        <v>16177</v>
      </c>
      <c r="AP36" s="342">
        <v>92</v>
      </c>
      <c r="AQ36" s="343">
        <v>521</v>
      </c>
      <c r="AR36" s="344">
        <v>-82.3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549</v>
      </c>
      <c r="AL37" s="1224"/>
      <c r="AM37" s="1224"/>
      <c r="AN37" s="1225"/>
      <c r="AO37" s="342">
        <v>118321</v>
      </c>
      <c r="AP37" s="342">
        <v>673</v>
      </c>
      <c r="AQ37" s="343">
        <v>742</v>
      </c>
      <c r="AR37" s="344">
        <v>-9.3000000000000007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550</v>
      </c>
      <c r="AL38" s="1227"/>
      <c r="AM38" s="1227"/>
      <c r="AN38" s="1228"/>
      <c r="AO38" s="345" t="s">
        <v>530</v>
      </c>
      <c r="AP38" s="345" t="s">
        <v>530</v>
      </c>
      <c r="AQ38" s="346">
        <v>1</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551</v>
      </c>
      <c r="AL39" s="1227"/>
      <c r="AM39" s="1227"/>
      <c r="AN39" s="1228"/>
      <c r="AO39" s="342">
        <v>-414303</v>
      </c>
      <c r="AP39" s="342">
        <v>-2357</v>
      </c>
      <c r="AQ39" s="343">
        <v>-6512</v>
      </c>
      <c r="AR39" s="344">
        <v>-63.8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552</v>
      </c>
      <c r="AL40" s="1224"/>
      <c r="AM40" s="1224"/>
      <c r="AN40" s="1225"/>
      <c r="AO40" s="342">
        <v>-9880914</v>
      </c>
      <c r="AP40" s="342">
        <v>-56209</v>
      </c>
      <c r="AQ40" s="343">
        <v>-33153</v>
      </c>
      <c r="AR40" s="344">
        <v>69.5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4781447</v>
      </c>
      <c r="AP41" s="342">
        <v>27200</v>
      </c>
      <c r="AQ41" s="343">
        <v>9001</v>
      </c>
      <c r="AR41" s="344">
        <v>202.2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521</v>
      </c>
      <c r="AN49" s="1220" t="s">
        <v>556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8088894</v>
      </c>
      <c r="AN51" s="364">
        <v>46293</v>
      </c>
      <c r="AO51" s="365">
        <v>-3</v>
      </c>
      <c r="AP51" s="366">
        <v>45117</v>
      </c>
      <c r="AQ51" s="367">
        <v>4.5999999999999996</v>
      </c>
      <c r="AR51" s="368">
        <v>-7.6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4308624</v>
      </c>
      <c r="AN52" s="372">
        <v>24659</v>
      </c>
      <c r="AO52" s="373">
        <v>-5.2</v>
      </c>
      <c r="AP52" s="374">
        <v>25589</v>
      </c>
      <c r="AQ52" s="375">
        <v>16.899999999999999</v>
      </c>
      <c r="AR52" s="376">
        <v>-22.1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9133299</v>
      </c>
      <c r="AN53" s="364">
        <v>52155</v>
      </c>
      <c r="AO53" s="365">
        <v>12.7</v>
      </c>
      <c r="AP53" s="366">
        <v>43532</v>
      </c>
      <c r="AQ53" s="367">
        <v>-3.5</v>
      </c>
      <c r="AR53" s="368">
        <v>16.2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5172424</v>
      </c>
      <c r="AN54" s="372">
        <v>29537</v>
      </c>
      <c r="AO54" s="373">
        <v>19.8</v>
      </c>
      <c r="AP54" s="374">
        <v>25435</v>
      </c>
      <c r="AQ54" s="375">
        <v>-0.6</v>
      </c>
      <c r="AR54" s="376">
        <v>20.399999999999999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7512674</v>
      </c>
      <c r="AN55" s="364">
        <v>42942</v>
      </c>
      <c r="AO55" s="365">
        <v>-17.7</v>
      </c>
      <c r="AP55" s="366">
        <v>52619</v>
      </c>
      <c r="AQ55" s="367">
        <v>20.9</v>
      </c>
      <c r="AR55" s="368">
        <v>-38.6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4236503</v>
      </c>
      <c r="AN56" s="372">
        <v>24216</v>
      </c>
      <c r="AO56" s="373">
        <v>-18</v>
      </c>
      <c r="AP56" s="374">
        <v>31149</v>
      </c>
      <c r="AQ56" s="375">
        <v>22.5</v>
      </c>
      <c r="AR56" s="376">
        <v>-40.5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9555306</v>
      </c>
      <c r="AN57" s="364">
        <v>54531</v>
      </c>
      <c r="AO57" s="365">
        <v>27</v>
      </c>
      <c r="AP57" s="366">
        <v>51875</v>
      </c>
      <c r="AQ57" s="367">
        <v>-1.4</v>
      </c>
      <c r="AR57" s="368">
        <v>28.4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5022768</v>
      </c>
      <c r="AN58" s="372">
        <v>28664</v>
      </c>
      <c r="AO58" s="373">
        <v>18.399999999999999</v>
      </c>
      <c r="AP58" s="374">
        <v>29372</v>
      </c>
      <c r="AQ58" s="375">
        <v>-5.7</v>
      </c>
      <c r="AR58" s="376">
        <v>24.1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8938373</v>
      </c>
      <c r="AN59" s="364">
        <v>50847</v>
      </c>
      <c r="AO59" s="365">
        <v>-6.8</v>
      </c>
      <c r="AP59" s="366">
        <v>48064</v>
      </c>
      <c r="AQ59" s="367">
        <v>-7.3</v>
      </c>
      <c r="AR59" s="368">
        <v>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5704624</v>
      </c>
      <c r="AN60" s="372">
        <v>32451</v>
      </c>
      <c r="AO60" s="373">
        <v>13.2</v>
      </c>
      <c r="AP60" s="374">
        <v>30373</v>
      </c>
      <c r="AQ60" s="375">
        <v>3.4</v>
      </c>
      <c r="AR60" s="376">
        <v>9.8000000000000007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8645709</v>
      </c>
      <c r="AN61" s="379">
        <v>49354</v>
      </c>
      <c r="AO61" s="380">
        <v>2.4</v>
      </c>
      <c r="AP61" s="381">
        <v>48241</v>
      </c>
      <c r="AQ61" s="382">
        <v>2.7</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4888989</v>
      </c>
      <c r="AN62" s="372">
        <v>27905</v>
      </c>
      <c r="AO62" s="373">
        <v>5.6</v>
      </c>
      <c r="AP62" s="374">
        <v>28384</v>
      </c>
      <c r="AQ62" s="375">
        <v>7.3</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TiENVLHAHugRKdS0gremhOSCKnzJ2zEB1pwmsHt4ObiFjwJr7R1CDNY+T6ICIyTdscalhnfxgub8MbD9SaFsQ==" saltValue="ZD/nPuLFDUIAE2X0aWjl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100" sqref="AE10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624jPGP0M5fnsZJS+hodWSPf/46YieMCKSYPdPUDfOVFix/LwHd1dazc3/2bnwY4LU/dROhsmDbb3P0Nn2uw==" saltValue="iEvCVvFhJ5sbW7mbyGzw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TZde4mgEb/ZpApjc//ac2lq8m0AEgx6ZvhQL5xxXinaFoqwxu2SmqFAoVTsfhmTq7FFszYpddWrsXuJFRR4w==" saltValue="E3Y/Sbk0Ey20XsuTo/GA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1"/>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2" t="s">
        <v>3</v>
      </c>
      <c r="D47" s="1232"/>
      <c r="E47" s="1233"/>
      <c r="F47" s="11">
        <v>8.17</v>
      </c>
      <c r="G47" s="12">
        <v>8.17</v>
      </c>
      <c r="H47" s="12">
        <v>7.88</v>
      </c>
      <c r="I47" s="12">
        <v>6.65</v>
      </c>
      <c r="J47" s="13">
        <v>6.1</v>
      </c>
    </row>
    <row r="48" spans="2:10" ht="57.75" customHeight="1" x14ac:dyDescent="0.15">
      <c r="B48" s="14"/>
      <c r="C48" s="1234" t="s">
        <v>4</v>
      </c>
      <c r="D48" s="1234"/>
      <c r="E48" s="1235"/>
      <c r="F48" s="15">
        <v>3.29</v>
      </c>
      <c r="G48" s="16">
        <v>2.06</v>
      </c>
      <c r="H48" s="16">
        <v>2.72</v>
      </c>
      <c r="I48" s="16">
        <v>2.78</v>
      </c>
      <c r="J48" s="17">
        <v>2.86</v>
      </c>
    </row>
    <row r="49" spans="2:10" ht="57.75" customHeight="1" thickBot="1" x14ac:dyDescent="0.2">
      <c r="B49" s="18"/>
      <c r="C49" s="1236" t="s">
        <v>5</v>
      </c>
      <c r="D49" s="1236"/>
      <c r="E49" s="1237"/>
      <c r="F49" s="19">
        <v>2.7</v>
      </c>
      <c r="G49" s="20">
        <v>0.47</v>
      </c>
      <c r="H49" s="20">
        <v>1.07</v>
      </c>
      <c r="I49" s="20">
        <v>0.04</v>
      </c>
      <c r="J49" s="21">
        <v>0.73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sheetData>
  <sheetProtection algorithmName="SHA-512" hashValue="x/WHojLm0wWAUjb5gqvLbA7wo/XYulAg0MHvG7YUEB9xH/QJrz5PI9uhfPf5bKDzv11sroqjaza1dnLt74bsbw==" saltValue="NgZg7svh/hXBv1ycE7/7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2020-09-17T06:07:57Z</cp:lastPrinted>
  <dcterms:created xsi:type="dcterms:W3CDTF">2020-02-10T05:12:59Z</dcterms:created>
  <dcterms:modified xsi:type="dcterms:W3CDTF">2020-09-30T04:11:45Z</dcterms:modified>
  <cp:category/>
</cp:coreProperties>
</file>