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<sst xmlns="http://schemas.openxmlformats.org/spreadsheetml/2006/main" count="987" uniqueCount="552">
  <si>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</si>
  <si>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</si>
  <si>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</si>
  <si>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</si>
  <si>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</si>
  <si>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</si>
  <si>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</si>
  <si>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</si>
  <si>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</si>
  <si>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</si>
  <si>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</si>
  <si>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</si>
  <si>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</si>
  <si>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</si>
  <si>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</si>
  <si>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</si>
  <si>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</si>
  <si>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</si>
  <si>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</si>
  <si>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</si>
  <si>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</si>
  <si>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</si>
  <si>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</si>
  <si>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</si>
  <si>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</si>
  <si>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</si>
  <si>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</si>
  <si>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</si>
  <si>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</si>
  <si>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</si>
  <si>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</si>
  <si>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</si>
  <si>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</si>
  <si>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</si>
  <si>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</si>
  <si>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</si>
  <si>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</si>
  <si>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</si>
  <si>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</si>
  <si>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</si>
  <si>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</si>
  <si>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</si>
  <si>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</si>
  <si>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</si>
  <si>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</si>
  <si>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</si>
  <si>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</si>
  <si>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</si>
  <si>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</si>
  <si>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</si>
  <si>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</si>
  <si>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</si>
  <si>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</si>
  <si>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</si>
  <si>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</si>
  <si>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</si>
  <si>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</si>
  <si>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</si>
  <si>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</si>
  <si>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</si>
  <si>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</si>
  <si>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</si>
  <si>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</si>
  <si>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</si>
  <si>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</si>
  <si>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</si>
  <si>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</si>
  <si>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</si>
  <si>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</si>
  <si>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</si>
  <si>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</si>
  <si>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</si>
  <si>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</si>
  <si>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</si>
  <si>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</si>
  <si>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</si>
  <si>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</si>
  <si>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</si>
  <si>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</si>
  <si>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</si>
  <si>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</si>
  <si>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</si>
  <si>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</si>
  <si>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</si>
  <si>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</si>
  <si>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</si>
  <si>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</si>
  <si>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</si>
  <si>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</si>
  <si>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</si>
  <si>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</si>
  <si>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</si>
  <si>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</si>
  <si>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</si>
  <si>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</si>
  <si>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</si>
  <si>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</si>
  <si>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</si>
  <si>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</si>
  <si>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</si>
  <si>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</si>
  <si>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</si>
  <si>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</si>
  <si>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</si>
  <si>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</si>
  <si>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</si>
  <si>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</si>
  <si>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</si>
  <si>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</si>
  <si>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</si>
  <si>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</si>
  <si>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</si>
  <si>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</si>
  <si>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</si>
  <si>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</si>
  <si>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</si>
  <si>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</si>
  <si>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</si>
  <si>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</si>
  <si>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</si>
  <si>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</si>
  <si>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</si>
  <si>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</si>
  <si>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</si>
  <si>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</si>
  <si>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</si>
  <si>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</si>
  <si>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</si>
  <si>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</si>
  <si>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</si>
  <si>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</si>
  <si>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</si>
  <si>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</si>
  <si>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</si>
  <si>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</si>
  <si>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</si>
  <si>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</si>
  <si>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</si>
  <si>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</si>
  <si>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</si>
  <si>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</si>
  <si>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</si>
  <si>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</si>
  <si>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</si>
  <si>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</si>
  <si>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</si>
  <si>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</si>
  <si>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</si>
  <si>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</si>
  <si>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</si>
  <si>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</si>
  <si>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</si>
  <si>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</si>
  <si>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</si>
  <si>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</si>
  <si>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</si>
  <si>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</si>
  <si>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</si>
  <si>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</si>
  <si>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</si>
  <si>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</si>
  <si>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</si>
  <si>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</si>
  <si>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</si>
  <si>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</si>
  <si>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</si>
  <si>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</si>
  <si>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</si>
  <si>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</si>
  <si>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</si>
  <si>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</si>
  <si>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</si>
  <si>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</si>
  <si>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</si>
  <si>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</si>
  <si>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</si>
  <si>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</si>
  <si>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</si>
  <si>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</si>
  <si>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</si>
  <si>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</si>
  <si>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</si>
  <si>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</si>
  <si>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</si>
  <si>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</si>
  <si>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</si>
  <si>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</si>
  <si>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</si>
  <si>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</si>
  <si>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</si>
  <si>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</si>
  <si>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</si>
  <si>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</si>
  <si>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島根県飯南町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</si>
  <si>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</si>
  <si>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</si>
  <si>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</si>
  <si>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</si>
  <si>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</si>
  <si>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</si>
  <si>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</si>
  <si>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</si>
  <si>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</si>
  <si>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</si>
  <si>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</si>
  <si>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</si>
  <si>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</si>
  <si>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</si>
  <si>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</si>
  <si>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</si>
  <si>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</si>
  <si>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</si>
  <si>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</si>
  <si>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</si>
  <si>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</si>
  <si>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</si>
  <si>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</si>
  <si>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</si>
  <si>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</si>
  <si>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</si>
  <si>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</si>
  <si>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</si>
  <si>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</si>
  <si>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</si>
  <si>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</si>
  <si>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</si>
  <si>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</si>
  <si>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</si>
  <si>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</si>
  <si>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</si>
  <si>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</si>
  <si>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</si>
  <si>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</si>
  <si>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</si>
  <si>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</si>
  <si>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</si>
  <si>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</si>
  <si>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</si>
  <si>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</si>
  <si>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</si>
  <si>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</si>
  <si>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</si>
  <si>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</si>
  <si>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</si>
  <si>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</si>
  <si>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</si>
  <si>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</si>
  <si>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</si>
  <si>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</si>
  <si>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</si>
  <si>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</si>
  <si>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</si>
  <si>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</si>
  <si>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</si>
  <si>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</si>
  <si>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</si>
  <si>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</si>
  <si>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</si>
  <si>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</si>
  <si>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</si>
  <si>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</si>
  <si>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</si>
  <si>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</si>
  <si>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</si>
  <si>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</si>
  <si>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</si>
  <si>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</si>
  <si>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</si>
  <si>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</si>
  <si>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</si>
  <si>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</si>
  <si>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</si>
  <si>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</si>
  <si>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</si>
  <si>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</si>
  <si>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</si>
  <si>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</si>
  <si>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</si>
  <si>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</si>
  <si>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</si>
  <si>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</si>
  <si>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</si>
  <si>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</si>
  <si>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</si>
  <si>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</si>
  <si>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</si>
  <si>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</si>
  <si>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</si>
  <si>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</si>
  <si>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</si>
  <si>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</si>
  <si>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</si>
  <si>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</si>
  <si>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</si>
  <si>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</si>
  <si>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</si>
  <si>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</si>
  <si>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</si>
  <si>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</si>
  <si>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</si>
  <si>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</si>
  <si>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</si>
  <si>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</si>
  <si>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</si>
  <si>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</si>
  <si>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</si>
  <si>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</si>
  <si>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</si>
  <si>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</si>
  <si>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</si>
  <si>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</si>
  <si>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</si>
  <si>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</si>
  <si>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</si>
  <si>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</si>
  <si>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</si>
  <si>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</si>
  <si>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</si>
  <si>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</si>
  <si>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</si>
  <si>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</si>
  <si>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</si>
  <si>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</si>
  <si>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</si>
  <si>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</si>
  <si>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</si>
  <si>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</si>
  <si>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</si>
  <si>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</si>
  <si>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</si>
  <si>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</si>
  <si>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</si>
  <si>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</si>
  <si>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</si>
  <si>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</si>
  <si>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</si>
  <si>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</si>
  <si>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</si>
  <si>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</si>
  <si>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</si>
  <si>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</si>
  <si>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島根県飯南町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</si>
  <si>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</si>
  <si>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</si>
  <si>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</si>
  <si>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</si>
  <si>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</si>
  <si>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</si>
  <si>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</si>
  <si>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</si>
  <si>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</si>
  <si>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</si>
  <si>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</si>
  <si>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</si>
  <si>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</si>
  <si>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</si>
  <si>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</si>
  <si>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</si>
  <si>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</si>
  <si>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</si>
  <si>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</si>
  <si>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</si>
  <si>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</si>
  <si>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</si>
  <si>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</si>
  <si>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</si>
  <si>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</si>
  <si>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</si>
  <si>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</si>
  <si>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</si>
  <si>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</si>
  <si>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</si>
  <si>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</si>
  <si>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</si>
  <si>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</si>
  <si>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</si>
  <si>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後期高齢者医療事業会計</t>
    <phoneticPr fontId="5"/>
  </si>
  <si>
    <t>介護サービス事業特別会計</t>
    <phoneticPr fontId="5"/>
  </si>
  <si>
    <t>飯南病院事業会計</t>
    <phoneticPr fontId="5"/>
  </si>
  <si>
    <t>法適用企業</t>
    <phoneticPr fontId="5"/>
  </si>
  <si>
    <t>簡易水道事業会計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</si>
  <si>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</si>
  <si>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</si>
  <si>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</si>
  <si>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</si>
  <si>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</si>
  <si>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</si>
  <si>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</si>
  <si>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</si>
  <si>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</si>
  <si>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</si>
  <si>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</si>
  <si>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</si>
  <si>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</si>
  <si>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</si>
  <si>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</si>
  <si>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</si>
  <si>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</si>
  <si>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</si>
  <si>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</si>
  <si>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</si>
  <si>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</si>
  <si>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</si>
  <si>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</si>
  <si>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</si>
  <si>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</si>
  <si>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</si>
  <si>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</si>
  <si>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</si>
  <si>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</si>
  <si>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</si>
  <si>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</si>
  <si>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</si>
  <si>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</si>
  <si>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</si>
  <si>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</si>
  <si>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</si>
  <si>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</si>
  <si>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</si>
  <si>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</si>
  <si>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</si>
  <si>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</si>
  <si>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</si>
  <si>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</si>
  <si>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</si>
  <si>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</si>
  <si>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</si>
  <si>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</si>
  <si>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</si>
  <si>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</si>
  <si>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</si>
  <si>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</si>
  <si>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</si>
  <si>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</si>
  <si>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</si>
  <si>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</si>
  <si>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</si>
  <si>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</si>
  <si>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飯南病院事業会計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</si>
  <si>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</si>
  <si>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</si>
  <si>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</si>
  <si>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</si>
  <si>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</si>
  <si>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</si>
  <si>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</si>
  <si>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</si>
  <si>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</si>
  <si>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</si>
  <si>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</si>
  <si>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</si>
  <si>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</si>
  <si>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</si>
  <si>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</si>
  <si>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</si>
  <si>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</si>
  <si>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</si>
  <si>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</si>
  <si>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</si>
  <si>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</si>
  <si>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</si>
  <si>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</si>
  <si>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</si>
  <si>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</si>
  <si>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</si>
  <si>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</si>
  <si>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</si>
  <si>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</si>
  <si>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</si>
  <si>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</si>
  <si>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</si>
  <si>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</si>
  <si>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</si>
  <si>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</si>
  <si>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</si>
  <si>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</si>
  <si>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</si>
  <si>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</si>
  <si>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</si>
  <si>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</si>
  <si>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</si>
  <si>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</si>
  <si>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</si>
  <si>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</si>
  <si>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</si>
  <si>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</si>
  <si>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</si>
  <si>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</si>
  <si>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</si>
  <si>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</si>
  <si>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</si>
  <si>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</si>
  <si>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</si>
  <si>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</si>
  <si>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</si>
  <si>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</si>
  <si>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</si>
  <si>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</si>
  <si>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</si>
  <si>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</si>
  <si>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</si>
  <si>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</si>
  <si>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</si>
  <si>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</si>
  <si>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</si>
  <si>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</si>
  <si>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</si>
  <si>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</si>
  <si>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</si>
  <si>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</si>
  <si>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</si>
  <si>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</si>
  <si>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</si>
  <si>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</si>
  <si>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</si>
  <si>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</si>
  <si>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</si>
  <si>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</si>
  <si>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</si>
  <si>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</si>
  <si>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</si>
  <si>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</si>
  <si>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飯南病院事業会計</t>
  </si>
  <si>
    <t>一般会計</t>
  </si>
  <si>
    <t>簡易水道事業会計</t>
  </si>
  <si>
    <t>下水道事業会計</t>
  </si>
  <si>
    <t>後期高齢者医療事業会計</t>
  </si>
  <si>
    <t>介護サービス事業特別会計</t>
  </si>
  <si>
    <t>国民健康保険事業特別会計</t>
  </si>
  <si>
    <t>その他会計（赤字）</t>
  </si>
  <si>
    <t>▲ 0.17</t>
  </si>
  <si>
    <t>その他会計（黒字）</t>
  </si>
  <si>
    <t>-</t>
    <phoneticPr fontId="2"/>
  </si>
  <si>
    <t>フロンティアあかぎ</t>
    <phoneticPr fontId="2"/>
  </si>
  <si>
    <t>雲南広域連合（消防分）</t>
    <rPh sb="0" eb="2">
      <t>ウンナン</t>
    </rPh>
    <rPh sb="2" eb="4">
      <t>コウイキ</t>
    </rPh>
    <rPh sb="4" eb="6">
      <t>レンゴウ</t>
    </rPh>
    <rPh sb="7" eb="9">
      <t>ショウボウ</t>
    </rPh>
    <rPh sb="9" eb="10">
      <t>ブン</t>
    </rPh>
    <phoneticPr fontId="2"/>
  </si>
  <si>
    <t>雲南広域連合（環境衛生分）</t>
    <rPh sb="0" eb="2">
      <t>ウンナン</t>
    </rPh>
    <rPh sb="2" eb="4">
      <t>コウイキ</t>
    </rPh>
    <rPh sb="4" eb="6">
      <t>レンゴウ</t>
    </rPh>
    <rPh sb="7" eb="9">
      <t>カンキョウ</t>
    </rPh>
    <rPh sb="9" eb="11">
      <t>エイセイ</t>
    </rPh>
    <rPh sb="11" eb="12">
      <t>ブン</t>
    </rPh>
    <phoneticPr fontId="2"/>
  </si>
  <si>
    <t>雲南市・飯南町事務組合</t>
    <rPh sb="0" eb="3">
      <t>ウンナンシ</t>
    </rPh>
    <rPh sb="4" eb="7">
      <t>イイナンチョウ</t>
    </rPh>
    <rPh sb="7" eb="9">
      <t>ジム</t>
    </rPh>
    <rPh sb="9" eb="11">
      <t>クミアイ</t>
    </rPh>
    <phoneticPr fontId="2"/>
  </si>
  <si>
    <t>　</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</si>
  <si>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</si>
  <si>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</si>
  <si>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</si>
  <si>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</si>
  <si>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</si>
  <si>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</si>
  <si>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</si>
  <si>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</si>
  <si>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</si>
  <si>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</si>
  <si>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</si>
  <si>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</si>
  <si>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平均と比較すると、将来負担比率は類似団体平均より高く、有形固定資産減価償却率は類似団体平均より低い状況です。今後、本指標はグラフ右下に向って推移していくと思われますが、新規発行の起債の抑制や繰上償還による地方債残高の減少、インフラ資産も含めた公共施設の計画的な更新や統廃合・複合化・多機能化を進めることで、有形固定資産減価償却率の上昇をできる限り抑えながら、将来負担比率の減少に努めていきます。</t>
    <rPh sb="1" eb="3">
      <t>ルイジ</t>
    </rPh>
    <rPh sb="3" eb="5">
      <t>ダンタイ</t>
    </rPh>
    <rPh sb="5" eb="7">
      <t>ヘイキン</t>
    </rPh>
    <rPh sb="8" eb="10">
      <t>ヒカク</t>
    </rPh>
    <rPh sb="14" eb="16">
      <t>ショウライ</t>
    </rPh>
    <rPh sb="16" eb="18">
      <t>フタン</t>
    </rPh>
    <rPh sb="18" eb="20">
      <t>ヒリツ</t>
    </rPh>
    <rPh sb="21" eb="23">
      <t>ルイジ</t>
    </rPh>
    <rPh sb="23" eb="25">
      <t>ダンタイ</t>
    </rPh>
    <rPh sb="25" eb="27">
      <t>ヘイキン</t>
    </rPh>
    <rPh sb="29" eb="30">
      <t>タカ</t>
    </rPh>
    <rPh sb="32" eb="34">
      <t>ユウケイ</t>
    </rPh>
    <rPh sb="34" eb="36">
      <t>コテイ</t>
    </rPh>
    <rPh sb="36" eb="38">
      <t>シサン</t>
    </rPh>
    <rPh sb="38" eb="40">
      <t>ゲンカ</t>
    </rPh>
    <rPh sb="40" eb="42">
      <t>ショウキャク</t>
    </rPh>
    <rPh sb="42" eb="43">
      <t>リツ</t>
    </rPh>
    <rPh sb="44" eb="46">
      <t>ルイジ</t>
    </rPh>
    <rPh sb="46" eb="48">
      <t>ダンタイ</t>
    </rPh>
    <rPh sb="48" eb="50">
      <t>ヘイキン</t>
    </rPh>
    <rPh sb="52" eb="53">
      <t>ヒク</t>
    </rPh>
    <rPh sb="54" eb="56">
      <t>ジョウキョウ</t>
    </rPh>
    <rPh sb="59" eb="61">
      <t>コンゴ</t>
    </rPh>
    <rPh sb="62" eb="63">
      <t>ホン</t>
    </rPh>
    <rPh sb="63" eb="65">
      <t>シヒョウ</t>
    </rPh>
    <rPh sb="69" eb="71">
      <t>ミギシタ</t>
    </rPh>
    <rPh sb="72" eb="73">
      <t>ムカ</t>
    </rPh>
    <rPh sb="75" eb="77">
      <t>スイイ</t>
    </rPh>
    <rPh sb="82" eb="83">
      <t>オモ</t>
    </rPh>
    <rPh sb="89" eb="91">
      <t>シンキ</t>
    </rPh>
    <rPh sb="91" eb="93">
      <t>ハッコウ</t>
    </rPh>
    <rPh sb="94" eb="96">
      <t>キサイ</t>
    </rPh>
    <rPh sb="97" eb="99">
      <t>ヨクセイ</t>
    </rPh>
    <rPh sb="100" eb="102">
      <t>クリアゲ</t>
    </rPh>
    <rPh sb="102" eb="104">
      <t>ショウカン</t>
    </rPh>
    <rPh sb="107" eb="110">
      <t>チホウサイ</t>
    </rPh>
    <rPh sb="110" eb="112">
      <t>ザンダカ</t>
    </rPh>
    <rPh sb="113" eb="115">
      <t>ゲンショウ</t>
    </rPh>
    <rPh sb="120" eb="122">
      <t>シサン</t>
    </rPh>
    <rPh sb="123" eb="124">
      <t>フク</t>
    </rPh>
    <rPh sb="126" eb="128">
      <t>コウキョウ</t>
    </rPh>
    <rPh sb="128" eb="130">
      <t>シセツ</t>
    </rPh>
    <rPh sb="131" eb="134">
      <t>ケイカクテキ</t>
    </rPh>
    <rPh sb="135" eb="137">
      <t>コウシン</t>
    </rPh>
    <rPh sb="138" eb="141">
      <t>トウハイゴウ</t>
    </rPh>
    <rPh sb="142" eb="144">
      <t>フクゴウ</t>
    </rPh>
    <rPh sb="144" eb="145">
      <t>カ</t>
    </rPh>
    <rPh sb="146" eb="150">
      <t>タキノウカ</t>
    </rPh>
    <rPh sb="151" eb="152">
      <t>スス</t>
    </rPh>
    <rPh sb="170" eb="172">
      <t>ジョウショウ</t>
    </rPh>
    <rPh sb="176" eb="177">
      <t>カギ</t>
    </rPh>
    <rPh sb="178" eb="179">
      <t>オサ</t>
    </rPh>
    <rPh sb="194" eb="195">
      <t>ツト</t>
    </rPh>
    <phoneticPr fontId="5"/>
  </si>
  <si>
    <t>　将来負担比率、実質公債費比率ともに類似団体平均を上回る状態が続いていますが、概ね減少傾向です。ただし、将来負担比率については、平成27年度に本庁舎建設事業等の大規模事業を実施したことで、当該年度の地方債発行額や地方債現在高が増加したため、前年度に比べ9％増加となっています。今後も計画的な繰上償還や起債の新規発行の抑制を行い、両指標の改善に努めていきます。</t>
    <rPh sb="1" eb="3">
      <t>ショウライ</t>
    </rPh>
    <rPh sb="3" eb="5">
      <t>フタン</t>
    </rPh>
    <rPh sb="5" eb="7">
      <t>ヒリツ</t>
    </rPh>
    <rPh sb="8" eb="10">
      <t>ジッシツ</t>
    </rPh>
    <rPh sb="10" eb="13">
      <t>コウサイヒ</t>
    </rPh>
    <rPh sb="13" eb="15">
      <t>ヒリツ</t>
    </rPh>
    <rPh sb="18" eb="20">
      <t>ルイジ</t>
    </rPh>
    <rPh sb="20" eb="22">
      <t>ダンタイ</t>
    </rPh>
    <rPh sb="25" eb="27">
      <t>ウワマワ</t>
    </rPh>
    <rPh sb="28" eb="30">
      <t>ジョウタイ</t>
    </rPh>
    <rPh sb="31" eb="32">
      <t>ツヅ</t>
    </rPh>
    <rPh sb="39" eb="40">
      <t>オオム</t>
    </rPh>
    <rPh sb="41" eb="43">
      <t>ゲンショウ</t>
    </rPh>
    <rPh sb="43" eb="45">
      <t>ケイコウ</t>
    </rPh>
    <rPh sb="52" eb="54">
      <t>ショウライ</t>
    </rPh>
    <rPh sb="54" eb="56">
      <t>フタン</t>
    </rPh>
    <rPh sb="56" eb="58">
      <t>ヒリツ</t>
    </rPh>
    <rPh sb="150" eb="152">
      <t>キサイ</t>
    </rPh>
    <rPh sb="164" eb="165">
      <t>リョウ</t>
    </rPh>
    <rPh sb="165" eb="167">
      <t>シヒョウ</t>
    </rPh>
    <rPh sb="168" eb="170">
      <t>カイゼン</t>
    </rPh>
    <rPh sb="171" eb="17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</si>
</sst>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265175</c:v>
                </c:pt>
                <c:pt idx="1">
                  <c:v>193302</c:v>
                </c:pt>
                <c:pt idx="2">
                  <c:v>194354</c:v>
                </c:pt>
                <c:pt idx="3">
                  <c:v>285079</c:v>
                </c:pt>
                <c:pt idx="4">
                  <c:v>507778</c:v>
                </c:pt>
              </c:numCache>
            </c:numRef>
          </c:val>
          <c:smooth val="0"/>
        </c:ser>
        <c:dLbls>
          <c:showLegendKey val="0"/>
          <c:showVal val="0"/>
          <c:showCatName val="0"/>
          <c:showSerName val="0"/>
          <c:showPercent val="0"/>
          <c:showBubbleSize val="0"/>
        </c:dLbls>
        <c:marker val="1"/>
        <c:smooth val="0"/>
        <c:axId val="137747840"/>
        <c:axId val="129123456"/>
      </c:lineChart>
      <c:catAx>
        <c:axId val="13774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23456"/>
        <c:crosses val="autoZero"/>
        <c:auto val="1"/>
        <c:lblAlgn val="ctr"/>
        <c:lblOffset val="100"/>
        <c:tickLblSkip val="1"/>
        <c:tickMarkSkip val="1"/>
        <c:noMultiLvlLbl val="0"/>
      </c:catAx>
      <c:valAx>
        <c:axId val="1291234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4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0.71</c:v>
                </c:pt>
                <c:pt idx="1">
                  <c:v>1.99</c:v>
                </c:pt>
                <c:pt idx="2">
                  <c:v>2.75</c:v>
                </c:pt>
                <c:pt idx="3">
                  <c:v>1.2</c:v>
                </c:pt>
                <c:pt idx="4">
                  <c:v>2.77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14.16</c:v>
                </c:pt>
                <c:pt idx="1">
                  <c:v>14.1</c:v>
                </c:pt>
                <c:pt idx="2">
                  <c:v>14.03</c:v>
                </c:pt>
                <c:pt idx="3">
                  <c:v>14.25</c:v>
                </c:pt>
                <c:pt idx="4">
                  <c:v>14.29</c:v>
                </c:pt>
              </c:numCache>
            </c:numRef>
          </c:val>
        </c:ser>
        <c:dLbls>
          <c:showLegendKey val="0"/>
          <c:showVal val="0"/>
          <c:showCatName val="0"/>
          <c:showSerName val="0"/>
          <c:showPercent val="0"/>
          <c:showBubbleSize val="0"/>
        </c:dLbls>
        <c:gapWidth val="250"/>
        <c:overlap val="100"/>
        <c:axId val="144330752"/>
        <c:axId val="14433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7.06</c:v>
                </c:pt>
                <c:pt idx="1">
                  <c:v>8.94</c:v>
                </c:pt>
                <c:pt idx="2">
                  <c:v>8.75</c:v>
                </c:pt>
                <c:pt idx="3">
                  <c:v>6.51</c:v>
                </c:pt>
                <c:pt idx="4">
                  <c:v>9.48</c:v>
                </c:pt>
              </c:numCache>
            </c:numRef>
          </c:val>
          <c:smooth val="0"/>
        </c:ser>
        <c:dLbls>
          <c:showLegendKey val="0"/>
          <c:showVal val="0"/>
          <c:showCatName val="0"/>
          <c:showSerName val="0"/>
          <c:showPercent val="0"/>
          <c:showBubbleSize val="0"/>
        </c:dLbls>
        <c:marker val="1"/>
        <c:smooth val="0"/>
        <c:axId val="144330752"/>
        <c:axId val="144332672"/>
      </c:lineChart>
      <c:catAx>
        <c:axId val="1443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332672"/>
        <c:crosses val="autoZero"/>
        <c:auto val="1"/>
        <c:lblAlgn val="ctr"/>
        <c:lblOffset val="100"/>
        <c:tickLblSkip val="1"/>
        <c:tickMarkSkip val="1"/>
        <c:noMultiLvlLbl val="0"/>
      </c:catAx>
      <c:valAx>
        <c:axId val="1443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0.24</c:v>
                </c:pt>
                <c:pt idx="4">
                  <c:v>#N/A</c:v>
                </c:pt>
                <c:pt idx="5">
                  <c:v>0.61</c:v>
                </c:pt>
                <c:pt idx="6">
                  <c:v>#N/A</c:v>
                </c:pt>
                <c:pt idx="7">
                  <c:v>0.19</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0.05</c:v>
                </c:pt>
                <c:pt idx="4">
                  <c:v>#N/A</c:v>
                </c:pt>
                <c:pt idx="5">
                  <c:v>0.01</c:v>
                </c:pt>
                <c:pt idx="6">
                  <c:v>#N/A</c:v>
                </c:pt>
                <c:pt idx="7">
                  <c:v>0.1</c:v>
                </c:pt>
                <c:pt idx="8">
                  <c:v>#N/A</c:v>
                </c:pt>
                <c:pt idx="9">
                  <c:v>0.02</c:v>
                </c:pt>
              </c:numCache>
            </c:numRef>
          </c:val>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0.08</c:v>
                </c:pt>
                <c:pt idx="4">
                  <c:v>#N/A</c:v>
                </c:pt>
                <c:pt idx="5">
                  <c:v>0.1</c:v>
                </c:pt>
                <c:pt idx="6">
                  <c:v>#N/A</c:v>
                </c:pt>
                <c:pt idx="7">
                  <c:v>0.02</c:v>
                </c:pt>
                <c:pt idx="8">
                  <c:v>#N/A</c:v>
                </c:pt>
                <c:pt idx="9">
                  <c:v>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0.02</c:v>
                </c:pt>
                <c:pt idx="4">
                  <c:v>#N/A</c:v>
                </c:pt>
                <c:pt idx="5">
                  <c:v>0.04</c:v>
                </c:pt>
                <c:pt idx="6">
                  <c:v>#N/A</c:v>
                </c:pt>
                <c:pt idx="7">
                  <c:v>0.11</c:v>
                </c:pt>
                <c:pt idx="8">
                  <c:v>#N/A</c:v>
                </c:pt>
                <c:pt idx="9">
                  <c:v>0.12</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0.01</c:v>
                </c:pt>
                <c:pt idx="4">
                  <c:v>#N/A</c:v>
                </c:pt>
                <c:pt idx="5">
                  <c:v>0</c:v>
                </c:pt>
                <c:pt idx="6">
                  <c:v>#N/A</c:v>
                </c:pt>
                <c:pt idx="7">
                  <c:v>0.08</c:v>
                </c:pt>
                <c:pt idx="8">
                  <c:v>#N/A</c:v>
                </c:pt>
                <c:pt idx="9">
                  <c:v>0.15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0.88</c:v>
                </c:pt>
                <c:pt idx="2">
                  <c:v>#N/A</c:v>
                </c:pt>
                <c:pt idx="3">
                  <c:v>1.98</c:v>
                </c:pt>
                <c:pt idx="4">
                  <c:v>#N/A</c:v>
                </c:pt>
                <c:pt idx="5">
                  <c:v>2.75</c:v>
                </c:pt>
                <c:pt idx="6">
                  <c:v>#N/A</c:v>
                </c:pt>
                <c:pt idx="7">
                  <c:v>1.19</c:v>
                </c:pt>
                <c:pt idx="8">
                  <c:v>#N/A</c:v>
                </c:pt>
                <c:pt idx="9">
                  <c:v>2.77</c:v>
                </c:pt>
              </c:numCache>
            </c:numRef>
          </c:val>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4.33</c:v>
                </c:pt>
                <c:pt idx="2">
                  <c:v>#N/A</c:v>
                </c:pt>
                <c:pt idx="3">
                  <c:v>4.7699999999999996</c:v>
                </c:pt>
                <c:pt idx="4">
                  <c:v>#N/A</c:v>
                </c:pt>
                <c:pt idx="5">
                  <c:v>4.72</c:v>
                </c:pt>
                <c:pt idx="6">
                  <c:v>#N/A</c:v>
                </c:pt>
                <c:pt idx="7">
                  <c:v>4.68</c:v>
                </c:pt>
                <c:pt idx="8">
                  <c:v>#N/A</c:v>
                </c:pt>
                <c:pt idx="9">
                  <c:v>6.96</c:v>
                </c:pt>
              </c:numCache>
            </c:numRef>
          </c:val>
        </c:ser>
        <c:dLbls>
          <c:showLegendKey val="0"/>
          <c:showVal val="0"/>
          <c:showCatName val="0"/>
          <c:showSerName val="0"/>
          <c:showPercent val="0"/>
          <c:showBubbleSize val="0"/>
        </c:dLbls>
        <c:gapWidth val="150"/>
        <c:overlap val="100"/>
        <c:axId val="129246720"/>
        <c:axId val="129248256"/>
      </c:barChart>
      <c:catAx>
        <c:axId val="1292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48256"/>
        <c:crosses val="autoZero"/>
        <c:auto val="1"/>
        <c:lblAlgn val="ctr"/>
        <c:lblOffset val="100"/>
        <c:tickLblSkip val="1"/>
        <c:tickMarkSkip val="1"/>
        <c:noMultiLvlLbl val="0"/>
      </c:catAx>
      <c:valAx>
        <c:axId val="12924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4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1291</c:v>
                </c:pt>
                <c:pt idx="5">
                  <c:v>1228</c:v>
                </c:pt>
                <c:pt idx="8">
                  <c:v>1256</c:v>
                </c:pt>
                <c:pt idx="11">
                  <c:v>1269</c:v>
                </c:pt>
                <c:pt idx="14">
                  <c:v>1245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c:v>
                </c:pt>
                <c:pt idx="3">
                  <c:v>29</c:v>
                </c:pt>
                <c:pt idx="6">
                  <c:v>26</c:v>
                </c:pt>
                <c:pt idx="9">
                  <c:v>24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44</c:v>
                </c:pt>
                <c:pt idx="6">
                  <c:v>45</c:v>
                </c:pt>
                <c:pt idx="9">
                  <c:v>43</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350</c:v>
                </c:pt>
                <c:pt idx="3">
                  <c:v>365</c:v>
                </c:pt>
                <c:pt idx="6">
                  <c:v>361</c:v>
                </c:pt>
                <c:pt idx="9">
                  <c:v>336</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1454</c:v>
                </c:pt>
                <c:pt idx="3">
                  <c:v>1298</c:v>
                </c:pt>
                <c:pt idx="6">
                  <c:v>1219</c:v>
                </c:pt>
                <c:pt idx="9">
                  <c:v>1273</c:v>
                </c:pt>
                <c:pt idx="12">
                  <c:v>1098</c:v>
                </c:pt>
              </c:numCache>
            </c:numRef>
          </c:val>
        </c:ser>
        <c:dLbls>
          <c:showLegendKey val="0"/>
          <c:showVal val="0"/>
          <c:showCatName val="0"/>
          <c:showSerName val="0"/>
          <c:showPercent val="0"/>
          <c:showBubbleSize val="0"/>
        </c:dLbls>
        <c:gapWidth val="100"/>
        <c:overlap val="100"/>
        <c:axId val="138938624"/>
        <c:axId val="14465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581</c:v>
                </c:pt>
                <c:pt idx="2">
                  <c:v>#N/A</c:v>
                </c:pt>
                <c:pt idx="3">
                  <c:v>#N/A</c:v>
                </c:pt>
                <c:pt idx="4">
                  <c:v>508</c:v>
                </c:pt>
                <c:pt idx="5">
                  <c:v>#N/A</c:v>
                </c:pt>
                <c:pt idx="6">
                  <c:v>#N/A</c:v>
                </c:pt>
                <c:pt idx="7">
                  <c:v>395</c:v>
                </c:pt>
                <c:pt idx="8">
                  <c:v>#N/A</c:v>
                </c:pt>
                <c:pt idx="9">
                  <c:v>#N/A</c:v>
                </c:pt>
                <c:pt idx="10">
                  <c:v>407</c:v>
                </c:pt>
                <c:pt idx="11">
                  <c:v>#N/A</c:v>
                </c:pt>
                <c:pt idx="12">
                  <c:v>#N/A</c:v>
                </c:pt>
                <c:pt idx="13">
                  <c:v>247</c:v>
                </c:pt>
                <c:pt idx="14">
                  <c:v>#N/A</c:v>
                </c:pt>
              </c:numCache>
            </c:numRef>
          </c:val>
          <c:smooth val="0"/>
        </c:ser>
        <c:dLbls>
          <c:showLegendKey val="0"/>
          <c:showVal val="0"/>
          <c:showCatName val="0"/>
          <c:showSerName val="0"/>
          <c:showPercent val="0"/>
          <c:showBubbleSize val="0"/>
        </c:dLbls>
        <c:marker val="1"/>
        <c:smooth val="0"/>
        <c:axId val="138938624"/>
        <c:axId val="144654720"/>
      </c:lineChart>
      <c:catAx>
        <c:axId val="1389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54720"/>
        <c:crosses val="autoZero"/>
        <c:auto val="1"/>
        <c:lblAlgn val="ctr"/>
        <c:lblOffset val="100"/>
        <c:tickLblSkip val="1"/>
        <c:tickMarkSkip val="1"/>
        <c:noMultiLvlLbl val="0"/>
      </c:catAx>
      <c:valAx>
        <c:axId val="14465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10530</c:v>
                </c:pt>
                <c:pt idx="5">
                  <c:v>10248</c:v>
                </c:pt>
                <c:pt idx="8">
                  <c:v>9883</c:v>
                </c:pt>
                <c:pt idx="11">
                  <c:v>9516</c:v>
                </c:pt>
                <c:pt idx="14">
                  <c:v>9947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535</c:v>
                </c:pt>
                <c:pt idx="5">
                  <c:v>494</c:v>
                </c:pt>
                <c:pt idx="8">
                  <c:v>514</c:v>
                </c:pt>
                <c:pt idx="11">
                  <c:v>376</c:v>
                </c:pt>
                <c:pt idx="14">
                  <c:v>186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2500</c:v>
                </c:pt>
                <c:pt idx="5">
                  <c:v>2686</c:v>
                </c:pt>
                <c:pt idx="8">
                  <c:v>2652</c:v>
                </c:pt>
                <c:pt idx="11">
                  <c:v>2602</c:v>
                </c:pt>
                <c:pt idx="14">
                  <c:v>2614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803</c:v>
                </c:pt>
                <c:pt idx="3">
                  <c:v>795</c:v>
                </c:pt>
                <c:pt idx="6">
                  <c:v>731</c:v>
                </c:pt>
                <c:pt idx="9">
                  <c:v>732</c:v>
                </c:pt>
                <c:pt idx="12">
                  <c:v>680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288</c:v>
                </c:pt>
                <c:pt idx="3">
                  <c:v>256</c:v>
                </c:pt>
                <c:pt idx="6">
                  <c:v>229</c:v>
                </c:pt>
                <c:pt idx="9">
                  <c:v>201</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4675</c:v>
                </c:pt>
                <c:pt idx="3">
                  <c:v>4523</c:v>
                </c:pt>
                <c:pt idx="6">
                  <c:v>4384</c:v>
                </c:pt>
                <c:pt idx="9">
                  <c:v>4280</c:v>
                </c:pt>
                <c:pt idx="12">
                  <c:v>4289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134</c:v>
                </c:pt>
                <c:pt idx="3">
                  <c:v>147</c:v>
                </c:pt>
                <c:pt idx="6">
                  <c:v>542</c:v>
                </c:pt>
                <c:pt idx="9">
                  <c:v>66</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10481</c:v>
                </c:pt>
                <c:pt idx="3">
                  <c:v>9970</c:v>
                </c:pt>
                <c:pt idx="6">
                  <c:v>9243</c:v>
                </c:pt>
                <c:pt idx="9">
                  <c:v>8657</c:v>
                </c:pt>
                <c:pt idx="12">
                  <c:v>9316</c:v>
                </c:pt>
              </c:numCache>
            </c:numRef>
          </c:val>
        </c:ser>
        <c:dLbls>
          <c:showLegendKey val="0"/>
          <c:showVal val="0"/>
          <c:showCatName val="0"/>
          <c:showSerName val="0"/>
          <c:showPercent val="0"/>
          <c:showBubbleSize val="0"/>
        </c:dLbls>
        <c:gapWidth val="100"/>
        <c:overlap val="100"/>
        <c:axId val="137978624"/>
        <c:axId val="13798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2816</c:v>
                </c:pt>
                <c:pt idx="2">
                  <c:v>#N/A</c:v>
                </c:pt>
                <c:pt idx="3">
                  <c:v>#N/A</c:v>
                </c:pt>
                <c:pt idx="4">
                  <c:v>2263</c:v>
                </c:pt>
                <c:pt idx="5">
                  <c:v>#N/A</c:v>
                </c:pt>
                <c:pt idx="6">
                  <c:v>#N/A</c:v>
                </c:pt>
                <c:pt idx="7">
                  <c:v>2081</c:v>
                </c:pt>
                <c:pt idx="8">
                  <c:v>#N/A</c:v>
                </c:pt>
                <c:pt idx="9">
                  <c:v>#N/A</c:v>
                </c:pt>
                <c:pt idx="10">
                  <c:v>1443</c:v>
                </c:pt>
                <c:pt idx="11">
                  <c:v>#N/A</c:v>
                </c:pt>
                <c:pt idx="12">
                  <c:v>#N/A</c:v>
                </c:pt>
                <c:pt idx="13">
                  <c:v>1737</c:v>
                </c:pt>
                <c:pt idx="14">
                  <c:v>#N/A</c:v>
                </c:pt>
              </c:numCache>
            </c:numRef>
          </c:val>
          <c:smooth val="0"/>
        </c:ser>
        <c:dLbls>
          <c:showLegendKey val="0"/>
          <c:showVal val="0"/>
          <c:showCatName val="0"/>
          <c:showSerName val="0"/>
          <c:showPercent val="0"/>
          <c:showBubbleSize val="0"/>
        </c:dLbls>
        <c:marker val="1"/>
        <c:smooth val="0"/>
        <c:axId val="137978624"/>
        <c:axId val="137980544"/>
      </c:lineChart>
      <c:catAx>
        <c:axId val="1379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980544"/>
        <c:crosses val="autoZero"/>
        <c:auto val="1"/>
        <c:lblAlgn val="ctr"/>
        <c:lblOffset val="100"/>
        <c:tickLblSkip val="1"/>
        <c:tickMarkSkip val="1"/>
        <c:noMultiLvlLbl val="0"/>
      </c:catAx>
      <c:valAx>
        <c:axId val="13798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7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{0B3C1A94-D86E-4600-84F6-BE9E4672F802}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{07C78F2F-EA41-4F06-B31D-325F891F6768}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{4CD7D997-0C7E-4696-A478-9ADC8208C3DD}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{B2BCA48C-82BA-43D6-A2B2-7AA7E78CBFCA}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{288FB3EF-BD63-41BF-8685-2817B2D6E8F1}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42.6</c:v>
                </c:pt>
              </c:numCache>
            </c:numRef>
          </c:xVal>
          <c:yVal>
            <c:numRef>
              <c:f>公会計指標分析・財政指標組合せ分析表!$K$51:$O$51</c:f>
              <c:numCache>
                <c:formatCode>#,##0.0;"▲ "#,##0.0</c:formatCode>
                <c:ptCount val="5"/>
                <c:pt idx="4">
                  <c:v>55.1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{919224E1-4B65-4F04-B790-94932A2071F6}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{1C08872A-D5F3-461C-BB21-AB3D042CDA03}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{E5C1ED95-39F2-441B-8054-AEFBF14367AD}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{EF7FFF87-735A-45F8-AC85-39D06546C7B5}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{4697BE37-AF7C-455B-9B37-D560A6733F41}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11678592"/>
        <c:axId val="111680512"/>
      </c:scatterChart>
      <c:valAx>
        <c:axId val="111678592"/>
        <c:scaling>
          <c:orientation val="minMax"/>
          <c:max val="59"/>
          <c:min val="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80512"/>
        <c:crosses val="autoZero"/>
        <c:crossBetween val="midCat"/>
      </c:valAx>
      <c:valAx>
        <c:axId val="11168051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7859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{63D7CEC1-EB1D-4076-8A9E-B02E6E48B7BD}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{9F4D485F-11F6-41E1-8C63-81AD01278F1D}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{A7221799-4662-4536-B2A8-F75EA6699201}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{6870F58A-9F70-4722-B9A5-D67F36DC4B99}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{E8C6A4A7-EE38-4522-ABC5-15ECC90150F9}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17</c:v>
                </c:pt>
                <c:pt idx="2">
                  <c:v>15.6</c:v>
                </c:pt>
                <c:pt idx="3">
                  <c:v>13.7</c:v>
                </c:pt>
                <c:pt idx="4">
                  <c:v>11</c:v>
                </c:pt>
              </c:numCache>
            </c:numRef>
          </c:xVal>
          <c:yVal>
            <c:numRef>
              <c:f>公会計指標分析・財政指標組合せ分析表!$K$73:$O$73</c:f>
              <c:numCache>
                <c:formatCode>#,##0.0;"▲ "#,##0.0</c:formatCode>
                <c:ptCount val="5"/>
                <c:pt idx="0">
                  <c:v>90.4</c:v>
                </c:pt>
                <c:pt idx="1">
                  <c:v>70.599999999999994</c:v>
                </c:pt>
                <c:pt idx="2">
                  <c:v>65</c:v>
                </c:pt>
                <c:pt idx="3">
                  <c:v>46.1</c:v>
                </c:pt>
                <c:pt idx="4">
                  <c:v>55.1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{7AC810EE-8476-4E80-A104-4CABAA885D8E}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{D7458E0D-AB9A-4CDF-9613-65CB28DA426D}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{113F408C-22E9-421E-8D77-B4F393985154}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{C5F17A75-B578-4C97-92FE-0744815F0DB0}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{5F3E35B3-5588-46C2-85CE-7935B0B7A252}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11734784"/>
        <c:axId val="111736704"/>
      </c:scatterChart>
      <c:valAx>
        <c:axId val="111734784"/>
        <c:scaling>
          <c:orientation val="minMax"/>
          <c:max val="17.90000000000000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36704"/>
        <c:crosses val="autoZero"/>
        <c:crossBetween val="midCat"/>
      </c:valAx>
      <c:valAx>
        <c:axId val="111736704"/>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3478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前後に道路や上下水道施設などの社会基盤整備を集中的に行い、その財源として町債を借り入れてきたことで、「元利償還金」や「公営企業債の元利償還金に対する繰入金」が高い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百万円を超え、平成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百万円前後で推移する見込みです。しかし、これまで繰上償還を実施（平成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百万円超）してきたことにより、「元利償還金」の額は平成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年度中期財政計画においても、三ヵ年平均の実質公債費比率が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％を超えないと推計しています。実質公債費比率を上昇させる一番の要因となる「元利償還金」については、今後も計画的な繰上償還や新規発行額の抑制を行うことで削減に努めます。</a:t>
          </a:r>
          <a:endPar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これまで、繰上償還を計画的に実施してきたことで「一般会計等に係る地方債の現在高」は確実に減少し、平成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年度末には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億円を下回る状況となりました。しかし、平成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年度以降、役場本庁舎建設等の大型建設事業の実施にともない町債の発行を予定しているため、一時的に町債残高は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億円を超える水準になると見込んでいます。また、</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「充当可能基金」において、特定目的基金は事業実施の財源として取り崩していますが、平成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年度以降は財政調整基金及び減債基金を取り崩さず、年度によっては積み立てることができたため、将来負担比率は改善しています。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しかし、将来負担比率を類似団体と比較すると</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55</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％近く上回っています。今後も計画的に繰上償還を実施することと、新規発行額の抑制を行うことで、将来負担比率を上昇させる要因の「一般会計等に係る地方債の現在高」の確実な縮減に努めます。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[ 42.6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費は、類似団体平均より低い水準です。しかし、人口減少に伴う税収の減少や高齢化の進展に伴う社会保障経費の増加、普通交付税の合併特例措置の優遇措置の段階的縮小が既に始まっており、全ての公共施設をこれまで同様に維持・保全していく財源を確保することは、困難であると考えています。公共施設等総合管理計画に基づき、施設の計画的な更新や統廃合・複合化・多機能化を基本として、適切な施設の維持管理に努め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461814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04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0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439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461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166387</xdr:rowOff>
    </xdr:from>
    <xdr:ext cx="405111" cy="259045"/>
    <xdr:sp macro="" textlink="">
      <xdr:nvSpPr>
        <xdr:cNvPr id="69" name="有形固定資産減価償却率平均値テキスト"/>
        <xdr:cNvSpPr txBox="1"/>
      </xdr:nvSpPr>
      <xdr:spPr>
        <a:xfrm>
          <a:off x="4813300" y="513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168910</xdr:rowOff>
    </xdr:from>
    <xdr:to>
      <xdr:col>3</xdr:col>
      <xdr:colOff>1222375</xdr:colOff>
      <xdr:row>34</xdr:row>
      <xdr:rowOff>99060</xdr:rowOff>
    </xdr:to>
    <xdr:sp macro="" textlink="">
      <xdr:nvSpPr>
        <xdr:cNvPr id="76" name="円/楕円 75"/>
        <xdr:cNvSpPr/>
      </xdr:nvSpPr>
      <xdr:spPr>
        <a:xfrm>
          <a:off x="4711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147337</xdr:rowOff>
    </xdr:from>
    <xdr:ext cx="405111" cy="259045"/>
    <xdr:sp macro="" textlink="">
      <xdr:nvSpPr>
        <xdr:cNvPr id="77" name="有形固定資産減価償却率該当値テキスト"/>
        <xdr:cNvSpPr txBox="1"/>
      </xdr:nvSpPr>
      <xdr:spPr>
        <a:xfrm>
          <a:off x="48133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105427</xdr:rowOff>
    </xdr:from>
    <xdr:ext cx="405111" cy="259045"/>
    <xdr:sp macro="" textlink="">
      <xdr:nvSpPr>
        <xdr:cNvPr id="61" name="【道路】&#10;有形固定資産減価償却率平均値テキスト"/>
        <xdr:cNvSpPr txBox="1"/>
      </xdr:nvSpPr>
      <xdr:spPr>
        <a:xfrm>
          <a:off x="4724400" y="593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116840</xdr:rowOff>
    </xdr:from>
    <xdr:to>
      <xdr:col>6</xdr:col>
      <xdr:colOff>561975</xdr:colOff>
      <xdr:row>38</xdr:row>
      <xdr:rowOff>46990</xdr:rowOff>
    </xdr:to>
    <xdr:sp macro="" textlink="">
      <xdr:nvSpPr>
        <xdr:cNvPr id="68" name="円/楕円 67"/>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95267</xdr:rowOff>
    </xdr:from>
    <xdr:ext cx="405111" cy="259045"/>
    <xdr:sp macro="" textlink="">
      <xdr:nvSpPr>
        <xdr:cNvPr id="69" name="【道路】&#10;有形固定資産減価償却率該当値テキスト"/>
        <xdr:cNvSpPr txBox="1"/>
      </xdr:nvSpPr>
      <xdr:spPr>
        <a:xfrm>
          <a:off x="47244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114531</xdr:rowOff>
    </xdr:from>
    <xdr:to>
      <xdr:col>15</xdr:col>
      <xdr:colOff>231775</xdr:colOff>
      <xdr:row>38</xdr:row>
      <xdr:rowOff>44681</xdr:rowOff>
    </xdr:to>
    <xdr:sp macro="" textlink="">
      <xdr:nvSpPr>
        <xdr:cNvPr id="104" name="円/楕円 103"/>
        <xdr:cNvSpPr/>
      </xdr:nvSpPr>
      <xdr:spPr>
        <a:xfrm>
          <a:off x="10426700" y="64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137408</xdr:rowOff>
    </xdr:from>
    <xdr:ext cx="534377" cy="259045"/>
    <xdr:sp macro="" textlink="">
      <xdr:nvSpPr>
        <xdr:cNvPr id="105" name="【道路】&#10;一人当たり延長該当値テキスト"/>
        <xdr:cNvSpPr txBox="1"/>
      </xdr:nvSpPr>
      <xdr:spPr>
        <a:xfrm>
          <a:off x="10566400" y="63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107332</xdr:rowOff>
    </xdr:from>
    <xdr:ext cx="405111" cy="259045"/>
    <xdr:sp macro="" textlink="">
      <xdr:nvSpPr>
        <xdr:cNvPr id="135" name="【橋りょう・トンネル】&#10;有形固定資産減価償却率平均値テキスト"/>
        <xdr:cNvSpPr txBox="1"/>
      </xdr:nvSpPr>
      <xdr:spPr>
        <a:xfrm>
          <a:off x="47244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69215</xdr:rowOff>
    </xdr:from>
    <xdr:to>
      <xdr:col>6</xdr:col>
      <xdr:colOff>561975</xdr:colOff>
      <xdr:row>62</xdr:row>
      <xdr:rowOff>170815</xdr:rowOff>
    </xdr:to>
    <xdr:sp macro="" textlink="">
      <xdr:nvSpPr>
        <xdr:cNvPr id="142" name="円/楕円 141"/>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47642</xdr:rowOff>
    </xdr:from>
    <xdr:ext cx="405111" cy="259045"/>
    <xdr:sp macro="" textlink="">
      <xdr:nvSpPr>
        <xdr:cNvPr id="143" name="【橋りょう・トンネル】&#10;有形固定資産減価償却率該当値テキスト"/>
        <xdr:cNvSpPr txBox="1"/>
      </xdr:nvSpPr>
      <xdr:spPr>
        <a:xfrm>
          <a:off x="47244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124712</xdr:rowOff>
    </xdr:from>
    <xdr:ext cx="599010" cy="259045"/>
    <xdr:sp macro="" textlink="">
      <xdr:nvSpPr>
        <xdr:cNvPr id="170" name="【橋りょう・トンネル】&#10;一人当たり有形固定資産（償却資産）額平均値テキスト"/>
        <xdr:cNvSpPr txBox="1"/>
      </xdr:nvSpPr>
      <xdr:spPr>
        <a:xfrm>
          <a:off x="10566400" y="10583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117735</xdr:rowOff>
    </xdr:from>
    <xdr:to>
      <xdr:col>15</xdr:col>
      <xdr:colOff>231775</xdr:colOff>
      <xdr:row>58</xdr:row>
      <xdr:rowOff>47885</xdr:rowOff>
    </xdr:to>
    <xdr:sp macro="" textlink="">
      <xdr:nvSpPr>
        <xdr:cNvPr id="177" name="円/楕円 176"/>
        <xdr:cNvSpPr/>
      </xdr:nvSpPr>
      <xdr:spPr>
        <a:xfrm>
          <a:off x="10426700" y="9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32662</xdr:rowOff>
    </xdr:from>
    <xdr:ext cx="690189" cy="259045"/>
    <xdr:sp macro="" textlink="">
      <xdr:nvSpPr>
        <xdr:cNvPr id="178" name="【橋りょう・トンネル】&#10;一人当たり有形固定資産（償却資産）額該当値テキスト"/>
        <xdr:cNvSpPr txBox="1"/>
      </xdr:nvSpPr>
      <xdr:spPr>
        <a:xfrm>
          <a:off x="10566400" y="9805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2,256,375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26179</xdr:rowOff>
    </xdr:from>
    <xdr:ext cx="405111" cy="259045"/>
    <xdr:sp macro="" textlink="">
      <xdr:nvSpPr>
        <xdr:cNvPr id="206" name="【公営住宅】&#10;有形固定資産減価償却率平均値テキスト"/>
        <xdr:cNvSpPr txBox="1"/>
      </xdr:nvSpPr>
      <xdr:spPr>
        <a:xfrm>
          <a:off x="47244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3302</xdr:rowOff>
    </xdr:from>
    <xdr:to>
      <xdr:col>6</xdr:col>
      <xdr:colOff>561975</xdr:colOff>
      <xdr:row>84</xdr:row>
      <xdr:rowOff>104902</xdr:rowOff>
    </xdr:to>
    <xdr:sp macro="" textlink="">
      <xdr:nvSpPr>
        <xdr:cNvPr id="213" name="円/楕円 212"/>
        <xdr:cNvSpPr/>
      </xdr:nvSpPr>
      <xdr:spPr>
        <a:xfrm>
          <a:off x="45847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153179</xdr:rowOff>
    </xdr:from>
    <xdr:ext cx="405111" cy="259045"/>
    <xdr:sp macro="" textlink="">
      <xdr:nvSpPr>
        <xdr:cNvPr id="214" name="【公営住宅】&#10;有形固定資産減価償却率該当値テキスト"/>
        <xdr:cNvSpPr txBox="1"/>
      </xdr:nvSpPr>
      <xdr:spPr>
        <a:xfrm>
          <a:off x="4724400"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23113</xdr:rowOff>
    </xdr:from>
    <xdr:to>
      <xdr:col>15</xdr:col>
      <xdr:colOff>231775</xdr:colOff>
      <xdr:row>85</xdr:row>
      <xdr:rowOff>124713</xdr:rowOff>
    </xdr:to>
    <xdr:sp macro="" textlink="">
      <xdr:nvSpPr>
        <xdr:cNvPr id="250" name="円/楕円 249"/>
        <xdr:cNvSpPr/>
      </xdr:nvSpPr>
      <xdr:spPr>
        <a:xfrm>
          <a:off x="104267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1540</xdr:rowOff>
    </xdr:from>
    <xdr:ext cx="469744" cy="259045"/>
    <xdr:sp macro="" textlink="">
      <xdr:nvSpPr>
        <xdr:cNvPr id="251" name="【公営住宅】&#10;一人当たり面積該当値テキスト"/>
        <xdr:cNvSpPr txBox="1"/>
      </xdr:nvSpPr>
      <xdr:spPr>
        <a:xfrm>
          <a:off x="10566400"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79" name="テキスト ボックス 2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89" name="テキスト ボックス 2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293" name="直線コネクタ 292"/>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294"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295" name="直線コネクタ 294"/>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296"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297" name="直線コネクタ 296"/>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298"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299" name="フローチャート : 判断 298"/>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53158</xdr:rowOff>
    </xdr:from>
    <xdr:to>
      <xdr:col>23</xdr:col>
      <xdr:colOff>568325</xdr:colOff>
      <xdr:row>36</xdr:row>
      <xdr:rowOff>154758</xdr:rowOff>
    </xdr:to>
    <xdr:sp macro="" textlink="">
      <xdr:nvSpPr>
        <xdr:cNvPr id="305" name="円/楕円 304"/>
        <xdr:cNvSpPr/>
      </xdr:nvSpPr>
      <xdr:spPr>
        <a:xfrm>
          <a:off x="16268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76035</xdr:rowOff>
    </xdr:from>
    <xdr:ext cx="405111" cy="259045"/>
    <xdr:sp macro="" textlink="">
      <xdr:nvSpPr>
        <xdr:cNvPr id="306" name="【認定こども園・幼稚園・保育所】&#10;有形固定資産減価償却率該当値テキスト"/>
        <xdr:cNvSpPr txBox="1"/>
      </xdr:nvSpPr>
      <xdr:spPr>
        <a:xfrm>
          <a:off x="164084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8" name="直線コネクタ 3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9" name="テキスト ボックス 31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0" name="直線コネクタ 3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1" name="テキスト ボックス 32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2" name="直線コネクタ 3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3" name="テキスト ボックス 32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4" name="直線コネクタ 3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5" name="テキスト ボックス 32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6" name="直線コネクタ 3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7" name="テキスト ボックス 32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8" name="直線コネクタ 3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9" name="テキスト ボックス 32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33" name="直線コネクタ 332"/>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34"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35" name="直線コネクタ 334"/>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36"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37" name="直線コネクタ 336"/>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38"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39"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78196</xdr:rowOff>
    </xdr:from>
    <xdr:to>
      <xdr:col>32</xdr:col>
      <xdr:colOff>238125</xdr:colOff>
      <xdr:row>42</xdr:row>
      <xdr:rowOff>8346</xdr:rowOff>
    </xdr:to>
    <xdr:sp macro="" textlink="">
      <xdr:nvSpPr>
        <xdr:cNvPr id="345" name="円/楕円 344"/>
        <xdr:cNvSpPr/>
      </xdr:nvSpPr>
      <xdr:spPr>
        <a:xfrm>
          <a:off x="22110700" y="71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56623</xdr:rowOff>
    </xdr:from>
    <xdr:ext cx="469744" cy="259045"/>
    <xdr:sp macro="" textlink="">
      <xdr:nvSpPr>
        <xdr:cNvPr id="346" name="【認定こども園・幼稚園・保育所】&#10;一人当たり面積該当値テキスト"/>
        <xdr:cNvSpPr txBox="1"/>
      </xdr:nvSpPr>
      <xdr:spPr>
        <a:xfrm>
          <a:off x="22250400" y="708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71" name="直線コネクタ 370"/>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72"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3" name="直線コネクタ 372"/>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74"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75" name="直線コネクタ 374"/>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76"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77"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10160</xdr:rowOff>
    </xdr:from>
    <xdr:to>
      <xdr:col>23</xdr:col>
      <xdr:colOff>568325</xdr:colOff>
      <xdr:row>63</xdr:row>
      <xdr:rowOff>111760</xdr:rowOff>
    </xdr:to>
    <xdr:sp macro="" textlink="">
      <xdr:nvSpPr>
        <xdr:cNvPr id="383" name="円/楕円 382"/>
        <xdr:cNvSpPr/>
      </xdr:nvSpPr>
      <xdr:spPr>
        <a:xfrm>
          <a:off x="16268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96537</xdr:rowOff>
    </xdr:from>
    <xdr:ext cx="405111" cy="259045"/>
    <xdr:sp macro="" textlink="">
      <xdr:nvSpPr>
        <xdr:cNvPr id="384" name="【学校施設】&#10;有形固定資産減価償却率該当値テキスト"/>
        <xdr:cNvSpPr txBox="1"/>
      </xdr:nvSpPr>
      <xdr:spPr>
        <a:xfrm>
          <a:off x="16408400" y="1072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4" name="テキスト ボックス 40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6" name="テキスト ボックス 40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8" name="テキスト ボックス 40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10" name="直線コネクタ 409"/>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11"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12" name="直線コネクタ 411"/>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13"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14" name="直線コネクタ 41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165588</xdr:rowOff>
    </xdr:from>
    <xdr:ext cx="469744" cy="259045"/>
    <xdr:sp macro="" textlink="">
      <xdr:nvSpPr>
        <xdr:cNvPr id="415" name="【学校施設】&#10;一人当たり面積平均値テキスト"/>
        <xdr:cNvSpPr txBox="1"/>
      </xdr:nvSpPr>
      <xdr:spPr>
        <a:xfrm>
          <a:off x="22250400" y="10624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16" name="フローチャート : 判断 415"/>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160056</xdr:rowOff>
    </xdr:from>
    <xdr:to>
      <xdr:col>32</xdr:col>
      <xdr:colOff>238125</xdr:colOff>
      <xdr:row>62</xdr:row>
      <xdr:rowOff>90206</xdr:rowOff>
    </xdr:to>
    <xdr:sp macro="" textlink="">
      <xdr:nvSpPr>
        <xdr:cNvPr id="422" name="円/楕円 421"/>
        <xdr:cNvSpPr/>
      </xdr:nvSpPr>
      <xdr:spPr>
        <a:xfrm>
          <a:off x="22110700" y="106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11483</xdr:rowOff>
    </xdr:from>
    <xdr:ext cx="469744" cy="259045"/>
    <xdr:sp macro="" textlink="">
      <xdr:nvSpPr>
        <xdr:cNvPr id="423" name="【学校施設】&#10;一人当たり面積該当値テキスト"/>
        <xdr:cNvSpPr txBox="1"/>
      </xdr:nvSpPr>
      <xdr:spPr>
        <a:xfrm>
          <a:off x="22250400"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4" name="直線コネクタ 463"/>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5"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6" name="直線コネクタ 465"/>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7"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8" name="直線コネクタ 4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42563</xdr:rowOff>
    </xdr:from>
    <xdr:ext cx="405111" cy="259045"/>
    <xdr:sp macro="" textlink="">
      <xdr:nvSpPr>
        <xdr:cNvPr id="469" name="【公民館】&#10;有形固定資産減価償却率平均値テキスト"/>
        <xdr:cNvSpPr txBox="1"/>
      </xdr:nvSpPr>
      <xdr:spPr>
        <a:xfrm>
          <a:off x="164084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70" name="フローチャート : 判断 469"/>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126364</xdr:rowOff>
    </xdr:from>
    <xdr:to>
      <xdr:col>23</xdr:col>
      <xdr:colOff>568325</xdr:colOff>
      <xdr:row>105</xdr:row>
      <xdr:rowOff>56514</xdr:rowOff>
    </xdr:to>
    <xdr:sp macro="" textlink="">
      <xdr:nvSpPr>
        <xdr:cNvPr id="476" name="円/楕円 475"/>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104791</xdr:rowOff>
    </xdr:from>
    <xdr:ext cx="405111" cy="259045"/>
    <xdr:sp macro="" textlink="">
      <xdr:nvSpPr>
        <xdr:cNvPr id="477" name="【公民館】&#10;有形固定資産減価償却率該当値テキスト"/>
        <xdr:cNvSpPr txBox="1"/>
      </xdr:nvSpPr>
      <xdr:spPr>
        <a:xfrm>
          <a:off x="164084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01" name="直線コネクタ 500"/>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2"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3" name="直線コネクタ 50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4"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5" name="直線コネクタ 504"/>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154195</xdr:rowOff>
    </xdr:from>
    <xdr:ext cx="469744" cy="259045"/>
    <xdr:sp macro="" textlink="">
      <xdr:nvSpPr>
        <xdr:cNvPr id="506" name="【公民館】&#10;一人当たり面積平均値テキスト"/>
        <xdr:cNvSpPr txBox="1"/>
      </xdr:nvSpPr>
      <xdr:spPr>
        <a:xfrm>
          <a:off x="22250400" y="17813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7" name="フローチャート : 判断 506"/>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37592</xdr:rowOff>
    </xdr:from>
    <xdr:to>
      <xdr:col>32</xdr:col>
      <xdr:colOff>238125</xdr:colOff>
      <xdr:row>105</xdr:row>
      <xdr:rowOff>139192</xdr:rowOff>
    </xdr:to>
    <xdr:sp macro="" textlink="">
      <xdr:nvSpPr>
        <xdr:cNvPr id="513" name="円/楕円 512"/>
        <xdr:cNvSpPr/>
      </xdr:nvSpPr>
      <xdr:spPr>
        <a:xfrm>
          <a:off x="22110700" y="180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16019</xdr:rowOff>
    </xdr:from>
    <xdr:ext cx="469744" cy="259045"/>
    <xdr:sp macro="" textlink="">
      <xdr:nvSpPr>
        <xdr:cNvPr id="514" name="【公民館】&#10;一人当たり面積該当値テキスト"/>
        <xdr:cNvSpPr txBox="1"/>
      </xdr:nvSpPr>
      <xdr:spPr>
        <a:xfrm>
          <a:off x="22250400" y="180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有形固定資産減価償却率については、ほとんどの類型で類似団体平均を下回っていますが、保育所については、類似団体平均を上回っています。本町が所有する保育所の建設年はそれぞれ、桜ヶ台保育所（</a:t>
          </a:r>
          <a:r>
            <a:rPr kumimoji="1" lang="en-US" altLang="ja-JP" sz="1300">
              <a:latin typeface="ＭＳ Ｐゴシック"/>
            </a:rPr>
            <a:t>H8</a:t>
          </a:r>
          <a:r>
            <a:rPr kumimoji="1" lang="ja-JP" altLang="en-US" sz="1300">
              <a:latin typeface="ＭＳ Ｐゴシック"/>
            </a:rPr>
            <a:t>）、来島保育所（</a:t>
          </a:r>
          <a:r>
            <a:rPr kumimoji="1" lang="en-US" altLang="ja-JP" sz="1300">
              <a:latin typeface="ＭＳ Ｐゴシック"/>
            </a:rPr>
            <a:t>S62</a:t>
          </a:r>
          <a:r>
            <a:rPr kumimoji="1" lang="ja-JP" altLang="en-US" sz="1300">
              <a:latin typeface="ＭＳ Ｐゴシック"/>
            </a:rPr>
            <a:t>）、さつき保育所（</a:t>
          </a:r>
          <a:r>
            <a:rPr kumimoji="1" lang="en-US" altLang="ja-JP" sz="1300">
              <a:latin typeface="ＭＳ Ｐゴシック"/>
            </a:rPr>
            <a:t>S58</a:t>
          </a:r>
          <a:r>
            <a:rPr kumimoji="1" lang="ja-JP" altLang="en-US" sz="1300">
              <a:latin typeface="ＭＳ Ｐゴシック"/>
            </a:rPr>
            <a:t>）、赤名保育所（</a:t>
          </a:r>
          <a:r>
            <a:rPr kumimoji="1" lang="en-US" altLang="ja-JP" sz="1300">
              <a:latin typeface="ＭＳ Ｐゴシック"/>
            </a:rPr>
            <a:t>S56</a:t>
          </a:r>
          <a:r>
            <a:rPr kumimoji="1" lang="ja-JP" altLang="en-US" sz="1300">
              <a:latin typeface="ＭＳ Ｐゴシック"/>
            </a:rPr>
            <a:t>）となっており、平成</a:t>
          </a:r>
          <a:r>
            <a:rPr kumimoji="1" lang="en-US" altLang="ja-JP" sz="1300">
              <a:latin typeface="ＭＳ Ｐゴシック"/>
            </a:rPr>
            <a:t>29</a:t>
          </a:r>
          <a:r>
            <a:rPr kumimoji="1" lang="ja-JP" altLang="en-US" sz="1300">
              <a:latin typeface="ＭＳ Ｐゴシック"/>
            </a:rPr>
            <a:t>年度には４施設中３施設が建設後</a:t>
          </a:r>
          <a:r>
            <a:rPr kumimoji="1" lang="en-US" altLang="ja-JP" sz="1300">
              <a:latin typeface="ＭＳ Ｐゴシック"/>
            </a:rPr>
            <a:t>30</a:t>
          </a:r>
          <a:r>
            <a:rPr kumimoji="1" lang="ja-JP" altLang="en-US" sz="1300">
              <a:latin typeface="ＭＳ Ｐゴシック"/>
            </a:rPr>
            <a:t>年を経過することになり、計画的な更新が必要であると考えています。一人当たり有形固定資産（償却資産）額については、橋梁・トンネルについて、類似団体平均と比較して特に高くなっています。</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153052</xdr:rowOff>
    </xdr:from>
    <xdr:ext cx="405111" cy="259045"/>
    <xdr:sp macro="" textlink="">
      <xdr:nvSpPr>
        <xdr:cNvPr id="78" name="【体育館・プール】&#10;有形固定資産減価償却率平均値テキスト"/>
        <xdr:cNvSpPr txBox="1"/>
      </xdr:nvSpPr>
      <xdr:spPr>
        <a:xfrm>
          <a:off x="47244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97790</xdr:rowOff>
    </xdr:from>
    <xdr:to>
      <xdr:col>6</xdr:col>
      <xdr:colOff>561975</xdr:colOff>
      <xdr:row>62</xdr:row>
      <xdr:rowOff>27940</xdr:rowOff>
    </xdr:to>
    <xdr:sp macro="" textlink="">
      <xdr:nvSpPr>
        <xdr:cNvPr id="85" name="円/楕円 84"/>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76217</xdr:rowOff>
    </xdr:from>
    <xdr:ext cx="405111" cy="259045"/>
    <xdr:sp macro="" textlink="">
      <xdr:nvSpPr>
        <xdr:cNvPr id="86" name="【体育館・プール】&#10;有形固定資産減価償却率該当値テキスト"/>
        <xdr:cNvSpPr txBox="1"/>
      </xdr:nvSpPr>
      <xdr:spPr>
        <a:xfrm>
          <a:off x="47244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95047</xdr:rowOff>
    </xdr:from>
    <xdr:to>
      <xdr:col>15</xdr:col>
      <xdr:colOff>231775</xdr:colOff>
      <xdr:row>63</xdr:row>
      <xdr:rowOff>25197</xdr:rowOff>
    </xdr:to>
    <xdr:sp macro="" textlink="">
      <xdr:nvSpPr>
        <xdr:cNvPr id="120" name="円/楕円 119"/>
        <xdr:cNvSpPr/>
      </xdr:nvSpPr>
      <xdr:spPr>
        <a:xfrm>
          <a:off x="10426700" y="107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73474</xdr:rowOff>
    </xdr:from>
    <xdr:ext cx="469744" cy="259045"/>
    <xdr:sp macro="" textlink="">
      <xdr:nvSpPr>
        <xdr:cNvPr id="121" name="【体育館・プール】&#10;一人当たり面積該当値テキスト"/>
        <xdr:cNvSpPr txBox="1"/>
      </xdr:nvSpPr>
      <xdr:spPr>
        <a:xfrm>
          <a:off x="10566400" y="107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2" name="テキスト ボックス 1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146" name="直線コネクタ 145"/>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147"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148" name="直線コネクタ 1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149"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150" name="直線コネクタ 14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151"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152" name="フローチャート : 判断 151"/>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128270</xdr:rowOff>
    </xdr:from>
    <xdr:to>
      <xdr:col>6</xdr:col>
      <xdr:colOff>561975</xdr:colOff>
      <xdr:row>84</xdr:row>
      <xdr:rowOff>58420</xdr:rowOff>
    </xdr:to>
    <xdr:sp macro="" textlink="">
      <xdr:nvSpPr>
        <xdr:cNvPr id="158" name="円/楕円 157"/>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106697</xdr:rowOff>
    </xdr:from>
    <xdr:ext cx="405111" cy="259045"/>
    <xdr:sp macro="" textlink="">
      <xdr:nvSpPr>
        <xdr:cNvPr id="159" name="【福祉施設】&#10;有形固定資産減価償却率該当値テキスト"/>
        <xdr:cNvSpPr txBox="1"/>
      </xdr:nvSpPr>
      <xdr:spPr>
        <a:xfrm>
          <a:off x="47244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0" name="直線コネクタ 16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1" name="テキスト ボックス 17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2" name="直線コネクタ 17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3" name="テキスト ボックス 17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4" name="直線コネクタ 17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5" name="テキスト ボックス 17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6" name="直線コネクタ 17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7" name="テキスト ボックス 17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8" name="直線コネクタ 17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79" name="テキスト ボックス 17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0" name="直線コネクタ 17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1" name="テキスト ボックス 18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185" name="直線コネクタ 184"/>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186"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187" name="直線コネクタ 186"/>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188"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189" name="直線コネクタ 188"/>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23784</xdr:rowOff>
    </xdr:from>
    <xdr:ext cx="469744" cy="259045"/>
    <xdr:sp macro="" textlink="">
      <xdr:nvSpPr>
        <xdr:cNvPr id="190" name="【福祉施設】&#10;一人当たり面積平均値テキスト"/>
        <xdr:cNvSpPr txBox="1"/>
      </xdr:nvSpPr>
      <xdr:spPr>
        <a:xfrm>
          <a:off x="10566400" y="1408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191" name="フローチャート : 判断 190"/>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157662</xdr:rowOff>
    </xdr:from>
    <xdr:to>
      <xdr:col>15</xdr:col>
      <xdr:colOff>231775</xdr:colOff>
      <xdr:row>84</xdr:row>
      <xdr:rowOff>87812</xdr:rowOff>
    </xdr:to>
    <xdr:sp macro="" textlink="">
      <xdr:nvSpPr>
        <xdr:cNvPr id="197" name="円/楕円 196"/>
        <xdr:cNvSpPr/>
      </xdr:nvSpPr>
      <xdr:spPr>
        <a:xfrm>
          <a:off x="10426700" y="143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136089</xdr:rowOff>
    </xdr:from>
    <xdr:ext cx="469744" cy="259045"/>
    <xdr:sp macro="" textlink="">
      <xdr:nvSpPr>
        <xdr:cNvPr id="198" name="【福祉施設】&#10;一人当たり面積該当値テキスト"/>
        <xdr:cNvSpPr txBox="1"/>
      </xdr:nvSpPr>
      <xdr:spPr>
        <a:xfrm>
          <a:off x="10566400" y="1436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2" name="直線コネクタ 2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3" name="テキスト ボックス 2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4" name="直線コネクタ 2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5" name="テキスト ボックス 2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6" name="直線コネクタ 2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7" name="テキスト ボックス 2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8" name="直線コネクタ 2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9" name="テキスト ボックス 2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1" name="テキスト ボックス 2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253" name="直線コネクタ 252"/>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254"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255" name="直線コネクタ 254"/>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256"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257" name="直線コネクタ 256"/>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97807</xdr:rowOff>
    </xdr:from>
    <xdr:ext cx="405111" cy="259045"/>
    <xdr:sp macro="" textlink="">
      <xdr:nvSpPr>
        <xdr:cNvPr id="258" name="【保健センター・保健所】&#10;有形固定資産減価償却率平均値テキスト"/>
        <xdr:cNvSpPr txBox="1"/>
      </xdr:nvSpPr>
      <xdr:spPr>
        <a:xfrm>
          <a:off x="16408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259" name="フローチャート : 判断 258"/>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26924</xdr:rowOff>
    </xdr:from>
    <xdr:to>
      <xdr:col>23</xdr:col>
      <xdr:colOff>568325</xdr:colOff>
      <xdr:row>64</xdr:row>
      <xdr:rowOff>128524</xdr:rowOff>
    </xdr:to>
    <xdr:sp macro="" textlink="">
      <xdr:nvSpPr>
        <xdr:cNvPr id="265" name="円/楕円 264"/>
        <xdr:cNvSpPr/>
      </xdr:nvSpPr>
      <xdr:spPr>
        <a:xfrm>
          <a:off x="162687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113301</xdr:rowOff>
    </xdr:from>
    <xdr:ext cx="405111" cy="259045"/>
    <xdr:sp macro="" textlink="">
      <xdr:nvSpPr>
        <xdr:cNvPr id="266" name="【保健センター・保健所】&#10;有形固定資産減価償却率該当値テキスト"/>
        <xdr:cNvSpPr txBox="1"/>
      </xdr:nvSpPr>
      <xdr:spPr>
        <a:xfrm>
          <a:off x="16408400" y="1091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7" name="直線コネクタ 2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78" name="テキスト ボックス 2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79" name="直線コネクタ 2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0" name="テキスト ボックス 2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1" name="直線コネクタ 2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2" name="テキスト ボックス 2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3" name="直線コネクタ 2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4" name="テキスト ボックス 2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5" name="直線コネクタ 2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6" name="テキスト ボックス 2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7" name="直線コネクタ 2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88" name="テキスト ボックス 2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292" name="直線コネクタ 291"/>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293"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294" name="直線コネクタ 293"/>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295"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296" name="直線コネクタ 295"/>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66420</xdr:rowOff>
    </xdr:from>
    <xdr:ext cx="469744" cy="259045"/>
    <xdr:sp macro="" textlink="">
      <xdr:nvSpPr>
        <xdr:cNvPr id="297" name="【保健センター・保健所】&#10;一人当たり面積平均値テキスト"/>
        <xdr:cNvSpPr txBox="1"/>
      </xdr:nvSpPr>
      <xdr:spPr>
        <a:xfrm>
          <a:off x="22250400" y="101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298" name="フローチャート : 判断 297"/>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9" name="テキスト ボックス 2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0" name="テキスト ボックス 2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1" name="テキスト ボックス 3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2" name="テキスト ボックス 3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3" name="テキスト ボックス 3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140244</xdr:rowOff>
    </xdr:from>
    <xdr:to>
      <xdr:col>32</xdr:col>
      <xdr:colOff>238125</xdr:colOff>
      <xdr:row>58</xdr:row>
      <xdr:rowOff>70394</xdr:rowOff>
    </xdr:to>
    <xdr:sp macro="" textlink="">
      <xdr:nvSpPr>
        <xdr:cNvPr id="304" name="円/楕円 303"/>
        <xdr:cNvSpPr/>
      </xdr:nvSpPr>
      <xdr:spPr>
        <a:xfrm>
          <a:off x="22110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163121</xdr:rowOff>
    </xdr:from>
    <xdr:ext cx="469744" cy="259045"/>
    <xdr:sp macro="" textlink="">
      <xdr:nvSpPr>
        <xdr:cNvPr id="305" name="【保健センター・保健所】&#10;一人当たり面積該当値テキスト"/>
        <xdr:cNvSpPr txBox="1"/>
      </xdr:nvSpPr>
      <xdr:spPr>
        <a:xfrm>
          <a:off x="22250400" y="976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6" name="正方形/長方形 30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7" name="正方形/長方形 3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8" name="正方形/長方形 3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9" name="正方形/長方形 3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0" name="正方形/長方形 3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1" name="正方形/長方形 3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2" name="正方形/長方形 3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3" name="正方形/長方形 31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4" name="正方形/長方形 31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5" name="正方形/長方形 3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6" name="正方形/長方形 3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7" name="正方形/長方形 3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8" name="正方形/長方形 3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9" name="正方形/長方形 3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0" name="正方形/長方形 3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1" name="正方形/長方形 32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2" name="正方形/長方形 32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3" name="正方形/長方形 3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4" name="正方形/長方形 3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5" name="正方形/長方形 3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6" name="正方形/長方形 3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7" name="正方形/長方形 3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8" name="正方形/長方形 3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9" name="正方形/長方形 32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0" name="テキスト ボックス 3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1" name="直線コネクタ 3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2" name="テキスト ボックス 3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3" name="直線コネクタ 3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4" name="テキスト ボックス 3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5" name="直線コネクタ 3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6" name="テキスト ボックス 3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7" name="直線コネクタ 3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8" name="テキスト ボックス 3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9" name="直線コネクタ 3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0" name="テキスト ボックス 3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1" name="直線コネクタ 3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2" name="テキスト ボックス 3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3" name="直線コネクタ 3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4" name="テキスト ボックス 3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346" name="直線コネクタ 345"/>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347"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348" name="直線コネクタ 347"/>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349"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350" name="直線コネクタ 349"/>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351"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352" name="フローチャート : 判断 351"/>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3" name="テキスト ボックス 3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4" name="テキスト ボックス 3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5" name="テキスト ボックス 3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6" name="テキスト ボックス 3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7" name="テキスト ボックス 3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15875</xdr:rowOff>
    </xdr:from>
    <xdr:to>
      <xdr:col>23</xdr:col>
      <xdr:colOff>568325</xdr:colOff>
      <xdr:row>104</xdr:row>
      <xdr:rowOff>117475</xdr:rowOff>
    </xdr:to>
    <xdr:sp macro="" textlink="">
      <xdr:nvSpPr>
        <xdr:cNvPr id="358" name="円/楕円 357"/>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38752</xdr:rowOff>
    </xdr:from>
    <xdr:ext cx="405111" cy="259045"/>
    <xdr:sp macro="" textlink="">
      <xdr:nvSpPr>
        <xdr:cNvPr id="359" name="【庁舎】&#10;有形固定資産減価償却率該当値テキスト"/>
        <xdr:cNvSpPr txBox="1"/>
      </xdr:nvSpPr>
      <xdr:spPr>
        <a:xfrm>
          <a:off x="16408400"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60" name="正方形/長方形 35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1" name="正方形/長方形 3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2" name="正方形/長方形 3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3" name="正方形/長方形 3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4" name="正方形/長方形 3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5" name="正方形/長方形 3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6" name="正方形/長方形 3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7" name="正方形/長方形 36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8" name="テキスト ボックス 3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9" name="直線コネクタ 3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70" name="直線コネクタ 3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1" name="テキスト ボックス 3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2" name="直線コネクタ 3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3" name="テキスト ボックス 3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74" name="直線コネクタ 3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75" name="テキスト ボックス 3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76" name="直線コネクタ 3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77" name="テキスト ボックス 3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78" name="直線コネクタ 3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79" name="テキスト ボックス 3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0" name="直線コネクタ 3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1" name="テキスト ボックス 3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383" name="直線コネクタ 382"/>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384"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385" name="直線コネクタ 384"/>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386"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387" name="直線コネクタ 386"/>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388"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389" name="フローチャート : 判断 388"/>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0" name="テキスト ボックス 3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1" name="テキスト ボックス 3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2" name="テキスト ボックス 3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3" name="テキスト ボックス 3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4" name="テキスト ボックス 3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132462</xdr:rowOff>
    </xdr:from>
    <xdr:to>
      <xdr:col>32</xdr:col>
      <xdr:colOff>238125</xdr:colOff>
      <xdr:row>108</xdr:row>
      <xdr:rowOff>62612</xdr:rowOff>
    </xdr:to>
    <xdr:sp macro="" textlink="">
      <xdr:nvSpPr>
        <xdr:cNvPr id="395" name="円/楕円 394"/>
        <xdr:cNvSpPr/>
      </xdr:nvSpPr>
      <xdr:spPr>
        <a:xfrm>
          <a:off x="22110700" y="18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47389</xdr:rowOff>
    </xdr:from>
    <xdr:ext cx="469744" cy="259045"/>
    <xdr:sp macro="" textlink="">
      <xdr:nvSpPr>
        <xdr:cNvPr id="396" name="【庁舎】&#10;一人当たり面積該当値テキスト"/>
        <xdr:cNvSpPr txBox="1"/>
      </xdr:nvSpPr>
      <xdr:spPr>
        <a:xfrm>
          <a:off x="22250400" y="183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7" name="正方形/長方形 39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8" name="正方形/長方形 3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9" name="テキスト ボックス 39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有形固定資産減価償却率については、ほとんどの類型で類似団体平均を下回っていますが、庁舎については、わずかではありますが類似団体平均を上回っています。しかし、平成</a:t>
          </a:r>
          <a:r>
            <a:rPr kumimoji="1" lang="en-US" altLang="ja-JP" sz="1300">
              <a:latin typeface="ＭＳ Ｐゴシック"/>
            </a:rPr>
            <a:t>28</a:t>
          </a:r>
          <a:r>
            <a:rPr kumimoji="1" lang="ja-JP" altLang="en-US" sz="1300">
              <a:latin typeface="ＭＳ Ｐゴシック"/>
            </a:rPr>
            <a:t>年度に新庁舎の建設が完了したため、指標は改善すると見込んでいます。</a:t>
          </a:r>
          <a:endParaRPr kumimoji="1" lang="en-US" altLang="ja-JP" sz="1300">
            <a:latin typeface="ＭＳ Ｐゴシック"/>
          </a:endParaRPr>
        </a:p>
        <a:p>
          <a:r>
            <a:rPr kumimoji="1" lang="ja-JP" altLang="en-US" sz="1300">
              <a:latin typeface="ＭＳ Ｐゴシック"/>
            </a:rPr>
            <a:t>　一人当たり面積については、ほとんどの類型で類似団体平均を下回っていますが、保健センターについては、類似団体平均を上回っています。保健センターは基幹支所としての機能や、町民の健康増進や介護予防活動など、住民利用の機会も多くある施設であるため、適切な規模であると考えています。</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人口の減少や町内に中心となる産業がないことなどにより、自主財源となる税収が類似団体の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程度しか確保できず、財政力指数が類似団体平均を下回る状況が続いています。このため、飯南町行政改革大綱に従った歳出の節減及び総合振興計画に沿った施策の重点化による行政の効率化、並びに税収をはじめとする自主財源の確保を進めることで財政の健全化を図ります。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前年度と比較して</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3.4</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％減少しています。これは、経常収支比率算定において、分母である地方交付税が約</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2,250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万円減少した一方で、分子である扶助費・公債費等が約</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億円減少したことが影響しているものと考えられます。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なお、類似団体と比較すると</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5.7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％高くなっていますが、公債費が類似団体と比較して</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5.5</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％高いことが要因として考えられます。平成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から、本指標算定の際に分母の大部分を占める普通交付税の町合併に伴う加算分の縮減が始まったこともあり、引き続き町債の借入額抑制や公債費の繰上償還を実施し、類似団体と同水準となるよう改善に努めます。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131064</xdr:rowOff>
    </xdr:to>
    <xdr:cxnSp macro="">
      <xdr:nvCxnSpPr>
        <xdr:cNvPr id="130" name="直線コネクタ 129"/>
        <xdr:cNvCxnSpPr/>
      </xdr:nvCxnSpPr>
      <xdr:spPr>
        <a:xfrm flipV="1">
          <a:off x="4114800" y="1093978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131064</xdr:rowOff>
    </xdr:to>
    <xdr:cxnSp macro="">
      <xdr:nvCxnSpPr>
        <xdr:cNvPr id="133" name="直線コネクタ 132"/>
        <xdr:cNvCxnSpPr/>
      </xdr:nvCxnSpPr>
      <xdr:spPr>
        <a:xfrm>
          <a:off x="3225800" y="1098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64</xdr:row>
      <xdr:rowOff>15240</xdr:rowOff>
    </xdr:to>
    <xdr:cxnSp macro="">
      <xdr:nvCxnSpPr>
        <xdr:cNvPr id="136" name="直線コネクタ 135"/>
        <xdr:cNvCxnSpPr/>
      </xdr:nvCxnSpPr>
      <xdr:spPr>
        <a:xfrm>
          <a:off x="2336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64</xdr:row>
      <xdr:rowOff>164846</xdr:rowOff>
    </xdr:to>
    <xdr:cxnSp macro="">
      <xdr:nvCxnSpPr>
        <xdr:cNvPr id="139" name="直線コネクタ 138"/>
        <xdr:cNvCxnSpPr/>
      </xdr:nvCxnSpPr>
      <xdr:spPr>
        <a:xfrm flipV="1">
          <a:off x="1447800" y="1091565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1" name="円/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2" name="テキスト ボックス 151"/>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3" name="円/楕円 152"/>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4" name="テキスト ボックス 153"/>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5" name="円/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7" name="円/楕円 156"/>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58" name="テキスト ボックス 157"/>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人口</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人当たりの人件費、物件費及び維持補修費の合計金額が類似団体平均を上回る状況が続いています。人件費については、人口千人当たりの職員数が類似団体平均</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15.11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人に対し、飯南町では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17.82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人と多くなっていることが要因として考えられます。物件費については、類似団体と比較して住民１人あたりのコストが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56,128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円上回っていますが、これは観光施設の指定管理料や電算処理の外部委託などが大きく影響していると考えられます。また、公共施設の老朽化に伴う維持補修費の負担も大きくなっていますが、今後も経費の節減に努め効率的な行財政運営を進めます。 </a:t>
          </a:r>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68751</xdr:rowOff>
    </xdr:from>
    <xdr:to>
      <xdr:col>7</xdr:col>
      <xdr:colOff>152400</xdr:colOff>
      <xdr:row>86</xdr:row>
      <xdr:rowOff>82155</xdr:rowOff>
    </xdr:to>
    <xdr:cxnSp macro="">
      <xdr:nvCxnSpPr>
        <xdr:cNvPr id="193" name="直線コネクタ 192"/>
        <xdr:cNvCxnSpPr/>
      </xdr:nvCxnSpPr>
      <xdr:spPr>
        <a:xfrm>
          <a:off x="4114800" y="14813451"/>
          <a:ext cx="8382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72738</xdr:rowOff>
    </xdr:from>
    <xdr:to>
      <xdr:col>6</xdr:col>
      <xdr:colOff>0</xdr:colOff>
      <xdr:row>86</xdr:row>
      <xdr:rowOff>68751</xdr:rowOff>
    </xdr:to>
    <xdr:cxnSp macro="">
      <xdr:nvCxnSpPr>
        <xdr:cNvPr id="196" name="直線コネクタ 195"/>
        <xdr:cNvCxnSpPr/>
      </xdr:nvCxnSpPr>
      <xdr:spPr>
        <a:xfrm>
          <a:off x="3225800" y="14645988"/>
          <a:ext cx="889000" cy="16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16762</xdr:rowOff>
    </xdr:from>
    <xdr:to>
      <xdr:col>4</xdr:col>
      <xdr:colOff>482600</xdr:colOff>
      <xdr:row>85</xdr:row>
      <xdr:rowOff>72738</xdr:rowOff>
    </xdr:to>
    <xdr:cxnSp macro="">
      <xdr:nvCxnSpPr>
        <xdr:cNvPr id="199" name="直線コネクタ 198"/>
        <xdr:cNvCxnSpPr/>
      </xdr:nvCxnSpPr>
      <xdr:spPr>
        <a:xfrm>
          <a:off x="2336800" y="14590012"/>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16762</xdr:rowOff>
    </xdr:from>
    <xdr:to>
      <xdr:col>3</xdr:col>
      <xdr:colOff>279400</xdr:colOff>
      <xdr:row>85</xdr:row>
      <xdr:rowOff>46148</xdr:rowOff>
    </xdr:to>
    <xdr:cxnSp macro="">
      <xdr:nvCxnSpPr>
        <xdr:cNvPr id="202" name="直線コネクタ 201"/>
        <xdr:cNvCxnSpPr/>
      </xdr:nvCxnSpPr>
      <xdr:spPr>
        <a:xfrm flipV="1">
          <a:off x="1447800" y="14590012"/>
          <a:ext cx="889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31355</xdr:rowOff>
    </xdr:from>
    <xdr:to>
      <xdr:col>7</xdr:col>
      <xdr:colOff>203200</xdr:colOff>
      <xdr:row>86</xdr:row>
      <xdr:rowOff>132955</xdr:rowOff>
    </xdr:to>
    <xdr:sp macro="" textlink="">
      <xdr:nvSpPr>
        <xdr:cNvPr id="212" name="円/楕円 211"/>
        <xdr:cNvSpPr/>
      </xdr:nvSpPr>
      <xdr:spPr>
        <a:xfrm>
          <a:off x="4902200" y="147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3432</xdr:rowOff>
    </xdr:from>
    <xdr:ext cx="762000" cy="259045"/>
    <xdr:sp macro="" textlink="">
      <xdr:nvSpPr>
        <xdr:cNvPr id="213" name="人件費・物件費等の状況該当値テキスト"/>
        <xdr:cNvSpPr txBox="1"/>
      </xdr:nvSpPr>
      <xdr:spPr>
        <a:xfrm>
          <a:off x="5041900" y="1474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355,165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17951</xdr:rowOff>
    </xdr:from>
    <xdr:to>
      <xdr:col>6</xdr:col>
      <xdr:colOff>50800</xdr:colOff>
      <xdr:row>86</xdr:row>
      <xdr:rowOff>119551</xdr:rowOff>
    </xdr:to>
    <xdr:sp macro="" textlink="">
      <xdr:nvSpPr>
        <xdr:cNvPr id="214" name="円/楕円 213"/>
        <xdr:cNvSpPr/>
      </xdr:nvSpPr>
      <xdr:spPr>
        <a:xfrm>
          <a:off x="4064000" y="147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104328</xdr:rowOff>
    </xdr:from>
    <xdr:ext cx="736600" cy="259045"/>
    <xdr:sp macro="" textlink="">
      <xdr:nvSpPr>
        <xdr:cNvPr id="215" name="テキスト ボックス 214"/>
        <xdr:cNvSpPr txBox="1"/>
      </xdr:nvSpPr>
      <xdr:spPr>
        <a:xfrm>
          <a:off x="3733800" y="1484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351,832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21938</xdr:rowOff>
    </xdr:from>
    <xdr:to>
      <xdr:col>4</xdr:col>
      <xdr:colOff>533400</xdr:colOff>
      <xdr:row>85</xdr:row>
      <xdr:rowOff>123538</xdr:rowOff>
    </xdr:to>
    <xdr:sp macro="" textlink="">
      <xdr:nvSpPr>
        <xdr:cNvPr id="216" name="円/楕円 215"/>
        <xdr:cNvSpPr/>
      </xdr:nvSpPr>
      <xdr:spPr>
        <a:xfrm>
          <a:off x="3175000" y="14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108315</xdr:rowOff>
    </xdr:from>
    <xdr:ext cx="762000" cy="259045"/>
    <xdr:sp macro="" textlink="">
      <xdr:nvSpPr>
        <xdr:cNvPr id="217" name="テキスト ボックス 216"/>
        <xdr:cNvSpPr txBox="1"/>
      </xdr:nvSpPr>
      <xdr:spPr>
        <a:xfrm>
          <a:off x="2844800" y="1468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310,192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137412</xdr:rowOff>
    </xdr:from>
    <xdr:to>
      <xdr:col>3</xdr:col>
      <xdr:colOff>330200</xdr:colOff>
      <xdr:row>85</xdr:row>
      <xdr:rowOff>67562</xdr:rowOff>
    </xdr:to>
    <xdr:sp macro="" textlink="">
      <xdr:nvSpPr>
        <xdr:cNvPr id="218" name="円/楕円 217"/>
        <xdr:cNvSpPr/>
      </xdr:nvSpPr>
      <xdr:spPr>
        <a:xfrm>
          <a:off x="2286000" y="145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52339</xdr:rowOff>
    </xdr:from>
    <xdr:ext cx="762000" cy="259045"/>
    <xdr:sp macro="" textlink="">
      <xdr:nvSpPr>
        <xdr:cNvPr id="219" name="テキスト ボックス 218"/>
        <xdr:cNvSpPr txBox="1"/>
      </xdr:nvSpPr>
      <xdr:spPr>
        <a:xfrm>
          <a:off x="1955800" y="1462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166798</xdr:rowOff>
    </xdr:from>
    <xdr:to>
      <xdr:col>2</xdr:col>
      <xdr:colOff>127000</xdr:colOff>
      <xdr:row>85</xdr:row>
      <xdr:rowOff>96948</xdr:rowOff>
    </xdr:to>
    <xdr:sp macro="" textlink="">
      <xdr:nvSpPr>
        <xdr:cNvPr id="220" name="円/楕円 219"/>
        <xdr:cNvSpPr/>
      </xdr:nvSpPr>
      <xdr:spPr>
        <a:xfrm>
          <a:off x="1397000" y="14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81725</xdr:rowOff>
    </xdr:from>
    <xdr:ext cx="762000" cy="259045"/>
    <xdr:sp macro="" textlink="">
      <xdr:nvSpPr>
        <xdr:cNvPr id="221" name="テキスト ボックス 220"/>
        <xdr:cNvSpPr txBox="1"/>
      </xdr:nvSpPr>
      <xdr:spPr>
        <a:xfrm>
          <a:off x="1066800" y="1465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合併による給与体系の見直しや職員給与のカット等により、類似団体平均付近で推移しています。今後も地域の民間給与の状況を踏まえ、給与の適正化に努めます。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117687</xdr:rowOff>
    </xdr:to>
    <xdr:cxnSp macro="">
      <xdr:nvCxnSpPr>
        <xdr:cNvPr id="255" name="直線コネクタ 254"/>
        <xdr:cNvCxnSpPr/>
      </xdr:nvCxnSpPr>
      <xdr:spPr>
        <a:xfrm>
          <a:off x="16179800" y="147497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5080</xdr:rowOff>
    </xdr:to>
    <xdr:cxnSp macro="">
      <xdr:nvCxnSpPr>
        <xdr:cNvPr id="258" name="直線コネクタ 257"/>
        <xdr:cNvCxnSpPr/>
      </xdr:nvCxnSpPr>
      <xdr:spPr>
        <a:xfrm>
          <a:off x="15290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89</xdr:row>
      <xdr:rowOff>5504</xdr:rowOff>
    </xdr:to>
    <xdr:cxnSp macro="">
      <xdr:nvCxnSpPr>
        <xdr:cNvPr id="261" name="直線コネクタ 260"/>
        <xdr:cNvCxnSpPr/>
      </xdr:nvCxnSpPr>
      <xdr:spPr>
        <a:xfrm flipV="1">
          <a:off x="14401800" y="1472565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89</xdr:row>
      <xdr:rowOff>5504</xdr:rowOff>
    </xdr:to>
    <xdr:cxnSp macro="">
      <xdr:nvCxnSpPr>
        <xdr:cNvPr id="264" name="直線コネクタ 263"/>
        <xdr:cNvCxnSpPr/>
      </xdr:nvCxnSpPr>
      <xdr:spPr>
        <a:xfrm>
          <a:off x="13512800" y="151519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4" name="円/楕円 273"/>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5"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8" name="円/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0" name="円/楕円 279"/>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66481</xdr:rowOff>
    </xdr:from>
    <xdr:ext cx="762000" cy="259045"/>
    <xdr:sp macro="" textlink="">
      <xdr:nvSpPr>
        <xdr:cNvPr id="281" name="テキスト ボックス 280"/>
        <xdr:cNvSpPr txBox="1"/>
      </xdr:nvSpPr>
      <xdr:spPr>
        <a:xfrm>
          <a:off x="14020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2" name="円/楕円 281"/>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3" name="テキスト ボックス 282"/>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１月に合併を行ったことで、類似団体平均と比較し人口千人当たりの職員数が多くなっています。類似団体平均に徐々に近づいていますが、今後も定員管理計画に基づく職員数管理と内部組織の見直しを行うとともに、事業実施にあたっての事務管理の効率化を図り、住民サービスの向上を目指します。 </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140281</xdr:rowOff>
    </xdr:from>
    <xdr:to>
      <xdr:col>24</xdr:col>
      <xdr:colOff>558800</xdr:colOff>
      <xdr:row>63</xdr:row>
      <xdr:rowOff>15711</xdr:rowOff>
    </xdr:to>
    <xdr:cxnSp macro="">
      <xdr:nvCxnSpPr>
        <xdr:cNvPr id="320" name="直線コネクタ 319"/>
        <xdr:cNvCxnSpPr/>
      </xdr:nvCxnSpPr>
      <xdr:spPr>
        <a:xfrm>
          <a:off x="16179800" y="10770181"/>
          <a:ext cx="8382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112014</xdr:rowOff>
    </xdr:from>
    <xdr:to>
      <xdr:col>23</xdr:col>
      <xdr:colOff>406400</xdr:colOff>
      <xdr:row>62</xdr:row>
      <xdr:rowOff>140281</xdr:rowOff>
    </xdr:to>
    <xdr:cxnSp macro="">
      <xdr:nvCxnSpPr>
        <xdr:cNvPr id="323" name="直線コネクタ 322"/>
        <xdr:cNvCxnSpPr/>
      </xdr:nvCxnSpPr>
      <xdr:spPr>
        <a:xfrm>
          <a:off x="15290800" y="10741914"/>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112014</xdr:rowOff>
    </xdr:from>
    <xdr:to>
      <xdr:col>22</xdr:col>
      <xdr:colOff>203200</xdr:colOff>
      <xdr:row>62</xdr:row>
      <xdr:rowOff>120976</xdr:rowOff>
    </xdr:to>
    <xdr:cxnSp macro="">
      <xdr:nvCxnSpPr>
        <xdr:cNvPr id="326" name="直線コネクタ 325"/>
        <xdr:cNvCxnSpPr/>
      </xdr:nvCxnSpPr>
      <xdr:spPr>
        <a:xfrm flipV="1">
          <a:off x="14401800" y="1074191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120976</xdr:rowOff>
    </xdr:from>
    <xdr:to>
      <xdr:col>21</xdr:col>
      <xdr:colOff>0</xdr:colOff>
      <xdr:row>62</xdr:row>
      <xdr:rowOff>125113</xdr:rowOff>
    </xdr:to>
    <xdr:cxnSp macro="">
      <xdr:nvCxnSpPr>
        <xdr:cNvPr id="329" name="直線コネクタ 328"/>
        <xdr:cNvCxnSpPr/>
      </xdr:nvCxnSpPr>
      <xdr:spPr>
        <a:xfrm flipV="1">
          <a:off x="13512800" y="1075087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136361</xdr:rowOff>
    </xdr:from>
    <xdr:to>
      <xdr:col>24</xdr:col>
      <xdr:colOff>609600</xdr:colOff>
      <xdr:row>63</xdr:row>
      <xdr:rowOff>66511</xdr:rowOff>
    </xdr:to>
    <xdr:sp macro="" textlink="">
      <xdr:nvSpPr>
        <xdr:cNvPr id="339" name="円/楕円 338"/>
        <xdr:cNvSpPr/>
      </xdr:nvSpPr>
      <xdr:spPr>
        <a:xfrm>
          <a:off x="16967200" y="107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108438</xdr:rowOff>
    </xdr:from>
    <xdr:ext cx="762000" cy="259045"/>
    <xdr:sp macro="" textlink="">
      <xdr:nvSpPr>
        <xdr:cNvPr id="340" name="定員管理の状況該当値テキスト"/>
        <xdr:cNvSpPr txBox="1"/>
      </xdr:nvSpPr>
      <xdr:spPr>
        <a:xfrm>
          <a:off x="17106900" y="107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89481</xdr:rowOff>
    </xdr:from>
    <xdr:to>
      <xdr:col>23</xdr:col>
      <xdr:colOff>457200</xdr:colOff>
      <xdr:row>63</xdr:row>
      <xdr:rowOff>19631</xdr:rowOff>
    </xdr:to>
    <xdr:sp macro="" textlink="">
      <xdr:nvSpPr>
        <xdr:cNvPr id="341" name="円/楕円 340"/>
        <xdr:cNvSpPr/>
      </xdr:nvSpPr>
      <xdr:spPr>
        <a:xfrm>
          <a:off x="16129000" y="107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4408</xdr:rowOff>
    </xdr:from>
    <xdr:ext cx="736600" cy="259045"/>
    <xdr:sp macro="" textlink="">
      <xdr:nvSpPr>
        <xdr:cNvPr id="342" name="テキスト ボックス 341"/>
        <xdr:cNvSpPr txBox="1"/>
      </xdr:nvSpPr>
      <xdr:spPr>
        <a:xfrm>
          <a:off x="15798800" y="10805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61214</xdr:rowOff>
    </xdr:from>
    <xdr:to>
      <xdr:col>22</xdr:col>
      <xdr:colOff>254000</xdr:colOff>
      <xdr:row>62</xdr:row>
      <xdr:rowOff>162814</xdr:rowOff>
    </xdr:to>
    <xdr:sp macro="" textlink="">
      <xdr:nvSpPr>
        <xdr:cNvPr id="343" name="円/楕円 342"/>
        <xdr:cNvSpPr/>
      </xdr:nvSpPr>
      <xdr:spPr>
        <a:xfrm>
          <a:off x="15240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147591</xdr:rowOff>
    </xdr:from>
    <xdr:ext cx="762000" cy="259045"/>
    <xdr:sp macro="" textlink="">
      <xdr:nvSpPr>
        <xdr:cNvPr id="344" name="テキスト ボックス 343"/>
        <xdr:cNvSpPr txBox="1"/>
      </xdr:nvSpPr>
      <xdr:spPr>
        <a:xfrm>
          <a:off x="14909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70176</xdr:rowOff>
    </xdr:from>
    <xdr:to>
      <xdr:col>21</xdr:col>
      <xdr:colOff>50800</xdr:colOff>
      <xdr:row>63</xdr:row>
      <xdr:rowOff>326</xdr:rowOff>
    </xdr:to>
    <xdr:sp macro="" textlink="">
      <xdr:nvSpPr>
        <xdr:cNvPr id="345" name="円/楕円 344"/>
        <xdr:cNvSpPr/>
      </xdr:nvSpPr>
      <xdr:spPr>
        <a:xfrm>
          <a:off x="14351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156553</xdr:rowOff>
    </xdr:from>
    <xdr:ext cx="762000" cy="259045"/>
    <xdr:sp macro="" textlink="">
      <xdr:nvSpPr>
        <xdr:cNvPr id="346" name="テキスト ボックス 345"/>
        <xdr:cNvSpPr txBox="1"/>
      </xdr:nvSpPr>
      <xdr:spPr>
        <a:xfrm>
          <a:off x="14020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74313</xdr:rowOff>
    </xdr:from>
    <xdr:to>
      <xdr:col>19</xdr:col>
      <xdr:colOff>533400</xdr:colOff>
      <xdr:row>63</xdr:row>
      <xdr:rowOff>4463</xdr:rowOff>
    </xdr:to>
    <xdr:sp macro="" textlink="">
      <xdr:nvSpPr>
        <xdr:cNvPr id="347" name="円/楕円 346"/>
        <xdr:cNvSpPr/>
      </xdr:nvSpPr>
      <xdr:spPr>
        <a:xfrm>
          <a:off x="134620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160690</xdr:rowOff>
    </xdr:from>
    <xdr:ext cx="762000" cy="259045"/>
    <xdr:sp macro="" textlink="">
      <xdr:nvSpPr>
        <xdr:cNvPr id="348" name="テキスト ボックス 347"/>
        <xdr:cNvSpPr txBox="1"/>
      </xdr:nvSpPr>
      <xdr:spPr>
        <a:xfrm>
          <a:off x="13131800" y="107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道路改良や公共施設の新設・改良のために借り入れた町債の償還により、類似団体平均を上回る状況が続いています。しかし、合併直後には早期健全化基準の</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25.0%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を上回る年度もあった中で、近年は健全団体の基準とされる</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18.0%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以下を維持しています。特に、平成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年度は公債費が約</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億円減少していることや、平成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年度に繰上償還を実施していること等により、実質公債費比率が前年度から</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しかし、平成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年度以降、実質公債費比率の算定に大きな影響を与える普通交付税が減少することから、今後も計画的な繰上償還や新規発行額の抑制を行い、</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18.0%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以下を維持することを目指し、公債費の削減に努めます。 </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43</xdr:row>
      <xdr:rowOff>32512</xdr:rowOff>
    </xdr:to>
    <xdr:cxnSp macro="">
      <xdr:nvCxnSpPr>
        <xdr:cNvPr id="379" name="直線コネクタ 378"/>
        <xdr:cNvCxnSpPr/>
      </xdr:nvCxnSpPr>
      <xdr:spPr>
        <a:xfrm flipV="1">
          <a:off x="16179800" y="727456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32512</xdr:rowOff>
    </xdr:from>
    <xdr:to>
      <xdr:col>23</xdr:col>
      <xdr:colOff>406400</xdr:colOff>
      <xdr:row>43</xdr:row>
      <xdr:rowOff>124206</xdr:rowOff>
    </xdr:to>
    <xdr:cxnSp macro="">
      <xdr:nvCxnSpPr>
        <xdr:cNvPr id="382" name="直線コネクタ 381"/>
        <xdr:cNvCxnSpPr/>
      </xdr:nvCxnSpPr>
      <xdr:spPr>
        <a:xfrm flipV="1">
          <a:off x="15290800" y="74048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20320</xdr:rowOff>
    </xdr:to>
    <xdr:cxnSp macro="">
      <xdr:nvCxnSpPr>
        <xdr:cNvPr id="385" name="直線コネクタ 384"/>
        <xdr:cNvCxnSpPr/>
      </xdr:nvCxnSpPr>
      <xdr:spPr>
        <a:xfrm flipV="1">
          <a:off x="14401800" y="749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25146</xdr:rowOff>
    </xdr:to>
    <xdr:cxnSp macro="">
      <xdr:nvCxnSpPr>
        <xdr:cNvPr id="388" name="直線コネクタ 387"/>
        <xdr:cNvCxnSpPr/>
      </xdr:nvCxnSpPr>
      <xdr:spPr>
        <a:xfrm flipV="1">
          <a:off x="13512800" y="75641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8" name="円/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153162</xdr:rowOff>
    </xdr:from>
    <xdr:to>
      <xdr:col>23</xdr:col>
      <xdr:colOff>457200</xdr:colOff>
      <xdr:row>43</xdr:row>
      <xdr:rowOff>83312</xdr:rowOff>
    </xdr:to>
    <xdr:sp macro="" textlink="">
      <xdr:nvSpPr>
        <xdr:cNvPr id="400" name="円/楕円 399"/>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68089</xdr:rowOff>
    </xdr:from>
    <xdr:ext cx="736600" cy="259045"/>
    <xdr:sp macro="" textlink="">
      <xdr:nvSpPr>
        <xdr:cNvPr id="401" name="テキスト ボックス 400"/>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2" name="円/楕円 401"/>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3" name="テキスト ボックス 402"/>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4" name="円/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145796</xdr:rowOff>
    </xdr:from>
    <xdr:to>
      <xdr:col>19</xdr:col>
      <xdr:colOff>533400</xdr:colOff>
      <xdr:row>44</xdr:row>
      <xdr:rowOff>75946</xdr:rowOff>
    </xdr:to>
    <xdr:sp macro="" textlink="">
      <xdr:nvSpPr>
        <xdr:cNvPr id="406" name="円/楕円 405"/>
        <xdr:cNvSpPr/>
      </xdr:nvSpPr>
      <xdr:spPr>
        <a:xfrm>
          <a:off x="13462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60723</xdr:rowOff>
    </xdr:from>
    <xdr:ext cx="762000" cy="259045"/>
    <xdr:sp macro="" textlink="">
      <xdr:nvSpPr>
        <xdr:cNvPr id="407" name="テキスト ボックス 406"/>
        <xdr:cNvSpPr txBox="1"/>
      </xdr:nvSpPr>
      <xdr:spPr>
        <a:xfrm>
          <a:off x="13131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　道路改良や公共施設の新設・改良の財源として町債を借り入れてきたことにより、類似団体平均を上回っています。平成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年度においては、本庁舎建設事業等の大規模事業を実施したことで、当該年度の地方債発行額が前年度に比べ約</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億円増加しています。また、地方債現在高についても、前年度に比べ約</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6.5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億円増加、将来負担比率は前年度に比べ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％増加しています。来年度以降も費用負担が増加する見込となることから、今後も総合振興計画等に基づく計画的な事業の執行や繰上償還を行い、町債残高の削減に努めます。 </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106648</xdr:rowOff>
    </xdr:from>
    <xdr:to>
      <xdr:col>24</xdr:col>
      <xdr:colOff>558800</xdr:colOff>
      <xdr:row>16</xdr:row>
      <xdr:rowOff>160941</xdr:rowOff>
    </xdr:to>
    <xdr:cxnSp macro="">
      <xdr:nvCxnSpPr>
        <xdr:cNvPr id="437" name="直線コネクタ 436"/>
        <xdr:cNvCxnSpPr/>
      </xdr:nvCxnSpPr>
      <xdr:spPr>
        <a:xfrm>
          <a:off x="16179800" y="284984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106648</xdr:rowOff>
    </xdr:from>
    <xdr:to>
      <xdr:col>23</xdr:col>
      <xdr:colOff>406400</xdr:colOff>
      <xdr:row>17</xdr:row>
      <xdr:rowOff>49213</xdr:rowOff>
    </xdr:to>
    <xdr:cxnSp macro="">
      <xdr:nvCxnSpPr>
        <xdr:cNvPr id="440" name="直線コネクタ 439"/>
        <xdr:cNvCxnSpPr/>
      </xdr:nvCxnSpPr>
      <xdr:spPr>
        <a:xfrm flipV="1">
          <a:off x="15290800" y="2849848"/>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49213</xdr:rowOff>
    </xdr:from>
    <xdr:to>
      <xdr:col>22</xdr:col>
      <xdr:colOff>203200</xdr:colOff>
      <xdr:row>17</xdr:row>
      <xdr:rowOff>82995</xdr:rowOff>
    </xdr:to>
    <xdr:cxnSp macro="">
      <xdr:nvCxnSpPr>
        <xdr:cNvPr id="443" name="直線コネクタ 442"/>
        <xdr:cNvCxnSpPr/>
      </xdr:nvCxnSpPr>
      <xdr:spPr>
        <a:xfrm flipV="1">
          <a:off x="14401800" y="29638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82995</xdr:rowOff>
    </xdr:from>
    <xdr:to>
      <xdr:col>21</xdr:col>
      <xdr:colOff>0</xdr:colOff>
      <xdr:row>18</xdr:row>
      <xdr:rowOff>30988</xdr:rowOff>
    </xdr:to>
    <xdr:cxnSp macro="">
      <xdr:nvCxnSpPr>
        <xdr:cNvPr id="446" name="直線コネクタ 445"/>
        <xdr:cNvCxnSpPr/>
      </xdr:nvCxnSpPr>
      <xdr:spPr>
        <a:xfrm flipV="1">
          <a:off x="13512800" y="2997645"/>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110141</xdr:rowOff>
    </xdr:from>
    <xdr:to>
      <xdr:col>24</xdr:col>
      <xdr:colOff>609600</xdr:colOff>
      <xdr:row>17</xdr:row>
      <xdr:rowOff>40291</xdr:rowOff>
    </xdr:to>
    <xdr:sp macro="" textlink="">
      <xdr:nvSpPr>
        <xdr:cNvPr id="456" name="円/楕円 455"/>
        <xdr:cNvSpPr/>
      </xdr:nvSpPr>
      <xdr:spPr>
        <a:xfrm>
          <a:off x="16967200" y="28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82218</xdr:rowOff>
    </xdr:from>
    <xdr:ext cx="762000" cy="259045"/>
    <xdr:sp macro="" textlink="">
      <xdr:nvSpPr>
        <xdr:cNvPr id="457" name="将来負担の状況該当値テキスト"/>
        <xdr:cNvSpPr txBox="1"/>
      </xdr:nvSpPr>
      <xdr:spPr>
        <a:xfrm>
          <a:off x="17106900" y="282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55848</xdr:rowOff>
    </xdr:from>
    <xdr:to>
      <xdr:col>23</xdr:col>
      <xdr:colOff>457200</xdr:colOff>
      <xdr:row>16</xdr:row>
      <xdr:rowOff>157448</xdr:rowOff>
    </xdr:to>
    <xdr:sp macro="" textlink="">
      <xdr:nvSpPr>
        <xdr:cNvPr id="458" name="円/楕円 457"/>
        <xdr:cNvSpPr/>
      </xdr:nvSpPr>
      <xdr:spPr>
        <a:xfrm>
          <a:off x="16129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142225</xdr:rowOff>
    </xdr:from>
    <xdr:ext cx="736600" cy="259045"/>
    <xdr:sp macro="" textlink="">
      <xdr:nvSpPr>
        <xdr:cNvPr id="459" name="テキスト ボックス 458"/>
        <xdr:cNvSpPr txBox="1"/>
      </xdr:nvSpPr>
      <xdr:spPr>
        <a:xfrm>
          <a:off x="15798800" y="288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169863</xdr:rowOff>
    </xdr:from>
    <xdr:to>
      <xdr:col>22</xdr:col>
      <xdr:colOff>254000</xdr:colOff>
      <xdr:row>17</xdr:row>
      <xdr:rowOff>100013</xdr:rowOff>
    </xdr:to>
    <xdr:sp macro="" textlink="">
      <xdr:nvSpPr>
        <xdr:cNvPr id="460" name="円/楕円 459"/>
        <xdr:cNvSpPr/>
      </xdr:nvSpPr>
      <xdr:spPr>
        <a:xfrm>
          <a:off x="15240000" y="29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84790</xdr:rowOff>
    </xdr:from>
    <xdr:ext cx="762000" cy="259045"/>
    <xdr:sp macro="" textlink="">
      <xdr:nvSpPr>
        <xdr:cNvPr id="461" name="テキスト ボックス 460"/>
        <xdr:cNvSpPr txBox="1"/>
      </xdr:nvSpPr>
      <xdr:spPr>
        <a:xfrm>
          <a:off x="14909800" y="299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32195</xdr:rowOff>
    </xdr:from>
    <xdr:to>
      <xdr:col>21</xdr:col>
      <xdr:colOff>50800</xdr:colOff>
      <xdr:row>17</xdr:row>
      <xdr:rowOff>133795</xdr:rowOff>
    </xdr:to>
    <xdr:sp macro="" textlink="">
      <xdr:nvSpPr>
        <xdr:cNvPr id="462" name="円/楕円 461"/>
        <xdr:cNvSpPr/>
      </xdr:nvSpPr>
      <xdr:spPr>
        <a:xfrm>
          <a:off x="14351000" y="294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118572</xdr:rowOff>
    </xdr:from>
    <xdr:ext cx="762000" cy="259045"/>
    <xdr:sp macro="" textlink="">
      <xdr:nvSpPr>
        <xdr:cNvPr id="463" name="テキスト ボックス 462"/>
        <xdr:cNvSpPr txBox="1"/>
      </xdr:nvSpPr>
      <xdr:spPr>
        <a:xfrm>
          <a:off x="14020800" y="303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151638</xdr:rowOff>
    </xdr:from>
    <xdr:to>
      <xdr:col>19</xdr:col>
      <xdr:colOff>533400</xdr:colOff>
      <xdr:row>18</xdr:row>
      <xdr:rowOff>81788</xdr:rowOff>
    </xdr:to>
    <xdr:sp macro="" textlink="">
      <xdr:nvSpPr>
        <xdr:cNvPr id="464" name="円/楕円 463"/>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66565</xdr:rowOff>
    </xdr:from>
    <xdr:ext cx="762000" cy="259045"/>
    <xdr:sp macro="" textlink="">
      <xdr:nvSpPr>
        <xdr:cNvPr id="465" name="テキスト ボックス 464"/>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よりも比率が低くなっていますが、公債費に係る比率が類似団体を大きく上回っている影響を受けていることが要因として考えられます。人件費に係る人口１人当たりの歳出額で比較すると、類似団体平均を上回る状態となっています。これまでも定員管理計画に基づく職員数管理などにより人件費の抑制に努めていますが、今後も適正な職員数管理を行い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5842</xdr:rowOff>
    </xdr:from>
    <xdr:to>
      <xdr:col>7</xdr:col>
      <xdr:colOff>15875</xdr:colOff>
      <xdr:row>40</xdr:row>
      <xdr:rowOff>58420</xdr:rowOff>
    </xdr:to>
    <xdr:cxnSp macro="">
      <xdr:nvCxnSpPr>
        <xdr:cNvPr id="59" name="直線コネクタ 58"/>
        <xdr:cNvCxnSpPr/>
      </xdr:nvCxnSpPr>
      <xdr:spPr>
        <a:xfrm flipV="1">
          <a:off x="4826000" y="600659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40</xdr:row>
      <xdr:rowOff>58420</xdr:rowOff>
    </xdr:from>
    <xdr:to>
      <xdr:col>7</xdr:col>
      <xdr:colOff>104775</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35</xdr:row>
      <xdr:rowOff>5842</xdr:rowOff>
    </xdr:from>
    <xdr:to>
      <xdr:col>7</xdr:col>
      <xdr:colOff>104775</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51562</xdr:rowOff>
    </xdr:to>
    <xdr:cxnSp macro="">
      <xdr:nvCxnSpPr>
        <xdr:cNvPr id="64" name="直線コネクタ 63"/>
        <xdr:cNvCxnSpPr/>
      </xdr:nvCxnSpPr>
      <xdr:spPr>
        <a:xfrm>
          <a:off x="3987800" y="6038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52849</xdr:rowOff>
    </xdr:from>
    <xdr:ext cx="762000" cy="259045"/>
    <xdr:sp macro="" textlink="">
      <xdr:nvSpPr>
        <xdr:cNvPr id="65" name="人件費平均値テキスト"/>
        <xdr:cNvSpPr txBox="1"/>
      </xdr:nvSpPr>
      <xdr:spPr>
        <a:xfrm>
          <a:off x="4914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66" name="フローチャート : 判断 65"/>
        <xdr:cNvSpPr/>
      </xdr:nvSpPr>
      <xdr:spPr>
        <a:xfrm>
          <a:off x="4775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37846</xdr:rowOff>
    </xdr:to>
    <xdr:cxnSp macro="">
      <xdr:nvCxnSpPr>
        <xdr:cNvPr id="67" name="直線コネクタ 66"/>
        <xdr:cNvCxnSpPr/>
      </xdr:nvCxnSpPr>
      <xdr:spPr>
        <a:xfrm>
          <a:off x="3098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168148</xdr:rowOff>
    </xdr:from>
    <xdr:to>
      <xdr:col>4</xdr:col>
      <xdr:colOff>346075</xdr:colOff>
      <xdr:row>35</xdr:row>
      <xdr:rowOff>1270</xdr:rowOff>
    </xdr:to>
    <xdr:cxnSp macro="">
      <xdr:nvCxnSpPr>
        <xdr:cNvPr id="70" name="直線コネクタ 69"/>
        <xdr:cNvCxnSpPr/>
      </xdr:nvCxnSpPr>
      <xdr:spPr>
        <a:xfrm>
          <a:off x="2209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168148</xdr:rowOff>
    </xdr:from>
    <xdr:to>
      <xdr:col>3</xdr:col>
      <xdr:colOff>142875</xdr:colOff>
      <xdr:row>35</xdr:row>
      <xdr:rowOff>56134</xdr:rowOff>
    </xdr:to>
    <xdr:cxnSp macro="">
      <xdr:nvCxnSpPr>
        <xdr:cNvPr id="73" name="直線コネクタ 72"/>
        <xdr:cNvCxnSpPr/>
      </xdr:nvCxnSpPr>
      <xdr:spPr>
        <a:xfrm flipV="1">
          <a:off x="1320800" y="5997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762</xdr:rowOff>
    </xdr:from>
    <xdr:to>
      <xdr:col>7</xdr:col>
      <xdr:colOff>66675</xdr:colOff>
      <xdr:row>35</xdr:row>
      <xdr:rowOff>102362</xdr:rowOff>
    </xdr:to>
    <xdr:sp macro="" textlink="">
      <xdr:nvSpPr>
        <xdr:cNvPr id="83" name="円/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86" name="テキスト ボックス 85"/>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7" name="円/楕円 86"/>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88" name="テキスト ボックス 87"/>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117348</xdr:rowOff>
    </xdr:from>
    <xdr:to>
      <xdr:col>3</xdr:col>
      <xdr:colOff>193675</xdr:colOff>
      <xdr:row>35</xdr:row>
      <xdr:rowOff>47498</xdr:rowOff>
    </xdr:to>
    <xdr:sp macro="" textlink="">
      <xdr:nvSpPr>
        <xdr:cNvPr id="89" name="円/楕円 88"/>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57675</xdr:rowOff>
    </xdr:from>
    <xdr:ext cx="762000" cy="259045"/>
    <xdr:sp macro="" textlink="">
      <xdr:nvSpPr>
        <xdr:cNvPr id="90" name="テキスト ボックス 89"/>
        <xdr:cNvSpPr txBox="1"/>
      </xdr:nvSpPr>
      <xdr:spPr>
        <a:xfrm>
          <a:off x="1828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5334</xdr:rowOff>
    </xdr:from>
    <xdr:to>
      <xdr:col>1</xdr:col>
      <xdr:colOff>676275</xdr:colOff>
      <xdr:row>35</xdr:row>
      <xdr:rowOff>106934</xdr:rowOff>
    </xdr:to>
    <xdr:sp macro="" textlink="">
      <xdr:nvSpPr>
        <xdr:cNvPr id="91" name="円/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比率が類似団体よりも大きく上回っているため、物件費に対する比率が低くなっています。しかし、人口１人当たりの物件費の歳出額で比較すると、類似団体平均を上回っています。歳出額で類似団体を上回る主な要因として、住民情報や税務・財政関係の電算処理を外部へ委託していることや指定管理を行っている観光施設などが多いことがあげられます。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7" name="直線コネクタ 116"/>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18"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19" name="直線コネクタ 118"/>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0"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1" name="直線コネクタ 120"/>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147574</xdr:rowOff>
    </xdr:from>
    <xdr:to>
      <xdr:col>24</xdr:col>
      <xdr:colOff>31750</xdr:colOff>
      <xdr:row>15</xdr:row>
      <xdr:rowOff>147574</xdr:rowOff>
    </xdr:to>
    <xdr:cxnSp macro="">
      <xdr:nvCxnSpPr>
        <xdr:cNvPr id="122" name="直線コネクタ 121"/>
        <xdr:cNvCxnSpPr/>
      </xdr:nvCxnSpPr>
      <xdr:spPr>
        <a:xfrm>
          <a:off x="15671800" y="2719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3"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4" name="フローチャート : 判断 123"/>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147574</xdr:rowOff>
    </xdr:to>
    <xdr:cxnSp macro="">
      <xdr:nvCxnSpPr>
        <xdr:cNvPr id="125" name="直線コネクタ 124"/>
        <xdr:cNvCxnSpPr/>
      </xdr:nvCxnSpPr>
      <xdr:spPr>
        <a:xfrm>
          <a:off x="14782800" y="2710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6" name="フローチャート : 判断 125"/>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7" name="テキスト ボックス 126"/>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138430</xdr:rowOff>
    </xdr:to>
    <xdr:cxnSp macro="">
      <xdr:nvCxnSpPr>
        <xdr:cNvPr id="128" name="直線コネクタ 127"/>
        <xdr:cNvCxnSpPr/>
      </xdr:nvCxnSpPr>
      <xdr:spPr>
        <a:xfrm>
          <a:off x="13893800" y="2659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29" name="フローチャート :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0" name="テキスト ボックス 12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88138</xdr:rowOff>
    </xdr:from>
    <xdr:to>
      <xdr:col>20</xdr:col>
      <xdr:colOff>158750</xdr:colOff>
      <xdr:row>15</xdr:row>
      <xdr:rowOff>92710</xdr:rowOff>
    </xdr:to>
    <xdr:cxnSp macro="">
      <xdr:nvCxnSpPr>
        <xdr:cNvPr id="131" name="直線コネクタ 130"/>
        <xdr:cNvCxnSpPr/>
      </xdr:nvCxnSpPr>
      <xdr:spPr>
        <a:xfrm flipV="1">
          <a:off x="13004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2" name="フローチャート : 判断 131"/>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3" name="テキスト ボックス 132"/>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4" name="フローチャート : 判断 133"/>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5" name="テキスト ボックス 134"/>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1" name="円/楕円 140"/>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5351</xdr:rowOff>
    </xdr:from>
    <xdr:ext cx="762000" cy="259045"/>
    <xdr:sp macro="" textlink="">
      <xdr:nvSpPr>
        <xdr:cNvPr id="142" name="物件費該当値テキスト"/>
        <xdr:cNvSpPr txBox="1"/>
      </xdr:nvSpPr>
      <xdr:spPr>
        <a:xfrm>
          <a:off x="16598900" y="25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96774</xdr:rowOff>
    </xdr:from>
    <xdr:to>
      <xdr:col>22</xdr:col>
      <xdr:colOff>615950</xdr:colOff>
      <xdr:row>16</xdr:row>
      <xdr:rowOff>26924</xdr:rowOff>
    </xdr:to>
    <xdr:sp macro="" textlink="">
      <xdr:nvSpPr>
        <xdr:cNvPr id="143" name="円/楕円 142"/>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44" name="テキスト ボックス 143"/>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5" name="円/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37338</xdr:rowOff>
    </xdr:from>
    <xdr:to>
      <xdr:col>20</xdr:col>
      <xdr:colOff>209550</xdr:colOff>
      <xdr:row>15</xdr:row>
      <xdr:rowOff>138938</xdr:rowOff>
    </xdr:to>
    <xdr:sp macro="" textlink="">
      <xdr:nvSpPr>
        <xdr:cNvPr id="147" name="円/楕円 146"/>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149115</xdr:rowOff>
    </xdr:from>
    <xdr:ext cx="762000" cy="259045"/>
    <xdr:sp macro="" textlink="">
      <xdr:nvSpPr>
        <xdr:cNvPr id="148" name="テキスト ボックス 147"/>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49" name="円/楕円 148"/>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0" name="テキスト ボックス 14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類似団体平均を上回る状況が続いています。平成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に福祉事務所を設置したことによる生活保護費や、養護老人ホームに係る老人保護措置費などが類似団体よりも高くなっていることが要因として考えられます。また、全国平均の推移を見ても、今後も比率の上昇が見込まれ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79" name="直線コネクタ 178"/>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29028</xdr:rowOff>
    </xdr:to>
    <xdr:cxnSp macro="">
      <xdr:nvCxnSpPr>
        <xdr:cNvPr id="184" name="直線コネクタ 183"/>
        <xdr:cNvCxnSpPr/>
      </xdr:nvCxnSpPr>
      <xdr:spPr>
        <a:xfrm flipV="1">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6" name="フローチャート : 判断 18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29028</xdr:rowOff>
    </xdr:to>
    <xdr:cxnSp macro="">
      <xdr:nvCxnSpPr>
        <xdr:cNvPr id="187" name="直線コネクタ 186"/>
        <xdr:cNvCxnSpPr/>
      </xdr:nvCxnSpPr>
      <xdr:spPr>
        <a:xfrm>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88" name="フローチャート : 判断 18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89" name="テキスト ボックス 18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135165</xdr:rowOff>
    </xdr:to>
    <xdr:cxnSp macro="">
      <xdr:nvCxnSpPr>
        <xdr:cNvPr id="190" name="直線コネクタ 189"/>
        <xdr:cNvCxnSpPr/>
      </xdr:nvCxnSpPr>
      <xdr:spPr>
        <a:xfrm>
          <a:off x="2209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1" name="フローチャート : 判断 190"/>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2" name="テキスト ボックス 19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57</xdr:row>
      <xdr:rowOff>69850</xdr:rowOff>
    </xdr:to>
    <xdr:cxnSp macro="">
      <xdr:nvCxnSpPr>
        <xdr:cNvPr id="193" name="直線コネクタ 192"/>
        <xdr:cNvCxnSpPr/>
      </xdr:nvCxnSpPr>
      <xdr:spPr>
        <a:xfrm>
          <a:off x="1320800" y="9646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4" name="フローチャート : 判断 19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5" name="テキスト ボックス 19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6" name="フローチャート : 判断 195"/>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7" name="テキスト ボックス 19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3" name="円/楕円 202"/>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4"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5" name="円/楕円 204"/>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6" name="テキスト ボックス 205"/>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9" name="円/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1" name="円/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　その他に係る経常収支比率</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13.9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％の内、公営企業会計に対する繰出金と出資金が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11.1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％を占めています。類似団体平均と比較すると、平成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年度以降は上回る状況となっていますが、下水道会計で対応する公債費増加に伴う繰出金の増加と、病院事業会計の公債費に伴う出資金を平成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年度から経常経費としたことが影響しています。また、平成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年度に国保会計への繰出金の基準を見直したことも比率の増加要因としてあります。</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39" name="直線コネクタ 238"/>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2"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3" name="直線コネクタ 242"/>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24130</xdr:rowOff>
    </xdr:to>
    <xdr:cxnSp macro="">
      <xdr:nvCxnSpPr>
        <xdr:cNvPr id="244" name="直線コネクタ 243"/>
        <xdr:cNvCxnSpPr/>
      </xdr:nvCxnSpPr>
      <xdr:spPr>
        <a:xfrm>
          <a:off x="15671800" y="10086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5"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6" name="フローチャート : 判断 245"/>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1270</xdr:rowOff>
    </xdr:to>
    <xdr:cxnSp macro="">
      <xdr:nvCxnSpPr>
        <xdr:cNvPr id="247" name="直線コネクタ 246"/>
        <xdr:cNvCxnSpPr/>
      </xdr:nvCxnSpPr>
      <xdr:spPr>
        <a:xfrm flipV="1">
          <a:off x="14782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48" name="フローチャート : 判断 247"/>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49" name="テキスト ボックス 248"/>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1270</xdr:rowOff>
    </xdr:to>
    <xdr:cxnSp macro="">
      <xdr:nvCxnSpPr>
        <xdr:cNvPr id="250" name="直線コネクタ 249"/>
        <xdr:cNvCxnSpPr/>
      </xdr:nvCxnSpPr>
      <xdr:spPr>
        <a:xfrm>
          <a:off x="13893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1" name="フローチャート : 判断 250"/>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2" name="テキスト ボックス 251"/>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142240</xdr:rowOff>
    </xdr:to>
    <xdr:cxnSp macro="">
      <xdr:nvCxnSpPr>
        <xdr:cNvPr id="253" name="直線コネクタ 252"/>
        <xdr:cNvCxnSpPr/>
      </xdr:nvCxnSpPr>
      <xdr:spPr>
        <a:xfrm flipV="1">
          <a:off x="13004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4" name="フローチャート : 判断 253"/>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5" name="テキスト ボックス 254"/>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6" name="フローチャート : 判断 255"/>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7" name="テキスト ボックス 25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63" name="円/楕円 262"/>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64"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5" name="円/楕円 264"/>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6" name="テキスト ボックス 265"/>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7" name="円/楕円 266"/>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8" name="テキスト ボックス 267"/>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69" name="円/楕円 268"/>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0" name="テキスト ボックス 269"/>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1" name="円/楕円 270"/>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2" name="テキスト ボックス 271"/>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類似団体平均を上回っていますが、一部事務組合に対する負担金が多いことや、飯南病院への補助金など町独自の補助費等があることが主な要因となっています。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7" name="直線コネクタ 28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8" name="テキスト ボックス 28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9" name="直線コネクタ 28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0" name="テキスト ボックス 28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1" name="直線コネクタ 29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2" name="テキスト ボックス 29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3" name="直線コネクタ 29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4" name="テキスト ボックス 29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5" name="直線コネクタ 29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6" name="テキスト ボックス 29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7" name="直線コネクタ 29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8" name="テキスト ボックス 29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1" name="直線コネクタ 300"/>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3" name="直線コネクタ 30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4"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5" name="直線コネクタ 304"/>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105773</xdr:rowOff>
    </xdr:from>
    <xdr:to>
      <xdr:col>24</xdr:col>
      <xdr:colOff>31750</xdr:colOff>
      <xdr:row>39</xdr:row>
      <xdr:rowOff>131899</xdr:rowOff>
    </xdr:to>
    <xdr:cxnSp macro="">
      <xdr:nvCxnSpPr>
        <xdr:cNvPr id="306" name="直線コネクタ 305"/>
        <xdr:cNvCxnSpPr/>
      </xdr:nvCxnSpPr>
      <xdr:spPr>
        <a:xfrm>
          <a:off x="15671800" y="67923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7"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8" name="フローチャート : 判断 307"/>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79647</xdr:rowOff>
    </xdr:from>
    <xdr:to>
      <xdr:col>22</xdr:col>
      <xdr:colOff>565150</xdr:colOff>
      <xdr:row>39</xdr:row>
      <xdr:rowOff>105773</xdr:rowOff>
    </xdr:to>
    <xdr:cxnSp macro="">
      <xdr:nvCxnSpPr>
        <xdr:cNvPr id="309" name="直線コネクタ 308"/>
        <xdr:cNvCxnSpPr/>
      </xdr:nvCxnSpPr>
      <xdr:spPr>
        <a:xfrm>
          <a:off x="14782800" y="67661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0" name="フローチャート : 判断 309"/>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1" name="テキスト ボックス 310"/>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27396</xdr:rowOff>
    </xdr:from>
    <xdr:to>
      <xdr:col>21</xdr:col>
      <xdr:colOff>361950</xdr:colOff>
      <xdr:row>39</xdr:row>
      <xdr:rowOff>79647</xdr:rowOff>
    </xdr:to>
    <xdr:cxnSp macro="">
      <xdr:nvCxnSpPr>
        <xdr:cNvPr id="312" name="直線コネクタ 311"/>
        <xdr:cNvCxnSpPr/>
      </xdr:nvCxnSpPr>
      <xdr:spPr>
        <a:xfrm>
          <a:off x="13893800" y="67139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3" name="フローチャート : 判断 312"/>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4" name="テキスト ボックス 313"/>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27396</xdr:rowOff>
    </xdr:from>
    <xdr:to>
      <xdr:col>20</xdr:col>
      <xdr:colOff>158750</xdr:colOff>
      <xdr:row>39</xdr:row>
      <xdr:rowOff>53522</xdr:rowOff>
    </xdr:to>
    <xdr:cxnSp macro="">
      <xdr:nvCxnSpPr>
        <xdr:cNvPr id="315" name="直線コネクタ 314"/>
        <xdr:cNvCxnSpPr/>
      </xdr:nvCxnSpPr>
      <xdr:spPr>
        <a:xfrm flipV="1">
          <a:off x="13004800" y="67139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6" name="フローチャート : 判断 315"/>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7" name="テキスト ボックス 316"/>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8" name="フローチャート : 判断 317"/>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19" name="テキスト ボックス 318"/>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81099</xdr:rowOff>
    </xdr:from>
    <xdr:to>
      <xdr:col>24</xdr:col>
      <xdr:colOff>82550</xdr:colOff>
      <xdr:row>40</xdr:row>
      <xdr:rowOff>11249</xdr:rowOff>
    </xdr:to>
    <xdr:sp macro="" textlink="">
      <xdr:nvSpPr>
        <xdr:cNvPr id="325" name="円/楕円 324"/>
        <xdr:cNvSpPr/>
      </xdr:nvSpPr>
      <xdr:spPr>
        <a:xfrm>
          <a:off x="16459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53176</xdr:rowOff>
    </xdr:from>
    <xdr:ext cx="762000" cy="259045"/>
    <xdr:sp macro="" textlink="">
      <xdr:nvSpPr>
        <xdr:cNvPr id="326" name="補助費等該当値テキスト"/>
        <xdr:cNvSpPr txBox="1"/>
      </xdr:nvSpPr>
      <xdr:spPr>
        <a:xfrm>
          <a:off x="165989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54973</xdr:rowOff>
    </xdr:from>
    <xdr:to>
      <xdr:col>22</xdr:col>
      <xdr:colOff>615950</xdr:colOff>
      <xdr:row>39</xdr:row>
      <xdr:rowOff>156573</xdr:rowOff>
    </xdr:to>
    <xdr:sp macro="" textlink="">
      <xdr:nvSpPr>
        <xdr:cNvPr id="327" name="円/楕円 326"/>
        <xdr:cNvSpPr/>
      </xdr:nvSpPr>
      <xdr:spPr>
        <a:xfrm>
          <a:off x="15621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141350</xdr:rowOff>
    </xdr:from>
    <xdr:ext cx="736600" cy="259045"/>
    <xdr:sp macro="" textlink="">
      <xdr:nvSpPr>
        <xdr:cNvPr id="328" name="テキスト ボックス 327"/>
        <xdr:cNvSpPr txBox="1"/>
      </xdr:nvSpPr>
      <xdr:spPr>
        <a:xfrm>
          <a:off x="15290800" y="682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28847</xdr:rowOff>
    </xdr:from>
    <xdr:to>
      <xdr:col>21</xdr:col>
      <xdr:colOff>412750</xdr:colOff>
      <xdr:row>39</xdr:row>
      <xdr:rowOff>130447</xdr:rowOff>
    </xdr:to>
    <xdr:sp macro="" textlink="">
      <xdr:nvSpPr>
        <xdr:cNvPr id="329" name="円/楕円 328"/>
        <xdr:cNvSpPr/>
      </xdr:nvSpPr>
      <xdr:spPr>
        <a:xfrm>
          <a:off x="14732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115224</xdr:rowOff>
    </xdr:from>
    <xdr:ext cx="762000" cy="259045"/>
    <xdr:sp macro="" textlink="">
      <xdr:nvSpPr>
        <xdr:cNvPr id="330" name="テキスト ボックス 329"/>
        <xdr:cNvSpPr txBox="1"/>
      </xdr:nvSpPr>
      <xdr:spPr>
        <a:xfrm>
          <a:off x="14401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148046</xdr:rowOff>
    </xdr:from>
    <xdr:to>
      <xdr:col>20</xdr:col>
      <xdr:colOff>209550</xdr:colOff>
      <xdr:row>39</xdr:row>
      <xdr:rowOff>78196</xdr:rowOff>
    </xdr:to>
    <xdr:sp macro="" textlink="">
      <xdr:nvSpPr>
        <xdr:cNvPr id="331" name="円/楕円 330"/>
        <xdr:cNvSpPr/>
      </xdr:nvSpPr>
      <xdr:spPr>
        <a:xfrm>
          <a:off x="13843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62973</xdr:rowOff>
    </xdr:from>
    <xdr:ext cx="762000" cy="259045"/>
    <xdr:sp macro="" textlink="">
      <xdr:nvSpPr>
        <xdr:cNvPr id="332" name="テキスト ボックス 331"/>
        <xdr:cNvSpPr txBox="1"/>
      </xdr:nvSpPr>
      <xdr:spPr>
        <a:xfrm>
          <a:off x="13512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2722</xdr:rowOff>
    </xdr:from>
    <xdr:to>
      <xdr:col>19</xdr:col>
      <xdr:colOff>6350</xdr:colOff>
      <xdr:row>39</xdr:row>
      <xdr:rowOff>104322</xdr:rowOff>
    </xdr:to>
    <xdr:sp macro="" textlink="">
      <xdr:nvSpPr>
        <xdr:cNvPr id="333" name="円/楕円 332"/>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89099</xdr:rowOff>
    </xdr:from>
    <xdr:ext cx="762000" cy="259045"/>
    <xdr:sp macro="" textlink="">
      <xdr:nvSpPr>
        <xdr:cNvPr id="334" name="テキスト ボックス 333"/>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後比率が上回る状況が続いています。合併前後に道路や上下水道施設などの社会基盤整備を集中的に行い、そのための財源として町債を借り入れてきたことが理由として考えられます。これまで実施してきた繰上償還の効果で金額としては減少していますが、依然として比率は高い状態で推移しているため、引き続き中期財政計画に基づく繰上償還の実施や新規発行額を抑制することで町債残高の削減を図っていきます。 </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9" name="直線コネクタ 358"/>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0"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1" name="直線コネクタ 360"/>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2"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3" name="直線コネクタ 362"/>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120142</xdr:rowOff>
    </xdr:from>
    <xdr:to>
      <xdr:col>7</xdr:col>
      <xdr:colOff>15875</xdr:colOff>
      <xdr:row>80</xdr:row>
      <xdr:rowOff>154432</xdr:rowOff>
    </xdr:to>
    <xdr:cxnSp macro="">
      <xdr:nvCxnSpPr>
        <xdr:cNvPr id="364" name="直線コネクタ 363"/>
        <xdr:cNvCxnSpPr/>
      </xdr:nvCxnSpPr>
      <xdr:spPr>
        <a:xfrm flipV="1">
          <a:off x="3987800" y="1366469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5"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6" name="フローチャート : 判断 365"/>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108713</xdr:rowOff>
    </xdr:from>
    <xdr:to>
      <xdr:col>5</xdr:col>
      <xdr:colOff>549275</xdr:colOff>
      <xdr:row>80</xdr:row>
      <xdr:rowOff>154432</xdr:rowOff>
    </xdr:to>
    <xdr:cxnSp macro="">
      <xdr:nvCxnSpPr>
        <xdr:cNvPr id="367" name="直線コネクタ 366"/>
        <xdr:cNvCxnSpPr/>
      </xdr:nvCxnSpPr>
      <xdr:spPr>
        <a:xfrm>
          <a:off x="3098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8" name="フローチャート : 判断 367"/>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69" name="テキスト ボックス 368"/>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108713</xdr:rowOff>
    </xdr:from>
    <xdr:to>
      <xdr:col>4</xdr:col>
      <xdr:colOff>346075</xdr:colOff>
      <xdr:row>81</xdr:row>
      <xdr:rowOff>5842</xdr:rowOff>
    </xdr:to>
    <xdr:cxnSp macro="">
      <xdr:nvCxnSpPr>
        <xdr:cNvPr id="370" name="直線コネクタ 369"/>
        <xdr:cNvCxnSpPr/>
      </xdr:nvCxnSpPr>
      <xdr:spPr>
        <a:xfrm flipV="1">
          <a:off x="2209800" y="138247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1" name="フローチャート : 判断 370"/>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2" name="テキスト ボックス 371"/>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5842</xdr:rowOff>
    </xdr:from>
    <xdr:to>
      <xdr:col>3</xdr:col>
      <xdr:colOff>142875</xdr:colOff>
      <xdr:row>82</xdr:row>
      <xdr:rowOff>8128</xdr:rowOff>
    </xdr:to>
    <xdr:cxnSp macro="">
      <xdr:nvCxnSpPr>
        <xdr:cNvPr id="373" name="直線コネクタ 372"/>
        <xdr:cNvCxnSpPr/>
      </xdr:nvCxnSpPr>
      <xdr:spPr>
        <a:xfrm flipV="1">
          <a:off x="1320800" y="138932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4" name="フローチャート : 判断 373"/>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5" name="テキスト ボックス 374"/>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6" name="フローチャート : 判断 375"/>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7" name="テキスト ボックス 376"/>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69342</xdr:rowOff>
    </xdr:from>
    <xdr:to>
      <xdr:col>7</xdr:col>
      <xdr:colOff>66675</xdr:colOff>
      <xdr:row>79</xdr:row>
      <xdr:rowOff>170942</xdr:rowOff>
    </xdr:to>
    <xdr:sp macro="" textlink="">
      <xdr:nvSpPr>
        <xdr:cNvPr id="383" name="円/楕円 382"/>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41419</xdr:rowOff>
    </xdr:from>
    <xdr:ext cx="762000" cy="259045"/>
    <xdr:sp macro="" textlink="">
      <xdr:nvSpPr>
        <xdr:cNvPr id="384" name="公債費該当値テキスト"/>
        <xdr:cNvSpPr txBox="1"/>
      </xdr:nvSpPr>
      <xdr:spPr>
        <a:xfrm>
          <a:off x="4914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103632</xdr:rowOff>
    </xdr:from>
    <xdr:to>
      <xdr:col>5</xdr:col>
      <xdr:colOff>600075</xdr:colOff>
      <xdr:row>81</xdr:row>
      <xdr:rowOff>33782</xdr:rowOff>
    </xdr:to>
    <xdr:sp macro="" textlink="">
      <xdr:nvSpPr>
        <xdr:cNvPr id="385" name="円/楕円 384"/>
        <xdr:cNvSpPr/>
      </xdr:nvSpPr>
      <xdr:spPr>
        <a:xfrm>
          <a:off x="3937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18559</xdr:rowOff>
    </xdr:from>
    <xdr:ext cx="736600" cy="259045"/>
    <xdr:sp macro="" textlink="">
      <xdr:nvSpPr>
        <xdr:cNvPr id="386" name="テキスト ボックス 385"/>
        <xdr:cNvSpPr txBox="1"/>
      </xdr:nvSpPr>
      <xdr:spPr>
        <a:xfrm>
          <a:off x="3606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57913</xdr:rowOff>
    </xdr:from>
    <xdr:to>
      <xdr:col>4</xdr:col>
      <xdr:colOff>396875</xdr:colOff>
      <xdr:row>80</xdr:row>
      <xdr:rowOff>159513</xdr:rowOff>
    </xdr:to>
    <xdr:sp macro="" textlink="">
      <xdr:nvSpPr>
        <xdr:cNvPr id="387" name="円/楕円 386"/>
        <xdr:cNvSpPr/>
      </xdr:nvSpPr>
      <xdr:spPr>
        <a:xfrm>
          <a:off x="3048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144290</xdr:rowOff>
    </xdr:from>
    <xdr:ext cx="762000" cy="259045"/>
    <xdr:sp macro="" textlink="">
      <xdr:nvSpPr>
        <xdr:cNvPr id="388" name="テキスト ボックス 387"/>
        <xdr:cNvSpPr txBox="1"/>
      </xdr:nvSpPr>
      <xdr:spPr>
        <a:xfrm>
          <a:off x="2717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126492</xdr:rowOff>
    </xdr:from>
    <xdr:to>
      <xdr:col>3</xdr:col>
      <xdr:colOff>193675</xdr:colOff>
      <xdr:row>81</xdr:row>
      <xdr:rowOff>56642</xdr:rowOff>
    </xdr:to>
    <xdr:sp macro="" textlink="">
      <xdr:nvSpPr>
        <xdr:cNvPr id="389" name="円/楕円 388"/>
        <xdr:cNvSpPr/>
      </xdr:nvSpPr>
      <xdr:spPr>
        <a:xfrm>
          <a:off x="2159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41419</xdr:rowOff>
    </xdr:from>
    <xdr:ext cx="762000" cy="259045"/>
    <xdr:sp macro="" textlink="">
      <xdr:nvSpPr>
        <xdr:cNvPr id="390" name="テキスト ボックス 389"/>
        <xdr:cNvSpPr txBox="1"/>
      </xdr:nvSpPr>
      <xdr:spPr>
        <a:xfrm>
          <a:off x="1828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128778</xdr:rowOff>
    </xdr:from>
    <xdr:to>
      <xdr:col>1</xdr:col>
      <xdr:colOff>676275</xdr:colOff>
      <xdr:row>82</xdr:row>
      <xdr:rowOff>58928</xdr:rowOff>
    </xdr:to>
    <xdr:sp macro="" textlink="">
      <xdr:nvSpPr>
        <xdr:cNvPr id="391" name="円/楕円 390"/>
        <xdr:cNvSpPr/>
      </xdr:nvSpPr>
      <xdr:spPr>
        <a:xfrm>
          <a:off x="1270000" y="140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43705</xdr:rowOff>
    </xdr:from>
    <xdr:ext cx="762000" cy="259045"/>
    <xdr:sp macro="" textlink="">
      <xdr:nvSpPr>
        <xdr:cNvPr id="392" name="テキスト ボックス 391"/>
        <xdr:cNvSpPr txBox="1"/>
      </xdr:nvSpPr>
      <xdr:spPr>
        <a:xfrm>
          <a:off x="939800" y="141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に係る比率が類似団体よりも大きく上回っているため、公債費以外に対する比率が低くなっています。今後、町債残高の減少とともに公債費も減少していくと見込んでいますが、それに伴い公債費以外に係る比率が増大していくことも考えられます。全国的に増加している扶助費や老朽化している公共施設の維持補修費等、増大が見込まれる要素がありますが、総合振興計画等に沿った施策の重点化に努めることで、財政の硬直化を防ぐ行財政運営を進めます。</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0" name="直線コネクタ 419"/>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1"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2" name="直線コネクタ 421"/>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3"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4" name="直線コネクタ 423"/>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27939</xdr:rowOff>
    </xdr:to>
    <xdr:cxnSp macro="">
      <xdr:nvCxnSpPr>
        <xdr:cNvPr id="425" name="直線コネクタ 424"/>
        <xdr:cNvCxnSpPr/>
      </xdr:nvCxnSpPr>
      <xdr:spPr>
        <a:xfrm>
          <a:off x="15671800" y="13016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6"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7" name="フローチャート : 判断 426"/>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104140</xdr:rowOff>
    </xdr:from>
    <xdr:to>
      <xdr:col>22</xdr:col>
      <xdr:colOff>565150</xdr:colOff>
      <xdr:row>75</xdr:row>
      <xdr:rowOff>157480</xdr:rowOff>
    </xdr:to>
    <xdr:cxnSp macro="">
      <xdr:nvCxnSpPr>
        <xdr:cNvPr id="428" name="直線コネクタ 427"/>
        <xdr:cNvCxnSpPr/>
      </xdr:nvCxnSpPr>
      <xdr:spPr>
        <a:xfrm>
          <a:off x="14782800" y="12962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9" name="フローチャート : 判断 428"/>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0" name="テキスト ボックス 429"/>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104140</xdr:rowOff>
    </xdr:to>
    <xdr:cxnSp macro="">
      <xdr:nvCxnSpPr>
        <xdr:cNvPr id="431" name="直線コネクタ 430"/>
        <xdr:cNvCxnSpPr/>
      </xdr:nvCxnSpPr>
      <xdr:spPr>
        <a:xfrm>
          <a:off x="13893800" y="128485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2" name="フローチャート : 判断 431"/>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3" name="テキスト ボックス 432"/>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20320</xdr:rowOff>
    </xdr:to>
    <xdr:cxnSp macro="">
      <xdr:nvCxnSpPr>
        <xdr:cNvPr id="434" name="直線コネクタ 433"/>
        <xdr:cNvCxnSpPr/>
      </xdr:nvCxnSpPr>
      <xdr:spPr>
        <a:xfrm flipV="1">
          <a:off x="13004800" y="12848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5" name="フローチャート : 判断 434"/>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6" name="テキスト ボックス 435"/>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7" name="フローチャート : 判断 436"/>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8" name="テキスト ボックス 437"/>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4" name="円/楕円 443"/>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45"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6" name="円/楕円 445"/>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47" name="テキスト ボックス 446"/>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53340</xdr:rowOff>
    </xdr:from>
    <xdr:to>
      <xdr:col>21</xdr:col>
      <xdr:colOff>412750</xdr:colOff>
      <xdr:row>75</xdr:row>
      <xdr:rowOff>154939</xdr:rowOff>
    </xdr:to>
    <xdr:sp macro="" textlink="">
      <xdr:nvSpPr>
        <xdr:cNvPr id="448" name="円/楕円 447"/>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165117</xdr:rowOff>
    </xdr:from>
    <xdr:ext cx="762000" cy="259045"/>
    <xdr:sp macro="" textlink="">
      <xdr:nvSpPr>
        <xdr:cNvPr id="449" name="テキスト ボックス 448"/>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50" name="円/楕円 449"/>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1" name="テキスト ボックス 450"/>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2" name="円/楕円 451"/>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3" name="テキスト ボックス 452"/>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島根県飯南町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123</xdr:rowOff>
    </xdr:from>
    <xdr:to>
      <xdr:col>4</xdr:col>
      <xdr:colOff>1117600</xdr:colOff>
      <xdr:row>16</xdr:row>
      <xdr:rowOff>36139</xdr:rowOff>
    </xdr:to>
    <xdr:cxnSp macro="">
      <xdr:nvCxnSpPr>
        <xdr:cNvPr id="46" name="直線コネクタ 45"/>
        <xdr:cNvCxnSpPr/>
      </xdr:nvCxnSpPr>
      <xdr:spPr bwMode="auto">
        <a:xfrm flipV="1">
          <a:off x="5003800" y="2790948"/>
          <a:ext cx="647700" cy="3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36139</xdr:rowOff>
    </xdr:from>
    <xdr:to>
      <xdr:col>4</xdr:col>
      <xdr:colOff>469900</xdr:colOff>
      <xdr:row>16</xdr:row>
      <xdr:rowOff>102393</xdr:rowOff>
    </xdr:to>
    <xdr:cxnSp macro="">
      <xdr:nvCxnSpPr>
        <xdr:cNvPr id="49" name="直線コネクタ 48"/>
        <xdr:cNvCxnSpPr/>
      </xdr:nvCxnSpPr>
      <xdr:spPr bwMode="auto">
        <a:xfrm flipV="1">
          <a:off x="4305300" y="2826964"/>
          <a:ext cx="698500" cy="6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102393</xdr:rowOff>
    </xdr:from>
    <xdr:to>
      <xdr:col>3</xdr:col>
      <xdr:colOff>904875</xdr:colOff>
      <xdr:row>16</xdr:row>
      <xdr:rowOff>106999</xdr:rowOff>
    </xdr:to>
    <xdr:cxnSp macro="">
      <xdr:nvCxnSpPr>
        <xdr:cNvPr id="52" name="直線コネクタ 51"/>
        <xdr:cNvCxnSpPr/>
      </xdr:nvCxnSpPr>
      <xdr:spPr bwMode="auto">
        <a:xfrm flipV="1">
          <a:off x="3606800" y="2893218"/>
          <a:ext cx="698500" cy="4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56993</xdr:rowOff>
    </xdr:from>
    <xdr:to>
      <xdr:col>3</xdr:col>
      <xdr:colOff>206375</xdr:colOff>
      <xdr:row>16</xdr:row>
      <xdr:rowOff>106999</xdr:rowOff>
    </xdr:to>
    <xdr:cxnSp macro="">
      <xdr:nvCxnSpPr>
        <xdr:cNvPr id="55" name="直線コネクタ 54"/>
        <xdr:cNvCxnSpPr/>
      </xdr:nvCxnSpPr>
      <xdr:spPr bwMode="auto">
        <a:xfrm>
          <a:off x="2908300" y="2847818"/>
          <a:ext cx="698500" cy="5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120773</xdr:rowOff>
    </xdr:from>
    <xdr:to>
      <xdr:col>5</xdr:col>
      <xdr:colOff>34925</xdr:colOff>
      <xdr:row>16</xdr:row>
      <xdr:rowOff>50923</xdr:rowOff>
    </xdr:to>
    <xdr:sp macro="" textlink="">
      <xdr:nvSpPr>
        <xdr:cNvPr id="65" name="円/楕円 64"/>
        <xdr:cNvSpPr/>
      </xdr:nvSpPr>
      <xdr:spPr bwMode="auto">
        <a:xfrm>
          <a:off x="5600700" y="274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137300</xdr:rowOff>
    </xdr:from>
    <xdr:ext cx="762000" cy="259045"/>
    <xdr:sp macro="" textlink="">
      <xdr:nvSpPr>
        <xdr:cNvPr id="66" name="人口1人当たり決算額の推移該当値テキスト130"/>
        <xdr:cNvSpPr txBox="1"/>
      </xdr:nvSpPr>
      <xdr:spPr>
        <a:xfrm>
          <a:off x="5740400" y="258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156789</xdr:rowOff>
    </xdr:from>
    <xdr:to>
      <xdr:col>4</xdr:col>
      <xdr:colOff>520700</xdr:colOff>
      <xdr:row>16</xdr:row>
      <xdr:rowOff>86939</xdr:rowOff>
    </xdr:to>
    <xdr:sp macro="" textlink="">
      <xdr:nvSpPr>
        <xdr:cNvPr id="67" name="円/楕円 66"/>
        <xdr:cNvSpPr/>
      </xdr:nvSpPr>
      <xdr:spPr bwMode="auto">
        <a:xfrm>
          <a:off x="4953000" y="277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97116</xdr:rowOff>
    </xdr:from>
    <xdr:ext cx="736600" cy="259045"/>
    <xdr:sp macro="" textlink="">
      <xdr:nvSpPr>
        <xdr:cNvPr id="68" name="テキスト ボックス 67"/>
        <xdr:cNvSpPr txBox="1"/>
      </xdr:nvSpPr>
      <xdr:spPr>
        <a:xfrm>
          <a:off x="4622800" y="254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51593</xdr:rowOff>
    </xdr:from>
    <xdr:to>
      <xdr:col>3</xdr:col>
      <xdr:colOff>955675</xdr:colOff>
      <xdr:row>16</xdr:row>
      <xdr:rowOff>153193</xdr:rowOff>
    </xdr:to>
    <xdr:sp macro="" textlink="">
      <xdr:nvSpPr>
        <xdr:cNvPr id="69" name="円/楕円 68"/>
        <xdr:cNvSpPr/>
      </xdr:nvSpPr>
      <xdr:spPr bwMode="auto">
        <a:xfrm>
          <a:off x="4254500" y="28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163370</xdr:rowOff>
    </xdr:from>
    <xdr:ext cx="762000" cy="259045"/>
    <xdr:sp macro="" textlink="">
      <xdr:nvSpPr>
        <xdr:cNvPr id="70" name="テキスト ボックス 69"/>
        <xdr:cNvSpPr txBox="1"/>
      </xdr:nvSpPr>
      <xdr:spPr>
        <a:xfrm>
          <a:off x="3924300" y="261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56199</xdr:rowOff>
    </xdr:from>
    <xdr:to>
      <xdr:col>3</xdr:col>
      <xdr:colOff>257175</xdr:colOff>
      <xdr:row>16</xdr:row>
      <xdr:rowOff>157799</xdr:rowOff>
    </xdr:to>
    <xdr:sp macro="" textlink="">
      <xdr:nvSpPr>
        <xdr:cNvPr id="71" name="円/楕円 70"/>
        <xdr:cNvSpPr/>
      </xdr:nvSpPr>
      <xdr:spPr bwMode="auto">
        <a:xfrm>
          <a:off x="3556000" y="28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167976</xdr:rowOff>
    </xdr:from>
    <xdr:ext cx="762000" cy="259045"/>
    <xdr:sp macro="" textlink="">
      <xdr:nvSpPr>
        <xdr:cNvPr id="72" name="テキスト ボックス 71"/>
        <xdr:cNvSpPr txBox="1"/>
      </xdr:nvSpPr>
      <xdr:spPr>
        <a:xfrm>
          <a:off x="3225800" y="261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6193</xdr:rowOff>
    </xdr:from>
    <xdr:to>
      <xdr:col>2</xdr:col>
      <xdr:colOff>692150</xdr:colOff>
      <xdr:row>16</xdr:row>
      <xdr:rowOff>107793</xdr:rowOff>
    </xdr:to>
    <xdr:sp macro="" textlink="">
      <xdr:nvSpPr>
        <xdr:cNvPr id="73" name="円/楕円 72"/>
        <xdr:cNvSpPr/>
      </xdr:nvSpPr>
      <xdr:spPr bwMode="auto">
        <a:xfrm>
          <a:off x="2857500" y="279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117970</xdr:rowOff>
    </xdr:from>
    <xdr:ext cx="762000" cy="259045"/>
    <xdr:sp macro="" textlink="">
      <xdr:nvSpPr>
        <xdr:cNvPr id="74" name="テキスト ボックス 73"/>
        <xdr:cNvSpPr txBox="1"/>
      </xdr:nvSpPr>
      <xdr:spPr>
        <a:xfrm>
          <a:off x="2527300" y="256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171642</xdr:rowOff>
    </xdr:from>
    <xdr:to>
      <xdr:col>4</xdr:col>
      <xdr:colOff>1117600</xdr:colOff>
      <xdr:row>35</xdr:row>
      <xdr:rowOff>153812</xdr:rowOff>
    </xdr:to>
    <xdr:cxnSp macro="">
      <xdr:nvCxnSpPr>
        <xdr:cNvPr id="109" name="直線コネクタ 108"/>
        <xdr:cNvCxnSpPr/>
      </xdr:nvCxnSpPr>
      <xdr:spPr bwMode="auto">
        <a:xfrm>
          <a:off x="5003800" y="6439092"/>
          <a:ext cx="647700" cy="3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171642</xdr:rowOff>
    </xdr:from>
    <xdr:to>
      <xdr:col>4</xdr:col>
      <xdr:colOff>469900</xdr:colOff>
      <xdr:row>34</xdr:row>
      <xdr:rowOff>217046</xdr:rowOff>
    </xdr:to>
    <xdr:cxnSp macro="">
      <xdr:nvCxnSpPr>
        <xdr:cNvPr id="112" name="直線コネクタ 111"/>
        <xdr:cNvCxnSpPr/>
      </xdr:nvCxnSpPr>
      <xdr:spPr bwMode="auto">
        <a:xfrm flipV="1">
          <a:off x="4305300" y="6439092"/>
          <a:ext cx="698500" cy="4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6506</xdr:rowOff>
    </xdr:from>
    <xdr:to>
      <xdr:col>3</xdr:col>
      <xdr:colOff>904875</xdr:colOff>
      <xdr:row>34</xdr:row>
      <xdr:rowOff>217046</xdr:rowOff>
    </xdr:to>
    <xdr:cxnSp macro="">
      <xdr:nvCxnSpPr>
        <xdr:cNvPr id="115" name="直線コネクタ 114"/>
        <xdr:cNvCxnSpPr/>
      </xdr:nvCxnSpPr>
      <xdr:spPr bwMode="auto">
        <a:xfrm>
          <a:off x="3606800" y="6273956"/>
          <a:ext cx="698500" cy="210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204332</xdr:rowOff>
    </xdr:from>
    <xdr:to>
      <xdr:col>3</xdr:col>
      <xdr:colOff>206375</xdr:colOff>
      <xdr:row>34</xdr:row>
      <xdr:rowOff>6506</xdr:rowOff>
    </xdr:to>
    <xdr:cxnSp macro="">
      <xdr:nvCxnSpPr>
        <xdr:cNvPr id="118" name="直線コネクタ 117"/>
        <xdr:cNvCxnSpPr/>
      </xdr:nvCxnSpPr>
      <xdr:spPr bwMode="auto">
        <a:xfrm>
          <a:off x="2908300" y="6128882"/>
          <a:ext cx="698500" cy="14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103012</xdr:rowOff>
    </xdr:from>
    <xdr:to>
      <xdr:col>5</xdr:col>
      <xdr:colOff>34925</xdr:colOff>
      <xdr:row>35</xdr:row>
      <xdr:rowOff>204612</xdr:rowOff>
    </xdr:to>
    <xdr:sp macro="" textlink="">
      <xdr:nvSpPr>
        <xdr:cNvPr id="128" name="円/楕円 127"/>
        <xdr:cNvSpPr/>
      </xdr:nvSpPr>
      <xdr:spPr bwMode="auto">
        <a:xfrm>
          <a:off x="5600700" y="671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290989</xdr:rowOff>
    </xdr:from>
    <xdr:ext cx="762000" cy="259045"/>
    <xdr:sp macro="" textlink="">
      <xdr:nvSpPr>
        <xdr:cNvPr id="129" name="人口1人当たり決算額の推移該当値テキスト445"/>
        <xdr:cNvSpPr txBox="1"/>
      </xdr:nvSpPr>
      <xdr:spPr>
        <a:xfrm>
          <a:off x="5740400" y="655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120842</xdr:rowOff>
    </xdr:from>
    <xdr:to>
      <xdr:col>4</xdr:col>
      <xdr:colOff>520700</xdr:colOff>
      <xdr:row>34</xdr:row>
      <xdr:rowOff>222442</xdr:rowOff>
    </xdr:to>
    <xdr:sp macro="" textlink="">
      <xdr:nvSpPr>
        <xdr:cNvPr id="130" name="円/楕円 129"/>
        <xdr:cNvSpPr/>
      </xdr:nvSpPr>
      <xdr:spPr bwMode="auto">
        <a:xfrm>
          <a:off x="4953000" y="63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232619</xdr:rowOff>
    </xdr:from>
    <xdr:ext cx="736600" cy="259045"/>
    <xdr:sp macro="" textlink="">
      <xdr:nvSpPr>
        <xdr:cNvPr id="131" name="テキスト ボックス 130"/>
        <xdr:cNvSpPr txBox="1"/>
      </xdr:nvSpPr>
      <xdr:spPr>
        <a:xfrm>
          <a:off x="4622800" y="6157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166246</xdr:rowOff>
    </xdr:from>
    <xdr:to>
      <xdr:col>3</xdr:col>
      <xdr:colOff>955675</xdr:colOff>
      <xdr:row>34</xdr:row>
      <xdr:rowOff>267846</xdr:rowOff>
    </xdr:to>
    <xdr:sp macro="" textlink="">
      <xdr:nvSpPr>
        <xdr:cNvPr id="132" name="円/楕円 131"/>
        <xdr:cNvSpPr/>
      </xdr:nvSpPr>
      <xdr:spPr bwMode="auto">
        <a:xfrm>
          <a:off x="4254500" y="643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278023</xdr:rowOff>
    </xdr:from>
    <xdr:ext cx="762000" cy="259045"/>
    <xdr:sp macro="" textlink="">
      <xdr:nvSpPr>
        <xdr:cNvPr id="133" name="テキスト ボックス 132"/>
        <xdr:cNvSpPr txBox="1"/>
      </xdr:nvSpPr>
      <xdr:spPr>
        <a:xfrm>
          <a:off x="3924300" y="620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73,478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298606</xdr:rowOff>
    </xdr:from>
    <xdr:to>
      <xdr:col>3</xdr:col>
      <xdr:colOff>257175</xdr:colOff>
      <xdr:row>34</xdr:row>
      <xdr:rowOff>57306</xdr:rowOff>
    </xdr:to>
    <xdr:sp macro="" textlink="">
      <xdr:nvSpPr>
        <xdr:cNvPr id="134" name="円/楕円 133"/>
        <xdr:cNvSpPr/>
      </xdr:nvSpPr>
      <xdr:spPr bwMode="auto">
        <a:xfrm>
          <a:off x="3556000" y="62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67483</xdr:rowOff>
    </xdr:from>
    <xdr:ext cx="762000" cy="259045"/>
    <xdr:sp macro="" textlink="">
      <xdr:nvSpPr>
        <xdr:cNvPr id="135" name="テキスト ボックス 134"/>
        <xdr:cNvSpPr txBox="1"/>
      </xdr:nvSpPr>
      <xdr:spPr>
        <a:xfrm>
          <a:off x="3225800" y="599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153532</xdr:rowOff>
    </xdr:from>
    <xdr:to>
      <xdr:col>2</xdr:col>
      <xdr:colOff>692150</xdr:colOff>
      <xdr:row>33</xdr:row>
      <xdr:rowOff>255132</xdr:rowOff>
    </xdr:to>
    <xdr:sp macro="" textlink="">
      <xdr:nvSpPr>
        <xdr:cNvPr id="136" name="円/楕円 135"/>
        <xdr:cNvSpPr/>
      </xdr:nvSpPr>
      <xdr:spPr bwMode="auto">
        <a:xfrm>
          <a:off x="2857500" y="607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93859</xdr:rowOff>
    </xdr:from>
    <xdr:ext cx="762000" cy="259045"/>
    <xdr:sp macro="" textlink="">
      <xdr:nvSpPr>
        <xdr:cNvPr id="137" name="テキスト ボックス 136"/>
        <xdr:cNvSpPr txBox="1"/>
      </xdr:nvSpPr>
      <xdr:spPr>
        <a:xfrm>
          <a:off x="2527300" y="58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158110</xdr:rowOff>
    </xdr:from>
    <xdr:to>
      <xdr:col>6</xdr:col>
      <xdr:colOff>511175</xdr:colOff>
      <xdr:row>34</xdr:row>
      <xdr:rowOff>41151</xdr:rowOff>
    </xdr:to>
    <xdr:cxnSp macro="">
      <xdr:nvCxnSpPr>
        <xdr:cNvPr id="61" name="直線コネクタ 60"/>
        <xdr:cNvCxnSpPr/>
      </xdr:nvCxnSpPr>
      <xdr:spPr>
        <a:xfrm flipV="1">
          <a:off x="3797300" y="5815960"/>
          <a:ext cx="8382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41151</xdr:rowOff>
    </xdr:from>
    <xdr:to>
      <xdr:col>5</xdr:col>
      <xdr:colOff>358775</xdr:colOff>
      <xdr:row>34</xdr:row>
      <xdr:rowOff>91092</xdr:rowOff>
    </xdr:to>
    <xdr:cxnSp macro="">
      <xdr:nvCxnSpPr>
        <xdr:cNvPr id="64" name="直線コネクタ 63"/>
        <xdr:cNvCxnSpPr/>
      </xdr:nvCxnSpPr>
      <xdr:spPr>
        <a:xfrm flipV="1">
          <a:off x="2908300" y="5870451"/>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91092</xdr:rowOff>
    </xdr:from>
    <xdr:to>
      <xdr:col>4</xdr:col>
      <xdr:colOff>155575</xdr:colOff>
      <xdr:row>34</xdr:row>
      <xdr:rowOff>96883</xdr:rowOff>
    </xdr:to>
    <xdr:cxnSp macro="">
      <xdr:nvCxnSpPr>
        <xdr:cNvPr id="67" name="直線コネクタ 66"/>
        <xdr:cNvCxnSpPr/>
      </xdr:nvCxnSpPr>
      <xdr:spPr>
        <a:xfrm flipV="1">
          <a:off x="2019300" y="592039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170340</xdr:rowOff>
    </xdr:from>
    <xdr:to>
      <xdr:col>2</xdr:col>
      <xdr:colOff>638175</xdr:colOff>
      <xdr:row>34</xdr:row>
      <xdr:rowOff>96883</xdr:rowOff>
    </xdr:to>
    <xdr:cxnSp macro="">
      <xdr:nvCxnSpPr>
        <xdr:cNvPr id="70" name="直線コネクタ 69"/>
        <xdr:cNvCxnSpPr/>
      </xdr:nvCxnSpPr>
      <xdr:spPr>
        <a:xfrm>
          <a:off x="1130300" y="5828190"/>
          <a:ext cx="8890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107310</xdr:rowOff>
    </xdr:from>
    <xdr:to>
      <xdr:col>6</xdr:col>
      <xdr:colOff>561975</xdr:colOff>
      <xdr:row>34</xdr:row>
      <xdr:rowOff>37460</xdr:rowOff>
    </xdr:to>
    <xdr:sp macro="" textlink="">
      <xdr:nvSpPr>
        <xdr:cNvPr id="80" name="円/楕円 79"/>
        <xdr:cNvSpPr/>
      </xdr:nvSpPr>
      <xdr:spPr>
        <a:xfrm>
          <a:off x="4584700" y="57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130187</xdr:rowOff>
    </xdr:from>
    <xdr:ext cx="599010" cy="259045"/>
    <xdr:sp macro="" textlink="">
      <xdr:nvSpPr>
        <xdr:cNvPr id="81" name="人件費該当値テキスト"/>
        <xdr:cNvSpPr txBox="1"/>
      </xdr:nvSpPr>
      <xdr:spPr>
        <a:xfrm>
          <a:off x="4686300" y="561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161801</xdr:rowOff>
    </xdr:from>
    <xdr:to>
      <xdr:col>5</xdr:col>
      <xdr:colOff>409575</xdr:colOff>
      <xdr:row>34</xdr:row>
      <xdr:rowOff>91951</xdr:rowOff>
    </xdr:to>
    <xdr:sp macro="" textlink="">
      <xdr:nvSpPr>
        <xdr:cNvPr id="82" name="円/楕円 81"/>
        <xdr:cNvSpPr/>
      </xdr:nvSpPr>
      <xdr:spPr>
        <a:xfrm>
          <a:off x="3746500" y="5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108478</xdr:rowOff>
    </xdr:from>
    <xdr:ext cx="599010" cy="259045"/>
    <xdr:sp macro="" textlink="">
      <xdr:nvSpPr>
        <xdr:cNvPr id="83" name="テキスト ボックス 82"/>
        <xdr:cNvSpPr txBox="1"/>
      </xdr:nvSpPr>
      <xdr:spPr>
        <a:xfrm>
          <a:off x="3497794" y="55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40292</xdr:rowOff>
    </xdr:from>
    <xdr:to>
      <xdr:col>4</xdr:col>
      <xdr:colOff>206375</xdr:colOff>
      <xdr:row>34</xdr:row>
      <xdr:rowOff>141892</xdr:rowOff>
    </xdr:to>
    <xdr:sp macro="" textlink="">
      <xdr:nvSpPr>
        <xdr:cNvPr id="84" name="円/楕円 83"/>
        <xdr:cNvSpPr/>
      </xdr:nvSpPr>
      <xdr:spPr>
        <a:xfrm>
          <a:off x="2857500" y="5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158419</xdr:rowOff>
    </xdr:from>
    <xdr:ext cx="599010" cy="259045"/>
    <xdr:sp macro="" textlink="">
      <xdr:nvSpPr>
        <xdr:cNvPr id="85" name="テキスト ボックス 84"/>
        <xdr:cNvSpPr txBox="1"/>
      </xdr:nvSpPr>
      <xdr:spPr>
        <a:xfrm>
          <a:off x="2608794" y="56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46083</xdr:rowOff>
    </xdr:from>
    <xdr:to>
      <xdr:col>3</xdr:col>
      <xdr:colOff>3175</xdr:colOff>
      <xdr:row>34</xdr:row>
      <xdr:rowOff>147683</xdr:rowOff>
    </xdr:to>
    <xdr:sp macro="" textlink="">
      <xdr:nvSpPr>
        <xdr:cNvPr id="86" name="円/楕円 85"/>
        <xdr:cNvSpPr/>
      </xdr:nvSpPr>
      <xdr:spPr>
        <a:xfrm>
          <a:off x="1968500" y="58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164210</xdr:rowOff>
    </xdr:from>
    <xdr:ext cx="599010" cy="259045"/>
    <xdr:sp macro="" textlink="">
      <xdr:nvSpPr>
        <xdr:cNvPr id="87" name="テキスト ボックス 86"/>
        <xdr:cNvSpPr txBox="1"/>
      </xdr:nvSpPr>
      <xdr:spPr>
        <a:xfrm>
          <a:off x="1719794" y="56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119540</xdr:rowOff>
    </xdr:from>
    <xdr:to>
      <xdr:col>1</xdr:col>
      <xdr:colOff>485775</xdr:colOff>
      <xdr:row>34</xdr:row>
      <xdr:rowOff>49690</xdr:rowOff>
    </xdr:to>
    <xdr:sp macro="" textlink="">
      <xdr:nvSpPr>
        <xdr:cNvPr id="88" name="円/楕円 87"/>
        <xdr:cNvSpPr/>
      </xdr:nvSpPr>
      <xdr:spPr>
        <a:xfrm>
          <a:off x="1079500" y="57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66217</xdr:rowOff>
    </xdr:from>
    <xdr:ext cx="599010" cy="259045"/>
    <xdr:sp macro="" textlink="">
      <xdr:nvSpPr>
        <xdr:cNvPr id="89" name="テキスト ボックス 88"/>
        <xdr:cNvSpPr txBox="1"/>
      </xdr:nvSpPr>
      <xdr:spPr>
        <a:xfrm>
          <a:off x="830794" y="55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59568</xdr:rowOff>
    </xdr:from>
    <xdr:to>
      <xdr:col>6</xdr:col>
      <xdr:colOff>511175</xdr:colOff>
      <xdr:row>53</xdr:row>
      <xdr:rowOff>84112</xdr:rowOff>
    </xdr:to>
    <xdr:cxnSp macro="">
      <xdr:nvCxnSpPr>
        <xdr:cNvPr id="119" name="直線コネクタ 118"/>
        <xdr:cNvCxnSpPr/>
      </xdr:nvCxnSpPr>
      <xdr:spPr>
        <a:xfrm>
          <a:off x="3797300" y="9146418"/>
          <a:ext cx="8382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59568</xdr:rowOff>
    </xdr:from>
    <xdr:to>
      <xdr:col>5</xdr:col>
      <xdr:colOff>358775</xdr:colOff>
      <xdr:row>54</xdr:row>
      <xdr:rowOff>112870</xdr:rowOff>
    </xdr:to>
    <xdr:cxnSp macro="">
      <xdr:nvCxnSpPr>
        <xdr:cNvPr id="122" name="直線コネクタ 121"/>
        <xdr:cNvCxnSpPr/>
      </xdr:nvCxnSpPr>
      <xdr:spPr>
        <a:xfrm flipV="1">
          <a:off x="2908300" y="9146418"/>
          <a:ext cx="889000" cy="2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112870</xdr:rowOff>
    </xdr:from>
    <xdr:to>
      <xdr:col>4</xdr:col>
      <xdr:colOff>155575</xdr:colOff>
      <xdr:row>55</xdr:row>
      <xdr:rowOff>48870</xdr:rowOff>
    </xdr:to>
    <xdr:cxnSp macro="">
      <xdr:nvCxnSpPr>
        <xdr:cNvPr id="125" name="直線コネクタ 124"/>
        <xdr:cNvCxnSpPr/>
      </xdr:nvCxnSpPr>
      <xdr:spPr>
        <a:xfrm flipV="1">
          <a:off x="2019300" y="9371170"/>
          <a:ext cx="889000" cy="10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48870</xdr:rowOff>
    </xdr:from>
    <xdr:to>
      <xdr:col>2</xdr:col>
      <xdr:colOff>638175</xdr:colOff>
      <xdr:row>55</xdr:row>
      <xdr:rowOff>74344</xdr:rowOff>
    </xdr:to>
    <xdr:cxnSp macro="">
      <xdr:nvCxnSpPr>
        <xdr:cNvPr id="128" name="直線コネクタ 127"/>
        <xdr:cNvCxnSpPr/>
      </xdr:nvCxnSpPr>
      <xdr:spPr>
        <a:xfrm flipV="1">
          <a:off x="1130300" y="9478620"/>
          <a:ext cx="8890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33312</xdr:rowOff>
    </xdr:from>
    <xdr:to>
      <xdr:col>6</xdr:col>
      <xdr:colOff>561975</xdr:colOff>
      <xdr:row>53</xdr:row>
      <xdr:rowOff>134912</xdr:rowOff>
    </xdr:to>
    <xdr:sp macro="" textlink="">
      <xdr:nvSpPr>
        <xdr:cNvPr id="138" name="円/楕円 137"/>
        <xdr:cNvSpPr/>
      </xdr:nvSpPr>
      <xdr:spPr>
        <a:xfrm>
          <a:off x="4584700" y="91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56189</xdr:rowOff>
    </xdr:from>
    <xdr:ext cx="599010" cy="259045"/>
    <xdr:sp macro="" textlink="">
      <xdr:nvSpPr>
        <xdr:cNvPr id="139" name="物件費該当値テキスト"/>
        <xdr:cNvSpPr txBox="1"/>
      </xdr:nvSpPr>
      <xdr:spPr>
        <a:xfrm>
          <a:off x="4686300" y="89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179,795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8768</xdr:rowOff>
    </xdr:from>
    <xdr:to>
      <xdr:col>5</xdr:col>
      <xdr:colOff>409575</xdr:colOff>
      <xdr:row>53</xdr:row>
      <xdr:rowOff>110368</xdr:rowOff>
    </xdr:to>
    <xdr:sp macro="" textlink="">
      <xdr:nvSpPr>
        <xdr:cNvPr id="140" name="円/楕円 139"/>
        <xdr:cNvSpPr/>
      </xdr:nvSpPr>
      <xdr:spPr>
        <a:xfrm>
          <a:off x="3746500" y="90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126895</xdr:rowOff>
    </xdr:from>
    <xdr:ext cx="599010" cy="259045"/>
    <xdr:sp macro="" textlink="">
      <xdr:nvSpPr>
        <xdr:cNvPr id="141" name="テキスト ボックス 140"/>
        <xdr:cNvSpPr txBox="1"/>
      </xdr:nvSpPr>
      <xdr:spPr>
        <a:xfrm>
          <a:off x="3497794" y="887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183,016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62070</xdr:rowOff>
    </xdr:from>
    <xdr:to>
      <xdr:col>4</xdr:col>
      <xdr:colOff>206375</xdr:colOff>
      <xdr:row>54</xdr:row>
      <xdr:rowOff>163670</xdr:rowOff>
    </xdr:to>
    <xdr:sp macro="" textlink="">
      <xdr:nvSpPr>
        <xdr:cNvPr id="142" name="円/楕円 141"/>
        <xdr:cNvSpPr/>
      </xdr:nvSpPr>
      <xdr:spPr>
        <a:xfrm>
          <a:off x="2857500" y="93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8747</xdr:rowOff>
    </xdr:from>
    <xdr:ext cx="599010" cy="259045"/>
    <xdr:sp macro="" textlink="">
      <xdr:nvSpPr>
        <xdr:cNvPr id="143" name="テキスト ボックス 142"/>
        <xdr:cNvSpPr txBox="1"/>
      </xdr:nvSpPr>
      <xdr:spPr>
        <a:xfrm>
          <a:off x="2608794" y="90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169520</xdr:rowOff>
    </xdr:from>
    <xdr:to>
      <xdr:col>3</xdr:col>
      <xdr:colOff>3175</xdr:colOff>
      <xdr:row>55</xdr:row>
      <xdr:rowOff>99670</xdr:rowOff>
    </xdr:to>
    <xdr:sp macro="" textlink="">
      <xdr:nvSpPr>
        <xdr:cNvPr id="144" name="円/楕円 143"/>
        <xdr:cNvSpPr/>
      </xdr:nvSpPr>
      <xdr:spPr>
        <a:xfrm>
          <a:off x="1968500" y="94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116197</xdr:rowOff>
    </xdr:from>
    <xdr:ext cx="599010" cy="259045"/>
    <xdr:sp macro="" textlink="">
      <xdr:nvSpPr>
        <xdr:cNvPr id="145" name="テキスト ボックス 144"/>
        <xdr:cNvSpPr txBox="1"/>
      </xdr:nvSpPr>
      <xdr:spPr>
        <a:xfrm>
          <a:off x="1719794" y="920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139,420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23544</xdr:rowOff>
    </xdr:from>
    <xdr:to>
      <xdr:col>1</xdr:col>
      <xdr:colOff>485775</xdr:colOff>
      <xdr:row>55</xdr:row>
      <xdr:rowOff>125144</xdr:rowOff>
    </xdr:to>
    <xdr:sp macro="" textlink="">
      <xdr:nvSpPr>
        <xdr:cNvPr id="146" name="円/楕円 145"/>
        <xdr:cNvSpPr/>
      </xdr:nvSpPr>
      <xdr:spPr>
        <a:xfrm>
          <a:off x="1079500" y="94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141671</xdr:rowOff>
    </xdr:from>
    <xdr:ext cx="599010" cy="259045"/>
    <xdr:sp macro="" textlink="">
      <xdr:nvSpPr>
        <xdr:cNvPr id="147" name="テキスト ボックス 146"/>
        <xdr:cNvSpPr txBox="1"/>
      </xdr:nvSpPr>
      <xdr:spPr>
        <a:xfrm>
          <a:off x="830794" y="922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146596</xdr:rowOff>
    </xdr:from>
    <xdr:to>
      <xdr:col>6</xdr:col>
      <xdr:colOff>511175</xdr:colOff>
      <xdr:row>74</xdr:row>
      <xdr:rowOff>37897</xdr:rowOff>
    </xdr:to>
    <xdr:cxnSp macro="">
      <xdr:nvCxnSpPr>
        <xdr:cNvPr id="176" name="直線コネクタ 175"/>
        <xdr:cNvCxnSpPr/>
      </xdr:nvCxnSpPr>
      <xdr:spPr>
        <a:xfrm flipV="1">
          <a:off x="3797300" y="12662446"/>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37897</xdr:rowOff>
    </xdr:from>
    <xdr:to>
      <xdr:col>5</xdr:col>
      <xdr:colOff>358775</xdr:colOff>
      <xdr:row>75</xdr:row>
      <xdr:rowOff>112535</xdr:rowOff>
    </xdr:to>
    <xdr:cxnSp macro="">
      <xdr:nvCxnSpPr>
        <xdr:cNvPr id="179" name="直線コネクタ 178"/>
        <xdr:cNvCxnSpPr/>
      </xdr:nvCxnSpPr>
      <xdr:spPr>
        <a:xfrm flipV="1">
          <a:off x="2908300" y="12725197"/>
          <a:ext cx="889000" cy="2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71463</xdr:rowOff>
    </xdr:from>
    <xdr:to>
      <xdr:col>4</xdr:col>
      <xdr:colOff>155575</xdr:colOff>
      <xdr:row>75</xdr:row>
      <xdr:rowOff>112535</xdr:rowOff>
    </xdr:to>
    <xdr:cxnSp macro="">
      <xdr:nvCxnSpPr>
        <xdr:cNvPr id="182" name="直線コネクタ 181"/>
        <xdr:cNvCxnSpPr/>
      </xdr:nvCxnSpPr>
      <xdr:spPr>
        <a:xfrm>
          <a:off x="2019300" y="12930213"/>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139357</xdr:rowOff>
    </xdr:from>
    <xdr:to>
      <xdr:col>2</xdr:col>
      <xdr:colOff>638175</xdr:colOff>
      <xdr:row>75</xdr:row>
      <xdr:rowOff>71463</xdr:rowOff>
    </xdr:to>
    <xdr:cxnSp macro="">
      <xdr:nvCxnSpPr>
        <xdr:cNvPr id="185" name="直線コネクタ 184"/>
        <xdr:cNvCxnSpPr/>
      </xdr:nvCxnSpPr>
      <xdr:spPr>
        <a:xfrm>
          <a:off x="1130300" y="12826657"/>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95796</xdr:rowOff>
    </xdr:from>
    <xdr:to>
      <xdr:col>6</xdr:col>
      <xdr:colOff>561975</xdr:colOff>
      <xdr:row>74</xdr:row>
      <xdr:rowOff>25946</xdr:rowOff>
    </xdr:to>
    <xdr:sp macro="" textlink="">
      <xdr:nvSpPr>
        <xdr:cNvPr id="195" name="円/楕円 194"/>
        <xdr:cNvSpPr/>
      </xdr:nvSpPr>
      <xdr:spPr>
        <a:xfrm>
          <a:off x="4584700" y="126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118673</xdr:rowOff>
    </xdr:from>
    <xdr:ext cx="534377" cy="259045"/>
    <xdr:sp macro="" textlink="">
      <xdr:nvSpPr>
        <xdr:cNvPr id="196" name="維持補修費該当値テキスト"/>
        <xdr:cNvSpPr txBox="1"/>
      </xdr:nvSpPr>
      <xdr:spPr>
        <a:xfrm>
          <a:off x="4686300" y="124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158547</xdr:rowOff>
    </xdr:from>
    <xdr:to>
      <xdr:col>5</xdr:col>
      <xdr:colOff>409575</xdr:colOff>
      <xdr:row>74</xdr:row>
      <xdr:rowOff>88697</xdr:rowOff>
    </xdr:to>
    <xdr:sp macro="" textlink="">
      <xdr:nvSpPr>
        <xdr:cNvPr id="197" name="円/楕円 196"/>
        <xdr:cNvSpPr/>
      </xdr:nvSpPr>
      <xdr:spPr>
        <a:xfrm>
          <a:off x="3746500" y="126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105224</xdr:rowOff>
    </xdr:from>
    <xdr:ext cx="534377" cy="259045"/>
    <xdr:sp macro="" textlink="">
      <xdr:nvSpPr>
        <xdr:cNvPr id="198" name="テキスト ボックス 197"/>
        <xdr:cNvSpPr txBox="1"/>
      </xdr:nvSpPr>
      <xdr:spPr>
        <a:xfrm>
          <a:off x="3530111" y="124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61735</xdr:rowOff>
    </xdr:from>
    <xdr:to>
      <xdr:col>4</xdr:col>
      <xdr:colOff>206375</xdr:colOff>
      <xdr:row>75</xdr:row>
      <xdr:rowOff>163336</xdr:rowOff>
    </xdr:to>
    <xdr:sp macro="" textlink="">
      <xdr:nvSpPr>
        <xdr:cNvPr id="199" name="円/楕円 198"/>
        <xdr:cNvSpPr/>
      </xdr:nvSpPr>
      <xdr:spPr>
        <a:xfrm>
          <a:off x="2857500" y="12920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8412</xdr:rowOff>
    </xdr:from>
    <xdr:ext cx="534377" cy="259045"/>
    <xdr:sp macro="" textlink="">
      <xdr:nvSpPr>
        <xdr:cNvPr id="200" name="テキスト ボックス 199"/>
        <xdr:cNvSpPr txBox="1"/>
      </xdr:nvSpPr>
      <xdr:spPr>
        <a:xfrm>
          <a:off x="2641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20663</xdr:rowOff>
    </xdr:from>
    <xdr:to>
      <xdr:col>3</xdr:col>
      <xdr:colOff>3175</xdr:colOff>
      <xdr:row>75</xdr:row>
      <xdr:rowOff>122263</xdr:rowOff>
    </xdr:to>
    <xdr:sp macro="" textlink="">
      <xdr:nvSpPr>
        <xdr:cNvPr id="201" name="円/楕円 200"/>
        <xdr:cNvSpPr/>
      </xdr:nvSpPr>
      <xdr:spPr>
        <a:xfrm>
          <a:off x="1968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138790</xdr:rowOff>
    </xdr:from>
    <xdr:ext cx="534377" cy="259045"/>
    <xdr:sp macro="" textlink="">
      <xdr:nvSpPr>
        <xdr:cNvPr id="202" name="テキスト ボックス 201"/>
        <xdr:cNvSpPr txBox="1"/>
      </xdr:nvSpPr>
      <xdr:spPr>
        <a:xfrm>
          <a:off x="1752111" y="126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88557</xdr:rowOff>
    </xdr:from>
    <xdr:to>
      <xdr:col>1</xdr:col>
      <xdr:colOff>485775</xdr:colOff>
      <xdr:row>75</xdr:row>
      <xdr:rowOff>18707</xdr:rowOff>
    </xdr:to>
    <xdr:sp macro="" textlink="">
      <xdr:nvSpPr>
        <xdr:cNvPr id="203" name="円/楕円 202"/>
        <xdr:cNvSpPr/>
      </xdr:nvSpPr>
      <xdr:spPr>
        <a:xfrm>
          <a:off x="1079500" y="127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35234</xdr:rowOff>
    </xdr:from>
    <xdr:ext cx="534377" cy="259045"/>
    <xdr:sp macro="" textlink="">
      <xdr:nvSpPr>
        <xdr:cNvPr id="204" name="テキスト ボックス 203"/>
        <xdr:cNvSpPr txBox="1"/>
      </xdr:nvSpPr>
      <xdr:spPr>
        <a:xfrm>
          <a:off x="863111" y="125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99867</xdr:rowOff>
    </xdr:from>
    <xdr:to>
      <xdr:col>6</xdr:col>
      <xdr:colOff>511175</xdr:colOff>
      <xdr:row>92</xdr:row>
      <xdr:rowOff>101752</xdr:rowOff>
    </xdr:to>
    <xdr:cxnSp macro="">
      <xdr:nvCxnSpPr>
        <xdr:cNvPr id="234" name="直線コネクタ 233"/>
        <xdr:cNvCxnSpPr/>
      </xdr:nvCxnSpPr>
      <xdr:spPr>
        <a:xfrm flipV="1">
          <a:off x="3797300" y="1587326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101752</xdr:rowOff>
    </xdr:from>
    <xdr:to>
      <xdr:col>5</xdr:col>
      <xdr:colOff>358775</xdr:colOff>
      <xdr:row>93</xdr:row>
      <xdr:rowOff>156635</xdr:rowOff>
    </xdr:to>
    <xdr:cxnSp macro="">
      <xdr:nvCxnSpPr>
        <xdr:cNvPr id="237" name="直線コネクタ 236"/>
        <xdr:cNvCxnSpPr/>
      </xdr:nvCxnSpPr>
      <xdr:spPr>
        <a:xfrm flipV="1">
          <a:off x="2908300" y="15875152"/>
          <a:ext cx="889000" cy="2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156635</xdr:rowOff>
    </xdr:from>
    <xdr:to>
      <xdr:col>4</xdr:col>
      <xdr:colOff>155575</xdr:colOff>
      <xdr:row>94</xdr:row>
      <xdr:rowOff>72625</xdr:rowOff>
    </xdr:to>
    <xdr:cxnSp macro="">
      <xdr:nvCxnSpPr>
        <xdr:cNvPr id="240" name="直線コネクタ 239"/>
        <xdr:cNvCxnSpPr/>
      </xdr:nvCxnSpPr>
      <xdr:spPr>
        <a:xfrm flipV="1">
          <a:off x="2019300" y="16101485"/>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72625</xdr:rowOff>
    </xdr:from>
    <xdr:to>
      <xdr:col>2</xdr:col>
      <xdr:colOff>638175</xdr:colOff>
      <xdr:row>95</xdr:row>
      <xdr:rowOff>163170</xdr:rowOff>
    </xdr:to>
    <xdr:cxnSp macro="">
      <xdr:nvCxnSpPr>
        <xdr:cNvPr id="243" name="直線コネクタ 242"/>
        <xdr:cNvCxnSpPr/>
      </xdr:nvCxnSpPr>
      <xdr:spPr>
        <a:xfrm flipV="1">
          <a:off x="1130300" y="16188925"/>
          <a:ext cx="889000" cy="2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49067</xdr:rowOff>
    </xdr:from>
    <xdr:to>
      <xdr:col>6</xdr:col>
      <xdr:colOff>561975</xdr:colOff>
      <xdr:row>92</xdr:row>
      <xdr:rowOff>150667</xdr:rowOff>
    </xdr:to>
    <xdr:sp macro="" textlink="">
      <xdr:nvSpPr>
        <xdr:cNvPr id="253" name="円/楕円 252"/>
        <xdr:cNvSpPr/>
      </xdr:nvSpPr>
      <xdr:spPr>
        <a:xfrm>
          <a:off x="4584700" y="158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71944</xdr:rowOff>
    </xdr:from>
    <xdr:ext cx="599010" cy="259045"/>
    <xdr:sp macro="" textlink="">
      <xdr:nvSpPr>
        <xdr:cNvPr id="254" name="扶助費該当値テキスト"/>
        <xdr:cNvSpPr txBox="1"/>
      </xdr:nvSpPr>
      <xdr:spPr>
        <a:xfrm>
          <a:off x="4686300" y="156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100,091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50952</xdr:rowOff>
    </xdr:from>
    <xdr:to>
      <xdr:col>5</xdr:col>
      <xdr:colOff>409575</xdr:colOff>
      <xdr:row>92</xdr:row>
      <xdr:rowOff>152552</xdr:rowOff>
    </xdr:to>
    <xdr:sp macro="" textlink="">
      <xdr:nvSpPr>
        <xdr:cNvPr id="255" name="円/楕円 254"/>
        <xdr:cNvSpPr/>
      </xdr:nvSpPr>
      <xdr:spPr>
        <a:xfrm>
          <a:off x="3746500" y="158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169079</xdr:rowOff>
    </xdr:from>
    <xdr:ext cx="534377" cy="259045"/>
    <xdr:sp macro="" textlink="">
      <xdr:nvSpPr>
        <xdr:cNvPr id="256" name="テキスト ボックス 255"/>
        <xdr:cNvSpPr txBox="1"/>
      </xdr:nvSpPr>
      <xdr:spPr>
        <a:xfrm>
          <a:off x="3530111" y="155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105835</xdr:rowOff>
    </xdr:from>
    <xdr:to>
      <xdr:col>4</xdr:col>
      <xdr:colOff>206375</xdr:colOff>
      <xdr:row>94</xdr:row>
      <xdr:rowOff>35985</xdr:rowOff>
    </xdr:to>
    <xdr:sp macro="" textlink="">
      <xdr:nvSpPr>
        <xdr:cNvPr id="257" name="円/楕円 256"/>
        <xdr:cNvSpPr/>
      </xdr:nvSpPr>
      <xdr:spPr>
        <a:xfrm>
          <a:off x="2857500" y="160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52512</xdr:rowOff>
    </xdr:from>
    <xdr:ext cx="534377" cy="259045"/>
    <xdr:sp macro="" textlink="">
      <xdr:nvSpPr>
        <xdr:cNvPr id="258" name="テキスト ボックス 257"/>
        <xdr:cNvSpPr txBox="1"/>
      </xdr:nvSpPr>
      <xdr:spPr>
        <a:xfrm>
          <a:off x="2641111" y="158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21825</xdr:rowOff>
    </xdr:from>
    <xdr:to>
      <xdr:col>3</xdr:col>
      <xdr:colOff>3175</xdr:colOff>
      <xdr:row>94</xdr:row>
      <xdr:rowOff>123425</xdr:rowOff>
    </xdr:to>
    <xdr:sp macro="" textlink="">
      <xdr:nvSpPr>
        <xdr:cNvPr id="259" name="円/楕円 258"/>
        <xdr:cNvSpPr/>
      </xdr:nvSpPr>
      <xdr:spPr>
        <a:xfrm>
          <a:off x="1968500" y="16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139952</xdr:rowOff>
    </xdr:from>
    <xdr:ext cx="534377" cy="259045"/>
    <xdr:sp macro="" textlink="">
      <xdr:nvSpPr>
        <xdr:cNvPr id="260" name="テキスト ボックス 259"/>
        <xdr:cNvSpPr txBox="1"/>
      </xdr:nvSpPr>
      <xdr:spPr>
        <a:xfrm>
          <a:off x="1752111" y="1591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112370</xdr:rowOff>
    </xdr:from>
    <xdr:to>
      <xdr:col>1</xdr:col>
      <xdr:colOff>485775</xdr:colOff>
      <xdr:row>96</xdr:row>
      <xdr:rowOff>42520</xdr:rowOff>
    </xdr:to>
    <xdr:sp macro="" textlink="">
      <xdr:nvSpPr>
        <xdr:cNvPr id="261" name="円/楕円 260"/>
        <xdr:cNvSpPr/>
      </xdr:nvSpPr>
      <xdr:spPr>
        <a:xfrm>
          <a:off x="1079500" y="164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59047</xdr:rowOff>
    </xdr:from>
    <xdr:ext cx="534377" cy="259045"/>
    <xdr:sp macro="" textlink="">
      <xdr:nvSpPr>
        <xdr:cNvPr id="262" name="テキスト ボックス 261"/>
        <xdr:cNvSpPr txBox="1"/>
      </xdr:nvSpPr>
      <xdr:spPr>
        <a:xfrm>
          <a:off x="863111" y="161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108839</xdr:rowOff>
    </xdr:from>
    <xdr:to>
      <xdr:col>15</xdr:col>
      <xdr:colOff>180975</xdr:colOff>
      <xdr:row>34</xdr:row>
      <xdr:rowOff>163533</xdr:rowOff>
    </xdr:to>
    <xdr:cxnSp macro="">
      <xdr:nvCxnSpPr>
        <xdr:cNvPr id="293" name="直線コネクタ 292"/>
        <xdr:cNvCxnSpPr/>
      </xdr:nvCxnSpPr>
      <xdr:spPr>
        <a:xfrm flipV="1">
          <a:off x="9639300" y="5938139"/>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163533</xdr:rowOff>
    </xdr:from>
    <xdr:to>
      <xdr:col>14</xdr:col>
      <xdr:colOff>28575</xdr:colOff>
      <xdr:row>35</xdr:row>
      <xdr:rowOff>44233</xdr:rowOff>
    </xdr:to>
    <xdr:cxnSp macro="">
      <xdr:nvCxnSpPr>
        <xdr:cNvPr id="296" name="直線コネクタ 295"/>
        <xdr:cNvCxnSpPr/>
      </xdr:nvCxnSpPr>
      <xdr:spPr>
        <a:xfrm flipV="1">
          <a:off x="8750300" y="5992833"/>
          <a:ext cx="889000" cy="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26484</xdr:rowOff>
    </xdr:from>
    <xdr:to>
      <xdr:col>12</xdr:col>
      <xdr:colOff>511175</xdr:colOff>
      <xdr:row>35</xdr:row>
      <xdr:rowOff>44233</xdr:rowOff>
    </xdr:to>
    <xdr:cxnSp macro="">
      <xdr:nvCxnSpPr>
        <xdr:cNvPr id="299" name="直線コネクタ 298"/>
        <xdr:cNvCxnSpPr/>
      </xdr:nvCxnSpPr>
      <xdr:spPr>
        <a:xfrm>
          <a:off x="7861300" y="6027234"/>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26484</xdr:rowOff>
    </xdr:from>
    <xdr:to>
      <xdr:col>11</xdr:col>
      <xdr:colOff>307975</xdr:colOff>
      <xdr:row>35</xdr:row>
      <xdr:rowOff>49704</xdr:rowOff>
    </xdr:to>
    <xdr:cxnSp macro="">
      <xdr:nvCxnSpPr>
        <xdr:cNvPr id="302" name="直線コネクタ 301"/>
        <xdr:cNvCxnSpPr/>
      </xdr:nvCxnSpPr>
      <xdr:spPr>
        <a:xfrm flipV="1">
          <a:off x="6972300" y="6027234"/>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58039</xdr:rowOff>
    </xdr:from>
    <xdr:to>
      <xdr:col>15</xdr:col>
      <xdr:colOff>231775</xdr:colOff>
      <xdr:row>34</xdr:row>
      <xdr:rowOff>159639</xdr:rowOff>
    </xdr:to>
    <xdr:sp macro="" textlink="">
      <xdr:nvSpPr>
        <xdr:cNvPr id="312" name="円/楕円 311"/>
        <xdr:cNvSpPr/>
      </xdr:nvSpPr>
      <xdr:spPr>
        <a:xfrm>
          <a:off x="104267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80916</xdr:rowOff>
    </xdr:from>
    <xdr:ext cx="599010" cy="259045"/>
    <xdr:sp macro="" textlink="">
      <xdr:nvSpPr>
        <xdr:cNvPr id="313" name="補助費等該当値テキスト"/>
        <xdr:cNvSpPr txBox="1"/>
      </xdr:nvSpPr>
      <xdr:spPr>
        <a:xfrm>
          <a:off x="10528300" y="573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259,450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112733</xdr:rowOff>
    </xdr:from>
    <xdr:to>
      <xdr:col>14</xdr:col>
      <xdr:colOff>79375</xdr:colOff>
      <xdr:row>35</xdr:row>
      <xdr:rowOff>42883</xdr:rowOff>
    </xdr:to>
    <xdr:sp macro="" textlink="">
      <xdr:nvSpPr>
        <xdr:cNvPr id="314" name="円/楕円 313"/>
        <xdr:cNvSpPr/>
      </xdr:nvSpPr>
      <xdr:spPr>
        <a:xfrm>
          <a:off x="9588500" y="59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59410</xdr:rowOff>
    </xdr:from>
    <xdr:ext cx="599010" cy="259045"/>
    <xdr:sp macro="" textlink="">
      <xdr:nvSpPr>
        <xdr:cNvPr id="315" name="テキスト ボックス 314"/>
        <xdr:cNvSpPr txBox="1"/>
      </xdr:nvSpPr>
      <xdr:spPr>
        <a:xfrm>
          <a:off x="9339794" y="57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164883</xdr:rowOff>
    </xdr:from>
    <xdr:to>
      <xdr:col>12</xdr:col>
      <xdr:colOff>561975</xdr:colOff>
      <xdr:row>35</xdr:row>
      <xdr:rowOff>95033</xdr:rowOff>
    </xdr:to>
    <xdr:sp macro="" textlink="">
      <xdr:nvSpPr>
        <xdr:cNvPr id="316" name="円/楕円 315"/>
        <xdr:cNvSpPr/>
      </xdr:nvSpPr>
      <xdr:spPr>
        <a:xfrm>
          <a:off x="8699500" y="59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111560</xdr:rowOff>
    </xdr:from>
    <xdr:ext cx="599010" cy="259045"/>
    <xdr:sp macro="" textlink="">
      <xdr:nvSpPr>
        <xdr:cNvPr id="317" name="テキスト ボックス 316"/>
        <xdr:cNvSpPr txBox="1"/>
      </xdr:nvSpPr>
      <xdr:spPr>
        <a:xfrm>
          <a:off x="8450794" y="57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147134</xdr:rowOff>
    </xdr:from>
    <xdr:to>
      <xdr:col>11</xdr:col>
      <xdr:colOff>358775</xdr:colOff>
      <xdr:row>35</xdr:row>
      <xdr:rowOff>77284</xdr:rowOff>
    </xdr:to>
    <xdr:sp macro="" textlink="">
      <xdr:nvSpPr>
        <xdr:cNvPr id="318" name="円/楕円 317"/>
        <xdr:cNvSpPr/>
      </xdr:nvSpPr>
      <xdr:spPr>
        <a:xfrm>
          <a:off x="7810500" y="59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93811</xdr:rowOff>
    </xdr:from>
    <xdr:ext cx="599010" cy="259045"/>
    <xdr:sp macro="" textlink="">
      <xdr:nvSpPr>
        <xdr:cNvPr id="319" name="テキスト ボックス 318"/>
        <xdr:cNvSpPr txBox="1"/>
      </xdr:nvSpPr>
      <xdr:spPr>
        <a:xfrm>
          <a:off x="7561794" y="57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232,168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170354</xdr:rowOff>
    </xdr:from>
    <xdr:to>
      <xdr:col>10</xdr:col>
      <xdr:colOff>155575</xdr:colOff>
      <xdr:row>35</xdr:row>
      <xdr:rowOff>100504</xdr:rowOff>
    </xdr:to>
    <xdr:sp macro="" textlink="">
      <xdr:nvSpPr>
        <xdr:cNvPr id="320" name="円/楕円 319"/>
        <xdr:cNvSpPr/>
      </xdr:nvSpPr>
      <xdr:spPr>
        <a:xfrm>
          <a:off x="6921500" y="59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117031</xdr:rowOff>
    </xdr:from>
    <xdr:ext cx="599010" cy="259045"/>
    <xdr:sp macro="" textlink="">
      <xdr:nvSpPr>
        <xdr:cNvPr id="321" name="テキスト ボックス 320"/>
        <xdr:cNvSpPr txBox="1"/>
      </xdr:nvSpPr>
      <xdr:spPr>
        <a:xfrm>
          <a:off x="6672794" y="57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155121</xdr:rowOff>
    </xdr:from>
    <xdr:to>
      <xdr:col>15</xdr:col>
      <xdr:colOff>180975</xdr:colOff>
      <xdr:row>54</xdr:row>
      <xdr:rowOff>25142</xdr:rowOff>
    </xdr:to>
    <xdr:cxnSp macro="">
      <xdr:nvCxnSpPr>
        <xdr:cNvPr id="352" name="直線コネクタ 351"/>
        <xdr:cNvCxnSpPr/>
      </xdr:nvCxnSpPr>
      <xdr:spPr>
        <a:xfrm flipV="1">
          <a:off x="9639300" y="8556171"/>
          <a:ext cx="838200" cy="7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25142</xdr:rowOff>
    </xdr:from>
    <xdr:to>
      <xdr:col>14</xdr:col>
      <xdr:colOff>28575</xdr:colOff>
      <xdr:row>55</xdr:row>
      <xdr:rowOff>149974</xdr:rowOff>
    </xdr:to>
    <xdr:cxnSp macro="">
      <xdr:nvCxnSpPr>
        <xdr:cNvPr id="355" name="直線コネクタ 354"/>
        <xdr:cNvCxnSpPr/>
      </xdr:nvCxnSpPr>
      <xdr:spPr>
        <a:xfrm flipV="1">
          <a:off x="8750300" y="9283442"/>
          <a:ext cx="889000" cy="29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149974</xdr:rowOff>
    </xdr:from>
    <xdr:to>
      <xdr:col>12</xdr:col>
      <xdr:colOff>511175</xdr:colOff>
      <xdr:row>55</xdr:row>
      <xdr:rowOff>153409</xdr:rowOff>
    </xdr:to>
    <xdr:cxnSp macro="">
      <xdr:nvCxnSpPr>
        <xdr:cNvPr id="358" name="直線コネクタ 357"/>
        <xdr:cNvCxnSpPr/>
      </xdr:nvCxnSpPr>
      <xdr:spPr>
        <a:xfrm flipV="1">
          <a:off x="7861300" y="9579724"/>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90143</xdr:rowOff>
    </xdr:from>
    <xdr:to>
      <xdr:col>11</xdr:col>
      <xdr:colOff>307975</xdr:colOff>
      <xdr:row>55</xdr:row>
      <xdr:rowOff>153409</xdr:rowOff>
    </xdr:to>
    <xdr:cxnSp macro="">
      <xdr:nvCxnSpPr>
        <xdr:cNvPr id="361" name="直線コネクタ 360"/>
        <xdr:cNvCxnSpPr/>
      </xdr:nvCxnSpPr>
      <xdr:spPr>
        <a:xfrm>
          <a:off x="6972300" y="9348443"/>
          <a:ext cx="889000" cy="2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104321</xdr:rowOff>
    </xdr:from>
    <xdr:to>
      <xdr:col>15</xdr:col>
      <xdr:colOff>231775</xdr:colOff>
      <xdr:row>50</xdr:row>
      <xdr:rowOff>34471</xdr:rowOff>
    </xdr:to>
    <xdr:sp macro="" textlink="">
      <xdr:nvSpPr>
        <xdr:cNvPr id="371" name="円/楕円 370"/>
        <xdr:cNvSpPr/>
      </xdr:nvSpPr>
      <xdr:spPr>
        <a:xfrm>
          <a:off x="10426700" y="85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57348</xdr:rowOff>
    </xdr:from>
    <xdr:ext cx="599010" cy="259045"/>
    <xdr:sp macro="" textlink="">
      <xdr:nvSpPr>
        <xdr:cNvPr id="372" name="普通建設事業費該当値テキスト"/>
        <xdr:cNvSpPr txBox="1"/>
      </xdr:nvSpPr>
      <xdr:spPr>
        <a:xfrm>
          <a:off x="10528300" y="845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507,778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145792</xdr:rowOff>
    </xdr:from>
    <xdr:to>
      <xdr:col>14</xdr:col>
      <xdr:colOff>79375</xdr:colOff>
      <xdr:row>54</xdr:row>
      <xdr:rowOff>75942</xdr:rowOff>
    </xdr:to>
    <xdr:sp macro="" textlink="">
      <xdr:nvSpPr>
        <xdr:cNvPr id="373" name="円/楕円 372"/>
        <xdr:cNvSpPr/>
      </xdr:nvSpPr>
      <xdr:spPr>
        <a:xfrm>
          <a:off x="9588500" y="92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92469</xdr:rowOff>
    </xdr:from>
    <xdr:ext cx="599010" cy="259045"/>
    <xdr:sp macro="" textlink="">
      <xdr:nvSpPr>
        <xdr:cNvPr id="374" name="テキスト ボックス 373"/>
        <xdr:cNvSpPr txBox="1"/>
      </xdr:nvSpPr>
      <xdr:spPr>
        <a:xfrm>
          <a:off x="9339794" y="900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99174</xdr:rowOff>
    </xdr:from>
    <xdr:to>
      <xdr:col>12</xdr:col>
      <xdr:colOff>561975</xdr:colOff>
      <xdr:row>56</xdr:row>
      <xdr:rowOff>29324</xdr:rowOff>
    </xdr:to>
    <xdr:sp macro="" textlink="">
      <xdr:nvSpPr>
        <xdr:cNvPr id="375" name="円/楕円 374"/>
        <xdr:cNvSpPr/>
      </xdr:nvSpPr>
      <xdr:spPr>
        <a:xfrm>
          <a:off x="8699500" y="95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45851</xdr:rowOff>
    </xdr:from>
    <xdr:ext cx="599010" cy="259045"/>
    <xdr:sp macro="" textlink="">
      <xdr:nvSpPr>
        <xdr:cNvPr id="376" name="テキスト ボックス 375"/>
        <xdr:cNvSpPr txBox="1"/>
      </xdr:nvSpPr>
      <xdr:spPr>
        <a:xfrm>
          <a:off x="8450794" y="93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102609</xdr:rowOff>
    </xdr:from>
    <xdr:to>
      <xdr:col>11</xdr:col>
      <xdr:colOff>358775</xdr:colOff>
      <xdr:row>56</xdr:row>
      <xdr:rowOff>32759</xdr:rowOff>
    </xdr:to>
    <xdr:sp macro="" textlink="">
      <xdr:nvSpPr>
        <xdr:cNvPr id="377" name="円/楕円 376"/>
        <xdr:cNvSpPr/>
      </xdr:nvSpPr>
      <xdr:spPr>
        <a:xfrm>
          <a:off x="7810500" y="95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49286</xdr:rowOff>
    </xdr:from>
    <xdr:ext cx="599010" cy="259045"/>
    <xdr:sp macro="" textlink="">
      <xdr:nvSpPr>
        <xdr:cNvPr id="378" name="テキスト ボックス 377"/>
        <xdr:cNvSpPr txBox="1"/>
      </xdr:nvSpPr>
      <xdr:spPr>
        <a:xfrm>
          <a:off x="7561794" y="93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193,302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39343</xdr:rowOff>
    </xdr:from>
    <xdr:to>
      <xdr:col>10</xdr:col>
      <xdr:colOff>155575</xdr:colOff>
      <xdr:row>54</xdr:row>
      <xdr:rowOff>140943</xdr:rowOff>
    </xdr:to>
    <xdr:sp macro="" textlink="">
      <xdr:nvSpPr>
        <xdr:cNvPr id="379" name="円/楕円 378"/>
        <xdr:cNvSpPr/>
      </xdr:nvSpPr>
      <xdr:spPr>
        <a:xfrm>
          <a:off x="6921500" y="92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157470</xdr:rowOff>
    </xdr:from>
    <xdr:ext cx="599010" cy="259045"/>
    <xdr:sp macro="" textlink="">
      <xdr:nvSpPr>
        <xdr:cNvPr id="380" name="テキスト ボックス 379"/>
        <xdr:cNvSpPr txBox="1"/>
      </xdr:nvSpPr>
      <xdr:spPr>
        <a:xfrm>
          <a:off x="6672794" y="907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8224</xdr:rowOff>
    </xdr:from>
    <xdr:to>
      <xdr:col>15</xdr:col>
      <xdr:colOff>180975</xdr:colOff>
      <xdr:row>73</xdr:row>
      <xdr:rowOff>55511</xdr:rowOff>
    </xdr:to>
    <xdr:cxnSp macro="">
      <xdr:nvCxnSpPr>
        <xdr:cNvPr id="409" name="直線コネクタ 408"/>
        <xdr:cNvCxnSpPr/>
      </xdr:nvCxnSpPr>
      <xdr:spPr>
        <a:xfrm>
          <a:off x="9639300" y="12524074"/>
          <a:ext cx="8382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4711</xdr:rowOff>
    </xdr:from>
    <xdr:to>
      <xdr:col>15</xdr:col>
      <xdr:colOff>231775</xdr:colOff>
      <xdr:row>73</xdr:row>
      <xdr:rowOff>106311</xdr:rowOff>
    </xdr:to>
    <xdr:sp macro="" textlink="">
      <xdr:nvSpPr>
        <xdr:cNvPr id="419" name="円/楕円 418"/>
        <xdr:cNvSpPr/>
      </xdr:nvSpPr>
      <xdr:spPr>
        <a:xfrm>
          <a:off x="10426700" y="12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27588</xdr:rowOff>
    </xdr:from>
    <xdr:ext cx="599010" cy="259045"/>
    <xdr:sp macro="" textlink="">
      <xdr:nvSpPr>
        <xdr:cNvPr id="420" name="普通建設事業費 （ うち新規整備　）該当値テキスト"/>
        <xdr:cNvSpPr txBox="1"/>
      </xdr:nvSpPr>
      <xdr:spPr>
        <a:xfrm>
          <a:off x="10528300" y="1237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267,097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128874</xdr:rowOff>
    </xdr:from>
    <xdr:to>
      <xdr:col>14</xdr:col>
      <xdr:colOff>79375</xdr:colOff>
      <xdr:row>73</xdr:row>
      <xdr:rowOff>59024</xdr:rowOff>
    </xdr:to>
    <xdr:sp macro="" textlink="">
      <xdr:nvSpPr>
        <xdr:cNvPr id="421" name="円/楕円 420"/>
        <xdr:cNvSpPr/>
      </xdr:nvSpPr>
      <xdr:spPr>
        <a:xfrm>
          <a:off x="9588500" y="124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75551</xdr:rowOff>
    </xdr:from>
    <xdr:ext cx="599010" cy="259045"/>
    <xdr:sp macro="" textlink="">
      <xdr:nvSpPr>
        <xdr:cNvPr id="422" name="テキスト ボックス 421"/>
        <xdr:cNvSpPr txBox="1"/>
      </xdr:nvSpPr>
      <xdr:spPr>
        <a:xfrm>
          <a:off x="9339794" y="1224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119594</xdr:rowOff>
    </xdr:from>
    <xdr:to>
      <xdr:col>15</xdr:col>
      <xdr:colOff>180975</xdr:colOff>
      <xdr:row>99</xdr:row>
      <xdr:rowOff>44450</xdr:rowOff>
    </xdr:to>
    <xdr:cxnSp macro="">
      <xdr:nvCxnSpPr>
        <xdr:cNvPr id="451" name="直線コネクタ 450"/>
        <xdr:cNvCxnSpPr/>
      </xdr:nvCxnSpPr>
      <xdr:spPr>
        <a:xfrm flipV="1">
          <a:off x="9639300" y="16921694"/>
          <a:ext cx="838200" cy="9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68794</xdr:rowOff>
    </xdr:from>
    <xdr:to>
      <xdr:col>15</xdr:col>
      <xdr:colOff>231775</xdr:colOff>
      <xdr:row>98</xdr:row>
      <xdr:rowOff>170394</xdr:rowOff>
    </xdr:to>
    <xdr:sp macro="" textlink="">
      <xdr:nvSpPr>
        <xdr:cNvPr id="461" name="円/楕円 460"/>
        <xdr:cNvSpPr/>
      </xdr:nvSpPr>
      <xdr:spPr>
        <a:xfrm>
          <a:off x="10426700" y="168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155171</xdr:rowOff>
    </xdr:from>
    <xdr:ext cx="534377" cy="259045"/>
    <xdr:sp macro="" textlink="">
      <xdr:nvSpPr>
        <xdr:cNvPr id="462" name="普通建設事業費 （ うち更新整備　）該当値テキスト"/>
        <xdr:cNvSpPr txBox="1"/>
      </xdr:nvSpPr>
      <xdr:spPr>
        <a:xfrm>
          <a:off x="10528300" y="167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3" name="円/楕円 462"/>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4" name="テキスト ボックス 463"/>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29405</xdr:rowOff>
    </xdr:from>
    <xdr:to>
      <xdr:col>23</xdr:col>
      <xdr:colOff>517525</xdr:colOff>
      <xdr:row>38</xdr:row>
      <xdr:rowOff>107500</xdr:rowOff>
    </xdr:to>
    <xdr:cxnSp macro="">
      <xdr:nvCxnSpPr>
        <xdr:cNvPr id="491" name="直線コネクタ 490"/>
        <xdr:cNvCxnSpPr/>
      </xdr:nvCxnSpPr>
      <xdr:spPr>
        <a:xfrm>
          <a:off x="15481300" y="6544505"/>
          <a:ext cx="838200" cy="7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102214</xdr:rowOff>
    </xdr:from>
    <xdr:to>
      <xdr:col>22</xdr:col>
      <xdr:colOff>365125</xdr:colOff>
      <xdr:row>38</xdr:row>
      <xdr:rowOff>29405</xdr:rowOff>
    </xdr:to>
    <xdr:cxnSp macro="">
      <xdr:nvCxnSpPr>
        <xdr:cNvPr id="494" name="直線コネクタ 493"/>
        <xdr:cNvCxnSpPr/>
      </xdr:nvCxnSpPr>
      <xdr:spPr>
        <a:xfrm>
          <a:off x="14592300" y="6445864"/>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102214</xdr:rowOff>
    </xdr:from>
    <xdr:to>
      <xdr:col>21</xdr:col>
      <xdr:colOff>161925</xdr:colOff>
      <xdr:row>37</xdr:row>
      <xdr:rowOff>156886</xdr:rowOff>
    </xdr:to>
    <xdr:cxnSp macro="">
      <xdr:nvCxnSpPr>
        <xdr:cNvPr id="497" name="直線コネクタ 496"/>
        <xdr:cNvCxnSpPr/>
      </xdr:nvCxnSpPr>
      <xdr:spPr>
        <a:xfrm flipV="1">
          <a:off x="13703300" y="6445864"/>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156886</xdr:rowOff>
    </xdr:from>
    <xdr:to>
      <xdr:col>19</xdr:col>
      <xdr:colOff>644525</xdr:colOff>
      <xdr:row>37</xdr:row>
      <xdr:rowOff>165660</xdr:rowOff>
    </xdr:to>
    <xdr:cxnSp macro="">
      <xdr:nvCxnSpPr>
        <xdr:cNvPr id="500" name="直線コネクタ 499"/>
        <xdr:cNvCxnSpPr/>
      </xdr:nvCxnSpPr>
      <xdr:spPr>
        <a:xfrm flipV="1">
          <a:off x="12814300" y="6500536"/>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56700</xdr:rowOff>
    </xdr:from>
    <xdr:to>
      <xdr:col>23</xdr:col>
      <xdr:colOff>568325</xdr:colOff>
      <xdr:row>38</xdr:row>
      <xdr:rowOff>158300</xdr:rowOff>
    </xdr:to>
    <xdr:sp macro="" textlink="">
      <xdr:nvSpPr>
        <xdr:cNvPr id="510" name="円/楕円 509"/>
        <xdr:cNvSpPr/>
      </xdr:nvSpPr>
      <xdr:spPr>
        <a:xfrm>
          <a:off x="162687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469744" cy="259045"/>
    <xdr:sp macro="" textlink="">
      <xdr:nvSpPr>
        <xdr:cNvPr id="511" name="災害復旧事業費該当値テキスト"/>
        <xdr:cNvSpPr txBox="1"/>
      </xdr:nvSpPr>
      <xdr:spPr>
        <a:xfrm>
          <a:off x="16370300" y="65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150055</xdr:rowOff>
    </xdr:from>
    <xdr:to>
      <xdr:col>22</xdr:col>
      <xdr:colOff>415925</xdr:colOff>
      <xdr:row>38</xdr:row>
      <xdr:rowOff>80205</xdr:rowOff>
    </xdr:to>
    <xdr:sp macro="" textlink="">
      <xdr:nvSpPr>
        <xdr:cNvPr id="512" name="円/楕円 511"/>
        <xdr:cNvSpPr/>
      </xdr:nvSpPr>
      <xdr:spPr>
        <a:xfrm>
          <a:off x="15430500" y="64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96732</xdr:rowOff>
    </xdr:from>
    <xdr:ext cx="534377" cy="259045"/>
    <xdr:sp macro="" textlink="">
      <xdr:nvSpPr>
        <xdr:cNvPr id="513" name="テキスト ボックス 512"/>
        <xdr:cNvSpPr txBox="1"/>
      </xdr:nvSpPr>
      <xdr:spPr>
        <a:xfrm>
          <a:off x="15214111" y="62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51414</xdr:rowOff>
    </xdr:from>
    <xdr:to>
      <xdr:col>21</xdr:col>
      <xdr:colOff>212725</xdr:colOff>
      <xdr:row>37</xdr:row>
      <xdr:rowOff>153014</xdr:rowOff>
    </xdr:to>
    <xdr:sp macro="" textlink="">
      <xdr:nvSpPr>
        <xdr:cNvPr id="514" name="円/楕円 513"/>
        <xdr:cNvSpPr/>
      </xdr:nvSpPr>
      <xdr:spPr>
        <a:xfrm>
          <a:off x="14541500" y="63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169541</xdr:rowOff>
    </xdr:from>
    <xdr:ext cx="534377" cy="259045"/>
    <xdr:sp macro="" textlink="">
      <xdr:nvSpPr>
        <xdr:cNvPr id="515" name="テキスト ボックス 514"/>
        <xdr:cNvSpPr txBox="1"/>
      </xdr:nvSpPr>
      <xdr:spPr>
        <a:xfrm>
          <a:off x="14325111" y="617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106086</xdr:rowOff>
    </xdr:from>
    <xdr:to>
      <xdr:col>20</xdr:col>
      <xdr:colOff>9525</xdr:colOff>
      <xdr:row>38</xdr:row>
      <xdr:rowOff>36237</xdr:rowOff>
    </xdr:to>
    <xdr:sp macro="" textlink="">
      <xdr:nvSpPr>
        <xdr:cNvPr id="516" name="円/楕円 515"/>
        <xdr:cNvSpPr/>
      </xdr:nvSpPr>
      <xdr:spPr>
        <a:xfrm>
          <a:off x="13652500" y="64497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52763</xdr:rowOff>
    </xdr:from>
    <xdr:ext cx="534377" cy="259045"/>
    <xdr:sp macro="" textlink="">
      <xdr:nvSpPr>
        <xdr:cNvPr id="517" name="テキスト ボックス 516"/>
        <xdr:cNvSpPr txBox="1"/>
      </xdr:nvSpPr>
      <xdr:spPr>
        <a:xfrm>
          <a:off x="13436111" y="62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114860</xdr:rowOff>
    </xdr:from>
    <xdr:to>
      <xdr:col>18</xdr:col>
      <xdr:colOff>492125</xdr:colOff>
      <xdr:row>38</xdr:row>
      <xdr:rowOff>45010</xdr:rowOff>
    </xdr:to>
    <xdr:sp macro="" textlink="">
      <xdr:nvSpPr>
        <xdr:cNvPr id="518" name="円/楕円 517"/>
        <xdr:cNvSpPr/>
      </xdr:nvSpPr>
      <xdr:spPr>
        <a:xfrm>
          <a:off x="12763500" y="64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61537</xdr:rowOff>
    </xdr:from>
    <xdr:ext cx="534377" cy="259045"/>
    <xdr:sp macro="" textlink="">
      <xdr:nvSpPr>
        <xdr:cNvPr id="519" name="テキスト ボックス 518"/>
        <xdr:cNvSpPr txBox="1"/>
      </xdr:nvSpPr>
      <xdr:spPr>
        <a:xfrm>
          <a:off x="12547111" y="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95905</xdr:rowOff>
    </xdr:from>
    <xdr:to>
      <xdr:col>23</xdr:col>
      <xdr:colOff>517525</xdr:colOff>
      <xdr:row>71</xdr:row>
      <xdr:rowOff>63453</xdr:rowOff>
    </xdr:to>
    <xdr:cxnSp macro="">
      <xdr:nvCxnSpPr>
        <xdr:cNvPr id="601" name="直線コネクタ 600"/>
        <xdr:cNvCxnSpPr/>
      </xdr:nvCxnSpPr>
      <xdr:spPr>
        <a:xfrm>
          <a:off x="15481300" y="12097405"/>
          <a:ext cx="838200" cy="13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95905</xdr:rowOff>
    </xdr:from>
    <xdr:to>
      <xdr:col>22</xdr:col>
      <xdr:colOff>365125</xdr:colOff>
      <xdr:row>71</xdr:row>
      <xdr:rowOff>4981</xdr:rowOff>
    </xdr:to>
    <xdr:cxnSp macro="">
      <xdr:nvCxnSpPr>
        <xdr:cNvPr id="604" name="直線コネクタ 603"/>
        <xdr:cNvCxnSpPr/>
      </xdr:nvCxnSpPr>
      <xdr:spPr>
        <a:xfrm flipV="1">
          <a:off x="14592300" y="12097405"/>
          <a:ext cx="889000" cy="8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143033</xdr:rowOff>
    </xdr:from>
    <xdr:to>
      <xdr:col>21</xdr:col>
      <xdr:colOff>161925</xdr:colOff>
      <xdr:row>71</xdr:row>
      <xdr:rowOff>4981</xdr:rowOff>
    </xdr:to>
    <xdr:cxnSp macro="">
      <xdr:nvCxnSpPr>
        <xdr:cNvPr id="607" name="直線コネクタ 606"/>
        <xdr:cNvCxnSpPr/>
      </xdr:nvCxnSpPr>
      <xdr:spPr>
        <a:xfrm>
          <a:off x="13703300" y="12144533"/>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15236</xdr:rowOff>
    </xdr:from>
    <xdr:to>
      <xdr:col>19</xdr:col>
      <xdr:colOff>644525</xdr:colOff>
      <xdr:row>70</xdr:row>
      <xdr:rowOff>143033</xdr:rowOff>
    </xdr:to>
    <xdr:cxnSp macro="">
      <xdr:nvCxnSpPr>
        <xdr:cNvPr id="610" name="直線コネクタ 609"/>
        <xdr:cNvCxnSpPr/>
      </xdr:nvCxnSpPr>
      <xdr:spPr>
        <a:xfrm>
          <a:off x="12814300" y="12016736"/>
          <a:ext cx="889000" cy="1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12653</xdr:rowOff>
    </xdr:from>
    <xdr:to>
      <xdr:col>23</xdr:col>
      <xdr:colOff>568325</xdr:colOff>
      <xdr:row>71</xdr:row>
      <xdr:rowOff>114253</xdr:rowOff>
    </xdr:to>
    <xdr:sp macro="" textlink="">
      <xdr:nvSpPr>
        <xdr:cNvPr id="620" name="円/楕円 619"/>
        <xdr:cNvSpPr/>
      </xdr:nvSpPr>
      <xdr:spPr>
        <a:xfrm>
          <a:off x="16268700" y="121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137130</xdr:rowOff>
    </xdr:from>
    <xdr:ext cx="599010" cy="259045"/>
    <xdr:sp macro="" textlink="">
      <xdr:nvSpPr>
        <xdr:cNvPr id="621" name="公債費該当値テキスト"/>
        <xdr:cNvSpPr txBox="1"/>
      </xdr:nvSpPr>
      <xdr:spPr>
        <a:xfrm>
          <a:off x="16370300" y="121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279,177</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45105</xdr:rowOff>
    </xdr:from>
    <xdr:to>
      <xdr:col>22</xdr:col>
      <xdr:colOff>415925</xdr:colOff>
      <xdr:row>70</xdr:row>
      <xdr:rowOff>146705</xdr:rowOff>
    </xdr:to>
    <xdr:sp macro="" textlink="">
      <xdr:nvSpPr>
        <xdr:cNvPr id="622" name="円/楕円 621"/>
        <xdr:cNvSpPr/>
      </xdr:nvSpPr>
      <xdr:spPr>
        <a:xfrm>
          <a:off x="15430500" y="120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163232</xdr:rowOff>
    </xdr:from>
    <xdr:ext cx="599010" cy="259045"/>
    <xdr:sp macro="" textlink="">
      <xdr:nvSpPr>
        <xdr:cNvPr id="623" name="テキスト ボックス 622"/>
        <xdr:cNvSpPr txBox="1"/>
      </xdr:nvSpPr>
      <xdr:spPr>
        <a:xfrm>
          <a:off x="15181794" y="118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125631</xdr:rowOff>
    </xdr:from>
    <xdr:to>
      <xdr:col>21</xdr:col>
      <xdr:colOff>212725</xdr:colOff>
      <xdr:row>71</xdr:row>
      <xdr:rowOff>55781</xdr:rowOff>
    </xdr:to>
    <xdr:sp macro="" textlink="">
      <xdr:nvSpPr>
        <xdr:cNvPr id="624" name="円/楕円 623"/>
        <xdr:cNvSpPr/>
      </xdr:nvSpPr>
      <xdr:spPr>
        <a:xfrm>
          <a:off x="14541500" y="121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72308</xdr:rowOff>
    </xdr:from>
    <xdr:ext cx="599010" cy="259045"/>
    <xdr:sp macro="" textlink="">
      <xdr:nvSpPr>
        <xdr:cNvPr id="625" name="テキスト ボックス 624"/>
        <xdr:cNvSpPr txBox="1"/>
      </xdr:nvSpPr>
      <xdr:spPr>
        <a:xfrm>
          <a:off x="14292794" y="1190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92233</xdr:rowOff>
    </xdr:from>
    <xdr:to>
      <xdr:col>20</xdr:col>
      <xdr:colOff>9525</xdr:colOff>
      <xdr:row>71</xdr:row>
      <xdr:rowOff>22383</xdr:rowOff>
    </xdr:to>
    <xdr:sp macro="" textlink="">
      <xdr:nvSpPr>
        <xdr:cNvPr id="626" name="円/楕円 625"/>
        <xdr:cNvSpPr/>
      </xdr:nvSpPr>
      <xdr:spPr>
        <a:xfrm>
          <a:off x="13652500" y="120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38910</xdr:rowOff>
    </xdr:from>
    <xdr:ext cx="599010" cy="259045"/>
    <xdr:sp macro="" textlink="">
      <xdr:nvSpPr>
        <xdr:cNvPr id="627" name="テキスト ボックス 626"/>
        <xdr:cNvSpPr txBox="1"/>
      </xdr:nvSpPr>
      <xdr:spPr>
        <a:xfrm>
          <a:off x="13403794" y="118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299,271</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135886</xdr:rowOff>
    </xdr:from>
    <xdr:to>
      <xdr:col>18</xdr:col>
      <xdr:colOff>492125</xdr:colOff>
      <xdr:row>70</xdr:row>
      <xdr:rowOff>66036</xdr:rowOff>
    </xdr:to>
    <xdr:sp macro="" textlink="">
      <xdr:nvSpPr>
        <xdr:cNvPr id="628" name="円/楕円 627"/>
        <xdr:cNvSpPr/>
      </xdr:nvSpPr>
      <xdr:spPr>
        <a:xfrm>
          <a:off x="12763500" y="119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82563</xdr:rowOff>
    </xdr:from>
    <xdr:ext cx="599010" cy="259045"/>
    <xdr:sp macro="" textlink="">
      <xdr:nvSpPr>
        <xdr:cNvPr id="629" name="テキスト ボックス 628"/>
        <xdr:cNvSpPr txBox="1"/>
      </xdr:nvSpPr>
      <xdr:spPr>
        <a:xfrm>
          <a:off x="12514794" y="1174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8175</xdr:rowOff>
    </xdr:from>
    <xdr:to>
      <xdr:col>23</xdr:col>
      <xdr:colOff>517525</xdr:colOff>
      <xdr:row>97</xdr:row>
      <xdr:rowOff>98671</xdr:rowOff>
    </xdr:to>
    <xdr:cxnSp macro="">
      <xdr:nvCxnSpPr>
        <xdr:cNvPr id="654" name="直線コネクタ 653"/>
        <xdr:cNvCxnSpPr/>
      </xdr:nvCxnSpPr>
      <xdr:spPr>
        <a:xfrm flipV="1">
          <a:off x="15481300" y="16638825"/>
          <a:ext cx="838200" cy="9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98671</xdr:rowOff>
    </xdr:from>
    <xdr:to>
      <xdr:col>22</xdr:col>
      <xdr:colOff>365125</xdr:colOff>
      <xdr:row>97</xdr:row>
      <xdr:rowOff>101060</xdr:rowOff>
    </xdr:to>
    <xdr:cxnSp macro="">
      <xdr:nvCxnSpPr>
        <xdr:cNvPr id="657" name="直線コネクタ 656"/>
        <xdr:cNvCxnSpPr/>
      </xdr:nvCxnSpPr>
      <xdr:spPr>
        <a:xfrm flipV="1">
          <a:off x="14592300" y="1672932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147186</xdr:rowOff>
    </xdr:from>
    <xdr:to>
      <xdr:col>21</xdr:col>
      <xdr:colOff>161925</xdr:colOff>
      <xdr:row>97</xdr:row>
      <xdr:rowOff>101060</xdr:rowOff>
    </xdr:to>
    <xdr:cxnSp macro="">
      <xdr:nvCxnSpPr>
        <xdr:cNvPr id="660" name="直線コネクタ 659"/>
        <xdr:cNvCxnSpPr/>
      </xdr:nvCxnSpPr>
      <xdr:spPr>
        <a:xfrm>
          <a:off x="13703300" y="16606386"/>
          <a:ext cx="8890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147186</xdr:rowOff>
    </xdr:from>
    <xdr:to>
      <xdr:col>19</xdr:col>
      <xdr:colOff>644525</xdr:colOff>
      <xdr:row>98</xdr:row>
      <xdr:rowOff>3084</xdr:rowOff>
    </xdr:to>
    <xdr:cxnSp macro="">
      <xdr:nvCxnSpPr>
        <xdr:cNvPr id="663" name="直線コネクタ 662"/>
        <xdr:cNvCxnSpPr/>
      </xdr:nvCxnSpPr>
      <xdr:spPr>
        <a:xfrm flipV="1">
          <a:off x="12814300" y="16606386"/>
          <a:ext cx="889000" cy="19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128825</xdr:rowOff>
    </xdr:from>
    <xdr:to>
      <xdr:col>23</xdr:col>
      <xdr:colOff>568325</xdr:colOff>
      <xdr:row>97</xdr:row>
      <xdr:rowOff>58975</xdr:rowOff>
    </xdr:to>
    <xdr:sp macro="" textlink="">
      <xdr:nvSpPr>
        <xdr:cNvPr id="673" name="円/楕円 672"/>
        <xdr:cNvSpPr/>
      </xdr:nvSpPr>
      <xdr:spPr>
        <a:xfrm>
          <a:off x="16268700" y="165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107252</xdr:rowOff>
    </xdr:from>
    <xdr:ext cx="534377" cy="259045"/>
    <xdr:sp macro="" textlink="">
      <xdr:nvSpPr>
        <xdr:cNvPr id="674" name="積立金該当値テキスト"/>
        <xdr:cNvSpPr txBox="1"/>
      </xdr:nvSpPr>
      <xdr:spPr>
        <a:xfrm>
          <a:off x="16370300" y="1656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47871</xdr:rowOff>
    </xdr:from>
    <xdr:to>
      <xdr:col>22</xdr:col>
      <xdr:colOff>415925</xdr:colOff>
      <xdr:row>97</xdr:row>
      <xdr:rowOff>149471</xdr:rowOff>
    </xdr:to>
    <xdr:sp macro="" textlink="">
      <xdr:nvSpPr>
        <xdr:cNvPr id="675" name="円/楕円 674"/>
        <xdr:cNvSpPr/>
      </xdr:nvSpPr>
      <xdr:spPr>
        <a:xfrm>
          <a:off x="15430500" y="166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140598</xdr:rowOff>
    </xdr:from>
    <xdr:ext cx="534377" cy="259045"/>
    <xdr:sp macro="" textlink="">
      <xdr:nvSpPr>
        <xdr:cNvPr id="676" name="テキスト ボックス 675"/>
        <xdr:cNvSpPr txBox="1"/>
      </xdr:nvSpPr>
      <xdr:spPr>
        <a:xfrm>
          <a:off x="15214111" y="167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50260</xdr:rowOff>
    </xdr:from>
    <xdr:to>
      <xdr:col>21</xdr:col>
      <xdr:colOff>212725</xdr:colOff>
      <xdr:row>97</xdr:row>
      <xdr:rowOff>151860</xdr:rowOff>
    </xdr:to>
    <xdr:sp macro="" textlink="">
      <xdr:nvSpPr>
        <xdr:cNvPr id="677" name="円/楕円 676"/>
        <xdr:cNvSpPr/>
      </xdr:nvSpPr>
      <xdr:spPr>
        <a:xfrm>
          <a:off x="14541500" y="166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142987</xdr:rowOff>
    </xdr:from>
    <xdr:ext cx="534377" cy="259045"/>
    <xdr:sp macro="" textlink="">
      <xdr:nvSpPr>
        <xdr:cNvPr id="678" name="テキスト ボックス 677"/>
        <xdr:cNvSpPr txBox="1"/>
      </xdr:nvSpPr>
      <xdr:spPr>
        <a:xfrm>
          <a:off x="14325111" y="167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96386</xdr:rowOff>
    </xdr:from>
    <xdr:to>
      <xdr:col>20</xdr:col>
      <xdr:colOff>9525</xdr:colOff>
      <xdr:row>97</xdr:row>
      <xdr:rowOff>26536</xdr:rowOff>
    </xdr:to>
    <xdr:sp macro="" textlink="">
      <xdr:nvSpPr>
        <xdr:cNvPr id="679" name="円/楕円 678"/>
        <xdr:cNvSpPr/>
      </xdr:nvSpPr>
      <xdr:spPr>
        <a:xfrm>
          <a:off x="13652500" y="165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17663</xdr:rowOff>
    </xdr:from>
    <xdr:ext cx="534377" cy="259045"/>
    <xdr:sp macro="" textlink="">
      <xdr:nvSpPr>
        <xdr:cNvPr id="680" name="テキスト ボックス 679"/>
        <xdr:cNvSpPr txBox="1"/>
      </xdr:nvSpPr>
      <xdr:spPr>
        <a:xfrm>
          <a:off x="13436111" y="166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123734</xdr:rowOff>
    </xdr:from>
    <xdr:to>
      <xdr:col>18</xdr:col>
      <xdr:colOff>492125</xdr:colOff>
      <xdr:row>98</xdr:row>
      <xdr:rowOff>53884</xdr:rowOff>
    </xdr:to>
    <xdr:sp macro="" textlink="">
      <xdr:nvSpPr>
        <xdr:cNvPr id="681" name="円/楕円 680"/>
        <xdr:cNvSpPr/>
      </xdr:nvSpPr>
      <xdr:spPr>
        <a:xfrm>
          <a:off x="12763500" y="167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45011</xdr:rowOff>
    </xdr:from>
    <xdr:ext cx="469744" cy="259045"/>
    <xdr:sp macro="" textlink="">
      <xdr:nvSpPr>
        <xdr:cNvPr id="682" name="テキスト ボックス 681"/>
        <xdr:cNvSpPr txBox="1"/>
      </xdr:nvSpPr>
      <xdr:spPr>
        <a:xfrm>
          <a:off x="12579427" y="1684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126997</xdr:rowOff>
    </xdr:from>
    <xdr:to>
      <xdr:col>32</xdr:col>
      <xdr:colOff>187325</xdr:colOff>
      <xdr:row>38</xdr:row>
      <xdr:rowOff>24780</xdr:rowOff>
    </xdr:to>
    <xdr:cxnSp macro="">
      <xdr:nvCxnSpPr>
        <xdr:cNvPr id="713" name="直線コネクタ 712"/>
        <xdr:cNvCxnSpPr/>
      </xdr:nvCxnSpPr>
      <xdr:spPr>
        <a:xfrm flipV="1">
          <a:off x="21323300" y="6470647"/>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134181</xdr:rowOff>
    </xdr:from>
    <xdr:to>
      <xdr:col>31</xdr:col>
      <xdr:colOff>34925</xdr:colOff>
      <xdr:row>38</xdr:row>
      <xdr:rowOff>24780</xdr:rowOff>
    </xdr:to>
    <xdr:cxnSp macro="">
      <xdr:nvCxnSpPr>
        <xdr:cNvPr id="716" name="直線コネクタ 715"/>
        <xdr:cNvCxnSpPr/>
      </xdr:nvCxnSpPr>
      <xdr:spPr>
        <a:xfrm>
          <a:off x="20434300" y="64778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134181</xdr:rowOff>
    </xdr:from>
    <xdr:to>
      <xdr:col>29</xdr:col>
      <xdr:colOff>517525</xdr:colOff>
      <xdr:row>38</xdr:row>
      <xdr:rowOff>13643</xdr:rowOff>
    </xdr:to>
    <xdr:cxnSp macro="">
      <xdr:nvCxnSpPr>
        <xdr:cNvPr id="719" name="直線コネクタ 718"/>
        <xdr:cNvCxnSpPr/>
      </xdr:nvCxnSpPr>
      <xdr:spPr>
        <a:xfrm flipV="1">
          <a:off x="19545300" y="6477831"/>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13643</xdr:rowOff>
    </xdr:from>
    <xdr:to>
      <xdr:col>28</xdr:col>
      <xdr:colOff>314325</xdr:colOff>
      <xdr:row>38</xdr:row>
      <xdr:rowOff>30364</xdr:rowOff>
    </xdr:to>
    <xdr:cxnSp macro="">
      <xdr:nvCxnSpPr>
        <xdr:cNvPr id="722" name="直線コネクタ 721"/>
        <xdr:cNvCxnSpPr/>
      </xdr:nvCxnSpPr>
      <xdr:spPr>
        <a:xfrm flipV="1">
          <a:off x="18656300" y="6528743"/>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76197</xdr:rowOff>
    </xdr:from>
    <xdr:to>
      <xdr:col>32</xdr:col>
      <xdr:colOff>238125</xdr:colOff>
      <xdr:row>38</xdr:row>
      <xdr:rowOff>6347</xdr:rowOff>
    </xdr:to>
    <xdr:sp macro="" textlink="">
      <xdr:nvSpPr>
        <xdr:cNvPr id="732" name="円/楕円 731"/>
        <xdr:cNvSpPr/>
      </xdr:nvSpPr>
      <xdr:spPr>
        <a:xfrm>
          <a:off x="22110700" y="64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99074</xdr:rowOff>
    </xdr:from>
    <xdr:ext cx="469744" cy="259045"/>
    <xdr:sp macro="" textlink="">
      <xdr:nvSpPr>
        <xdr:cNvPr id="733" name="投資及び出資金該当値テキスト"/>
        <xdr:cNvSpPr txBox="1"/>
      </xdr:nvSpPr>
      <xdr:spPr>
        <a:xfrm>
          <a:off x="22212300" y="627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145429</xdr:rowOff>
    </xdr:from>
    <xdr:to>
      <xdr:col>31</xdr:col>
      <xdr:colOff>85725</xdr:colOff>
      <xdr:row>38</xdr:row>
      <xdr:rowOff>75580</xdr:rowOff>
    </xdr:to>
    <xdr:sp macro="" textlink="">
      <xdr:nvSpPr>
        <xdr:cNvPr id="734" name="円/楕円 733"/>
        <xdr:cNvSpPr/>
      </xdr:nvSpPr>
      <xdr:spPr>
        <a:xfrm>
          <a:off x="21272500" y="64890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92106</xdr:rowOff>
    </xdr:from>
    <xdr:ext cx="469744" cy="259045"/>
    <xdr:sp macro="" textlink="">
      <xdr:nvSpPr>
        <xdr:cNvPr id="735" name="テキスト ボックス 734"/>
        <xdr:cNvSpPr txBox="1"/>
      </xdr:nvSpPr>
      <xdr:spPr>
        <a:xfrm>
          <a:off x="21088427" y="626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83381</xdr:rowOff>
    </xdr:from>
    <xdr:to>
      <xdr:col>29</xdr:col>
      <xdr:colOff>568325</xdr:colOff>
      <xdr:row>38</xdr:row>
      <xdr:rowOff>13531</xdr:rowOff>
    </xdr:to>
    <xdr:sp macro="" textlink="">
      <xdr:nvSpPr>
        <xdr:cNvPr id="736" name="円/楕円 735"/>
        <xdr:cNvSpPr/>
      </xdr:nvSpPr>
      <xdr:spPr>
        <a:xfrm>
          <a:off x="20383500" y="64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30058</xdr:rowOff>
    </xdr:from>
    <xdr:ext cx="469744" cy="259045"/>
    <xdr:sp macro="" textlink="">
      <xdr:nvSpPr>
        <xdr:cNvPr id="737" name="テキスト ボックス 736"/>
        <xdr:cNvSpPr txBox="1"/>
      </xdr:nvSpPr>
      <xdr:spPr>
        <a:xfrm>
          <a:off x="20199427" y="62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134293</xdr:rowOff>
    </xdr:from>
    <xdr:to>
      <xdr:col>28</xdr:col>
      <xdr:colOff>365125</xdr:colOff>
      <xdr:row>38</xdr:row>
      <xdr:rowOff>64443</xdr:rowOff>
    </xdr:to>
    <xdr:sp macro="" textlink="">
      <xdr:nvSpPr>
        <xdr:cNvPr id="738" name="円/楕円 737"/>
        <xdr:cNvSpPr/>
      </xdr:nvSpPr>
      <xdr:spPr>
        <a:xfrm>
          <a:off x="19494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80970</xdr:rowOff>
    </xdr:from>
    <xdr:ext cx="469744" cy="259045"/>
    <xdr:sp macro="" textlink="">
      <xdr:nvSpPr>
        <xdr:cNvPr id="739" name="テキスト ボックス 738"/>
        <xdr:cNvSpPr txBox="1"/>
      </xdr:nvSpPr>
      <xdr:spPr>
        <a:xfrm>
          <a:off x="19310427" y="625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151014</xdr:rowOff>
    </xdr:from>
    <xdr:to>
      <xdr:col>27</xdr:col>
      <xdr:colOff>161925</xdr:colOff>
      <xdr:row>38</xdr:row>
      <xdr:rowOff>81164</xdr:rowOff>
    </xdr:to>
    <xdr:sp macro="" textlink="">
      <xdr:nvSpPr>
        <xdr:cNvPr id="740" name="円/楕円 739"/>
        <xdr:cNvSpPr/>
      </xdr:nvSpPr>
      <xdr:spPr>
        <a:xfrm>
          <a:off x="18605500" y="64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97691</xdr:rowOff>
    </xdr:from>
    <xdr:ext cx="469744" cy="259045"/>
    <xdr:sp macro="" textlink="">
      <xdr:nvSpPr>
        <xdr:cNvPr id="741" name="テキスト ボックス 740"/>
        <xdr:cNvSpPr txBox="1"/>
      </xdr:nvSpPr>
      <xdr:spPr>
        <a:xfrm>
          <a:off x="18421427" y="626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103970</xdr:rowOff>
    </xdr:from>
    <xdr:to>
      <xdr:col>32</xdr:col>
      <xdr:colOff>187325</xdr:colOff>
      <xdr:row>58</xdr:row>
      <xdr:rowOff>108702</xdr:rowOff>
    </xdr:to>
    <xdr:cxnSp macro="">
      <xdr:nvCxnSpPr>
        <xdr:cNvPr id="768" name="直線コネクタ 767"/>
        <xdr:cNvCxnSpPr/>
      </xdr:nvCxnSpPr>
      <xdr:spPr>
        <a:xfrm>
          <a:off x="21323300" y="10048070"/>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80035</xdr:rowOff>
    </xdr:from>
    <xdr:to>
      <xdr:col>31</xdr:col>
      <xdr:colOff>34925</xdr:colOff>
      <xdr:row>58</xdr:row>
      <xdr:rowOff>103970</xdr:rowOff>
    </xdr:to>
    <xdr:cxnSp macro="">
      <xdr:nvCxnSpPr>
        <xdr:cNvPr id="771" name="直線コネクタ 770"/>
        <xdr:cNvCxnSpPr/>
      </xdr:nvCxnSpPr>
      <xdr:spPr>
        <a:xfrm>
          <a:off x="20434300" y="10024135"/>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48740</xdr:rowOff>
    </xdr:from>
    <xdr:to>
      <xdr:col>29</xdr:col>
      <xdr:colOff>517525</xdr:colOff>
      <xdr:row>58</xdr:row>
      <xdr:rowOff>80035</xdr:rowOff>
    </xdr:to>
    <xdr:cxnSp macro="">
      <xdr:nvCxnSpPr>
        <xdr:cNvPr id="774" name="直線コネクタ 773"/>
        <xdr:cNvCxnSpPr/>
      </xdr:nvCxnSpPr>
      <xdr:spPr>
        <a:xfrm>
          <a:off x="19545300" y="9992840"/>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118852</xdr:rowOff>
    </xdr:from>
    <xdr:to>
      <xdr:col>28</xdr:col>
      <xdr:colOff>314325</xdr:colOff>
      <xdr:row>58</xdr:row>
      <xdr:rowOff>48740</xdr:rowOff>
    </xdr:to>
    <xdr:cxnSp macro="">
      <xdr:nvCxnSpPr>
        <xdr:cNvPr id="777" name="直線コネクタ 776"/>
        <xdr:cNvCxnSpPr/>
      </xdr:nvCxnSpPr>
      <xdr:spPr>
        <a:xfrm>
          <a:off x="18656300" y="9891502"/>
          <a:ext cx="889000" cy="1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57902</xdr:rowOff>
    </xdr:from>
    <xdr:to>
      <xdr:col>32</xdr:col>
      <xdr:colOff>238125</xdr:colOff>
      <xdr:row>58</xdr:row>
      <xdr:rowOff>159502</xdr:rowOff>
    </xdr:to>
    <xdr:sp macro="" textlink="">
      <xdr:nvSpPr>
        <xdr:cNvPr id="787" name="円/楕円 786"/>
        <xdr:cNvSpPr/>
      </xdr:nvSpPr>
      <xdr:spPr>
        <a:xfrm>
          <a:off x="221107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144279</xdr:rowOff>
    </xdr:from>
    <xdr:ext cx="469744" cy="259045"/>
    <xdr:sp macro="" textlink="">
      <xdr:nvSpPr>
        <xdr:cNvPr id="788" name="貸付金該当値テキスト"/>
        <xdr:cNvSpPr txBox="1"/>
      </xdr:nvSpPr>
      <xdr:spPr>
        <a:xfrm>
          <a:off x="22212300" y="99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53170</xdr:rowOff>
    </xdr:from>
    <xdr:to>
      <xdr:col>31</xdr:col>
      <xdr:colOff>85725</xdr:colOff>
      <xdr:row>58</xdr:row>
      <xdr:rowOff>154770</xdr:rowOff>
    </xdr:to>
    <xdr:sp macro="" textlink="">
      <xdr:nvSpPr>
        <xdr:cNvPr id="789" name="円/楕円 788"/>
        <xdr:cNvSpPr/>
      </xdr:nvSpPr>
      <xdr:spPr>
        <a:xfrm>
          <a:off x="21272500" y="99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145897</xdr:rowOff>
    </xdr:from>
    <xdr:ext cx="469744" cy="259045"/>
    <xdr:sp macro="" textlink="">
      <xdr:nvSpPr>
        <xdr:cNvPr id="790" name="テキスト ボックス 789"/>
        <xdr:cNvSpPr txBox="1"/>
      </xdr:nvSpPr>
      <xdr:spPr>
        <a:xfrm>
          <a:off x="21088427" y="100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29235</xdr:rowOff>
    </xdr:from>
    <xdr:to>
      <xdr:col>29</xdr:col>
      <xdr:colOff>568325</xdr:colOff>
      <xdr:row>58</xdr:row>
      <xdr:rowOff>130835</xdr:rowOff>
    </xdr:to>
    <xdr:sp macro="" textlink="">
      <xdr:nvSpPr>
        <xdr:cNvPr id="791" name="円/楕円 790"/>
        <xdr:cNvSpPr/>
      </xdr:nvSpPr>
      <xdr:spPr>
        <a:xfrm>
          <a:off x="20383500" y="99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121962</xdr:rowOff>
    </xdr:from>
    <xdr:ext cx="469744" cy="259045"/>
    <xdr:sp macro="" textlink="">
      <xdr:nvSpPr>
        <xdr:cNvPr id="792" name="テキスト ボックス 791"/>
        <xdr:cNvSpPr txBox="1"/>
      </xdr:nvSpPr>
      <xdr:spPr>
        <a:xfrm>
          <a:off x="20199427" y="100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169390</xdr:rowOff>
    </xdr:from>
    <xdr:to>
      <xdr:col>28</xdr:col>
      <xdr:colOff>365125</xdr:colOff>
      <xdr:row>58</xdr:row>
      <xdr:rowOff>99540</xdr:rowOff>
    </xdr:to>
    <xdr:sp macro="" textlink="">
      <xdr:nvSpPr>
        <xdr:cNvPr id="793" name="円/楕円 792"/>
        <xdr:cNvSpPr/>
      </xdr:nvSpPr>
      <xdr:spPr>
        <a:xfrm>
          <a:off x="19494500" y="99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90667</xdr:rowOff>
    </xdr:from>
    <xdr:ext cx="469744" cy="259045"/>
    <xdr:sp macro="" textlink="">
      <xdr:nvSpPr>
        <xdr:cNvPr id="794" name="テキスト ボックス 793"/>
        <xdr:cNvSpPr txBox="1"/>
      </xdr:nvSpPr>
      <xdr:spPr>
        <a:xfrm>
          <a:off x="19310427" y="100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68052</xdr:rowOff>
    </xdr:from>
    <xdr:to>
      <xdr:col>27</xdr:col>
      <xdr:colOff>161925</xdr:colOff>
      <xdr:row>57</xdr:row>
      <xdr:rowOff>169652</xdr:rowOff>
    </xdr:to>
    <xdr:sp macro="" textlink="">
      <xdr:nvSpPr>
        <xdr:cNvPr id="795" name="円/楕円 794"/>
        <xdr:cNvSpPr/>
      </xdr:nvSpPr>
      <xdr:spPr>
        <a:xfrm>
          <a:off x="18605500" y="98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14729</xdr:rowOff>
    </xdr:from>
    <xdr:ext cx="469744" cy="259045"/>
    <xdr:sp macro="" textlink="">
      <xdr:nvSpPr>
        <xdr:cNvPr id="796" name="テキスト ボックス 795"/>
        <xdr:cNvSpPr txBox="1"/>
      </xdr:nvSpPr>
      <xdr:spPr>
        <a:xfrm>
          <a:off x="18421427" y="96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125403</xdr:rowOff>
    </xdr:from>
    <xdr:to>
      <xdr:col>32</xdr:col>
      <xdr:colOff>187325</xdr:colOff>
      <xdr:row>73</xdr:row>
      <xdr:rowOff>24038</xdr:rowOff>
    </xdr:to>
    <xdr:cxnSp macro="">
      <xdr:nvCxnSpPr>
        <xdr:cNvPr id="829" name="直線コネクタ 828"/>
        <xdr:cNvCxnSpPr/>
      </xdr:nvCxnSpPr>
      <xdr:spPr>
        <a:xfrm flipV="1">
          <a:off x="21323300" y="12469803"/>
          <a:ext cx="838200" cy="7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24038</xdr:rowOff>
    </xdr:from>
    <xdr:to>
      <xdr:col>31</xdr:col>
      <xdr:colOff>34925</xdr:colOff>
      <xdr:row>73</xdr:row>
      <xdr:rowOff>30458</xdr:rowOff>
    </xdr:to>
    <xdr:cxnSp macro="">
      <xdr:nvCxnSpPr>
        <xdr:cNvPr id="832" name="直線コネクタ 831"/>
        <xdr:cNvCxnSpPr/>
      </xdr:nvCxnSpPr>
      <xdr:spPr>
        <a:xfrm flipV="1">
          <a:off x="20434300" y="12539888"/>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149444</xdr:rowOff>
    </xdr:from>
    <xdr:to>
      <xdr:col>29</xdr:col>
      <xdr:colOff>517525</xdr:colOff>
      <xdr:row>73</xdr:row>
      <xdr:rowOff>30458</xdr:rowOff>
    </xdr:to>
    <xdr:cxnSp macro="">
      <xdr:nvCxnSpPr>
        <xdr:cNvPr id="835" name="直線コネクタ 834"/>
        <xdr:cNvCxnSpPr/>
      </xdr:nvCxnSpPr>
      <xdr:spPr>
        <a:xfrm>
          <a:off x="19545300" y="12493844"/>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67263</xdr:rowOff>
    </xdr:from>
    <xdr:to>
      <xdr:col>28</xdr:col>
      <xdr:colOff>314325</xdr:colOff>
      <xdr:row>72</xdr:row>
      <xdr:rowOff>149444</xdr:rowOff>
    </xdr:to>
    <xdr:cxnSp macro="">
      <xdr:nvCxnSpPr>
        <xdr:cNvPr id="838" name="直線コネクタ 837"/>
        <xdr:cNvCxnSpPr/>
      </xdr:nvCxnSpPr>
      <xdr:spPr>
        <a:xfrm>
          <a:off x="18656300" y="12411663"/>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74603</xdr:rowOff>
    </xdr:from>
    <xdr:to>
      <xdr:col>32</xdr:col>
      <xdr:colOff>238125</xdr:colOff>
      <xdr:row>73</xdr:row>
      <xdr:rowOff>4753</xdr:rowOff>
    </xdr:to>
    <xdr:sp macro="" textlink="">
      <xdr:nvSpPr>
        <xdr:cNvPr id="848" name="円/楕円 847"/>
        <xdr:cNvSpPr/>
      </xdr:nvSpPr>
      <xdr:spPr>
        <a:xfrm>
          <a:off x="22110700" y="124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97480</xdr:rowOff>
    </xdr:from>
    <xdr:ext cx="599010" cy="259045"/>
    <xdr:sp macro="" textlink="">
      <xdr:nvSpPr>
        <xdr:cNvPr id="849" name="繰出金該当値テキスト"/>
        <xdr:cNvSpPr txBox="1"/>
      </xdr:nvSpPr>
      <xdr:spPr>
        <a:xfrm>
          <a:off x="22212300" y="122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127,501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144688</xdr:rowOff>
    </xdr:from>
    <xdr:to>
      <xdr:col>31</xdr:col>
      <xdr:colOff>85725</xdr:colOff>
      <xdr:row>73</xdr:row>
      <xdr:rowOff>74838</xdr:rowOff>
    </xdr:to>
    <xdr:sp macro="" textlink="">
      <xdr:nvSpPr>
        <xdr:cNvPr id="850" name="円/楕円 849"/>
        <xdr:cNvSpPr/>
      </xdr:nvSpPr>
      <xdr:spPr>
        <a:xfrm>
          <a:off x="21272500" y="124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91365</xdr:rowOff>
    </xdr:from>
    <xdr:ext cx="599010" cy="259045"/>
    <xdr:sp macro="" textlink="">
      <xdr:nvSpPr>
        <xdr:cNvPr id="851" name="テキスト ボックス 850"/>
        <xdr:cNvSpPr txBox="1"/>
      </xdr:nvSpPr>
      <xdr:spPr>
        <a:xfrm>
          <a:off x="21023794" y="122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151108</xdr:rowOff>
    </xdr:from>
    <xdr:to>
      <xdr:col>29</xdr:col>
      <xdr:colOff>568325</xdr:colOff>
      <xdr:row>73</xdr:row>
      <xdr:rowOff>81258</xdr:rowOff>
    </xdr:to>
    <xdr:sp macro="" textlink="">
      <xdr:nvSpPr>
        <xdr:cNvPr id="852" name="円/楕円 851"/>
        <xdr:cNvSpPr/>
      </xdr:nvSpPr>
      <xdr:spPr>
        <a:xfrm>
          <a:off x="20383500" y="124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97785</xdr:rowOff>
    </xdr:from>
    <xdr:ext cx="599010" cy="259045"/>
    <xdr:sp macro="" textlink="">
      <xdr:nvSpPr>
        <xdr:cNvPr id="853" name="テキスト ボックス 852"/>
        <xdr:cNvSpPr txBox="1"/>
      </xdr:nvSpPr>
      <xdr:spPr>
        <a:xfrm>
          <a:off x="20134794" y="1227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98644</xdr:rowOff>
    </xdr:from>
    <xdr:to>
      <xdr:col>28</xdr:col>
      <xdr:colOff>365125</xdr:colOff>
      <xdr:row>73</xdr:row>
      <xdr:rowOff>28794</xdr:rowOff>
    </xdr:to>
    <xdr:sp macro="" textlink="">
      <xdr:nvSpPr>
        <xdr:cNvPr id="854" name="円/楕円 853"/>
        <xdr:cNvSpPr/>
      </xdr:nvSpPr>
      <xdr:spPr>
        <a:xfrm>
          <a:off x="19494500" y="124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45321</xdr:rowOff>
    </xdr:from>
    <xdr:ext cx="599010" cy="259045"/>
    <xdr:sp macro="" textlink="">
      <xdr:nvSpPr>
        <xdr:cNvPr id="855" name="テキスト ボックス 854"/>
        <xdr:cNvSpPr txBox="1"/>
      </xdr:nvSpPr>
      <xdr:spPr>
        <a:xfrm>
          <a:off x="19245794" y="1221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16463</xdr:rowOff>
    </xdr:from>
    <xdr:to>
      <xdr:col>27</xdr:col>
      <xdr:colOff>161925</xdr:colOff>
      <xdr:row>72</xdr:row>
      <xdr:rowOff>118063</xdr:rowOff>
    </xdr:to>
    <xdr:sp macro="" textlink="">
      <xdr:nvSpPr>
        <xdr:cNvPr id="856" name="円/楕円 855"/>
        <xdr:cNvSpPr/>
      </xdr:nvSpPr>
      <xdr:spPr>
        <a:xfrm>
          <a:off x="18605500" y="123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134590</xdr:rowOff>
    </xdr:from>
    <xdr:ext cx="599010" cy="259045"/>
    <xdr:sp macro="" textlink="">
      <xdr:nvSpPr>
        <xdr:cNvPr id="857" name="テキスト ボックス 856"/>
        <xdr:cNvSpPr txBox="1"/>
      </xdr:nvSpPr>
      <xdr:spPr>
        <a:xfrm>
          <a:off x="18356794" y="1213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普通建設事業費は、住民一人あたり</a:t>
          </a:r>
          <a:r>
            <a:rPr kumimoji="1" lang="en-US" altLang="ja-JP" sz="1400" baseline="0">
              <a:latin typeface="ＭＳ Ｐゴシック"/>
            </a:rPr>
            <a:t>507,778</a:t>
          </a:r>
          <a:r>
            <a:rPr kumimoji="1" lang="ja-JP" altLang="en-US" sz="1400" baseline="0">
              <a:latin typeface="ＭＳ Ｐゴシック"/>
            </a:rPr>
            <a:t>円と昨年度と比較して大きく増加しています。これは、本庁舎建設や防災行政無線整備等による大規模事業を実施したことが要因としてあげられます。</a:t>
          </a:r>
          <a:endParaRPr kumimoji="1" lang="en-US" altLang="ja-JP" sz="1400" baseline="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歳出額総額も昨年度と比較して大きく増加していることから、今後は事業の取捨選択を徹底し、更なる事業費の減少を目指します。</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島根県飯南町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5,162
5,132
242.88
8,928,438
8,771,503
120,384
4,339,764
9,316,111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3556</xdr:rowOff>
    </xdr:from>
    <xdr:to>
      <xdr:col>6</xdr:col>
      <xdr:colOff>511175</xdr:colOff>
      <xdr:row>34</xdr:row>
      <xdr:rowOff>103759</xdr:rowOff>
    </xdr:to>
    <xdr:cxnSp macro="">
      <xdr:nvCxnSpPr>
        <xdr:cNvPr id="61" name="直線コネクタ 60"/>
        <xdr:cNvCxnSpPr/>
      </xdr:nvCxnSpPr>
      <xdr:spPr>
        <a:xfrm flipV="1">
          <a:off x="3797300" y="5832856"/>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50038</xdr:rowOff>
    </xdr:from>
    <xdr:to>
      <xdr:col>5</xdr:col>
      <xdr:colOff>358775</xdr:colOff>
      <xdr:row>34</xdr:row>
      <xdr:rowOff>103759</xdr:rowOff>
    </xdr:to>
    <xdr:cxnSp macro="">
      <xdr:nvCxnSpPr>
        <xdr:cNvPr id="64" name="直線コネクタ 63"/>
        <xdr:cNvCxnSpPr/>
      </xdr:nvCxnSpPr>
      <xdr:spPr>
        <a:xfrm>
          <a:off x="2908300" y="587933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81280</xdr:rowOff>
    </xdr:from>
    <xdr:to>
      <xdr:col>4</xdr:col>
      <xdr:colOff>155575</xdr:colOff>
      <xdr:row>34</xdr:row>
      <xdr:rowOff>50038</xdr:rowOff>
    </xdr:to>
    <xdr:cxnSp macro="">
      <xdr:nvCxnSpPr>
        <xdr:cNvPr id="67" name="直線コネクタ 66"/>
        <xdr:cNvCxnSpPr/>
      </xdr:nvCxnSpPr>
      <xdr:spPr>
        <a:xfrm>
          <a:off x="2019300" y="5739130"/>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23114</xdr:rowOff>
    </xdr:from>
    <xdr:to>
      <xdr:col>2</xdr:col>
      <xdr:colOff>638175</xdr:colOff>
      <xdr:row>33</xdr:row>
      <xdr:rowOff>81280</xdr:rowOff>
    </xdr:to>
    <xdr:cxnSp macro="">
      <xdr:nvCxnSpPr>
        <xdr:cNvPr id="70" name="直線コネクタ 69"/>
        <xdr:cNvCxnSpPr/>
      </xdr:nvCxnSpPr>
      <xdr:spPr>
        <a:xfrm>
          <a:off x="1130300" y="5680964"/>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124206</xdr:rowOff>
    </xdr:from>
    <xdr:to>
      <xdr:col>6</xdr:col>
      <xdr:colOff>561975</xdr:colOff>
      <xdr:row>34</xdr:row>
      <xdr:rowOff>54356</xdr:rowOff>
    </xdr:to>
    <xdr:sp macro="" textlink="">
      <xdr:nvSpPr>
        <xdr:cNvPr id="80" name="円/楕円 79"/>
        <xdr:cNvSpPr/>
      </xdr:nvSpPr>
      <xdr:spPr>
        <a:xfrm>
          <a:off x="45847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147083</xdr:rowOff>
    </xdr:from>
    <xdr:ext cx="534377" cy="259045"/>
    <xdr:sp macro="" textlink="">
      <xdr:nvSpPr>
        <xdr:cNvPr id="81" name="議会費該当値テキスト"/>
        <xdr:cNvSpPr txBox="1"/>
      </xdr:nvSpPr>
      <xdr:spPr>
        <a:xfrm>
          <a:off x="4686300" y="56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52959</xdr:rowOff>
    </xdr:from>
    <xdr:to>
      <xdr:col>5</xdr:col>
      <xdr:colOff>409575</xdr:colOff>
      <xdr:row>34</xdr:row>
      <xdr:rowOff>154559</xdr:rowOff>
    </xdr:to>
    <xdr:sp macro="" textlink="">
      <xdr:nvSpPr>
        <xdr:cNvPr id="82" name="円/楕円 81"/>
        <xdr:cNvSpPr/>
      </xdr:nvSpPr>
      <xdr:spPr>
        <a:xfrm>
          <a:off x="3746500" y="58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171086</xdr:rowOff>
    </xdr:from>
    <xdr:ext cx="534377" cy="259045"/>
    <xdr:sp macro="" textlink="">
      <xdr:nvSpPr>
        <xdr:cNvPr id="83" name="テキスト ボックス 82"/>
        <xdr:cNvSpPr txBox="1"/>
      </xdr:nvSpPr>
      <xdr:spPr>
        <a:xfrm>
          <a:off x="3530111" y="56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170688</xdr:rowOff>
    </xdr:from>
    <xdr:to>
      <xdr:col>4</xdr:col>
      <xdr:colOff>206375</xdr:colOff>
      <xdr:row>34</xdr:row>
      <xdr:rowOff>100838</xdr:rowOff>
    </xdr:to>
    <xdr:sp macro="" textlink="">
      <xdr:nvSpPr>
        <xdr:cNvPr id="84" name="円/楕円 83"/>
        <xdr:cNvSpPr/>
      </xdr:nvSpPr>
      <xdr:spPr>
        <a:xfrm>
          <a:off x="2857500" y="58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117365</xdr:rowOff>
    </xdr:from>
    <xdr:ext cx="534377" cy="259045"/>
    <xdr:sp macro="" textlink="">
      <xdr:nvSpPr>
        <xdr:cNvPr id="85" name="テキスト ボックス 84"/>
        <xdr:cNvSpPr txBox="1"/>
      </xdr:nvSpPr>
      <xdr:spPr>
        <a:xfrm>
          <a:off x="2641111" y="56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30480</xdr:rowOff>
    </xdr:from>
    <xdr:to>
      <xdr:col>3</xdr:col>
      <xdr:colOff>3175</xdr:colOff>
      <xdr:row>33</xdr:row>
      <xdr:rowOff>132080</xdr:rowOff>
    </xdr:to>
    <xdr:sp macro="" textlink="">
      <xdr:nvSpPr>
        <xdr:cNvPr id="86" name="円/楕円 85"/>
        <xdr:cNvSpPr/>
      </xdr:nvSpPr>
      <xdr:spPr>
        <a:xfrm>
          <a:off x="1968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148607</xdr:rowOff>
    </xdr:from>
    <xdr:ext cx="534377" cy="259045"/>
    <xdr:sp macro="" textlink="">
      <xdr:nvSpPr>
        <xdr:cNvPr id="87" name="テキスト ボックス 86"/>
        <xdr:cNvSpPr txBox="1"/>
      </xdr:nvSpPr>
      <xdr:spPr>
        <a:xfrm>
          <a:off x="1752111" y="5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143764</xdr:rowOff>
    </xdr:from>
    <xdr:to>
      <xdr:col>1</xdr:col>
      <xdr:colOff>485775</xdr:colOff>
      <xdr:row>33</xdr:row>
      <xdr:rowOff>73914</xdr:rowOff>
    </xdr:to>
    <xdr:sp macro="" textlink="">
      <xdr:nvSpPr>
        <xdr:cNvPr id="88" name="円/楕円 87"/>
        <xdr:cNvSpPr/>
      </xdr:nvSpPr>
      <xdr:spPr>
        <a:xfrm>
          <a:off x="1079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90441</xdr:rowOff>
    </xdr:from>
    <xdr:ext cx="534377" cy="259045"/>
    <xdr:sp macro="" textlink="">
      <xdr:nvSpPr>
        <xdr:cNvPr id="89" name="テキスト ボックス 88"/>
        <xdr:cNvSpPr txBox="1"/>
      </xdr:nvSpPr>
      <xdr:spPr>
        <a:xfrm>
          <a:off x="863111" y="54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69219</xdr:rowOff>
    </xdr:from>
    <xdr:to>
      <xdr:col>6</xdr:col>
      <xdr:colOff>511175</xdr:colOff>
      <xdr:row>55</xdr:row>
      <xdr:rowOff>45320</xdr:rowOff>
    </xdr:to>
    <xdr:cxnSp macro="">
      <xdr:nvCxnSpPr>
        <xdr:cNvPr id="120" name="直線コネクタ 119"/>
        <xdr:cNvCxnSpPr/>
      </xdr:nvCxnSpPr>
      <xdr:spPr>
        <a:xfrm flipV="1">
          <a:off x="3797300" y="9156069"/>
          <a:ext cx="838200" cy="3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45320</xdr:rowOff>
    </xdr:from>
    <xdr:to>
      <xdr:col>5</xdr:col>
      <xdr:colOff>358775</xdr:colOff>
      <xdr:row>56</xdr:row>
      <xdr:rowOff>966</xdr:rowOff>
    </xdr:to>
    <xdr:cxnSp macro="">
      <xdr:nvCxnSpPr>
        <xdr:cNvPr id="123" name="直線コネクタ 122"/>
        <xdr:cNvCxnSpPr/>
      </xdr:nvCxnSpPr>
      <xdr:spPr>
        <a:xfrm flipV="1">
          <a:off x="2908300" y="9475070"/>
          <a:ext cx="889000" cy="1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127473</xdr:rowOff>
    </xdr:from>
    <xdr:to>
      <xdr:col>4</xdr:col>
      <xdr:colOff>155575</xdr:colOff>
      <xdr:row>56</xdr:row>
      <xdr:rowOff>966</xdr:rowOff>
    </xdr:to>
    <xdr:cxnSp macro="">
      <xdr:nvCxnSpPr>
        <xdr:cNvPr id="126" name="直線コネクタ 125"/>
        <xdr:cNvCxnSpPr/>
      </xdr:nvCxnSpPr>
      <xdr:spPr>
        <a:xfrm>
          <a:off x="2019300" y="9557223"/>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125654</xdr:rowOff>
    </xdr:from>
    <xdr:to>
      <xdr:col>2</xdr:col>
      <xdr:colOff>638175</xdr:colOff>
      <xdr:row>55</xdr:row>
      <xdr:rowOff>127473</xdr:rowOff>
    </xdr:to>
    <xdr:cxnSp macro="">
      <xdr:nvCxnSpPr>
        <xdr:cNvPr id="129" name="直線コネクタ 128"/>
        <xdr:cNvCxnSpPr/>
      </xdr:nvCxnSpPr>
      <xdr:spPr>
        <a:xfrm>
          <a:off x="1130300" y="955540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18419</xdr:rowOff>
    </xdr:from>
    <xdr:to>
      <xdr:col>6</xdr:col>
      <xdr:colOff>561975</xdr:colOff>
      <xdr:row>53</xdr:row>
      <xdr:rowOff>120019</xdr:rowOff>
    </xdr:to>
    <xdr:sp macro="" textlink="">
      <xdr:nvSpPr>
        <xdr:cNvPr id="139" name="円/楕円 138"/>
        <xdr:cNvSpPr/>
      </xdr:nvSpPr>
      <xdr:spPr>
        <a:xfrm>
          <a:off x="4584700" y="91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41296</xdr:rowOff>
    </xdr:from>
    <xdr:ext cx="599010" cy="259045"/>
    <xdr:sp macro="" textlink="">
      <xdr:nvSpPr>
        <xdr:cNvPr id="140" name="総務費該当値テキスト"/>
        <xdr:cNvSpPr txBox="1"/>
      </xdr:nvSpPr>
      <xdr:spPr>
        <a:xfrm>
          <a:off x="4686300" y="895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324,082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165970</xdr:rowOff>
    </xdr:from>
    <xdr:to>
      <xdr:col>5</xdr:col>
      <xdr:colOff>409575</xdr:colOff>
      <xdr:row>55</xdr:row>
      <xdr:rowOff>96120</xdr:rowOff>
    </xdr:to>
    <xdr:sp macro="" textlink="">
      <xdr:nvSpPr>
        <xdr:cNvPr id="141" name="円/楕円 140"/>
        <xdr:cNvSpPr/>
      </xdr:nvSpPr>
      <xdr:spPr>
        <a:xfrm>
          <a:off x="3746500" y="9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112647</xdr:rowOff>
    </xdr:from>
    <xdr:ext cx="599010" cy="259045"/>
    <xdr:sp macro="" textlink="">
      <xdr:nvSpPr>
        <xdr:cNvPr id="142" name="テキスト ボックス 141"/>
        <xdr:cNvSpPr txBox="1"/>
      </xdr:nvSpPr>
      <xdr:spPr>
        <a:xfrm>
          <a:off x="3497794" y="9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121616</xdr:rowOff>
    </xdr:from>
    <xdr:to>
      <xdr:col>4</xdr:col>
      <xdr:colOff>206375</xdr:colOff>
      <xdr:row>56</xdr:row>
      <xdr:rowOff>51766</xdr:rowOff>
    </xdr:to>
    <xdr:sp macro="" textlink="">
      <xdr:nvSpPr>
        <xdr:cNvPr id="143" name="円/楕円 142"/>
        <xdr:cNvSpPr/>
      </xdr:nvSpPr>
      <xdr:spPr>
        <a:xfrm>
          <a:off x="2857500" y="95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68293</xdr:rowOff>
    </xdr:from>
    <xdr:ext cx="599010" cy="259045"/>
    <xdr:sp macro="" textlink="">
      <xdr:nvSpPr>
        <xdr:cNvPr id="144" name="テキスト ボックス 143"/>
        <xdr:cNvSpPr txBox="1"/>
      </xdr:nvSpPr>
      <xdr:spPr>
        <a:xfrm>
          <a:off x="2608794" y="93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187,482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76673</xdr:rowOff>
    </xdr:from>
    <xdr:to>
      <xdr:col>3</xdr:col>
      <xdr:colOff>3175</xdr:colOff>
      <xdr:row>56</xdr:row>
      <xdr:rowOff>6823</xdr:rowOff>
    </xdr:to>
    <xdr:sp macro="" textlink="">
      <xdr:nvSpPr>
        <xdr:cNvPr id="145" name="円/楕円 144"/>
        <xdr:cNvSpPr/>
      </xdr:nvSpPr>
      <xdr:spPr>
        <a:xfrm>
          <a:off x="1968500" y="95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23350</xdr:rowOff>
    </xdr:from>
    <xdr:ext cx="599010" cy="259045"/>
    <xdr:sp macro="" textlink="">
      <xdr:nvSpPr>
        <xdr:cNvPr id="146" name="テキスト ボックス 145"/>
        <xdr:cNvSpPr txBox="1"/>
      </xdr:nvSpPr>
      <xdr:spPr>
        <a:xfrm>
          <a:off x="1719794" y="92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74854</xdr:rowOff>
    </xdr:from>
    <xdr:to>
      <xdr:col>1</xdr:col>
      <xdr:colOff>485775</xdr:colOff>
      <xdr:row>56</xdr:row>
      <xdr:rowOff>5004</xdr:rowOff>
    </xdr:to>
    <xdr:sp macro="" textlink="">
      <xdr:nvSpPr>
        <xdr:cNvPr id="147" name="円/楕円 146"/>
        <xdr:cNvSpPr/>
      </xdr:nvSpPr>
      <xdr:spPr>
        <a:xfrm>
          <a:off x="1079500" y="95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21531</xdr:rowOff>
    </xdr:from>
    <xdr:ext cx="599010" cy="259045"/>
    <xdr:sp macro="" textlink="">
      <xdr:nvSpPr>
        <xdr:cNvPr id="148" name="テキスト ボックス 147"/>
        <xdr:cNvSpPr txBox="1"/>
      </xdr:nvSpPr>
      <xdr:spPr>
        <a:xfrm>
          <a:off x="830794" y="92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73461</xdr:rowOff>
    </xdr:from>
    <xdr:to>
      <xdr:col>6</xdr:col>
      <xdr:colOff>511175</xdr:colOff>
      <xdr:row>75</xdr:row>
      <xdr:rowOff>117956</xdr:rowOff>
    </xdr:to>
    <xdr:cxnSp macro="">
      <xdr:nvCxnSpPr>
        <xdr:cNvPr id="176" name="直線コネクタ 175"/>
        <xdr:cNvCxnSpPr/>
      </xdr:nvCxnSpPr>
      <xdr:spPr>
        <a:xfrm flipV="1">
          <a:off x="3797300" y="12932211"/>
          <a:ext cx="8382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117956</xdr:rowOff>
    </xdr:from>
    <xdr:to>
      <xdr:col>5</xdr:col>
      <xdr:colOff>358775</xdr:colOff>
      <xdr:row>76</xdr:row>
      <xdr:rowOff>7062</xdr:rowOff>
    </xdr:to>
    <xdr:cxnSp macro="">
      <xdr:nvCxnSpPr>
        <xdr:cNvPr id="179" name="直線コネクタ 178"/>
        <xdr:cNvCxnSpPr/>
      </xdr:nvCxnSpPr>
      <xdr:spPr>
        <a:xfrm flipV="1">
          <a:off x="2908300" y="12976706"/>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7062</xdr:rowOff>
    </xdr:from>
    <xdr:to>
      <xdr:col>4</xdr:col>
      <xdr:colOff>155575</xdr:colOff>
      <xdr:row>76</xdr:row>
      <xdr:rowOff>28504</xdr:rowOff>
    </xdr:to>
    <xdr:cxnSp macro="">
      <xdr:nvCxnSpPr>
        <xdr:cNvPr id="182" name="直線コネクタ 181"/>
        <xdr:cNvCxnSpPr/>
      </xdr:nvCxnSpPr>
      <xdr:spPr>
        <a:xfrm flipV="1">
          <a:off x="2019300" y="13037262"/>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141515</xdr:rowOff>
    </xdr:from>
    <xdr:to>
      <xdr:col>2</xdr:col>
      <xdr:colOff>638175</xdr:colOff>
      <xdr:row>76</xdr:row>
      <xdr:rowOff>28504</xdr:rowOff>
    </xdr:to>
    <xdr:cxnSp macro="">
      <xdr:nvCxnSpPr>
        <xdr:cNvPr id="185" name="直線コネクタ 184"/>
        <xdr:cNvCxnSpPr/>
      </xdr:nvCxnSpPr>
      <xdr:spPr>
        <a:xfrm>
          <a:off x="1130300" y="13000265"/>
          <a:ext cx="889000" cy="5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22661</xdr:rowOff>
    </xdr:from>
    <xdr:to>
      <xdr:col>6</xdr:col>
      <xdr:colOff>561975</xdr:colOff>
      <xdr:row>75</xdr:row>
      <xdr:rowOff>124261</xdr:rowOff>
    </xdr:to>
    <xdr:sp macro="" textlink="">
      <xdr:nvSpPr>
        <xdr:cNvPr id="195" name="円/楕円 194"/>
        <xdr:cNvSpPr/>
      </xdr:nvSpPr>
      <xdr:spPr>
        <a:xfrm>
          <a:off x="4584700" y="128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45538</xdr:rowOff>
    </xdr:from>
    <xdr:ext cx="599010" cy="259045"/>
    <xdr:sp macro="" textlink="">
      <xdr:nvSpPr>
        <xdr:cNvPr id="196" name="民生費該当値テキスト"/>
        <xdr:cNvSpPr txBox="1"/>
      </xdr:nvSpPr>
      <xdr:spPr>
        <a:xfrm>
          <a:off x="4686300" y="1273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67156</xdr:rowOff>
    </xdr:from>
    <xdr:to>
      <xdr:col>5</xdr:col>
      <xdr:colOff>409575</xdr:colOff>
      <xdr:row>75</xdr:row>
      <xdr:rowOff>168756</xdr:rowOff>
    </xdr:to>
    <xdr:sp macro="" textlink="">
      <xdr:nvSpPr>
        <xdr:cNvPr id="197" name="円/楕円 196"/>
        <xdr:cNvSpPr/>
      </xdr:nvSpPr>
      <xdr:spPr>
        <a:xfrm>
          <a:off x="3746500" y="12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13833</xdr:rowOff>
    </xdr:from>
    <xdr:ext cx="599010" cy="259045"/>
    <xdr:sp macro="" textlink="">
      <xdr:nvSpPr>
        <xdr:cNvPr id="198" name="テキスト ボックス 197"/>
        <xdr:cNvSpPr txBox="1"/>
      </xdr:nvSpPr>
      <xdr:spPr>
        <a:xfrm>
          <a:off x="3497794" y="12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127712</xdr:rowOff>
    </xdr:from>
    <xdr:to>
      <xdr:col>4</xdr:col>
      <xdr:colOff>206375</xdr:colOff>
      <xdr:row>76</xdr:row>
      <xdr:rowOff>57862</xdr:rowOff>
    </xdr:to>
    <xdr:sp macro="" textlink="">
      <xdr:nvSpPr>
        <xdr:cNvPr id="199" name="円/楕円 198"/>
        <xdr:cNvSpPr/>
      </xdr:nvSpPr>
      <xdr:spPr>
        <a:xfrm>
          <a:off x="2857500" y="129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74389</xdr:rowOff>
    </xdr:from>
    <xdr:ext cx="599010" cy="259045"/>
    <xdr:sp macro="" textlink="">
      <xdr:nvSpPr>
        <xdr:cNvPr id="200" name="テキスト ボックス 199"/>
        <xdr:cNvSpPr txBox="1"/>
      </xdr:nvSpPr>
      <xdr:spPr>
        <a:xfrm>
          <a:off x="2608794" y="1276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149154</xdr:rowOff>
    </xdr:from>
    <xdr:to>
      <xdr:col>3</xdr:col>
      <xdr:colOff>3175</xdr:colOff>
      <xdr:row>76</xdr:row>
      <xdr:rowOff>79304</xdr:rowOff>
    </xdr:to>
    <xdr:sp macro="" textlink="">
      <xdr:nvSpPr>
        <xdr:cNvPr id="201" name="円/楕円 200"/>
        <xdr:cNvSpPr/>
      </xdr:nvSpPr>
      <xdr:spPr>
        <a:xfrm>
          <a:off x="1968500" y="130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95831</xdr:rowOff>
    </xdr:from>
    <xdr:ext cx="599010" cy="259045"/>
    <xdr:sp macro="" textlink="">
      <xdr:nvSpPr>
        <xdr:cNvPr id="202" name="テキスト ボックス 201"/>
        <xdr:cNvSpPr txBox="1"/>
      </xdr:nvSpPr>
      <xdr:spPr>
        <a:xfrm>
          <a:off x="1719794" y="127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199,321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90715</xdr:rowOff>
    </xdr:from>
    <xdr:to>
      <xdr:col>1</xdr:col>
      <xdr:colOff>485775</xdr:colOff>
      <xdr:row>76</xdr:row>
      <xdr:rowOff>20865</xdr:rowOff>
    </xdr:to>
    <xdr:sp macro="" textlink="">
      <xdr:nvSpPr>
        <xdr:cNvPr id="203" name="円/楕円 202"/>
        <xdr:cNvSpPr/>
      </xdr:nvSpPr>
      <xdr:spPr>
        <a:xfrm>
          <a:off x="1079500" y="129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37392</xdr:rowOff>
    </xdr:from>
    <xdr:ext cx="599010" cy="259045"/>
    <xdr:sp macro="" textlink="">
      <xdr:nvSpPr>
        <xdr:cNvPr id="204" name="テキスト ボックス 203"/>
        <xdr:cNvSpPr txBox="1"/>
      </xdr:nvSpPr>
      <xdr:spPr>
        <a:xfrm>
          <a:off x="830794" y="1272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17042</xdr:rowOff>
    </xdr:from>
    <xdr:to>
      <xdr:col>6</xdr:col>
      <xdr:colOff>511175</xdr:colOff>
      <xdr:row>95</xdr:row>
      <xdr:rowOff>26840</xdr:rowOff>
    </xdr:to>
    <xdr:cxnSp macro="">
      <xdr:nvCxnSpPr>
        <xdr:cNvPr id="231" name="直線コネクタ 230"/>
        <xdr:cNvCxnSpPr/>
      </xdr:nvCxnSpPr>
      <xdr:spPr>
        <a:xfrm>
          <a:off x="3797300" y="1630479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17042</xdr:rowOff>
    </xdr:from>
    <xdr:to>
      <xdr:col>5</xdr:col>
      <xdr:colOff>358775</xdr:colOff>
      <xdr:row>95</xdr:row>
      <xdr:rowOff>32916</xdr:rowOff>
    </xdr:to>
    <xdr:cxnSp macro="">
      <xdr:nvCxnSpPr>
        <xdr:cNvPr id="234" name="直線コネクタ 233"/>
        <xdr:cNvCxnSpPr/>
      </xdr:nvCxnSpPr>
      <xdr:spPr>
        <a:xfrm flipV="1">
          <a:off x="2908300" y="16304792"/>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32916</xdr:rowOff>
    </xdr:from>
    <xdr:to>
      <xdr:col>4</xdr:col>
      <xdr:colOff>155575</xdr:colOff>
      <xdr:row>95</xdr:row>
      <xdr:rowOff>38472</xdr:rowOff>
    </xdr:to>
    <xdr:cxnSp macro="">
      <xdr:nvCxnSpPr>
        <xdr:cNvPr id="237" name="直線コネクタ 236"/>
        <xdr:cNvCxnSpPr/>
      </xdr:nvCxnSpPr>
      <xdr:spPr>
        <a:xfrm flipV="1">
          <a:off x="2019300" y="16320666"/>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38472</xdr:rowOff>
    </xdr:from>
    <xdr:to>
      <xdr:col>2</xdr:col>
      <xdr:colOff>638175</xdr:colOff>
      <xdr:row>95</xdr:row>
      <xdr:rowOff>67577</xdr:rowOff>
    </xdr:to>
    <xdr:cxnSp macro="">
      <xdr:nvCxnSpPr>
        <xdr:cNvPr id="240" name="直線コネクタ 239"/>
        <xdr:cNvCxnSpPr/>
      </xdr:nvCxnSpPr>
      <xdr:spPr>
        <a:xfrm flipV="1">
          <a:off x="1130300" y="16326222"/>
          <a:ext cx="889000" cy="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147490</xdr:rowOff>
    </xdr:from>
    <xdr:to>
      <xdr:col>6</xdr:col>
      <xdr:colOff>561975</xdr:colOff>
      <xdr:row>95</xdr:row>
      <xdr:rowOff>77640</xdr:rowOff>
    </xdr:to>
    <xdr:sp macro="" textlink="">
      <xdr:nvSpPr>
        <xdr:cNvPr id="250" name="円/楕円 249"/>
        <xdr:cNvSpPr/>
      </xdr:nvSpPr>
      <xdr:spPr>
        <a:xfrm>
          <a:off x="4584700" y="162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170367</xdr:rowOff>
    </xdr:from>
    <xdr:ext cx="599010" cy="259045"/>
    <xdr:sp macro="" textlink="">
      <xdr:nvSpPr>
        <xdr:cNvPr id="251" name="衛生費該当値テキスト"/>
        <xdr:cNvSpPr txBox="1"/>
      </xdr:nvSpPr>
      <xdr:spPr>
        <a:xfrm>
          <a:off x="4686300" y="1611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137,185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137692</xdr:rowOff>
    </xdr:from>
    <xdr:to>
      <xdr:col>5</xdr:col>
      <xdr:colOff>409575</xdr:colOff>
      <xdr:row>95</xdr:row>
      <xdr:rowOff>67842</xdr:rowOff>
    </xdr:to>
    <xdr:sp macro="" textlink="">
      <xdr:nvSpPr>
        <xdr:cNvPr id="252" name="円/楕円 251"/>
        <xdr:cNvSpPr/>
      </xdr:nvSpPr>
      <xdr:spPr>
        <a:xfrm>
          <a:off x="3746500" y="162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84369</xdr:rowOff>
    </xdr:from>
    <xdr:ext cx="599010" cy="259045"/>
    <xdr:sp macro="" textlink="">
      <xdr:nvSpPr>
        <xdr:cNvPr id="253" name="テキスト ボックス 252"/>
        <xdr:cNvSpPr txBox="1"/>
      </xdr:nvSpPr>
      <xdr:spPr>
        <a:xfrm>
          <a:off x="3497794" y="1602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153566</xdr:rowOff>
    </xdr:from>
    <xdr:to>
      <xdr:col>4</xdr:col>
      <xdr:colOff>206375</xdr:colOff>
      <xdr:row>95</xdr:row>
      <xdr:rowOff>83716</xdr:rowOff>
    </xdr:to>
    <xdr:sp macro="" textlink="">
      <xdr:nvSpPr>
        <xdr:cNvPr id="254" name="円/楕円 253"/>
        <xdr:cNvSpPr/>
      </xdr:nvSpPr>
      <xdr:spPr>
        <a:xfrm>
          <a:off x="2857500" y="162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100243</xdr:rowOff>
    </xdr:from>
    <xdr:ext cx="599010" cy="259045"/>
    <xdr:sp macro="" textlink="">
      <xdr:nvSpPr>
        <xdr:cNvPr id="255" name="テキスト ボックス 254"/>
        <xdr:cNvSpPr txBox="1"/>
      </xdr:nvSpPr>
      <xdr:spPr>
        <a:xfrm>
          <a:off x="2608794" y="1604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159122</xdr:rowOff>
    </xdr:from>
    <xdr:to>
      <xdr:col>3</xdr:col>
      <xdr:colOff>3175</xdr:colOff>
      <xdr:row>95</xdr:row>
      <xdr:rowOff>89272</xdr:rowOff>
    </xdr:to>
    <xdr:sp macro="" textlink="">
      <xdr:nvSpPr>
        <xdr:cNvPr id="256" name="円/楕円 255"/>
        <xdr:cNvSpPr/>
      </xdr:nvSpPr>
      <xdr:spPr>
        <a:xfrm>
          <a:off x="1968500" y="162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105799</xdr:rowOff>
    </xdr:from>
    <xdr:ext cx="599010" cy="259045"/>
    <xdr:sp macro="" textlink="">
      <xdr:nvSpPr>
        <xdr:cNvPr id="257" name="テキスト ボックス 256"/>
        <xdr:cNvSpPr txBox="1"/>
      </xdr:nvSpPr>
      <xdr:spPr>
        <a:xfrm>
          <a:off x="1719794" y="1605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16777</xdr:rowOff>
    </xdr:from>
    <xdr:to>
      <xdr:col>1</xdr:col>
      <xdr:colOff>485775</xdr:colOff>
      <xdr:row>95</xdr:row>
      <xdr:rowOff>118377</xdr:rowOff>
    </xdr:to>
    <xdr:sp macro="" textlink="">
      <xdr:nvSpPr>
        <xdr:cNvPr id="258" name="円/楕円 257"/>
        <xdr:cNvSpPr/>
      </xdr:nvSpPr>
      <xdr:spPr>
        <a:xfrm>
          <a:off x="1079500" y="163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134904</xdr:rowOff>
    </xdr:from>
    <xdr:ext cx="599010" cy="259045"/>
    <xdr:sp macro="" textlink="">
      <xdr:nvSpPr>
        <xdr:cNvPr id="259" name="テキスト ボックス 258"/>
        <xdr:cNvSpPr txBox="1"/>
      </xdr:nvSpPr>
      <xdr:spPr>
        <a:xfrm>
          <a:off x="830794" y="1607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78275</xdr:rowOff>
    </xdr:from>
    <xdr:to>
      <xdr:col>15</xdr:col>
      <xdr:colOff>180975</xdr:colOff>
      <xdr:row>55</xdr:row>
      <xdr:rowOff>137433</xdr:rowOff>
    </xdr:to>
    <xdr:cxnSp macro="">
      <xdr:nvCxnSpPr>
        <xdr:cNvPr id="343" name="直線コネクタ 342"/>
        <xdr:cNvCxnSpPr/>
      </xdr:nvCxnSpPr>
      <xdr:spPr>
        <a:xfrm flipV="1">
          <a:off x="9639300" y="8822225"/>
          <a:ext cx="838200" cy="7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137433</xdr:rowOff>
    </xdr:from>
    <xdr:to>
      <xdr:col>14</xdr:col>
      <xdr:colOff>28575</xdr:colOff>
      <xdr:row>56</xdr:row>
      <xdr:rowOff>164831</xdr:rowOff>
    </xdr:to>
    <xdr:cxnSp macro="">
      <xdr:nvCxnSpPr>
        <xdr:cNvPr id="346" name="直線コネクタ 345"/>
        <xdr:cNvCxnSpPr/>
      </xdr:nvCxnSpPr>
      <xdr:spPr>
        <a:xfrm flipV="1">
          <a:off x="8750300" y="9567183"/>
          <a:ext cx="889000" cy="19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88970</xdr:rowOff>
    </xdr:from>
    <xdr:to>
      <xdr:col>12</xdr:col>
      <xdr:colOff>511175</xdr:colOff>
      <xdr:row>56</xdr:row>
      <xdr:rowOff>164831</xdr:rowOff>
    </xdr:to>
    <xdr:cxnSp macro="">
      <xdr:nvCxnSpPr>
        <xdr:cNvPr id="349" name="直線コネクタ 348"/>
        <xdr:cNvCxnSpPr/>
      </xdr:nvCxnSpPr>
      <xdr:spPr>
        <a:xfrm>
          <a:off x="7861300" y="9690170"/>
          <a:ext cx="889000" cy="7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77631</xdr:rowOff>
    </xdr:from>
    <xdr:to>
      <xdr:col>11</xdr:col>
      <xdr:colOff>307975</xdr:colOff>
      <xdr:row>56</xdr:row>
      <xdr:rowOff>88970</xdr:rowOff>
    </xdr:to>
    <xdr:cxnSp macro="">
      <xdr:nvCxnSpPr>
        <xdr:cNvPr id="352" name="直線コネクタ 351"/>
        <xdr:cNvCxnSpPr/>
      </xdr:nvCxnSpPr>
      <xdr:spPr>
        <a:xfrm>
          <a:off x="6972300" y="967883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27475</xdr:rowOff>
    </xdr:from>
    <xdr:to>
      <xdr:col>15</xdr:col>
      <xdr:colOff>231775</xdr:colOff>
      <xdr:row>51</xdr:row>
      <xdr:rowOff>129075</xdr:rowOff>
    </xdr:to>
    <xdr:sp macro="" textlink="">
      <xdr:nvSpPr>
        <xdr:cNvPr id="362" name="円/楕円 361"/>
        <xdr:cNvSpPr/>
      </xdr:nvSpPr>
      <xdr:spPr>
        <a:xfrm>
          <a:off x="10426700" y="87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151952</xdr:rowOff>
    </xdr:from>
    <xdr:ext cx="599010" cy="259045"/>
    <xdr:sp macro="" textlink="">
      <xdr:nvSpPr>
        <xdr:cNvPr id="363" name="農林水産業費該当値テキスト"/>
        <xdr:cNvSpPr txBox="1"/>
      </xdr:nvSpPr>
      <xdr:spPr>
        <a:xfrm>
          <a:off x="10528300" y="872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351,122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86633</xdr:rowOff>
    </xdr:from>
    <xdr:to>
      <xdr:col>14</xdr:col>
      <xdr:colOff>79375</xdr:colOff>
      <xdr:row>56</xdr:row>
      <xdr:rowOff>16783</xdr:rowOff>
    </xdr:to>
    <xdr:sp macro="" textlink="">
      <xdr:nvSpPr>
        <xdr:cNvPr id="364" name="円/楕円 363"/>
        <xdr:cNvSpPr/>
      </xdr:nvSpPr>
      <xdr:spPr>
        <a:xfrm>
          <a:off x="9588500" y="9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33310</xdr:rowOff>
    </xdr:from>
    <xdr:ext cx="599010" cy="259045"/>
    <xdr:sp macro="" textlink="">
      <xdr:nvSpPr>
        <xdr:cNvPr id="365" name="テキスト ボックス 364"/>
        <xdr:cNvSpPr txBox="1"/>
      </xdr:nvSpPr>
      <xdr:spPr>
        <a:xfrm>
          <a:off x="9339794" y="929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114031</xdr:rowOff>
    </xdr:from>
    <xdr:to>
      <xdr:col>12</xdr:col>
      <xdr:colOff>561975</xdr:colOff>
      <xdr:row>57</xdr:row>
      <xdr:rowOff>44181</xdr:rowOff>
    </xdr:to>
    <xdr:sp macro="" textlink="">
      <xdr:nvSpPr>
        <xdr:cNvPr id="366" name="円/楕円 365"/>
        <xdr:cNvSpPr/>
      </xdr:nvSpPr>
      <xdr:spPr>
        <a:xfrm>
          <a:off x="8699500" y="97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60708</xdr:rowOff>
    </xdr:from>
    <xdr:ext cx="599010" cy="259045"/>
    <xdr:sp macro="" textlink="">
      <xdr:nvSpPr>
        <xdr:cNvPr id="367" name="テキスト ボックス 366"/>
        <xdr:cNvSpPr txBox="1"/>
      </xdr:nvSpPr>
      <xdr:spPr>
        <a:xfrm>
          <a:off x="8450794" y="94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38170</xdr:rowOff>
    </xdr:from>
    <xdr:to>
      <xdr:col>11</xdr:col>
      <xdr:colOff>358775</xdr:colOff>
      <xdr:row>56</xdr:row>
      <xdr:rowOff>139770</xdr:rowOff>
    </xdr:to>
    <xdr:sp macro="" textlink="">
      <xdr:nvSpPr>
        <xdr:cNvPr id="368" name="円/楕円 367"/>
        <xdr:cNvSpPr/>
      </xdr:nvSpPr>
      <xdr:spPr>
        <a:xfrm>
          <a:off x="7810500" y="96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156297</xdr:rowOff>
    </xdr:from>
    <xdr:ext cx="599010" cy="259045"/>
    <xdr:sp macro="" textlink="">
      <xdr:nvSpPr>
        <xdr:cNvPr id="369" name="テキスト ボックス 368"/>
        <xdr:cNvSpPr txBox="1"/>
      </xdr:nvSpPr>
      <xdr:spPr>
        <a:xfrm>
          <a:off x="7561794" y="94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26831</xdr:rowOff>
    </xdr:from>
    <xdr:to>
      <xdr:col>10</xdr:col>
      <xdr:colOff>155575</xdr:colOff>
      <xdr:row>56</xdr:row>
      <xdr:rowOff>128431</xdr:rowOff>
    </xdr:to>
    <xdr:sp macro="" textlink="">
      <xdr:nvSpPr>
        <xdr:cNvPr id="370" name="円/楕円 369"/>
        <xdr:cNvSpPr/>
      </xdr:nvSpPr>
      <xdr:spPr>
        <a:xfrm>
          <a:off x="6921500" y="96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144958</xdr:rowOff>
    </xdr:from>
    <xdr:ext cx="599010" cy="259045"/>
    <xdr:sp macro="" textlink="">
      <xdr:nvSpPr>
        <xdr:cNvPr id="371" name="テキスト ボックス 370"/>
        <xdr:cNvSpPr txBox="1"/>
      </xdr:nvSpPr>
      <xdr:spPr>
        <a:xfrm>
          <a:off x="6672794" y="940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10046</xdr:rowOff>
    </xdr:from>
    <xdr:to>
      <xdr:col>15</xdr:col>
      <xdr:colOff>180975</xdr:colOff>
      <xdr:row>74</xdr:row>
      <xdr:rowOff>92545</xdr:rowOff>
    </xdr:to>
    <xdr:cxnSp macro="">
      <xdr:nvCxnSpPr>
        <xdr:cNvPr id="400" name="直線コネクタ 399"/>
        <xdr:cNvCxnSpPr/>
      </xdr:nvCxnSpPr>
      <xdr:spPr>
        <a:xfrm>
          <a:off x="9639300" y="12182996"/>
          <a:ext cx="838200" cy="5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10046</xdr:rowOff>
    </xdr:from>
    <xdr:to>
      <xdr:col>14</xdr:col>
      <xdr:colOff>28575</xdr:colOff>
      <xdr:row>74</xdr:row>
      <xdr:rowOff>87478</xdr:rowOff>
    </xdr:to>
    <xdr:cxnSp macro="">
      <xdr:nvCxnSpPr>
        <xdr:cNvPr id="403" name="直線コネクタ 402"/>
        <xdr:cNvCxnSpPr/>
      </xdr:nvCxnSpPr>
      <xdr:spPr>
        <a:xfrm flipV="1">
          <a:off x="8750300" y="12182996"/>
          <a:ext cx="889000" cy="5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87478</xdr:rowOff>
    </xdr:from>
    <xdr:to>
      <xdr:col>12</xdr:col>
      <xdr:colOff>511175</xdr:colOff>
      <xdr:row>75</xdr:row>
      <xdr:rowOff>108636</xdr:rowOff>
    </xdr:to>
    <xdr:cxnSp macro="">
      <xdr:nvCxnSpPr>
        <xdr:cNvPr id="406" name="直線コネクタ 405"/>
        <xdr:cNvCxnSpPr/>
      </xdr:nvCxnSpPr>
      <xdr:spPr>
        <a:xfrm flipV="1">
          <a:off x="7861300" y="12774778"/>
          <a:ext cx="889000" cy="1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108636</xdr:rowOff>
    </xdr:from>
    <xdr:to>
      <xdr:col>11</xdr:col>
      <xdr:colOff>307975</xdr:colOff>
      <xdr:row>75</xdr:row>
      <xdr:rowOff>122250</xdr:rowOff>
    </xdr:to>
    <xdr:cxnSp macro="">
      <xdr:nvCxnSpPr>
        <xdr:cNvPr id="409" name="直線コネクタ 408"/>
        <xdr:cNvCxnSpPr/>
      </xdr:nvCxnSpPr>
      <xdr:spPr>
        <a:xfrm flipV="1">
          <a:off x="6972300" y="12967386"/>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41745</xdr:rowOff>
    </xdr:from>
    <xdr:to>
      <xdr:col>15</xdr:col>
      <xdr:colOff>231775</xdr:colOff>
      <xdr:row>74</xdr:row>
      <xdr:rowOff>143345</xdr:rowOff>
    </xdr:to>
    <xdr:sp macro="" textlink="">
      <xdr:nvSpPr>
        <xdr:cNvPr id="419" name="円/楕円 418"/>
        <xdr:cNvSpPr/>
      </xdr:nvSpPr>
      <xdr:spPr>
        <a:xfrm>
          <a:off x="10426700" y="127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64622</xdr:rowOff>
    </xdr:from>
    <xdr:ext cx="534377" cy="259045"/>
    <xdr:sp macro="" textlink="">
      <xdr:nvSpPr>
        <xdr:cNvPr id="420" name="商工費該当値テキスト"/>
        <xdr:cNvSpPr txBox="1"/>
      </xdr:nvSpPr>
      <xdr:spPr>
        <a:xfrm>
          <a:off x="10528300" y="125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130696</xdr:rowOff>
    </xdr:from>
    <xdr:to>
      <xdr:col>14</xdr:col>
      <xdr:colOff>79375</xdr:colOff>
      <xdr:row>71</xdr:row>
      <xdr:rowOff>60846</xdr:rowOff>
    </xdr:to>
    <xdr:sp macro="" textlink="">
      <xdr:nvSpPr>
        <xdr:cNvPr id="421" name="円/楕円 420"/>
        <xdr:cNvSpPr/>
      </xdr:nvSpPr>
      <xdr:spPr>
        <a:xfrm>
          <a:off x="9588500" y="121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77373</xdr:rowOff>
    </xdr:from>
    <xdr:ext cx="599010" cy="259045"/>
    <xdr:sp macro="" textlink="">
      <xdr:nvSpPr>
        <xdr:cNvPr id="422" name="テキスト ボックス 421"/>
        <xdr:cNvSpPr txBox="1"/>
      </xdr:nvSpPr>
      <xdr:spPr>
        <a:xfrm>
          <a:off x="9339794" y="1190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36678</xdr:rowOff>
    </xdr:from>
    <xdr:to>
      <xdr:col>12</xdr:col>
      <xdr:colOff>561975</xdr:colOff>
      <xdr:row>74</xdr:row>
      <xdr:rowOff>138278</xdr:rowOff>
    </xdr:to>
    <xdr:sp macro="" textlink="">
      <xdr:nvSpPr>
        <xdr:cNvPr id="423" name="円/楕円 422"/>
        <xdr:cNvSpPr/>
      </xdr:nvSpPr>
      <xdr:spPr>
        <a:xfrm>
          <a:off x="8699500" y="127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154805</xdr:rowOff>
    </xdr:from>
    <xdr:ext cx="534377" cy="259045"/>
    <xdr:sp macro="" textlink="">
      <xdr:nvSpPr>
        <xdr:cNvPr id="424" name="テキスト ボックス 423"/>
        <xdr:cNvSpPr txBox="1"/>
      </xdr:nvSpPr>
      <xdr:spPr>
        <a:xfrm>
          <a:off x="8483111" y="124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57836</xdr:rowOff>
    </xdr:from>
    <xdr:to>
      <xdr:col>11</xdr:col>
      <xdr:colOff>358775</xdr:colOff>
      <xdr:row>75</xdr:row>
      <xdr:rowOff>159435</xdr:rowOff>
    </xdr:to>
    <xdr:sp macro="" textlink="">
      <xdr:nvSpPr>
        <xdr:cNvPr id="425" name="円/楕円 424"/>
        <xdr:cNvSpPr/>
      </xdr:nvSpPr>
      <xdr:spPr>
        <a:xfrm>
          <a:off x="7810500" y="12916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4513</xdr:rowOff>
    </xdr:from>
    <xdr:ext cx="534377" cy="259045"/>
    <xdr:sp macro="" textlink="">
      <xdr:nvSpPr>
        <xdr:cNvPr id="426" name="テキスト ボックス 425"/>
        <xdr:cNvSpPr txBox="1"/>
      </xdr:nvSpPr>
      <xdr:spPr>
        <a:xfrm>
          <a:off x="7594111" y="12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71450</xdr:rowOff>
    </xdr:from>
    <xdr:to>
      <xdr:col>10</xdr:col>
      <xdr:colOff>155575</xdr:colOff>
      <xdr:row>76</xdr:row>
      <xdr:rowOff>1600</xdr:rowOff>
    </xdr:to>
    <xdr:sp macro="" textlink="">
      <xdr:nvSpPr>
        <xdr:cNvPr id="427" name="円/楕円 426"/>
        <xdr:cNvSpPr/>
      </xdr:nvSpPr>
      <xdr:spPr>
        <a:xfrm>
          <a:off x="6921500" y="129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18127</xdr:rowOff>
    </xdr:from>
    <xdr:ext cx="534377" cy="259045"/>
    <xdr:sp macro="" textlink="">
      <xdr:nvSpPr>
        <xdr:cNvPr id="428" name="テキスト ボックス 427"/>
        <xdr:cNvSpPr txBox="1"/>
      </xdr:nvSpPr>
      <xdr:spPr>
        <a:xfrm>
          <a:off x="6705111" y="127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132392</xdr:rowOff>
    </xdr:from>
    <xdr:to>
      <xdr:col>15</xdr:col>
      <xdr:colOff>180975</xdr:colOff>
      <xdr:row>92</xdr:row>
      <xdr:rowOff>6144</xdr:rowOff>
    </xdr:to>
    <xdr:cxnSp macro="">
      <xdr:nvCxnSpPr>
        <xdr:cNvPr id="457" name="直線コネクタ 456"/>
        <xdr:cNvCxnSpPr/>
      </xdr:nvCxnSpPr>
      <xdr:spPr>
        <a:xfrm>
          <a:off x="9639300" y="15734342"/>
          <a:ext cx="8382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114669</xdr:rowOff>
    </xdr:from>
    <xdr:to>
      <xdr:col>14</xdr:col>
      <xdr:colOff>28575</xdr:colOff>
      <xdr:row>91</xdr:row>
      <xdr:rowOff>132392</xdr:rowOff>
    </xdr:to>
    <xdr:cxnSp macro="">
      <xdr:nvCxnSpPr>
        <xdr:cNvPr id="460" name="直線コネクタ 459"/>
        <xdr:cNvCxnSpPr/>
      </xdr:nvCxnSpPr>
      <xdr:spPr>
        <a:xfrm>
          <a:off x="8750300" y="15716619"/>
          <a:ext cx="8890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103406</xdr:rowOff>
    </xdr:from>
    <xdr:to>
      <xdr:col>12</xdr:col>
      <xdr:colOff>511175</xdr:colOff>
      <xdr:row>91</xdr:row>
      <xdr:rowOff>114669</xdr:rowOff>
    </xdr:to>
    <xdr:cxnSp macro="">
      <xdr:nvCxnSpPr>
        <xdr:cNvPr id="463" name="直線コネクタ 462"/>
        <xdr:cNvCxnSpPr/>
      </xdr:nvCxnSpPr>
      <xdr:spPr>
        <a:xfrm>
          <a:off x="7861300" y="15705356"/>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103406</xdr:rowOff>
    </xdr:from>
    <xdr:to>
      <xdr:col>11</xdr:col>
      <xdr:colOff>307975</xdr:colOff>
      <xdr:row>92</xdr:row>
      <xdr:rowOff>14869</xdr:rowOff>
    </xdr:to>
    <xdr:cxnSp macro="">
      <xdr:nvCxnSpPr>
        <xdr:cNvPr id="466" name="直線コネクタ 465"/>
        <xdr:cNvCxnSpPr/>
      </xdr:nvCxnSpPr>
      <xdr:spPr>
        <a:xfrm flipV="1">
          <a:off x="6972300" y="15705356"/>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126794</xdr:rowOff>
    </xdr:from>
    <xdr:to>
      <xdr:col>15</xdr:col>
      <xdr:colOff>231775</xdr:colOff>
      <xdr:row>92</xdr:row>
      <xdr:rowOff>56944</xdr:rowOff>
    </xdr:to>
    <xdr:sp macro="" textlink="">
      <xdr:nvSpPr>
        <xdr:cNvPr id="476" name="円/楕円 475"/>
        <xdr:cNvSpPr/>
      </xdr:nvSpPr>
      <xdr:spPr>
        <a:xfrm>
          <a:off x="10426700" y="157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149671</xdr:rowOff>
    </xdr:from>
    <xdr:ext cx="599010" cy="259045"/>
    <xdr:sp macro="" textlink="">
      <xdr:nvSpPr>
        <xdr:cNvPr id="477" name="土木費該当値テキスト"/>
        <xdr:cNvSpPr txBox="1"/>
      </xdr:nvSpPr>
      <xdr:spPr>
        <a:xfrm>
          <a:off x="10528300" y="1558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162,527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81592</xdr:rowOff>
    </xdr:from>
    <xdr:to>
      <xdr:col>14</xdr:col>
      <xdr:colOff>79375</xdr:colOff>
      <xdr:row>92</xdr:row>
      <xdr:rowOff>11742</xdr:rowOff>
    </xdr:to>
    <xdr:sp macro="" textlink="">
      <xdr:nvSpPr>
        <xdr:cNvPr id="478" name="円/楕円 477"/>
        <xdr:cNvSpPr/>
      </xdr:nvSpPr>
      <xdr:spPr>
        <a:xfrm>
          <a:off x="9588500" y="156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28269</xdr:rowOff>
    </xdr:from>
    <xdr:ext cx="599010" cy="259045"/>
    <xdr:sp macro="" textlink="">
      <xdr:nvSpPr>
        <xdr:cNvPr id="479" name="テキスト ボックス 478"/>
        <xdr:cNvSpPr txBox="1"/>
      </xdr:nvSpPr>
      <xdr:spPr>
        <a:xfrm>
          <a:off x="9339794" y="154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168,459</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63869</xdr:rowOff>
    </xdr:from>
    <xdr:to>
      <xdr:col>12</xdr:col>
      <xdr:colOff>561975</xdr:colOff>
      <xdr:row>91</xdr:row>
      <xdr:rowOff>165469</xdr:rowOff>
    </xdr:to>
    <xdr:sp macro="" textlink="">
      <xdr:nvSpPr>
        <xdr:cNvPr id="480" name="円/楕円 479"/>
        <xdr:cNvSpPr/>
      </xdr:nvSpPr>
      <xdr:spPr>
        <a:xfrm>
          <a:off x="8699500" y="156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10546</xdr:rowOff>
    </xdr:from>
    <xdr:ext cx="599010" cy="259045"/>
    <xdr:sp macro="" textlink="">
      <xdr:nvSpPr>
        <xdr:cNvPr id="481" name="テキスト ボックス 480"/>
        <xdr:cNvSpPr txBox="1"/>
      </xdr:nvSpPr>
      <xdr:spPr>
        <a:xfrm>
          <a:off x="8450794" y="1544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170,785</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52606</xdr:rowOff>
    </xdr:from>
    <xdr:to>
      <xdr:col>11</xdr:col>
      <xdr:colOff>358775</xdr:colOff>
      <xdr:row>91</xdr:row>
      <xdr:rowOff>154206</xdr:rowOff>
    </xdr:to>
    <xdr:sp macro="" textlink="">
      <xdr:nvSpPr>
        <xdr:cNvPr id="482" name="円/楕円 481"/>
        <xdr:cNvSpPr/>
      </xdr:nvSpPr>
      <xdr:spPr>
        <a:xfrm>
          <a:off x="7810500" y="156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170733</xdr:rowOff>
    </xdr:from>
    <xdr:ext cx="599010" cy="259045"/>
    <xdr:sp macro="" textlink="">
      <xdr:nvSpPr>
        <xdr:cNvPr id="483" name="テキスト ボックス 482"/>
        <xdr:cNvSpPr txBox="1"/>
      </xdr:nvSpPr>
      <xdr:spPr>
        <a:xfrm>
          <a:off x="7561794" y="1542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172,263</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135519</xdr:rowOff>
    </xdr:from>
    <xdr:to>
      <xdr:col>10</xdr:col>
      <xdr:colOff>155575</xdr:colOff>
      <xdr:row>92</xdr:row>
      <xdr:rowOff>65669</xdr:rowOff>
    </xdr:to>
    <xdr:sp macro="" textlink="">
      <xdr:nvSpPr>
        <xdr:cNvPr id="484" name="円/楕円 483"/>
        <xdr:cNvSpPr/>
      </xdr:nvSpPr>
      <xdr:spPr>
        <a:xfrm>
          <a:off x="6921500" y="157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82196</xdr:rowOff>
    </xdr:from>
    <xdr:ext cx="599010" cy="259045"/>
    <xdr:sp macro="" textlink="">
      <xdr:nvSpPr>
        <xdr:cNvPr id="485" name="テキスト ボックス 484"/>
        <xdr:cNvSpPr txBox="1"/>
      </xdr:nvSpPr>
      <xdr:spPr>
        <a:xfrm>
          <a:off x="6672794" y="1551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99504</xdr:rowOff>
    </xdr:from>
    <xdr:to>
      <xdr:col>23</xdr:col>
      <xdr:colOff>517525</xdr:colOff>
      <xdr:row>37</xdr:row>
      <xdr:rowOff>116970</xdr:rowOff>
    </xdr:to>
    <xdr:cxnSp macro="">
      <xdr:nvCxnSpPr>
        <xdr:cNvPr id="514" name="直線コネクタ 513"/>
        <xdr:cNvCxnSpPr/>
      </xdr:nvCxnSpPr>
      <xdr:spPr>
        <a:xfrm flipV="1">
          <a:off x="15481300" y="6443154"/>
          <a:ext cx="8382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116970</xdr:rowOff>
    </xdr:from>
    <xdr:to>
      <xdr:col>22</xdr:col>
      <xdr:colOff>365125</xdr:colOff>
      <xdr:row>37</xdr:row>
      <xdr:rowOff>126883</xdr:rowOff>
    </xdr:to>
    <xdr:cxnSp macro="">
      <xdr:nvCxnSpPr>
        <xdr:cNvPr id="517" name="直線コネクタ 516"/>
        <xdr:cNvCxnSpPr/>
      </xdr:nvCxnSpPr>
      <xdr:spPr>
        <a:xfrm flipV="1">
          <a:off x="14592300" y="6460620"/>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124841</xdr:rowOff>
    </xdr:from>
    <xdr:to>
      <xdr:col>21</xdr:col>
      <xdr:colOff>161925</xdr:colOff>
      <xdr:row>37</xdr:row>
      <xdr:rowOff>126883</xdr:rowOff>
    </xdr:to>
    <xdr:cxnSp macro="">
      <xdr:nvCxnSpPr>
        <xdr:cNvPr id="520" name="直線コネクタ 519"/>
        <xdr:cNvCxnSpPr/>
      </xdr:nvCxnSpPr>
      <xdr:spPr>
        <a:xfrm>
          <a:off x="13703300" y="6468491"/>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124437</xdr:rowOff>
    </xdr:from>
    <xdr:to>
      <xdr:col>19</xdr:col>
      <xdr:colOff>644525</xdr:colOff>
      <xdr:row>37</xdr:row>
      <xdr:rowOff>124841</xdr:rowOff>
    </xdr:to>
    <xdr:cxnSp macro="">
      <xdr:nvCxnSpPr>
        <xdr:cNvPr id="523" name="直線コネクタ 522"/>
        <xdr:cNvCxnSpPr/>
      </xdr:nvCxnSpPr>
      <xdr:spPr>
        <a:xfrm>
          <a:off x="12814300" y="6468087"/>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48704</xdr:rowOff>
    </xdr:from>
    <xdr:to>
      <xdr:col>23</xdr:col>
      <xdr:colOff>568325</xdr:colOff>
      <xdr:row>37</xdr:row>
      <xdr:rowOff>150304</xdr:rowOff>
    </xdr:to>
    <xdr:sp macro="" textlink="">
      <xdr:nvSpPr>
        <xdr:cNvPr id="533" name="円/楕円 532"/>
        <xdr:cNvSpPr/>
      </xdr:nvSpPr>
      <xdr:spPr>
        <a:xfrm>
          <a:off x="162687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27131</xdr:rowOff>
    </xdr:from>
    <xdr:ext cx="534377" cy="259045"/>
    <xdr:sp macro="" textlink="">
      <xdr:nvSpPr>
        <xdr:cNvPr id="534" name="消防費該当値テキスト"/>
        <xdr:cNvSpPr txBox="1"/>
      </xdr:nvSpPr>
      <xdr:spPr>
        <a:xfrm>
          <a:off x="16370300" y="63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66170</xdr:rowOff>
    </xdr:from>
    <xdr:to>
      <xdr:col>22</xdr:col>
      <xdr:colOff>415925</xdr:colOff>
      <xdr:row>37</xdr:row>
      <xdr:rowOff>167770</xdr:rowOff>
    </xdr:to>
    <xdr:sp macro="" textlink="">
      <xdr:nvSpPr>
        <xdr:cNvPr id="535" name="円/楕円 534"/>
        <xdr:cNvSpPr/>
      </xdr:nvSpPr>
      <xdr:spPr>
        <a:xfrm>
          <a:off x="15430500" y="64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158897</xdr:rowOff>
    </xdr:from>
    <xdr:ext cx="534377" cy="259045"/>
    <xdr:sp macro="" textlink="">
      <xdr:nvSpPr>
        <xdr:cNvPr id="536" name="テキスト ボックス 535"/>
        <xdr:cNvSpPr txBox="1"/>
      </xdr:nvSpPr>
      <xdr:spPr>
        <a:xfrm>
          <a:off x="15214111" y="65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76083</xdr:rowOff>
    </xdr:from>
    <xdr:to>
      <xdr:col>21</xdr:col>
      <xdr:colOff>212725</xdr:colOff>
      <xdr:row>38</xdr:row>
      <xdr:rowOff>6234</xdr:rowOff>
    </xdr:to>
    <xdr:sp macro="" textlink="">
      <xdr:nvSpPr>
        <xdr:cNvPr id="537" name="円/楕円 536"/>
        <xdr:cNvSpPr/>
      </xdr:nvSpPr>
      <xdr:spPr>
        <a:xfrm>
          <a:off x="14541500" y="64197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168810</xdr:rowOff>
    </xdr:from>
    <xdr:ext cx="534377" cy="259045"/>
    <xdr:sp macro="" textlink="">
      <xdr:nvSpPr>
        <xdr:cNvPr id="538" name="テキスト ボックス 537"/>
        <xdr:cNvSpPr txBox="1"/>
      </xdr:nvSpPr>
      <xdr:spPr>
        <a:xfrm>
          <a:off x="14325111" y="65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74041</xdr:rowOff>
    </xdr:from>
    <xdr:to>
      <xdr:col>20</xdr:col>
      <xdr:colOff>9525</xdr:colOff>
      <xdr:row>38</xdr:row>
      <xdr:rowOff>4190</xdr:rowOff>
    </xdr:to>
    <xdr:sp macro="" textlink="">
      <xdr:nvSpPr>
        <xdr:cNvPr id="539" name="円/楕円 538"/>
        <xdr:cNvSpPr/>
      </xdr:nvSpPr>
      <xdr:spPr>
        <a:xfrm>
          <a:off x="13652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166768</xdr:rowOff>
    </xdr:from>
    <xdr:ext cx="534377" cy="259045"/>
    <xdr:sp macro="" textlink="">
      <xdr:nvSpPr>
        <xdr:cNvPr id="540" name="テキスト ボックス 539"/>
        <xdr:cNvSpPr txBox="1"/>
      </xdr:nvSpPr>
      <xdr:spPr>
        <a:xfrm>
          <a:off x="13436111" y="65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73637</xdr:rowOff>
    </xdr:from>
    <xdr:to>
      <xdr:col>18</xdr:col>
      <xdr:colOff>492125</xdr:colOff>
      <xdr:row>38</xdr:row>
      <xdr:rowOff>3787</xdr:rowOff>
    </xdr:to>
    <xdr:sp macro="" textlink="">
      <xdr:nvSpPr>
        <xdr:cNvPr id="541" name="円/楕円 540"/>
        <xdr:cNvSpPr/>
      </xdr:nvSpPr>
      <xdr:spPr>
        <a:xfrm>
          <a:off x="12763500" y="6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20314</xdr:rowOff>
    </xdr:from>
    <xdr:ext cx="534377" cy="259045"/>
    <xdr:sp macro="" textlink="">
      <xdr:nvSpPr>
        <xdr:cNvPr id="542" name="テキスト ボックス 541"/>
        <xdr:cNvSpPr txBox="1"/>
      </xdr:nvSpPr>
      <xdr:spPr>
        <a:xfrm>
          <a:off x="12547111" y="61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61290</xdr:rowOff>
    </xdr:from>
    <xdr:to>
      <xdr:col>23</xdr:col>
      <xdr:colOff>517525</xdr:colOff>
      <xdr:row>56</xdr:row>
      <xdr:rowOff>145182</xdr:rowOff>
    </xdr:to>
    <xdr:cxnSp macro="">
      <xdr:nvCxnSpPr>
        <xdr:cNvPr id="569" name="直線コネクタ 568"/>
        <xdr:cNvCxnSpPr/>
      </xdr:nvCxnSpPr>
      <xdr:spPr>
        <a:xfrm flipV="1">
          <a:off x="15481300" y="9662490"/>
          <a:ext cx="8382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145182</xdr:rowOff>
    </xdr:from>
    <xdr:to>
      <xdr:col>22</xdr:col>
      <xdr:colOff>365125</xdr:colOff>
      <xdr:row>56</xdr:row>
      <xdr:rowOff>169821</xdr:rowOff>
    </xdr:to>
    <xdr:cxnSp macro="">
      <xdr:nvCxnSpPr>
        <xdr:cNvPr id="572" name="直線コネクタ 571"/>
        <xdr:cNvCxnSpPr/>
      </xdr:nvCxnSpPr>
      <xdr:spPr>
        <a:xfrm flipV="1">
          <a:off x="14592300" y="9746382"/>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169821</xdr:rowOff>
    </xdr:from>
    <xdr:to>
      <xdr:col>21</xdr:col>
      <xdr:colOff>161925</xdr:colOff>
      <xdr:row>57</xdr:row>
      <xdr:rowOff>5809</xdr:rowOff>
    </xdr:to>
    <xdr:cxnSp macro="">
      <xdr:nvCxnSpPr>
        <xdr:cNvPr id="575" name="直線コネクタ 574"/>
        <xdr:cNvCxnSpPr/>
      </xdr:nvCxnSpPr>
      <xdr:spPr>
        <a:xfrm flipV="1">
          <a:off x="13703300" y="9771021"/>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150545</xdr:rowOff>
    </xdr:from>
    <xdr:to>
      <xdr:col>19</xdr:col>
      <xdr:colOff>644525</xdr:colOff>
      <xdr:row>57</xdr:row>
      <xdr:rowOff>5809</xdr:rowOff>
    </xdr:to>
    <xdr:cxnSp macro="">
      <xdr:nvCxnSpPr>
        <xdr:cNvPr id="578" name="直線コネクタ 577"/>
        <xdr:cNvCxnSpPr/>
      </xdr:nvCxnSpPr>
      <xdr:spPr>
        <a:xfrm>
          <a:off x="12814300" y="9580295"/>
          <a:ext cx="889000" cy="1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10490</xdr:rowOff>
    </xdr:from>
    <xdr:to>
      <xdr:col>23</xdr:col>
      <xdr:colOff>568325</xdr:colOff>
      <xdr:row>56</xdr:row>
      <xdr:rowOff>112090</xdr:rowOff>
    </xdr:to>
    <xdr:sp macro="" textlink="">
      <xdr:nvSpPr>
        <xdr:cNvPr id="588" name="円/楕円 587"/>
        <xdr:cNvSpPr/>
      </xdr:nvSpPr>
      <xdr:spPr>
        <a:xfrm>
          <a:off x="162687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160367</xdr:rowOff>
    </xdr:from>
    <xdr:ext cx="534377" cy="259045"/>
    <xdr:sp macro="" textlink="">
      <xdr:nvSpPr>
        <xdr:cNvPr id="589" name="教育費該当値テキスト"/>
        <xdr:cNvSpPr txBox="1"/>
      </xdr:nvSpPr>
      <xdr:spPr>
        <a:xfrm>
          <a:off x="16370300" y="9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94382</xdr:rowOff>
    </xdr:from>
    <xdr:to>
      <xdr:col>22</xdr:col>
      <xdr:colOff>415925</xdr:colOff>
      <xdr:row>57</xdr:row>
      <xdr:rowOff>24532</xdr:rowOff>
    </xdr:to>
    <xdr:sp macro="" textlink="">
      <xdr:nvSpPr>
        <xdr:cNvPr id="590" name="円/楕円 589"/>
        <xdr:cNvSpPr/>
      </xdr:nvSpPr>
      <xdr:spPr>
        <a:xfrm>
          <a:off x="15430500" y="96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15659</xdr:rowOff>
    </xdr:from>
    <xdr:ext cx="534377" cy="259045"/>
    <xdr:sp macro="" textlink="">
      <xdr:nvSpPr>
        <xdr:cNvPr id="591" name="テキスト ボックス 590"/>
        <xdr:cNvSpPr txBox="1"/>
      </xdr:nvSpPr>
      <xdr:spPr>
        <a:xfrm>
          <a:off x="15214111" y="97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119021</xdr:rowOff>
    </xdr:from>
    <xdr:to>
      <xdr:col>21</xdr:col>
      <xdr:colOff>212725</xdr:colOff>
      <xdr:row>57</xdr:row>
      <xdr:rowOff>49171</xdr:rowOff>
    </xdr:to>
    <xdr:sp macro="" textlink="">
      <xdr:nvSpPr>
        <xdr:cNvPr id="592" name="円/楕円 591"/>
        <xdr:cNvSpPr/>
      </xdr:nvSpPr>
      <xdr:spPr>
        <a:xfrm>
          <a:off x="14541500" y="97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40298</xdr:rowOff>
    </xdr:from>
    <xdr:ext cx="534377" cy="259045"/>
    <xdr:sp macro="" textlink="">
      <xdr:nvSpPr>
        <xdr:cNvPr id="593" name="テキスト ボックス 592"/>
        <xdr:cNvSpPr txBox="1"/>
      </xdr:nvSpPr>
      <xdr:spPr>
        <a:xfrm>
          <a:off x="14325111" y="98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126459</xdr:rowOff>
    </xdr:from>
    <xdr:to>
      <xdr:col>20</xdr:col>
      <xdr:colOff>9525</xdr:colOff>
      <xdr:row>57</xdr:row>
      <xdr:rowOff>56609</xdr:rowOff>
    </xdr:to>
    <xdr:sp macro="" textlink="">
      <xdr:nvSpPr>
        <xdr:cNvPr id="594" name="円/楕円 593"/>
        <xdr:cNvSpPr/>
      </xdr:nvSpPr>
      <xdr:spPr>
        <a:xfrm>
          <a:off x="13652500" y="97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47736</xdr:rowOff>
    </xdr:from>
    <xdr:ext cx="534377" cy="259045"/>
    <xdr:sp macro="" textlink="">
      <xdr:nvSpPr>
        <xdr:cNvPr id="595" name="テキスト ボックス 594"/>
        <xdr:cNvSpPr txBox="1"/>
      </xdr:nvSpPr>
      <xdr:spPr>
        <a:xfrm>
          <a:off x="13436111" y="98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99745</xdr:rowOff>
    </xdr:from>
    <xdr:to>
      <xdr:col>18</xdr:col>
      <xdr:colOff>492125</xdr:colOff>
      <xdr:row>56</xdr:row>
      <xdr:rowOff>29895</xdr:rowOff>
    </xdr:to>
    <xdr:sp macro="" textlink="">
      <xdr:nvSpPr>
        <xdr:cNvPr id="596" name="円/楕円 595"/>
        <xdr:cNvSpPr/>
      </xdr:nvSpPr>
      <xdr:spPr>
        <a:xfrm>
          <a:off x="12763500" y="95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46422</xdr:rowOff>
    </xdr:from>
    <xdr:ext cx="599010" cy="259045"/>
    <xdr:sp macro="" textlink="">
      <xdr:nvSpPr>
        <xdr:cNvPr id="597" name="テキスト ボックス 596"/>
        <xdr:cNvSpPr txBox="1"/>
      </xdr:nvSpPr>
      <xdr:spPr>
        <a:xfrm>
          <a:off x="12514794" y="93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29404</xdr:rowOff>
    </xdr:from>
    <xdr:to>
      <xdr:col>23</xdr:col>
      <xdr:colOff>517525</xdr:colOff>
      <xdr:row>78</xdr:row>
      <xdr:rowOff>107499</xdr:rowOff>
    </xdr:to>
    <xdr:cxnSp macro="">
      <xdr:nvCxnSpPr>
        <xdr:cNvPr id="624" name="直線コネクタ 623"/>
        <xdr:cNvCxnSpPr/>
      </xdr:nvCxnSpPr>
      <xdr:spPr>
        <a:xfrm>
          <a:off x="15481300" y="13402504"/>
          <a:ext cx="838200" cy="7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102214</xdr:rowOff>
    </xdr:from>
    <xdr:to>
      <xdr:col>22</xdr:col>
      <xdr:colOff>365125</xdr:colOff>
      <xdr:row>78</xdr:row>
      <xdr:rowOff>29404</xdr:rowOff>
    </xdr:to>
    <xdr:cxnSp macro="">
      <xdr:nvCxnSpPr>
        <xdr:cNvPr id="627" name="直線コネクタ 626"/>
        <xdr:cNvCxnSpPr/>
      </xdr:nvCxnSpPr>
      <xdr:spPr>
        <a:xfrm>
          <a:off x="14592300" y="13303864"/>
          <a:ext cx="8890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102214</xdr:rowOff>
    </xdr:from>
    <xdr:to>
      <xdr:col>21</xdr:col>
      <xdr:colOff>161925</xdr:colOff>
      <xdr:row>77</xdr:row>
      <xdr:rowOff>156887</xdr:rowOff>
    </xdr:to>
    <xdr:cxnSp macro="">
      <xdr:nvCxnSpPr>
        <xdr:cNvPr id="630" name="直線コネクタ 629"/>
        <xdr:cNvCxnSpPr/>
      </xdr:nvCxnSpPr>
      <xdr:spPr>
        <a:xfrm flipV="1">
          <a:off x="13703300" y="13303864"/>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156887</xdr:rowOff>
    </xdr:from>
    <xdr:to>
      <xdr:col>19</xdr:col>
      <xdr:colOff>644525</xdr:colOff>
      <xdr:row>77</xdr:row>
      <xdr:rowOff>165660</xdr:rowOff>
    </xdr:to>
    <xdr:cxnSp macro="">
      <xdr:nvCxnSpPr>
        <xdr:cNvPr id="633" name="直線コネクタ 632"/>
        <xdr:cNvCxnSpPr/>
      </xdr:nvCxnSpPr>
      <xdr:spPr>
        <a:xfrm flipV="1">
          <a:off x="12814300" y="13358537"/>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56699</xdr:rowOff>
    </xdr:from>
    <xdr:to>
      <xdr:col>23</xdr:col>
      <xdr:colOff>568325</xdr:colOff>
      <xdr:row>78</xdr:row>
      <xdr:rowOff>158299</xdr:rowOff>
    </xdr:to>
    <xdr:sp macro="" textlink="">
      <xdr:nvSpPr>
        <xdr:cNvPr id="643" name="円/楕円 642"/>
        <xdr:cNvSpPr/>
      </xdr:nvSpPr>
      <xdr:spPr>
        <a:xfrm>
          <a:off x="16268700" y="134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150054</xdr:rowOff>
    </xdr:from>
    <xdr:to>
      <xdr:col>22</xdr:col>
      <xdr:colOff>415925</xdr:colOff>
      <xdr:row>78</xdr:row>
      <xdr:rowOff>80204</xdr:rowOff>
    </xdr:to>
    <xdr:sp macro="" textlink="">
      <xdr:nvSpPr>
        <xdr:cNvPr id="645" name="円/楕円 644"/>
        <xdr:cNvSpPr/>
      </xdr:nvSpPr>
      <xdr:spPr>
        <a:xfrm>
          <a:off x="15430500" y="13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96731</xdr:rowOff>
    </xdr:from>
    <xdr:ext cx="534377" cy="259045"/>
    <xdr:sp macro="" textlink="">
      <xdr:nvSpPr>
        <xdr:cNvPr id="646" name="テキスト ボックス 645"/>
        <xdr:cNvSpPr txBox="1"/>
      </xdr:nvSpPr>
      <xdr:spPr>
        <a:xfrm>
          <a:off x="15214111" y="131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51414</xdr:rowOff>
    </xdr:from>
    <xdr:to>
      <xdr:col>21</xdr:col>
      <xdr:colOff>212725</xdr:colOff>
      <xdr:row>77</xdr:row>
      <xdr:rowOff>153014</xdr:rowOff>
    </xdr:to>
    <xdr:sp macro="" textlink="">
      <xdr:nvSpPr>
        <xdr:cNvPr id="647" name="円/楕円 646"/>
        <xdr:cNvSpPr/>
      </xdr:nvSpPr>
      <xdr:spPr>
        <a:xfrm>
          <a:off x="14541500" y="132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169541</xdr:rowOff>
    </xdr:from>
    <xdr:ext cx="534377" cy="259045"/>
    <xdr:sp macro="" textlink="">
      <xdr:nvSpPr>
        <xdr:cNvPr id="648" name="テキスト ボックス 647"/>
        <xdr:cNvSpPr txBox="1"/>
      </xdr:nvSpPr>
      <xdr:spPr>
        <a:xfrm>
          <a:off x="14325111" y="130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106087</xdr:rowOff>
    </xdr:from>
    <xdr:to>
      <xdr:col>20</xdr:col>
      <xdr:colOff>9525</xdr:colOff>
      <xdr:row>78</xdr:row>
      <xdr:rowOff>36237</xdr:rowOff>
    </xdr:to>
    <xdr:sp macro="" textlink="">
      <xdr:nvSpPr>
        <xdr:cNvPr id="649" name="円/楕円 648"/>
        <xdr:cNvSpPr/>
      </xdr:nvSpPr>
      <xdr:spPr>
        <a:xfrm>
          <a:off x="13652500" y="133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52764</xdr:rowOff>
    </xdr:from>
    <xdr:ext cx="534377" cy="259045"/>
    <xdr:sp macro="" textlink="">
      <xdr:nvSpPr>
        <xdr:cNvPr id="650" name="テキスト ボックス 649"/>
        <xdr:cNvSpPr txBox="1"/>
      </xdr:nvSpPr>
      <xdr:spPr>
        <a:xfrm>
          <a:off x="13436111" y="130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114860</xdr:rowOff>
    </xdr:from>
    <xdr:to>
      <xdr:col>18</xdr:col>
      <xdr:colOff>492125</xdr:colOff>
      <xdr:row>78</xdr:row>
      <xdr:rowOff>45010</xdr:rowOff>
    </xdr:to>
    <xdr:sp macro="" textlink="">
      <xdr:nvSpPr>
        <xdr:cNvPr id="651" name="円/楕円 650"/>
        <xdr:cNvSpPr/>
      </xdr:nvSpPr>
      <xdr:spPr>
        <a:xfrm>
          <a:off x="12763500" y="133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61537</xdr:rowOff>
    </xdr:from>
    <xdr:ext cx="534377" cy="259045"/>
    <xdr:sp macro="" textlink="">
      <xdr:nvSpPr>
        <xdr:cNvPr id="652" name="テキスト ボックス 651"/>
        <xdr:cNvSpPr txBox="1"/>
      </xdr:nvSpPr>
      <xdr:spPr>
        <a:xfrm>
          <a:off x="12547111" y="130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79972</xdr:rowOff>
    </xdr:from>
    <xdr:to>
      <xdr:col>23</xdr:col>
      <xdr:colOff>517525</xdr:colOff>
      <xdr:row>91</xdr:row>
      <xdr:rowOff>43290</xdr:rowOff>
    </xdr:to>
    <xdr:cxnSp macro="">
      <xdr:nvCxnSpPr>
        <xdr:cNvPr id="679" name="直線コネクタ 678"/>
        <xdr:cNvCxnSpPr/>
      </xdr:nvCxnSpPr>
      <xdr:spPr>
        <a:xfrm>
          <a:off x="15481300" y="15510472"/>
          <a:ext cx="838200" cy="1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79972</xdr:rowOff>
    </xdr:from>
    <xdr:to>
      <xdr:col>22</xdr:col>
      <xdr:colOff>365125</xdr:colOff>
      <xdr:row>90</xdr:row>
      <xdr:rowOff>164457</xdr:rowOff>
    </xdr:to>
    <xdr:cxnSp macro="">
      <xdr:nvCxnSpPr>
        <xdr:cNvPr id="682" name="直線コネクタ 681"/>
        <xdr:cNvCxnSpPr/>
      </xdr:nvCxnSpPr>
      <xdr:spPr>
        <a:xfrm flipV="1">
          <a:off x="14592300" y="15510472"/>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133651</xdr:rowOff>
    </xdr:from>
    <xdr:to>
      <xdr:col>21</xdr:col>
      <xdr:colOff>161925</xdr:colOff>
      <xdr:row>90</xdr:row>
      <xdr:rowOff>164457</xdr:rowOff>
    </xdr:to>
    <xdr:cxnSp macro="">
      <xdr:nvCxnSpPr>
        <xdr:cNvPr id="685" name="直線コネクタ 684"/>
        <xdr:cNvCxnSpPr/>
      </xdr:nvCxnSpPr>
      <xdr:spPr>
        <a:xfrm>
          <a:off x="13703300" y="15564151"/>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9696</xdr:rowOff>
    </xdr:from>
    <xdr:to>
      <xdr:col>19</xdr:col>
      <xdr:colOff>644525</xdr:colOff>
      <xdr:row>90</xdr:row>
      <xdr:rowOff>133651</xdr:rowOff>
    </xdr:to>
    <xdr:cxnSp macro="">
      <xdr:nvCxnSpPr>
        <xdr:cNvPr id="688" name="直線コネクタ 687"/>
        <xdr:cNvCxnSpPr/>
      </xdr:nvCxnSpPr>
      <xdr:spPr>
        <a:xfrm>
          <a:off x="12814300" y="15440196"/>
          <a:ext cx="889000" cy="1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163940</xdr:rowOff>
    </xdr:from>
    <xdr:to>
      <xdr:col>23</xdr:col>
      <xdr:colOff>568325</xdr:colOff>
      <xdr:row>91</xdr:row>
      <xdr:rowOff>94090</xdr:rowOff>
    </xdr:to>
    <xdr:sp macro="" textlink="">
      <xdr:nvSpPr>
        <xdr:cNvPr id="698" name="円/楕円 697"/>
        <xdr:cNvSpPr/>
      </xdr:nvSpPr>
      <xdr:spPr>
        <a:xfrm>
          <a:off x="16268700" y="15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116967</xdr:rowOff>
    </xdr:from>
    <xdr:ext cx="599010" cy="259045"/>
    <xdr:sp macro="" textlink="">
      <xdr:nvSpPr>
        <xdr:cNvPr id="699" name="公債費該当値テキスト"/>
        <xdr:cNvSpPr txBox="1"/>
      </xdr:nvSpPr>
      <xdr:spPr>
        <a:xfrm>
          <a:off x="16370300" y="1554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283,587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29172</xdr:rowOff>
    </xdr:from>
    <xdr:to>
      <xdr:col>22</xdr:col>
      <xdr:colOff>415925</xdr:colOff>
      <xdr:row>90</xdr:row>
      <xdr:rowOff>130772</xdr:rowOff>
    </xdr:to>
    <xdr:sp macro="" textlink="">
      <xdr:nvSpPr>
        <xdr:cNvPr id="700" name="円/楕円 699"/>
        <xdr:cNvSpPr/>
      </xdr:nvSpPr>
      <xdr:spPr>
        <a:xfrm>
          <a:off x="15430500" y="154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147299</xdr:rowOff>
    </xdr:from>
    <xdr:ext cx="599010" cy="259045"/>
    <xdr:sp macro="" textlink="">
      <xdr:nvSpPr>
        <xdr:cNvPr id="701" name="テキスト ボックス 700"/>
        <xdr:cNvSpPr txBox="1"/>
      </xdr:nvSpPr>
      <xdr:spPr>
        <a:xfrm>
          <a:off x="15181794" y="152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313,064</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113657</xdr:rowOff>
    </xdr:from>
    <xdr:to>
      <xdr:col>21</xdr:col>
      <xdr:colOff>212725</xdr:colOff>
      <xdr:row>91</xdr:row>
      <xdr:rowOff>43807</xdr:rowOff>
    </xdr:to>
    <xdr:sp macro="" textlink="">
      <xdr:nvSpPr>
        <xdr:cNvPr id="702" name="円/楕円 701"/>
        <xdr:cNvSpPr/>
      </xdr:nvSpPr>
      <xdr:spPr>
        <a:xfrm>
          <a:off x="14541500" y="15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60334</xdr:rowOff>
    </xdr:from>
    <xdr:ext cx="599010" cy="259045"/>
    <xdr:sp macro="" textlink="">
      <xdr:nvSpPr>
        <xdr:cNvPr id="703" name="テキスト ボックス 702"/>
        <xdr:cNvSpPr txBox="1"/>
      </xdr:nvSpPr>
      <xdr:spPr>
        <a:xfrm>
          <a:off x="14292794" y="1531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82851</xdr:rowOff>
    </xdr:from>
    <xdr:to>
      <xdr:col>20</xdr:col>
      <xdr:colOff>9525</xdr:colOff>
      <xdr:row>91</xdr:row>
      <xdr:rowOff>13001</xdr:rowOff>
    </xdr:to>
    <xdr:sp macro="" textlink="">
      <xdr:nvSpPr>
        <xdr:cNvPr id="704" name="円/楕円 703"/>
        <xdr:cNvSpPr/>
      </xdr:nvSpPr>
      <xdr:spPr>
        <a:xfrm>
          <a:off x="13652500" y="155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29528</xdr:rowOff>
    </xdr:from>
    <xdr:ext cx="599010" cy="259045"/>
    <xdr:sp macro="" textlink="">
      <xdr:nvSpPr>
        <xdr:cNvPr id="705" name="テキスト ボックス 704"/>
        <xdr:cNvSpPr txBox="1"/>
      </xdr:nvSpPr>
      <xdr:spPr>
        <a:xfrm>
          <a:off x="13403794" y="1528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301,323</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130346</xdr:rowOff>
    </xdr:from>
    <xdr:to>
      <xdr:col>18</xdr:col>
      <xdr:colOff>492125</xdr:colOff>
      <xdr:row>90</xdr:row>
      <xdr:rowOff>60496</xdr:rowOff>
    </xdr:to>
    <xdr:sp macro="" textlink="">
      <xdr:nvSpPr>
        <xdr:cNvPr id="706" name="円/楕円 705"/>
        <xdr:cNvSpPr/>
      </xdr:nvSpPr>
      <xdr:spPr>
        <a:xfrm>
          <a:off x="12763500" y="153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77023</xdr:rowOff>
    </xdr:from>
    <xdr:ext cx="599010" cy="259045"/>
    <xdr:sp macro="" textlink="">
      <xdr:nvSpPr>
        <xdr:cNvPr id="707" name="テキスト ボックス 706"/>
        <xdr:cNvSpPr txBox="1"/>
      </xdr:nvSpPr>
      <xdr:spPr>
        <a:xfrm>
          <a:off x="12514794" y="1516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住民一人あたりの歳出決算総額は約</a:t>
          </a:r>
          <a:r>
            <a:rPr kumimoji="1" lang="en-US" altLang="ja-JP" sz="1400">
              <a:latin typeface="ＭＳ Ｐゴシック"/>
            </a:rPr>
            <a:t>170</a:t>
          </a:r>
          <a:r>
            <a:rPr kumimoji="1" lang="ja-JP" altLang="en-US" sz="1400">
              <a:latin typeface="ＭＳ Ｐゴシック"/>
            </a:rPr>
            <a:t>万円となっています。平成</a:t>
          </a:r>
          <a:r>
            <a:rPr kumimoji="1" lang="en-US" altLang="ja-JP" sz="1400">
              <a:latin typeface="ＭＳ Ｐゴシック"/>
            </a:rPr>
            <a:t>27</a:t>
          </a:r>
          <a:r>
            <a:rPr kumimoji="1" lang="ja-JP" altLang="en-US" sz="1400">
              <a:latin typeface="ＭＳ Ｐゴシック"/>
            </a:rPr>
            <a:t>年度においては、農林水産業費における住民一人あたりコストが前年度と比較して</a:t>
          </a:r>
          <a:r>
            <a:rPr kumimoji="1" lang="en-US" altLang="ja-JP" sz="1400">
              <a:latin typeface="ＭＳ Ｐゴシック"/>
            </a:rPr>
            <a:t>10.2</a:t>
          </a:r>
          <a:r>
            <a:rPr kumimoji="1" lang="ja-JP" altLang="en-US" sz="1400">
              <a:latin typeface="ＭＳ Ｐゴシック"/>
            </a:rPr>
            <a:t>％増加しており、類似団体内平均の水準を大きく上回っています。これは、「リースハウス団地整備事業」や「飯南町きのこ生産施設改修事業」等の大規模建設事業が実施されたことがその要因として考えられます。また、総務費においても、「本庁舎整備事業」や「防災行政無線整備事業」等の大規模事業を実施していることから、住民一人あたりコストが前年度と比較して</a:t>
          </a:r>
          <a:r>
            <a:rPr kumimoji="1" lang="en-US" altLang="ja-JP" sz="1400">
              <a:latin typeface="ＭＳ Ｐゴシック"/>
            </a:rPr>
            <a:t>3.7</a:t>
          </a:r>
          <a:r>
            <a:rPr kumimoji="1" lang="ja-JP" altLang="en-US" sz="1400">
              <a:latin typeface="ＭＳ Ｐゴシック"/>
            </a:rPr>
            <a:t>％増加しています。</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分母となる標準財政規模が増加してきましたが、標準財政規模の大部分を構成する普通交付税が大幅な減少もなく交付されてきたこともあり、財政調整基金及び減債基金への積み立てを実施してきています。特に財政調整基金へ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百万円を積み立てたことにより、標準財政規模に占める財政調整基金残高比は上昇しています。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さらに平成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年度以降は、財政調整基金及び減債基金を取り崩さない財政運営を行うことができているため、実質単年度収支も黒字を継続する健全な状態となっています。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年度以降、住宅新築資金等貸付事業会計を除いた会計で黒字決算が続いていますが、平成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年度末に住宅新築資金等貸付事業会計を閉じたことから、赤字決算の会計はなくなりました。また、平成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年度以降は公債費の繰上償還を実施しても、財政調整基金及び減債基金を取り崩さない財政運営ができるなど収支改善が進んでいます。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しかし、合併後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年を経過する平成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町財政の大部分を占める普通交付税が町合併に伴う加算分が縮減されることにより減少していきます。さらなる経費の削減等を行うことで、健全な行財政運営を維持していかなければな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724" t="s">
        <v>63</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4"/>
      <c r="CG1" s="724"/>
      <c r="CH1" s="724"/>
      <c r="CI1" s="724"/>
      <c r="CJ1" s="724"/>
      <c r="CK1" s="724"/>
      <c r="CL1" s="724"/>
      <c r="CM1" s="724"/>
      <c r="CN1" s="724"/>
      <c r="CO1" s="724"/>
      <c r="CP1" s="724"/>
      <c r="CQ1" s="724"/>
      <c r="CR1" s="724"/>
      <c r="CS1" s="724"/>
      <c r="CT1" s="724"/>
      <c r="CU1" s="724"/>
      <c r="CV1" s="724"/>
      <c r="CW1" s="724"/>
      <c r="CX1" s="724"/>
      <c r="CY1" s="724"/>
      <c r="CZ1" s="724"/>
      <c r="DA1" s="724"/>
      <c r="DB1" s="724"/>
      <c r="DC1" s="724"/>
      <c r="DD1" s="724"/>
      <c r="DE1" s="724"/>
      <c r="DF1" s="724"/>
      <c r="DG1" s="724"/>
      <c r="DH1" s="724"/>
      <c r="DI1" s="724"/>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725" t="s">
        <v>65</v>
      </c>
      <c r="C3" s="726"/>
      <c r="D3" s="726"/>
      <c r="E3" s="727"/>
      <c r="F3" s="727"/>
      <c r="G3" s="727"/>
      <c r="H3" s="727"/>
      <c r="I3" s="727"/>
      <c r="J3" s="727"/>
      <c r="K3" s="727"/>
      <c r="L3" s="727" t="s">
        <v>66</v>
      </c>
      <c r="M3" s="727"/>
      <c r="N3" s="727"/>
      <c r="O3" s="727"/>
      <c r="P3" s="727"/>
      <c r="Q3" s="727"/>
      <c r="R3" s="730"/>
      <c r="S3" s="730"/>
      <c r="T3" s="730"/>
      <c r="U3" s="730"/>
      <c r="V3" s="731"/>
      <c r="W3" s="628" t="s">
        <v>67</v>
      </c>
      <c r="X3" s="629"/>
      <c r="Y3" s="629"/>
      <c r="Z3" s="629"/>
      <c r="AA3" s="629"/>
      <c r="AB3" s="726"/>
      <c r="AC3" s="730" t="s">
        <v>68</v>
      </c>
      <c r="AD3" s="629"/>
      <c r="AE3" s="629"/>
      <c r="AF3" s="629"/>
      <c r="AG3" s="629"/>
      <c r="AH3" s="629"/>
      <c r="AI3" s="629"/>
      <c r="AJ3" s="629"/>
      <c r="AK3" s="629"/>
      <c r="AL3" s="692"/>
      <c r="AM3" s="628" t="s">
        <v>69</v>
      </c>
      <c r="AN3" s="629"/>
      <c r="AO3" s="629"/>
      <c r="AP3" s="629"/>
      <c r="AQ3" s="629"/>
      <c r="AR3" s="629"/>
      <c r="AS3" s="629"/>
      <c r="AT3" s="629"/>
      <c r="AU3" s="629"/>
      <c r="AV3" s="629"/>
      <c r="AW3" s="629"/>
      <c r="AX3" s="692"/>
      <c r="AY3" s="684" t="s">
        <v>1</v>
      </c>
      <c r="AZ3" s="685"/>
      <c r="BA3" s="685"/>
      <c r="BB3" s="685"/>
      <c r="BC3" s="685"/>
      <c r="BD3" s="685"/>
      <c r="BE3" s="685"/>
      <c r="BF3" s="685"/>
      <c r="BG3" s="685"/>
      <c r="BH3" s="685"/>
      <c r="BI3" s="685"/>
      <c r="BJ3" s="685"/>
      <c r="BK3" s="685"/>
      <c r="BL3" s="685"/>
      <c r="BM3" s="734"/>
      <c r="BN3" s="628" t="s">
        <v>70</v>
      </c>
      <c r="BO3" s="629"/>
      <c r="BP3" s="629"/>
      <c r="BQ3" s="629"/>
      <c r="BR3" s="629"/>
      <c r="BS3" s="629"/>
      <c r="BT3" s="629"/>
      <c r="BU3" s="692"/>
      <c r="BV3" s="628" t="s">
        <v>71</v>
      </c>
      <c r="BW3" s="629"/>
      <c r="BX3" s="629"/>
      <c r="BY3" s="629"/>
      <c r="BZ3" s="629"/>
      <c r="CA3" s="629"/>
      <c r="CB3" s="629"/>
      <c r="CC3" s="692"/>
      <c r="CD3" s="684" t="s">
        <v>1</v>
      </c>
      <c r="CE3" s="685"/>
      <c r="CF3" s="685"/>
      <c r="CG3" s="685"/>
      <c r="CH3" s="685"/>
      <c r="CI3" s="685"/>
      <c r="CJ3" s="685"/>
      <c r="CK3" s="685"/>
      <c r="CL3" s="685"/>
      <c r="CM3" s="685"/>
      <c r="CN3" s="685"/>
      <c r="CO3" s="685"/>
      <c r="CP3" s="685"/>
      <c r="CQ3" s="685"/>
      <c r="CR3" s="685"/>
      <c r="CS3" s="734"/>
      <c r="CT3" s="628" t="s">
        <v>72</v>
      </c>
      <c r="CU3" s="629"/>
      <c r="CV3" s="629"/>
      <c r="CW3" s="629"/>
      <c r="CX3" s="629"/>
      <c r="CY3" s="629"/>
      <c r="CZ3" s="629"/>
      <c r="DA3" s="692"/>
      <c r="DB3" s="628" t="s">
        <v>73</v>
      </c>
      <c r="DC3" s="629"/>
      <c r="DD3" s="629"/>
      <c r="DE3" s="629"/>
      <c r="DF3" s="629"/>
      <c r="DG3" s="629"/>
      <c r="DH3" s="629"/>
      <c r="DI3" s="692"/>
      <c r="DJ3" s="137"/>
      <c r="DK3" s="137"/>
      <c r="DL3" s="137"/>
      <c r="DM3" s="137"/>
      <c r="DN3" s="137"/>
      <c r="DO3" s="137"/>
    </row>
    <row r="4" spans="1:119" ht="18.75" customHeight="1">
      <c r="A4" s="138"/>
      <c r="B4" s="700"/>
      <c r="C4" s="701"/>
      <c r="D4" s="701"/>
      <c r="E4" s="702"/>
      <c r="F4" s="702"/>
      <c r="G4" s="702"/>
      <c r="H4" s="702"/>
      <c r="I4" s="702"/>
      <c r="J4" s="702"/>
      <c r="K4" s="702"/>
      <c r="L4" s="702"/>
      <c r="M4" s="702"/>
      <c r="N4" s="702"/>
      <c r="O4" s="702"/>
      <c r="P4" s="702"/>
      <c r="Q4" s="702"/>
      <c r="R4" s="706"/>
      <c r="S4" s="706"/>
      <c r="T4" s="706"/>
      <c r="U4" s="706"/>
      <c r="V4" s="707"/>
      <c r="W4" s="693"/>
      <c r="X4" s="511"/>
      <c r="Y4" s="511"/>
      <c r="Z4" s="511"/>
      <c r="AA4" s="511"/>
      <c r="AB4" s="701"/>
      <c r="AC4" s="706"/>
      <c r="AD4" s="511"/>
      <c r="AE4" s="511"/>
      <c r="AF4" s="511"/>
      <c r="AG4" s="511"/>
      <c r="AH4" s="511"/>
      <c r="AI4" s="511"/>
      <c r="AJ4" s="511"/>
      <c r="AK4" s="511"/>
      <c r="AL4" s="694"/>
      <c r="AM4" s="653"/>
      <c r="AN4" s="565"/>
      <c r="AO4" s="565"/>
      <c r="AP4" s="565"/>
      <c r="AQ4" s="565"/>
      <c r="AR4" s="565"/>
      <c r="AS4" s="565"/>
      <c r="AT4" s="565"/>
      <c r="AU4" s="565"/>
      <c r="AV4" s="565"/>
      <c r="AW4" s="565"/>
      <c r="AX4" s="733"/>
      <c r="AY4" s="541" t="s">
        <v>74</v>
      </c>
      <c r="AZ4" s="542"/>
      <c r="BA4" s="542"/>
      <c r="BB4" s="542"/>
      <c r="BC4" s="542"/>
      <c r="BD4" s="542"/>
      <c r="BE4" s="542"/>
      <c r="BF4" s="542"/>
      <c r="BG4" s="542"/>
      <c r="BH4" s="542"/>
      <c r="BI4" s="542"/>
      <c r="BJ4" s="542"/>
      <c r="BK4" s="542"/>
      <c r="BL4" s="542"/>
      <c r="BM4" s="543"/>
      <c r="BN4" s="544">
        <v>8928438</v>
      </c>
      <c r="BO4" s="545"/>
      <c r="BP4" s="545"/>
      <c r="BQ4" s="545"/>
      <c r="BR4" s="545"/>
      <c r="BS4" s="545"/>
      <c r="BT4" s="545"/>
      <c r="BU4" s="546"/>
      <c r="BV4" s="544">
        <v>7849094</v>
      </c>
      <c r="BW4" s="545"/>
      <c r="BX4" s="545"/>
      <c r="BY4" s="545"/>
      <c r="BZ4" s="545"/>
      <c r="CA4" s="545"/>
      <c r="CB4" s="545"/>
      <c r="CC4" s="546"/>
      <c r="CD4" s="718" t="s">
        <v>75</v>
      </c>
      <c r="CE4" s="719"/>
      <c r="CF4" s="719"/>
      <c r="CG4" s="719"/>
      <c r="CH4" s="719"/>
      <c r="CI4" s="719"/>
      <c r="CJ4" s="719"/>
      <c r="CK4" s="719"/>
      <c r="CL4" s="719"/>
      <c r="CM4" s="719"/>
      <c r="CN4" s="719"/>
      <c r="CO4" s="719"/>
      <c r="CP4" s="719"/>
      <c r="CQ4" s="719"/>
      <c r="CR4" s="719"/>
      <c r="CS4" s="720"/>
      <c r="CT4" s="721">
        <v>2.8</v>
      </c>
      <c r="CU4" s="722"/>
      <c r="CV4" s="722"/>
      <c r="CW4" s="722"/>
      <c r="CX4" s="722"/>
      <c r="CY4" s="722"/>
      <c r="CZ4" s="722"/>
      <c r="DA4" s="723"/>
      <c r="DB4" s="721">
        <v>1.2</v>
      </c>
      <c r="DC4" s="722"/>
      <c r="DD4" s="722"/>
      <c r="DE4" s="722"/>
      <c r="DF4" s="722"/>
      <c r="DG4" s="722"/>
      <c r="DH4" s="722"/>
      <c r="DI4" s="723"/>
      <c r="DJ4" s="137"/>
      <c r="DK4" s="137"/>
      <c r="DL4" s="137"/>
      <c r="DM4" s="137"/>
      <c r="DN4" s="137"/>
      <c r="DO4" s="137"/>
    </row>
    <row r="5" spans="1:119" ht="18.75" customHeight="1">
      <c r="A5" s="138"/>
      <c r="B5" s="728"/>
      <c r="C5" s="566"/>
      <c r="D5" s="566"/>
      <c r="E5" s="729"/>
      <c r="F5" s="729"/>
      <c r="G5" s="729"/>
      <c r="H5" s="729"/>
      <c r="I5" s="729"/>
      <c r="J5" s="729"/>
      <c r="K5" s="729"/>
      <c r="L5" s="729"/>
      <c r="M5" s="729"/>
      <c r="N5" s="729"/>
      <c r="O5" s="729"/>
      <c r="P5" s="729"/>
      <c r="Q5" s="729"/>
      <c r="R5" s="564"/>
      <c r="S5" s="564"/>
      <c r="T5" s="564"/>
      <c r="U5" s="564"/>
      <c r="V5" s="732"/>
      <c r="W5" s="653"/>
      <c r="X5" s="565"/>
      <c r="Y5" s="565"/>
      <c r="Z5" s="565"/>
      <c r="AA5" s="565"/>
      <c r="AB5" s="566"/>
      <c r="AC5" s="564"/>
      <c r="AD5" s="565"/>
      <c r="AE5" s="565"/>
      <c r="AF5" s="565"/>
      <c r="AG5" s="565"/>
      <c r="AH5" s="565"/>
      <c r="AI5" s="565"/>
      <c r="AJ5" s="565"/>
      <c r="AK5" s="565"/>
      <c r="AL5" s="733"/>
      <c r="AM5" s="618" t="s">
        <v>76</v>
      </c>
      <c r="AN5" s="523"/>
      <c r="AO5" s="523"/>
      <c r="AP5" s="523"/>
      <c r="AQ5" s="523"/>
      <c r="AR5" s="523"/>
      <c r="AS5" s="523"/>
      <c r="AT5" s="524"/>
      <c r="AU5" s="606" t="s">
        <v>77</v>
      </c>
      <c r="AV5" s="607"/>
      <c r="AW5" s="607"/>
      <c r="AX5" s="607"/>
      <c r="AY5" s="529" t="s">
        <v>78</v>
      </c>
      <c r="AZ5" s="530"/>
      <c r="BA5" s="530"/>
      <c r="BB5" s="530"/>
      <c r="BC5" s="530"/>
      <c r="BD5" s="530"/>
      <c r="BE5" s="530"/>
      <c r="BF5" s="530"/>
      <c r="BG5" s="530"/>
      <c r="BH5" s="530"/>
      <c r="BI5" s="530"/>
      <c r="BJ5" s="530"/>
      <c r="BK5" s="530"/>
      <c r="BL5" s="530"/>
      <c r="BM5" s="531"/>
      <c r="BN5" s="549">
        <v>8771503</v>
      </c>
      <c r="BO5" s="550"/>
      <c r="BP5" s="550"/>
      <c r="BQ5" s="550"/>
      <c r="BR5" s="550"/>
      <c r="BS5" s="550"/>
      <c r="BT5" s="550"/>
      <c r="BU5" s="551"/>
      <c r="BV5" s="549">
        <v>7753106</v>
      </c>
      <c r="BW5" s="550"/>
      <c r="BX5" s="550"/>
      <c r="BY5" s="550"/>
      <c r="BZ5" s="550"/>
      <c r="CA5" s="550"/>
      <c r="CB5" s="550"/>
      <c r="CC5" s="551"/>
      <c r="CD5" s="558" t="s">
        <v>79</v>
      </c>
      <c r="CE5" s="559"/>
      <c r="CF5" s="559"/>
      <c r="CG5" s="559"/>
      <c r="CH5" s="559"/>
      <c r="CI5" s="559"/>
      <c r="CJ5" s="559"/>
      <c r="CK5" s="559"/>
      <c r="CL5" s="559"/>
      <c r="CM5" s="559"/>
      <c r="CN5" s="559"/>
      <c r="CO5" s="559"/>
      <c r="CP5" s="559"/>
      <c r="CQ5" s="559"/>
      <c r="CR5" s="559"/>
      <c r="CS5" s="560"/>
      <c r="CT5" s="519">
        <v>88</v>
      </c>
      <c r="CU5" s="520"/>
      <c r="CV5" s="520"/>
      <c r="CW5" s="520"/>
      <c r="CX5" s="520"/>
      <c r="CY5" s="520"/>
      <c r="CZ5" s="520"/>
      <c r="DA5" s="521"/>
      <c r="DB5" s="519">
        <v>91.4</v>
      </c>
      <c r="DC5" s="520"/>
      <c r="DD5" s="520"/>
      <c r="DE5" s="520"/>
      <c r="DF5" s="520"/>
      <c r="DG5" s="520"/>
      <c r="DH5" s="520"/>
      <c r="DI5" s="521"/>
      <c r="DJ5" s="137"/>
      <c r="DK5" s="137"/>
      <c r="DL5" s="137"/>
      <c r="DM5" s="137"/>
      <c r="DN5" s="137"/>
      <c r="DO5" s="137"/>
    </row>
    <row r="6" spans="1:119" ht="18.75" customHeight="1">
      <c r="A6" s="138"/>
      <c r="B6" s="698" t="s">
        <v>80</v>
      </c>
      <c r="C6" s="563"/>
      <c r="D6" s="563"/>
      <c r="E6" s="699"/>
      <c r="F6" s="699"/>
      <c r="G6" s="699"/>
      <c r="H6" s="699"/>
      <c r="I6" s="699"/>
      <c r="J6" s="699"/>
      <c r="K6" s="699"/>
      <c r="L6" s="699" t="s">
        <v>81</v>
      </c>
      <c r="M6" s="699"/>
      <c r="N6" s="699"/>
      <c r="O6" s="699"/>
      <c r="P6" s="699"/>
      <c r="Q6" s="699"/>
      <c r="R6" s="587"/>
      <c r="S6" s="587"/>
      <c r="T6" s="587"/>
      <c r="U6" s="587"/>
      <c r="V6" s="705"/>
      <c r="W6" s="638" t="s">
        <v>82</v>
      </c>
      <c r="X6" s="562"/>
      <c r="Y6" s="562"/>
      <c r="Z6" s="562"/>
      <c r="AA6" s="562"/>
      <c r="AB6" s="563"/>
      <c r="AC6" s="710" t="s">
        <v>83</v>
      </c>
      <c r="AD6" s="711"/>
      <c r="AE6" s="711"/>
      <c r="AF6" s="711"/>
      <c r="AG6" s="711"/>
      <c r="AH6" s="711"/>
      <c r="AI6" s="711"/>
      <c r="AJ6" s="711"/>
      <c r="AK6" s="711"/>
      <c r="AL6" s="712"/>
      <c r="AM6" s="618" t="s">
        <v>84</v>
      </c>
      <c r="AN6" s="523"/>
      <c r="AO6" s="523"/>
      <c r="AP6" s="523"/>
      <c r="AQ6" s="523"/>
      <c r="AR6" s="523"/>
      <c r="AS6" s="523"/>
      <c r="AT6" s="524"/>
      <c r="AU6" s="606" t="s">
        <v>77</v>
      </c>
      <c r="AV6" s="607"/>
      <c r="AW6" s="607"/>
      <c r="AX6" s="607"/>
      <c r="AY6" s="529" t="s">
        <v>85</v>
      </c>
      <c r="AZ6" s="530"/>
      <c r="BA6" s="530"/>
      <c r="BB6" s="530"/>
      <c r="BC6" s="530"/>
      <c r="BD6" s="530"/>
      <c r="BE6" s="530"/>
      <c r="BF6" s="530"/>
      <c r="BG6" s="530"/>
      <c r="BH6" s="530"/>
      <c r="BI6" s="530"/>
      <c r="BJ6" s="530"/>
      <c r="BK6" s="530"/>
      <c r="BL6" s="530"/>
      <c r="BM6" s="531"/>
      <c r="BN6" s="549">
        <v>156935</v>
      </c>
      <c r="BO6" s="550"/>
      <c r="BP6" s="550"/>
      <c r="BQ6" s="550"/>
      <c r="BR6" s="550"/>
      <c r="BS6" s="550"/>
      <c r="BT6" s="550"/>
      <c r="BU6" s="551"/>
      <c r="BV6" s="549">
        <v>95988</v>
      </c>
      <c r="BW6" s="550"/>
      <c r="BX6" s="550"/>
      <c r="BY6" s="550"/>
      <c r="BZ6" s="550"/>
      <c r="CA6" s="550"/>
      <c r="CB6" s="550"/>
      <c r="CC6" s="551"/>
      <c r="CD6" s="558" t="s">
        <v>86</v>
      </c>
      <c r="CE6" s="559"/>
      <c r="CF6" s="559"/>
      <c r="CG6" s="559"/>
      <c r="CH6" s="559"/>
      <c r="CI6" s="559"/>
      <c r="CJ6" s="559"/>
      <c r="CK6" s="559"/>
      <c r="CL6" s="559"/>
      <c r="CM6" s="559"/>
      <c r="CN6" s="559"/>
      <c r="CO6" s="559"/>
      <c r="CP6" s="559"/>
      <c r="CQ6" s="559"/>
      <c r="CR6" s="559"/>
      <c r="CS6" s="560"/>
      <c r="CT6" s="695">
        <v>92.4</v>
      </c>
      <c r="CU6" s="696"/>
      <c r="CV6" s="696"/>
      <c r="CW6" s="696"/>
      <c r="CX6" s="696"/>
      <c r="CY6" s="696"/>
      <c r="CZ6" s="696"/>
      <c r="DA6" s="697"/>
      <c r="DB6" s="695">
        <v>94.4</v>
      </c>
      <c r="DC6" s="696"/>
      <c r="DD6" s="696"/>
      <c r="DE6" s="696"/>
      <c r="DF6" s="696"/>
      <c r="DG6" s="696"/>
      <c r="DH6" s="696"/>
      <c r="DI6" s="697"/>
      <c r="DJ6" s="137"/>
      <c r="DK6" s="137"/>
      <c r="DL6" s="137"/>
      <c r="DM6" s="137"/>
      <c r="DN6" s="137"/>
      <c r="DO6" s="137"/>
    </row>
    <row r="7" spans="1:119" ht="18.75" customHeight="1">
      <c r="A7" s="138"/>
      <c r="B7" s="700"/>
      <c r="C7" s="701"/>
      <c r="D7" s="701"/>
      <c r="E7" s="702"/>
      <c r="F7" s="702"/>
      <c r="G7" s="702"/>
      <c r="H7" s="702"/>
      <c r="I7" s="702"/>
      <c r="J7" s="702"/>
      <c r="K7" s="702"/>
      <c r="L7" s="702"/>
      <c r="M7" s="702"/>
      <c r="N7" s="702"/>
      <c r="O7" s="702"/>
      <c r="P7" s="702"/>
      <c r="Q7" s="702"/>
      <c r="R7" s="706"/>
      <c r="S7" s="706"/>
      <c r="T7" s="706"/>
      <c r="U7" s="706"/>
      <c r="V7" s="707"/>
      <c r="W7" s="693"/>
      <c r="X7" s="511"/>
      <c r="Y7" s="511"/>
      <c r="Z7" s="511"/>
      <c r="AA7" s="511"/>
      <c r="AB7" s="701"/>
      <c r="AC7" s="713"/>
      <c r="AD7" s="512"/>
      <c r="AE7" s="512"/>
      <c r="AF7" s="512"/>
      <c r="AG7" s="512"/>
      <c r="AH7" s="512"/>
      <c r="AI7" s="512"/>
      <c r="AJ7" s="512"/>
      <c r="AK7" s="512"/>
      <c r="AL7" s="714"/>
      <c r="AM7" s="618" t="s">
        <v>87</v>
      </c>
      <c r="AN7" s="523"/>
      <c r="AO7" s="523"/>
      <c r="AP7" s="523"/>
      <c r="AQ7" s="523"/>
      <c r="AR7" s="523"/>
      <c r="AS7" s="523"/>
      <c r="AT7" s="524"/>
      <c r="AU7" s="606" t="s">
        <v>77</v>
      </c>
      <c r="AV7" s="607"/>
      <c r="AW7" s="607"/>
      <c r="AX7" s="607"/>
      <c r="AY7" s="529" t="s">
        <v>88</v>
      </c>
      <c r="AZ7" s="530"/>
      <c r="BA7" s="530"/>
      <c r="BB7" s="530"/>
      <c r="BC7" s="530"/>
      <c r="BD7" s="530"/>
      <c r="BE7" s="530"/>
      <c r="BF7" s="530"/>
      <c r="BG7" s="530"/>
      <c r="BH7" s="530"/>
      <c r="BI7" s="530"/>
      <c r="BJ7" s="530"/>
      <c r="BK7" s="530"/>
      <c r="BL7" s="530"/>
      <c r="BM7" s="531"/>
      <c r="BN7" s="549">
        <v>36551</v>
      </c>
      <c r="BO7" s="550"/>
      <c r="BP7" s="550"/>
      <c r="BQ7" s="550"/>
      <c r="BR7" s="550"/>
      <c r="BS7" s="550"/>
      <c r="BT7" s="550"/>
      <c r="BU7" s="551"/>
      <c r="BV7" s="549">
        <v>43925</v>
      </c>
      <c r="BW7" s="550"/>
      <c r="BX7" s="550"/>
      <c r="BY7" s="550"/>
      <c r="BZ7" s="550"/>
      <c r="CA7" s="550"/>
      <c r="CB7" s="550"/>
      <c r="CC7" s="551"/>
      <c r="CD7" s="558" t="s">
        <v>89</v>
      </c>
      <c r="CE7" s="559"/>
      <c r="CF7" s="559"/>
      <c r="CG7" s="559"/>
      <c r="CH7" s="559"/>
      <c r="CI7" s="559"/>
      <c r="CJ7" s="559"/>
      <c r="CK7" s="559"/>
      <c r="CL7" s="559"/>
      <c r="CM7" s="559"/>
      <c r="CN7" s="559"/>
      <c r="CO7" s="559"/>
      <c r="CP7" s="559"/>
      <c r="CQ7" s="559"/>
      <c r="CR7" s="559"/>
      <c r="CS7" s="560"/>
      <c r="CT7" s="549">
        <v>4339764</v>
      </c>
      <c r="CU7" s="550"/>
      <c r="CV7" s="550"/>
      <c r="CW7" s="550"/>
      <c r="CX7" s="550"/>
      <c r="CY7" s="550"/>
      <c r="CZ7" s="550"/>
      <c r="DA7" s="551"/>
      <c r="DB7" s="549">
        <v>4351471</v>
      </c>
      <c r="DC7" s="550"/>
      <c r="DD7" s="550"/>
      <c r="DE7" s="550"/>
      <c r="DF7" s="550"/>
      <c r="DG7" s="550"/>
      <c r="DH7" s="550"/>
      <c r="DI7" s="551"/>
      <c r="DJ7" s="137"/>
      <c r="DK7" s="137"/>
      <c r="DL7" s="137"/>
      <c r="DM7" s="137"/>
      <c r="DN7" s="137"/>
      <c r="DO7" s="137"/>
    </row>
    <row r="8" spans="1:119" ht="18.75" customHeight="1" thickBot="1">
      <c r="A8" s="138"/>
      <c r="B8" s="703"/>
      <c r="C8" s="639"/>
      <c r="D8" s="639"/>
      <c r="E8" s="704"/>
      <c r="F8" s="704"/>
      <c r="G8" s="704"/>
      <c r="H8" s="704"/>
      <c r="I8" s="704"/>
      <c r="J8" s="704"/>
      <c r="K8" s="704"/>
      <c r="L8" s="704"/>
      <c r="M8" s="704"/>
      <c r="N8" s="704"/>
      <c r="O8" s="704"/>
      <c r="P8" s="704"/>
      <c r="Q8" s="704"/>
      <c r="R8" s="708"/>
      <c r="S8" s="708"/>
      <c r="T8" s="708"/>
      <c r="U8" s="708"/>
      <c r="V8" s="709"/>
      <c r="W8" s="630"/>
      <c r="X8" s="631"/>
      <c r="Y8" s="631"/>
      <c r="Z8" s="631"/>
      <c r="AA8" s="631"/>
      <c r="AB8" s="639"/>
      <c r="AC8" s="715"/>
      <c r="AD8" s="716"/>
      <c r="AE8" s="716"/>
      <c r="AF8" s="716"/>
      <c r="AG8" s="716"/>
      <c r="AH8" s="716"/>
      <c r="AI8" s="716"/>
      <c r="AJ8" s="716"/>
      <c r="AK8" s="716"/>
      <c r="AL8" s="717"/>
      <c r="AM8" s="618" t="s">
        <v>90</v>
      </c>
      <c r="AN8" s="523"/>
      <c r="AO8" s="523"/>
      <c r="AP8" s="523"/>
      <c r="AQ8" s="523"/>
      <c r="AR8" s="523"/>
      <c r="AS8" s="523"/>
      <c r="AT8" s="524"/>
      <c r="AU8" s="606" t="s">
        <v>77</v>
      </c>
      <c r="AV8" s="607"/>
      <c r="AW8" s="607"/>
      <c r="AX8" s="607"/>
      <c r="AY8" s="529" t="s">
        <v>91</v>
      </c>
      <c r="AZ8" s="530"/>
      <c r="BA8" s="530"/>
      <c r="BB8" s="530"/>
      <c r="BC8" s="530"/>
      <c r="BD8" s="530"/>
      <c r="BE8" s="530"/>
      <c r="BF8" s="530"/>
      <c r="BG8" s="530"/>
      <c r="BH8" s="530"/>
      <c r="BI8" s="530"/>
      <c r="BJ8" s="530"/>
      <c r="BK8" s="530"/>
      <c r="BL8" s="530"/>
      <c r="BM8" s="531"/>
      <c r="BN8" s="549">
        <v>120384</v>
      </c>
      <c r="BO8" s="550"/>
      <c r="BP8" s="550"/>
      <c r="BQ8" s="550"/>
      <c r="BR8" s="550"/>
      <c r="BS8" s="550"/>
      <c r="BT8" s="550"/>
      <c r="BU8" s="551"/>
      <c r="BV8" s="549">
        <v>52063</v>
      </c>
      <c r="BW8" s="550"/>
      <c r="BX8" s="550"/>
      <c r="BY8" s="550"/>
      <c r="BZ8" s="550"/>
      <c r="CA8" s="550"/>
      <c r="CB8" s="550"/>
      <c r="CC8" s="551"/>
      <c r="CD8" s="558" t="s">
        <v>92</v>
      </c>
      <c r="CE8" s="559"/>
      <c r="CF8" s="559"/>
      <c r="CG8" s="559"/>
      <c r="CH8" s="559"/>
      <c r="CI8" s="559"/>
      <c r="CJ8" s="559"/>
      <c r="CK8" s="559"/>
      <c r="CL8" s="559"/>
      <c r="CM8" s="559"/>
      <c r="CN8" s="559"/>
      <c r="CO8" s="559"/>
      <c r="CP8" s="559"/>
      <c r="CQ8" s="559"/>
      <c r="CR8" s="559"/>
      <c r="CS8" s="560"/>
      <c r="CT8" s="658">
        <v>0.13</v>
      </c>
      <c r="CU8" s="659"/>
      <c r="CV8" s="659"/>
      <c r="CW8" s="659"/>
      <c r="CX8" s="659"/>
      <c r="CY8" s="659"/>
      <c r="CZ8" s="659"/>
      <c r="DA8" s="660"/>
      <c r="DB8" s="658">
        <v>0.13</v>
      </c>
      <c r="DC8" s="659"/>
      <c r="DD8" s="659"/>
      <c r="DE8" s="659"/>
      <c r="DF8" s="659"/>
      <c r="DG8" s="659"/>
      <c r="DH8" s="659"/>
      <c r="DI8" s="660"/>
      <c r="DJ8" s="137"/>
      <c r="DK8" s="137"/>
      <c r="DL8" s="137"/>
      <c r="DM8" s="137"/>
      <c r="DN8" s="137"/>
      <c r="DO8" s="137"/>
    </row>
    <row r="9" spans="1:119" ht="18.75" customHeight="1" thickBot="1">
      <c r="A9" s="138"/>
      <c r="B9" s="684" t="s">
        <v>93</v>
      </c>
      <c r="C9" s="685"/>
      <c r="D9" s="685"/>
      <c r="E9" s="685"/>
      <c r="F9" s="685"/>
      <c r="G9" s="685"/>
      <c r="H9" s="685"/>
      <c r="I9" s="685"/>
      <c r="J9" s="685"/>
      <c r="K9" s="612"/>
      <c r="L9" s="686" t="s">
        <v>94</v>
      </c>
      <c r="M9" s="687"/>
      <c r="N9" s="687"/>
      <c r="O9" s="687"/>
      <c r="P9" s="687"/>
      <c r="Q9" s="688"/>
      <c r="R9" s="689">
        <v>5031</v>
      </c>
      <c r="S9" s="690"/>
      <c r="T9" s="690"/>
      <c r="U9" s="690"/>
      <c r="V9" s="691"/>
      <c r="W9" s="628" t="s">
        <v>95</v>
      </c>
      <c r="X9" s="629"/>
      <c r="Y9" s="629"/>
      <c r="Z9" s="629"/>
      <c r="AA9" s="629"/>
      <c r="AB9" s="629"/>
      <c r="AC9" s="629"/>
      <c r="AD9" s="629"/>
      <c r="AE9" s="629"/>
      <c r="AF9" s="629"/>
      <c r="AG9" s="629"/>
      <c r="AH9" s="629"/>
      <c r="AI9" s="629"/>
      <c r="AJ9" s="629"/>
      <c r="AK9" s="629"/>
      <c r="AL9" s="692"/>
      <c r="AM9" s="618" t="s">
        <v>96</v>
      </c>
      <c r="AN9" s="523"/>
      <c r="AO9" s="523"/>
      <c r="AP9" s="523"/>
      <c r="AQ9" s="523"/>
      <c r="AR9" s="523"/>
      <c r="AS9" s="523"/>
      <c r="AT9" s="524"/>
      <c r="AU9" s="606" t="s">
        <v>77</v>
      </c>
      <c r="AV9" s="607"/>
      <c r="AW9" s="607"/>
      <c r="AX9" s="607"/>
      <c r="AY9" s="529" t="s">
        <v>97</v>
      </c>
      <c r="AZ9" s="530"/>
      <c r="BA9" s="530"/>
      <c r="BB9" s="530"/>
      <c r="BC9" s="530"/>
      <c r="BD9" s="530"/>
      <c r="BE9" s="530"/>
      <c r="BF9" s="530"/>
      <c r="BG9" s="530"/>
      <c r="BH9" s="530"/>
      <c r="BI9" s="530"/>
      <c r="BJ9" s="530"/>
      <c r="BK9" s="530"/>
      <c r="BL9" s="530"/>
      <c r="BM9" s="531"/>
      <c r="BN9" s="549">
        <v>68321</v>
      </c>
      <c r="BO9" s="550"/>
      <c r="BP9" s="550"/>
      <c r="BQ9" s="550"/>
      <c r="BR9" s="550"/>
      <c r="BS9" s="550"/>
      <c r="BT9" s="550"/>
      <c r="BU9" s="551"/>
      <c r="BV9" s="549">
        <v>-69244</v>
      </c>
      <c r="BW9" s="550"/>
      <c r="BX9" s="550"/>
      <c r="BY9" s="550"/>
      <c r="BZ9" s="550"/>
      <c r="CA9" s="550"/>
      <c r="CB9" s="550"/>
      <c r="CC9" s="551"/>
      <c r="CD9" s="558" t="s">
        <v>98</v>
      </c>
      <c r="CE9" s="559"/>
      <c r="CF9" s="559"/>
      <c r="CG9" s="559"/>
      <c r="CH9" s="559"/>
      <c r="CI9" s="559"/>
      <c r="CJ9" s="559"/>
      <c r="CK9" s="559"/>
      <c r="CL9" s="559"/>
      <c r="CM9" s="559"/>
      <c r="CN9" s="559"/>
      <c r="CO9" s="559"/>
      <c r="CP9" s="559"/>
      <c r="CQ9" s="559"/>
      <c r="CR9" s="559"/>
      <c r="CS9" s="560"/>
      <c r="CT9" s="519">
        <v>26.5</v>
      </c>
      <c r="CU9" s="520"/>
      <c r="CV9" s="520"/>
      <c r="CW9" s="520"/>
      <c r="CX9" s="520"/>
      <c r="CY9" s="520"/>
      <c r="CZ9" s="520"/>
      <c r="DA9" s="521"/>
      <c r="DB9" s="519">
        <v>29.1</v>
      </c>
      <c r="DC9" s="520"/>
      <c r="DD9" s="520"/>
      <c r="DE9" s="520"/>
      <c r="DF9" s="520"/>
      <c r="DG9" s="520"/>
      <c r="DH9" s="520"/>
      <c r="DI9" s="521"/>
      <c r="DJ9" s="137"/>
      <c r="DK9" s="137"/>
      <c r="DL9" s="137"/>
      <c r="DM9" s="137"/>
      <c r="DN9" s="137"/>
      <c r="DO9" s="137"/>
    </row>
    <row r="10" spans="1:119" ht="18.75" customHeight="1" thickBot="1">
      <c r="A10" s="138"/>
      <c r="B10" s="684"/>
      <c r="C10" s="685"/>
      <c r="D10" s="685"/>
      <c r="E10" s="685"/>
      <c r="F10" s="685"/>
      <c r="G10" s="685"/>
      <c r="H10" s="685"/>
      <c r="I10" s="685"/>
      <c r="J10" s="685"/>
      <c r="K10" s="612"/>
      <c r="L10" s="522" t="s">
        <v>99</v>
      </c>
      <c r="M10" s="523"/>
      <c r="N10" s="523"/>
      <c r="O10" s="523"/>
      <c r="P10" s="523"/>
      <c r="Q10" s="524"/>
      <c r="R10" s="525">
        <v>5534</v>
      </c>
      <c r="S10" s="526"/>
      <c r="T10" s="526"/>
      <c r="U10" s="526"/>
      <c r="V10" s="528"/>
      <c r="W10" s="693"/>
      <c r="X10" s="511"/>
      <c r="Y10" s="511"/>
      <c r="Z10" s="511"/>
      <c r="AA10" s="511"/>
      <c r="AB10" s="511"/>
      <c r="AC10" s="511"/>
      <c r="AD10" s="511"/>
      <c r="AE10" s="511"/>
      <c r="AF10" s="511"/>
      <c r="AG10" s="511"/>
      <c r="AH10" s="511"/>
      <c r="AI10" s="511"/>
      <c r="AJ10" s="511"/>
      <c r="AK10" s="511"/>
      <c r="AL10" s="694"/>
      <c r="AM10" s="618" t="s">
        <v>100</v>
      </c>
      <c r="AN10" s="523"/>
      <c r="AO10" s="523"/>
      <c r="AP10" s="523"/>
      <c r="AQ10" s="523"/>
      <c r="AR10" s="523"/>
      <c r="AS10" s="523"/>
      <c r="AT10" s="524"/>
      <c r="AU10" s="606" t="s">
        <v>101</v>
      </c>
      <c r="AV10" s="607"/>
      <c r="AW10" s="607"/>
      <c r="AX10" s="607"/>
      <c r="AY10" s="529" t="s">
        <v>102</v>
      </c>
      <c r="AZ10" s="530"/>
      <c r="BA10" s="530"/>
      <c r="BB10" s="530"/>
      <c r="BC10" s="530"/>
      <c r="BD10" s="530"/>
      <c r="BE10" s="530"/>
      <c r="BF10" s="530"/>
      <c r="BG10" s="530"/>
      <c r="BH10" s="530"/>
      <c r="BI10" s="530"/>
      <c r="BJ10" s="530"/>
      <c r="BK10" s="530"/>
      <c r="BL10" s="530"/>
      <c r="BM10" s="531"/>
      <c r="BN10" s="549">
        <v>66</v>
      </c>
      <c r="BO10" s="550"/>
      <c r="BP10" s="550"/>
      <c r="BQ10" s="550"/>
      <c r="BR10" s="550"/>
      <c r="BS10" s="550"/>
      <c r="BT10" s="550"/>
      <c r="BU10" s="551"/>
      <c r="BV10" s="549">
        <v>1238</v>
      </c>
      <c r="BW10" s="550"/>
      <c r="BX10" s="550"/>
      <c r="BY10" s="550"/>
      <c r="BZ10" s="550"/>
      <c r="CA10" s="550"/>
      <c r="CB10" s="550"/>
      <c r="CC10" s="551"/>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684"/>
      <c r="C11" s="685"/>
      <c r="D11" s="685"/>
      <c r="E11" s="685"/>
      <c r="F11" s="685"/>
      <c r="G11" s="685"/>
      <c r="H11" s="685"/>
      <c r="I11" s="685"/>
      <c r="J11" s="685"/>
      <c r="K11" s="612"/>
      <c r="L11" s="595" t="s">
        <v>104</v>
      </c>
      <c r="M11" s="596"/>
      <c r="N11" s="596"/>
      <c r="O11" s="596"/>
      <c r="P11" s="596"/>
      <c r="Q11" s="597"/>
      <c r="R11" s="681" t="s">
        <v>105</v>
      </c>
      <c r="S11" s="682"/>
      <c r="T11" s="682"/>
      <c r="U11" s="682"/>
      <c r="V11" s="683"/>
      <c r="W11" s="693"/>
      <c r="X11" s="511"/>
      <c r="Y11" s="511"/>
      <c r="Z11" s="511"/>
      <c r="AA11" s="511"/>
      <c r="AB11" s="511"/>
      <c r="AC11" s="511"/>
      <c r="AD11" s="511"/>
      <c r="AE11" s="511"/>
      <c r="AF11" s="511"/>
      <c r="AG11" s="511"/>
      <c r="AH11" s="511"/>
      <c r="AI11" s="511"/>
      <c r="AJ11" s="511"/>
      <c r="AK11" s="511"/>
      <c r="AL11" s="694"/>
      <c r="AM11" s="618" t="s">
        <v>106</v>
      </c>
      <c r="AN11" s="523"/>
      <c r="AO11" s="523"/>
      <c r="AP11" s="523"/>
      <c r="AQ11" s="523"/>
      <c r="AR11" s="523"/>
      <c r="AS11" s="523"/>
      <c r="AT11" s="524"/>
      <c r="AU11" s="606" t="s">
        <v>101</v>
      </c>
      <c r="AV11" s="607"/>
      <c r="AW11" s="607"/>
      <c r="AX11" s="607"/>
      <c r="AY11" s="529" t="s">
        <v>107</v>
      </c>
      <c r="AZ11" s="530"/>
      <c r="BA11" s="530"/>
      <c r="BB11" s="530"/>
      <c r="BC11" s="530"/>
      <c r="BD11" s="530"/>
      <c r="BE11" s="530"/>
      <c r="BF11" s="530"/>
      <c r="BG11" s="530"/>
      <c r="BH11" s="530"/>
      <c r="BI11" s="530"/>
      <c r="BJ11" s="530"/>
      <c r="BK11" s="530"/>
      <c r="BL11" s="530"/>
      <c r="BM11" s="531"/>
      <c r="BN11" s="549">
        <v>342988</v>
      </c>
      <c r="BO11" s="550"/>
      <c r="BP11" s="550"/>
      <c r="BQ11" s="550"/>
      <c r="BR11" s="550"/>
      <c r="BS11" s="550"/>
      <c r="BT11" s="550"/>
      <c r="BU11" s="551"/>
      <c r="BV11" s="549">
        <v>351283</v>
      </c>
      <c r="BW11" s="550"/>
      <c r="BX11" s="550"/>
      <c r="BY11" s="550"/>
      <c r="BZ11" s="550"/>
      <c r="CA11" s="550"/>
      <c r="CB11" s="550"/>
      <c r="CC11" s="551"/>
      <c r="CD11" s="558" t="s">
        <v>108</v>
      </c>
      <c r="CE11" s="559"/>
      <c r="CF11" s="559"/>
      <c r="CG11" s="559"/>
      <c r="CH11" s="559"/>
      <c r="CI11" s="559"/>
      <c r="CJ11" s="559"/>
      <c r="CK11" s="559"/>
      <c r="CL11" s="559"/>
      <c r="CM11" s="559"/>
      <c r="CN11" s="559"/>
      <c r="CO11" s="559"/>
      <c r="CP11" s="559"/>
      <c r="CQ11" s="559"/>
      <c r="CR11" s="559"/>
      <c r="CS11" s="560"/>
      <c r="CT11" s="658" t="s">
        <v>109</v>
      </c>
      <c r="CU11" s="659"/>
      <c r="CV11" s="659"/>
      <c r="CW11" s="659"/>
      <c r="CX11" s="659"/>
      <c r="CY11" s="659"/>
      <c r="CZ11" s="659"/>
      <c r="DA11" s="660"/>
      <c r="DB11" s="658" t="s">
        <v>109</v>
      </c>
      <c r="DC11" s="659"/>
      <c r="DD11" s="659"/>
      <c r="DE11" s="659"/>
      <c r="DF11" s="659"/>
      <c r="DG11" s="659"/>
      <c r="DH11" s="659"/>
      <c r="DI11" s="660"/>
      <c r="DJ11" s="137"/>
      <c r="DK11" s="137"/>
      <c r="DL11" s="137"/>
      <c r="DM11" s="137"/>
      <c r="DN11" s="137"/>
      <c r="DO11" s="137"/>
    </row>
    <row r="12" spans="1:119" ht="18.75" customHeight="1">
      <c r="A12" s="138"/>
      <c r="B12" s="661" t="s">
        <v>110</v>
      </c>
      <c r="C12" s="662"/>
      <c r="D12" s="662"/>
      <c r="E12" s="662"/>
      <c r="F12" s="662"/>
      <c r="G12" s="662"/>
      <c r="H12" s="662"/>
      <c r="I12" s="662"/>
      <c r="J12" s="662"/>
      <c r="K12" s="663"/>
      <c r="L12" s="670" t="s">
        <v>111</v>
      </c>
      <c r="M12" s="671"/>
      <c r="N12" s="671"/>
      <c r="O12" s="671"/>
      <c r="P12" s="671"/>
      <c r="Q12" s="672"/>
      <c r="R12" s="673">
        <v>5162</v>
      </c>
      <c r="S12" s="674"/>
      <c r="T12" s="674"/>
      <c r="U12" s="674"/>
      <c r="V12" s="675"/>
      <c r="W12" s="676" t="s">
        <v>1</v>
      </c>
      <c r="X12" s="607"/>
      <c r="Y12" s="607"/>
      <c r="Z12" s="607"/>
      <c r="AA12" s="607"/>
      <c r="AB12" s="677"/>
      <c r="AC12" s="606" t="s">
        <v>112</v>
      </c>
      <c r="AD12" s="607"/>
      <c r="AE12" s="607"/>
      <c r="AF12" s="607"/>
      <c r="AG12" s="677"/>
      <c r="AH12" s="606" t="s">
        <v>113</v>
      </c>
      <c r="AI12" s="607"/>
      <c r="AJ12" s="607"/>
      <c r="AK12" s="607"/>
      <c r="AL12" s="678"/>
      <c r="AM12" s="618" t="s">
        <v>114</v>
      </c>
      <c r="AN12" s="523"/>
      <c r="AO12" s="523"/>
      <c r="AP12" s="523"/>
      <c r="AQ12" s="523"/>
      <c r="AR12" s="523"/>
      <c r="AS12" s="523"/>
      <c r="AT12" s="524"/>
      <c r="AU12" s="606" t="s">
        <v>115</v>
      </c>
      <c r="AV12" s="607"/>
      <c r="AW12" s="607"/>
      <c r="AX12" s="607"/>
      <c r="AY12" s="529" t="s">
        <v>116</v>
      </c>
      <c r="AZ12" s="530"/>
      <c r="BA12" s="530"/>
      <c r="BB12" s="530"/>
      <c r="BC12" s="530"/>
      <c r="BD12" s="530"/>
      <c r="BE12" s="530"/>
      <c r="BF12" s="530"/>
      <c r="BG12" s="530"/>
      <c r="BH12" s="530"/>
      <c r="BI12" s="530"/>
      <c r="BJ12" s="530"/>
      <c r="BK12" s="530"/>
      <c r="BL12" s="530"/>
      <c r="BM12" s="531"/>
      <c r="BN12" s="549" t="s">
        <v>117</v>
      </c>
      <c r="BO12" s="550"/>
      <c r="BP12" s="550"/>
      <c r="BQ12" s="550"/>
      <c r="BR12" s="550"/>
      <c r="BS12" s="550"/>
      <c r="BT12" s="550"/>
      <c r="BU12" s="551"/>
      <c r="BV12" s="549" t="s">
        <v>117</v>
      </c>
      <c r="BW12" s="550"/>
      <c r="BX12" s="550"/>
      <c r="BY12" s="550"/>
      <c r="BZ12" s="550"/>
      <c r="CA12" s="550"/>
      <c r="CB12" s="550"/>
      <c r="CC12" s="551"/>
      <c r="CD12" s="558" t="s">
        <v>118</v>
      </c>
      <c r="CE12" s="559"/>
      <c r="CF12" s="559"/>
      <c r="CG12" s="559"/>
      <c r="CH12" s="559"/>
      <c r="CI12" s="559"/>
      <c r="CJ12" s="559"/>
      <c r="CK12" s="559"/>
      <c r="CL12" s="559"/>
      <c r="CM12" s="559"/>
      <c r="CN12" s="559"/>
      <c r="CO12" s="559"/>
      <c r="CP12" s="559"/>
      <c r="CQ12" s="559"/>
      <c r="CR12" s="559"/>
      <c r="CS12" s="560"/>
      <c r="CT12" s="658" t="s">
        <v>117</v>
      </c>
      <c r="CU12" s="659"/>
      <c r="CV12" s="659"/>
      <c r="CW12" s="659"/>
      <c r="CX12" s="659"/>
      <c r="CY12" s="659"/>
      <c r="CZ12" s="659"/>
      <c r="DA12" s="660"/>
      <c r="DB12" s="658" t="s">
        <v>117</v>
      </c>
      <c r="DC12" s="659"/>
      <c r="DD12" s="659"/>
      <c r="DE12" s="659"/>
      <c r="DF12" s="659"/>
      <c r="DG12" s="659"/>
      <c r="DH12" s="659"/>
      <c r="DI12" s="660"/>
      <c r="DJ12" s="137"/>
      <c r="DK12" s="137"/>
      <c r="DL12" s="137"/>
      <c r="DM12" s="137"/>
      <c r="DN12" s="137"/>
      <c r="DO12" s="137"/>
    </row>
    <row r="13" spans="1:119" ht="18.75" customHeight="1">
      <c r="A13" s="138"/>
      <c r="B13" s="664"/>
      <c r="C13" s="665"/>
      <c r="D13" s="665"/>
      <c r="E13" s="665"/>
      <c r="F13" s="665"/>
      <c r="G13" s="665"/>
      <c r="H13" s="665"/>
      <c r="I13" s="665"/>
      <c r="J13" s="665"/>
      <c r="K13" s="666"/>
      <c r="L13" s="148"/>
      <c r="M13" s="647" t="s">
        <v>119</v>
      </c>
      <c r="N13" s="648"/>
      <c r="O13" s="648"/>
      <c r="P13" s="648"/>
      <c r="Q13" s="649"/>
      <c r="R13" s="650">
        <v>5132</v>
      </c>
      <c r="S13" s="651"/>
      <c r="T13" s="651"/>
      <c r="U13" s="651"/>
      <c r="V13" s="652"/>
      <c r="W13" s="638" t="s">
        <v>120</v>
      </c>
      <c r="X13" s="562"/>
      <c r="Y13" s="562"/>
      <c r="Z13" s="562"/>
      <c r="AA13" s="562"/>
      <c r="AB13" s="563"/>
      <c r="AC13" s="525">
        <v>588</v>
      </c>
      <c r="AD13" s="526"/>
      <c r="AE13" s="526"/>
      <c r="AF13" s="526"/>
      <c r="AG13" s="527"/>
      <c r="AH13" s="525">
        <v>720</v>
      </c>
      <c r="AI13" s="526"/>
      <c r="AJ13" s="526"/>
      <c r="AK13" s="526"/>
      <c r="AL13" s="528"/>
      <c r="AM13" s="618" t="s">
        <v>121</v>
      </c>
      <c r="AN13" s="523"/>
      <c r="AO13" s="523"/>
      <c r="AP13" s="523"/>
      <c r="AQ13" s="523"/>
      <c r="AR13" s="523"/>
      <c r="AS13" s="523"/>
      <c r="AT13" s="524"/>
      <c r="AU13" s="606" t="s">
        <v>122</v>
      </c>
      <c r="AV13" s="607"/>
      <c r="AW13" s="607"/>
      <c r="AX13" s="607"/>
      <c r="AY13" s="529" t="s">
        <v>123</v>
      </c>
      <c r="AZ13" s="530"/>
      <c r="BA13" s="530"/>
      <c r="BB13" s="530"/>
      <c r="BC13" s="530"/>
      <c r="BD13" s="530"/>
      <c r="BE13" s="530"/>
      <c r="BF13" s="530"/>
      <c r="BG13" s="530"/>
      <c r="BH13" s="530"/>
      <c r="BI13" s="530"/>
      <c r="BJ13" s="530"/>
      <c r="BK13" s="530"/>
      <c r="BL13" s="530"/>
      <c r="BM13" s="531"/>
      <c r="BN13" s="549">
        <v>411375</v>
      </c>
      <c r="BO13" s="550"/>
      <c r="BP13" s="550"/>
      <c r="BQ13" s="550"/>
      <c r="BR13" s="550"/>
      <c r="BS13" s="550"/>
      <c r="BT13" s="550"/>
      <c r="BU13" s="551"/>
      <c r="BV13" s="549">
        <v>283277</v>
      </c>
      <c r="BW13" s="550"/>
      <c r="BX13" s="550"/>
      <c r="BY13" s="550"/>
      <c r="BZ13" s="550"/>
      <c r="CA13" s="550"/>
      <c r="CB13" s="550"/>
      <c r="CC13" s="551"/>
      <c r="CD13" s="558" t="s">
        <v>124</v>
      </c>
      <c r="CE13" s="559"/>
      <c r="CF13" s="559"/>
      <c r="CG13" s="559"/>
      <c r="CH13" s="559"/>
      <c r="CI13" s="559"/>
      <c r="CJ13" s="559"/>
      <c r="CK13" s="559"/>
      <c r="CL13" s="559"/>
      <c r="CM13" s="559"/>
      <c r="CN13" s="559"/>
      <c r="CO13" s="559"/>
      <c r="CP13" s="559"/>
      <c r="CQ13" s="559"/>
      <c r="CR13" s="559"/>
      <c r="CS13" s="560"/>
      <c r="CT13" s="519">
        <v>11</v>
      </c>
      <c r="CU13" s="520"/>
      <c r="CV13" s="520"/>
      <c r="CW13" s="520"/>
      <c r="CX13" s="520"/>
      <c r="CY13" s="520"/>
      <c r="CZ13" s="520"/>
      <c r="DA13" s="521"/>
      <c r="DB13" s="519">
        <v>13.7</v>
      </c>
      <c r="DC13" s="520"/>
      <c r="DD13" s="520"/>
      <c r="DE13" s="520"/>
      <c r="DF13" s="520"/>
      <c r="DG13" s="520"/>
      <c r="DH13" s="520"/>
      <c r="DI13" s="521"/>
      <c r="DJ13" s="137"/>
      <c r="DK13" s="137"/>
      <c r="DL13" s="137"/>
      <c r="DM13" s="137"/>
      <c r="DN13" s="137"/>
      <c r="DO13" s="137"/>
    </row>
    <row r="14" spans="1:119" ht="18.75" customHeight="1" thickBot="1">
      <c r="A14" s="138"/>
      <c r="B14" s="664"/>
      <c r="C14" s="665"/>
      <c r="D14" s="665"/>
      <c r="E14" s="665"/>
      <c r="F14" s="665"/>
      <c r="G14" s="665"/>
      <c r="H14" s="665"/>
      <c r="I14" s="665"/>
      <c r="J14" s="665"/>
      <c r="K14" s="666"/>
      <c r="L14" s="640" t="s">
        <v>125</v>
      </c>
      <c r="M14" s="679"/>
      <c r="N14" s="679"/>
      <c r="O14" s="679"/>
      <c r="P14" s="679"/>
      <c r="Q14" s="680"/>
      <c r="R14" s="650">
        <v>5251</v>
      </c>
      <c r="S14" s="651"/>
      <c r="T14" s="651"/>
      <c r="U14" s="651"/>
      <c r="V14" s="652"/>
      <c r="W14" s="653"/>
      <c r="X14" s="565"/>
      <c r="Y14" s="565"/>
      <c r="Z14" s="565"/>
      <c r="AA14" s="565"/>
      <c r="AB14" s="566"/>
      <c r="AC14" s="643">
        <v>21.3</v>
      </c>
      <c r="AD14" s="644"/>
      <c r="AE14" s="644"/>
      <c r="AF14" s="644"/>
      <c r="AG14" s="645"/>
      <c r="AH14" s="643">
        <v>23.1</v>
      </c>
      <c r="AI14" s="644"/>
      <c r="AJ14" s="644"/>
      <c r="AK14" s="644"/>
      <c r="AL14" s="646"/>
      <c r="AM14" s="618"/>
      <c r="AN14" s="523"/>
      <c r="AO14" s="523"/>
      <c r="AP14" s="523"/>
      <c r="AQ14" s="523"/>
      <c r="AR14" s="523"/>
      <c r="AS14" s="523"/>
      <c r="AT14" s="524"/>
      <c r="AU14" s="606"/>
      <c r="AV14" s="607"/>
      <c r="AW14" s="607"/>
      <c r="AX14" s="607"/>
      <c r="AY14" s="529"/>
      <c r="AZ14" s="530"/>
      <c r="BA14" s="530"/>
      <c r="BB14" s="530"/>
      <c r="BC14" s="530"/>
      <c r="BD14" s="530"/>
      <c r="BE14" s="530"/>
      <c r="BF14" s="530"/>
      <c r="BG14" s="530"/>
      <c r="BH14" s="530"/>
      <c r="BI14" s="530"/>
      <c r="BJ14" s="530"/>
      <c r="BK14" s="530"/>
      <c r="BL14" s="530"/>
      <c r="BM14" s="531"/>
      <c r="BN14" s="549"/>
      <c r="BO14" s="550"/>
      <c r="BP14" s="550"/>
      <c r="BQ14" s="550"/>
      <c r="BR14" s="550"/>
      <c r="BS14" s="550"/>
      <c r="BT14" s="550"/>
      <c r="BU14" s="551"/>
      <c r="BV14" s="549"/>
      <c r="BW14" s="550"/>
      <c r="BX14" s="550"/>
      <c r="BY14" s="550"/>
      <c r="BZ14" s="550"/>
      <c r="CA14" s="550"/>
      <c r="CB14" s="550"/>
      <c r="CC14" s="551"/>
      <c r="CD14" s="555" t="s">
        <v>126</v>
      </c>
      <c r="CE14" s="556"/>
      <c r="CF14" s="556"/>
      <c r="CG14" s="556"/>
      <c r="CH14" s="556"/>
      <c r="CI14" s="556"/>
      <c r="CJ14" s="556"/>
      <c r="CK14" s="556"/>
      <c r="CL14" s="556"/>
      <c r="CM14" s="556"/>
      <c r="CN14" s="556"/>
      <c r="CO14" s="556"/>
      <c r="CP14" s="556"/>
      <c r="CQ14" s="556"/>
      <c r="CR14" s="556"/>
      <c r="CS14" s="557"/>
      <c r="CT14" s="654">
        <v>55.1</v>
      </c>
      <c r="CU14" s="622"/>
      <c r="CV14" s="622"/>
      <c r="CW14" s="622"/>
      <c r="CX14" s="622"/>
      <c r="CY14" s="622"/>
      <c r="CZ14" s="622"/>
      <c r="DA14" s="623"/>
      <c r="DB14" s="654">
        <v>46.1</v>
      </c>
      <c r="DC14" s="622"/>
      <c r="DD14" s="622"/>
      <c r="DE14" s="622"/>
      <c r="DF14" s="622"/>
      <c r="DG14" s="622"/>
      <c r="DH14" s="622"/>
      <c r="DI14" s="623"/>
      <c r="DJ14" s="137"/>
      <c r="DK14" s="137"/>
      <c r="DL14" s="137"/>
      <c r="DM14" s="137"/>
      <c r="DN14" s="137"/>
      <c r="DO14" s="137"/>
    </row>
    <row r="15" spans="1:119" ht="18.75" customHeight="1">
      <c r="A15" s="138"/>
      <c r="B15" s="664"/>
      <c r="C15" s="665"/>
      <c r="D15" s="665"/>
      <c r="E15" s="665"/>
      <c r="F15" s="665"/>
      <c r="G15" s="665"/>
      <c r="H15" s="665"/>
      <c r="I15" s="665"/>
      <c r="J15" s="665"/>
      <c r="K15" s="666"/>
      <c r="L15" s="148"/>
      <c r="M15" s="647" t="s">
        <v>119</v>
      </c>
      <c r="N15" s="648"/>
      <c r="O15" s="648"/>
      <c r="P15" s="648"/>
      <c r="Q15" s="649"/>
      <c r="R15" s="650">
        <v>5222</v>
      </c>
      <c r="S15" s="651"/>
      <c r="T15" s="651"/>
      <c r="U15" s="651"/>
      <c r="V15" s="652"/>
      <c r="W15" s="638" t="s">
        <v>127</v>
      </c>
      <c r="X15" s="562"/>
      <c r="Y15" s="562"/>
      <c r="Z15" s="562"/>
      <c r="AA15" s="562"/>
      <c r="AB15" s="563"/>
      <c r="AC15" s="525">
        <v>588</v>
      </c>
      <c r="AD15" s="526"/>
      <c r="AE15" s="526"/>
      <c r="AF15" s="526"/>
      <c r="AG15" s="527"/>
      <c r="AH15" s="525">
        <v>779</v>
      </c>
      <c r="AI15" s="526"/>
      <c r="AJ15" s="526"/>
      <c r="AK15" s="526"/>
      <c r="AL15" s="528"/>
      <c r="AM15" s="618"/>
      <c r="AN15" s="523"/>
      <c r="AO15" s="523"/>
      <c r="AP15" s="523"/>
      <c r="AQ15" s="523"/>
      <c r="AR15" s="523"/>
      <c r="AS15" s="523"/>
      <c r="AT15" s="524"/>
      <c r="AU15" s="606"/>
      <c r="AV15" s="607"/>
      <c r="AW15" s="607"/>
      <c r="AX15" s="607"/>
      <c r="AY15" s="541" t="s">
        <v>128</v>
      </c>
      <c r="AZ15" s="542"/>
      <c r="BA15" s="542"/>
      <c r="BB15" s="542"/>
      <c r="BC15" s="542"/>
      <c r="BD15" s="542"/>
      <c r="BE15" s="542"/>
      <c r="BF15" s="542"/>
      <c r="BG15" s="542"/>
      <c r="BH15" s="542"/>
      <c r="BI15" s="542"/>
      <c r="BJ15" s="542"/>
      <c r="BK15" s="542"/>
      <c r="BL15" s="542"/>
      <c r="BM15" s="543"/>
      <c r="BN15" s="544">
        <v>505437</v>
      </c>
      <c r="BO15" s="545"/>
      <c r="BP15" s="545"/>
      <c r="BQ15" s="545"/>
      <c r="BR15" s="545"/>
      <c r="BS15" s="545"/>
      <c r="BT15" s="545"/>
      <c r="BU15" s="546"/>
      <c r="BV15" s="544">
        <v>485969</v>
      </c>
      <c r="BW15" s="545"/>
      <c r="BX15" s="545"/>
      <c r="BY15" s="545"/>
      <c r="BZ15" s="545"/>
      <c r="CA15" s="545"/>
      <c r="CB15" s="545"/>
      <c r="CC15" s="546"/>
      <c r="CD15" s="655" t="s">
        <v>129</v>
      </c>
      <c r="CE15" s="656"/>
      <c r="CF15" s="656"/>
      <c r="CG15" s="656"/>
      <c r="CH15" s="656"/>
      <c r="CI15" s="656"/>
      <c r="CJ15" s="656"/>
      <c r="CK15" s="656"/>
      <c r="CL15" s="656"/>
      <c r="CM15" s="656"/>
      <c r="CN15" s="656"/>
      <c r="CO15" s="656"/>
      <c r="CP15" s="656"/>
      <c r="CQ15" s="656"/>
      <c r="CR15" s="656"/>
      <c r="CS15" s="657"/>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664"/>
      <c r="C16" s="665"/>
      <c r="D16" s="665"/>
      <c r="E16" s="665"/>
      <c r="F16" s="665"/>
      <c r="G16" s="665"/>
      <c r="H16" s="665"/>
      <c r="I16" s="665"/>
      <c r="J16" s="665"/>
      <c r="K16" s="666"/>
      <c r="L16" s="640" t="s">
        <v>130</v>
      </c>
      <c r="M16" s="641"/>
      <c r="N16" s="641"/>
      <c r="O16" s="641"/>
      <c r="P16" s="641"/>
      <c r="Q16" s="642"/>
      <c r="R16" s="635" t="s">
        <v>131</v>
      </c>
      <c r="S16" s="636"/>
      <c r="T16" s="636"/>
      <c r="U16" s="636"/>
      <c r="V16" s="637"/>
      <c r="W16" s="653"/>
      <c r="X16" s="565"/>
      <c r="Y16" s="565"/>
      <c r="Z16" s="565"/>
      <c r="AA16" s="565"/>
      <c r="AB16" s="566"/>
      <c r="AC16" s="643">
        <v>21.3</v>
      </c>
      <c r="AD16" s="644"/>
      <c r="AE16" s="644"/>
      <c r="AF16" s="644"/>
      <c r="AG16" s="645"/>
      <c r="AH16" s="643">
        <v>25</v>
      </c>
      <c r="AI16" s="644"/>
      <c r="AJ16" s="644"/>
      <c r="AK16" s="644"/>
      <c r="AL16" s="646"/>
      <c r="AM16" s="618"/>
      <c r="AN16" s="523"/>
      <c r="AO16" s="523"/>
      <c r="AP16" s="523"/>
      <c r="AQ16" s="523"/>
      <c r="AR16" s="523"/>
      <c r="AS16" s="523"/>
      <c r="AT16" s="524"/>
      <c r="AU16" s="606"/>
      <c r="AV16" s="607"/>
      <c r="AW16" s="607"/>
      <c r="AX16" s="607"/>
      <c r="AY16" s="529" t="s">
        <v>132</v>
      </c>
      <c r="AZ16" s="530"/>
      <c r="BA16" s="530"/>
      <c r="BB16" s="530"/>
      <c r="BC16" s="530"/>
      <c r="BD16" s="530"/>
      <c r="BE16" s="530"/>
      <c r="BF16" s="530"/>
      <c r="BG16" s="530"/>
      <c r="BH16" s="530"/>
      <c r="BI16" s="530"/>
      <c r="BJ16" s="530"/>
      <c r="BK16" s="530"/>
      <c r="BL16" s="530"/>
      <c r="BM16" s="531"/>
      <c r="BN16" s="549">
        <v>3746033</v>
      </c>
      <c r="BO16" s="550"/>
      <c r="BP16" s="550"/>
      <c r="BQ16" s="550"/>
      <c r="BR16" s="550"/>
      <c r="BS16" s="550"/>
      <c r="BT16" s="550"/>
      <c r="BU16" s="551"/>
      <c r="BV16" s="549">
        <v>3647921</v>
      </c>
      <c r="BW16" s="550"/>
      <c r="BX16" s="550"/>
      <c r="BY16" s="550"/>
      <c r="BZ16" s="550"/>
      <c r="CA16" s="550"/>
      <c r="CB16" s="550"/>
      <c r="CC16" s="551"/>
      <c r="CD16" s="152"/>
      <c r="CE16" s="547"/>
      <c r="CF16" s="547"/>
      <c r="CG16" s="547"/>
      <c r="CH16" s="547"/>
      <c r="CI16" s="547"/>
      <c r="CJ16" s="547"/>
      <c r="CK16" s="547"/>
      <c r="CL16" s="547"/>
      <c r="CM16" s="547"/>
      <c r="CN16" s="547"/>
      <c r="CO16" s="547"/>
      <c r="CP16" s="547"/>
      <c r="CQ16" s="547"/>
      <c r="CR16" s="547"/>
      <c r="CS16" s="548"/>
      <c r="CT16" s="519"/>
      <c r="CU16" s="520"/>
      <c r="CV16" s="520"/>
      <c r="CW16" s="520"/>
      <c r="CX16" s="520"/>
      <c r="CY16" s="520"/>
      <c r="CZ16" s="520"/>
      <c r="DA16" s="521"/>
      <c r="DB16" s="519"/>
      <c r="DC16" s="520"/>
      <c r="DD16" s="520"/>
      <c r="DE16" s="520"/>
      <c r="DF16" s="520"/>
      <c r="DG16" s="520"/>
      <c r="DH16" s="520"/>
      <c r="DI16" s="521"/>
      <c r="DJ16" s="137"/>
      <c r="DK16" s="137"/>
      <c r="DL16" s="137"/>
      <c r="DM16" s="137"/>
      <c r="DN16" s="137"/>
      <c r="DO16" s="137"/>
    </row>
    <row r="17" spans="1:119" ht="18.75" customHeight="1" thickBot="1">
      <c r="A17" s="138"/>
      <c r="B17" s="667"/>
      <c r="C17" s="668"/>
      <c r="D17" s="668"/>
      <c r="E17" s="668"/>
      <c r="F17" s="668"/>
      <c r="G17" s="668"/>
      <c r="H17" s="668"/>
      <c r="I17" s="668"/>
      <c r="J17" s="668"/>
      <c r="K17" s="669"/>
      <c r="L17" s="153"/>
      <c r="M17" s="632" t="s">
        <v>133</v>
      </c>
      <c r="N17" s="633"/>
      <c r="O17" s="633"/>
      <c r="P17" s="633"/>
      <c r="Q17" s="634"/>
      <c r="R17" s="635" t="s">
        <v>131</v>
      </c>
      <c r="S17" s="636"/>
      <c r="T17" s="636"/>
      <c r="U17" s="636"/>
      <c r="V17" s="637"/>
      <c r="W17" s="638" t="s">
        <v>134</v>
      </c>
      <c r="X17" s="562"/>
      <c r="Y17" s="562"/>
      <c r="Z17" s="562"/>
      <c r="AA17" s="562"/>
      <c r="AB17" s="563"/>
      <c r="AC17" s="525">
        <v>1584</v>
      </c>
      <c r="AD17" s="526"/>
      <c r="AE17" s="526"/>
      <c r="AF17" s="526"/>
      <c r="AG17" s="527"/>
      <c r="AH17" s="525">
        <v>1600</v>
      </c>
      <c r="AI17" s="526"/>
      <c r="AJ17" s="526"/>
      <c r="AK17" s="526"/>
      <c r="AL17" s="528"/>
      <c r="AM17" s="618"/>
      <c r="AN17" s="523"/>
      <c r="AO17" s="523"/>
      <c r="AP17" s="523"/>
      <c r="AQ17" s="523"/>
      <c r="AR17" s="523"/>
      <c r="AS17" s="523"/>
      <c r="AT17" s="524"/>
      <c r="AU17" s="606"/>
      <c r="AV17" s="607"/>
      <c r="AW17" s="607"/>
      <c r="AX17" s="607"/>
      <c r="AY17" s="529" t="s">
        <v>135</v>
      </c>
      <c r="AZ17" s="530"/>
      <c r="BA17" s="530"/>
      <c r="BB17" s="530"/>
      <c r="BC17" s="530"/>
      <c r="BD17" s="530"/>
      <c r="BE17" s="530"/>
      <c r="BF17" s="530"/>
      <c r="BG17" s="530"/>
      <c r="BH17" s="530"/>
      <c r="BI17" s="530"/>
      <c r="BJ17" s="530"/>
      <c r="BK17" s="530"/>
      <c r="BL17" s="530"/>
      <c r="BM17" s="531"/>
      <c r="BN17" s="549">
        <v>622138</v>
      </c>
      <c r="BO17" s="550"/>
      <c r="BP17" s="550"/>
      <c r="BQ17" s="550"/>
      <c r="BR17" s="550"/>
      <c r="BS17" s="550"/>
      <c r="BT17" s="550"/>
      <c r="BU17" s="551"/>
      <c r="BV17" s="549">
        <v>604088</v>
      </c>
      <c r="BW17" s="550"/>
      <c r="BX17" s="550"/>
      <c r="BY17" s="550"/>
      <c r="BZ17" s="550"/>
      <c r="CA17" s="550"/>
      <c r="CB17" s="550"/>
      <c r="CC17" s="551"/>
      <c r="CD17" s="152"/>
      <c r="CE17" s="547"/>
      <c r="CF17" s="547"/>
      <c r="CG17" s="547"/>
      <c r="CH17" s="547"/>
      <c r="CI17" s="547"/>
      <c r="CJ17" s="547"/>
      <c r="CK17" s="547"/>
      <c r="CL17" s="547"/>
      <c r="CM17" s="547"/>
      <c r="CN17" s="547"/>
      <c r="CO17" s="547"/>
      <c r="CP17" s="547"/>
      <c r="CQ17" s="547"/>
      <c r="CR17" s="547"/>
      <c r="CS17" s="548"/>
      <c r="CT17" s="519"/>
      <c r="CU17" s="520"/>
      <c r="CV17" s="520"/>
      <c r="CW17" s="520"/>
      <c r="CX17" s="520"/>
      <c r="CY17" s="520"/>
      <c r="CZ17" s="520"/>
      <c r="DA17" s="521"/>
      <c r="DB17" s="519"/>
      <c r="DC17" s="520"/>
      <c r="DD17" s="520"/>
      <c r="DE17" s="520"/>
      <c r="DF17" s="520"/>
      <c r="DG17" s="520"/>
      <c r="DH17" s="520"/>
      <c r="DI17" s="521"/>
      <c r="DJ17" s="137"/>
      <c r="DK17" s="137"/>
      <c r="DL17" s="137"/>
      <c r="DM17" s="137"/>
      <c r="DN17" s="137"/>
      <c r="DO17" s="137"/>
    </row>
    <row r="18" spans="1:119" ht="18.75" customHeight="1" thickBot="1">
      <c r="A18" s="138"/>
      <c r="B18" s="611" t="s">
        <v>136</v>
      </c>
      <c r="C18" s="612"/>
      <c r="D18" s="612"/>
      <c r="E18" s="613"/>
      <c r="F18" s="613"/>
      <c r="G18" s="613"/>
      <c r="H18" s="613"/>
      <c r="I18" s="613"/>
      <c r="J18" s="613"/>
      <c r="K18" s="613"/>
      <c r="L18" s="614">
        <v>242.88</v>
      </c>
      <c r="M18" s="614"/>
      <c r="N18" s="614"/>
      <c r="O18" s="614"/>
      <c r="P18" s="614"/>
      <c r="Q18" s="614"/>
      <c r="R18" s="615"/>
      <c r="S18" s="615"/>
      <c r="T18" s="615"/>
      <c r="U18" s="615"/>
      <c r="V18" s="616"/>
      <c r="W18" s="630"/>
      <c r="X18" s="631"/>
      <c r="Y18" s="631"/>
      <c r="Z18" s="631"/>
      <c r="AA18" s="631"/>
      <c r="AB18" s="639"/>
      <c r="AC18" s="513">
        <v>57.4</v>
      </c>
      <c r="AD18" s="514"/>
      <c r="AE18" s="514"/>
      <c r="AF18" s="514"/>
      <c r="AG18" s="617"/>
      <c r="AH18" s="513">
        <v>51.3</v>
      </c>
      <c r="AI18" s="514"/>
      <c r="AJ18" s="514"/>
      <c r="AK18" s="514"/>
      <c r="AL18" s="515"/>
      <c r="AM18" s="618"/>
      <c r="AN18" s="523"/>
      <c r="AO18" s="523"/>
      <c r="AP18" s="523"/>
      <c r="AQ18" s="523"/>
      <c r="AR18" s="523"/>
      <c r="AS18" s="523"/>
      <c r="AT18" s="524"/>
      <c r="AU18" s="606"/>
      <c r="AV18" s="607"/>
      <c r="AW18" s="607"/>
      <c r="AX18" s="607"/>
      <c r="AY18" s="529" t="s">
        <v>137</v>
      </c>
      <c r="AZ18" s="530"/>
      <c r="BA18" s="530"/>
      <c r="BB18" s="530"/>
      <c r="BC18" s="530"/>
      <c r="BD18" s="530"/>
      <c r="BE18" s="530"/>
      <c r="BF18" s="530"/>
      <c r="BG18" s="530"/>
      <c r="BH18" s="530"/>
      <c r="BI18" s="530"/>
      <c r="BJ18" s="530"/>
      <c r="BK18" s="530"/>
      <c r="BL18" s="530"/>
      <c r="BM18" s="531"/>
      <c r="BN18" s="549">
        <v>3841613</v>
      </c>
      <c r="BO18" s="550"/>
      <c r="BP18" s="550"/>
      <c r="BQ18" s="550"/>
      <c r="BR18" s="550"/>
      <c r="BS18" s="550"/>
      <c r="BT18" s="550"/>
      <c r="BU18" s="551"/>
      <c r="BV18" s="549">
        <v>3953662</v>
      </c>
      <c r="BW18" s="550"/>
      <c r="BX18" s="550"/>
      <c r="BY18" s="550"/>
      <c r="BZ18" s="550"/>
      <c r="CA18" s="550"/>
      <c r="CB18" s="550"/>
      <c r="CC18" s="551"/>
      <c r="CD18" s="152"/>
      <c r="CE18" s="547"/>
      <c r="CF18" s="547"/>
      <c r="CG18" s="547"/>
      <c r="CH18" s="547"/>
      <c r="CI18" s="547"/>
      <c r="CJ18" s="547"/>
      <c r="CK18" s="547"/>
      <c r="CL18" s="547"/>
      <c r="CM18" s="547"/>
      <c r="CN18" s="547"/>
      <c r="CO18" s="547"/>
      <c r="CP18" s="547"/>
      <c r="CQ18" s="547"/>
      <c r="CR18" s="547"/>
      <c r="CS18" s="548"/>
      <c r="CT18" s="519"/>
      <c r="CU18" s="520"/>
      <c r="CV18" s="520"/>
      <c r="CW18" s="520"/>
      <c r="CX18" s="520"/>
      <c r="CY18" s="520"/>
      <c r="CZ18" s="520"/>
      <c r="DA18" s="521"/>
      <c r="DB18" s="519"/>
      <c r="DC18" s="520"/>
      <c r="DD18" s="520"/>
      <c r="DE18" s="520"/>
      <c r="DF18" s="520"/>
      <c r="DG18" s="520"/>
      <c r="DH18" s="520"/>
      <c r="DI18" s="521"/>
      <c r="DJ18" s="137"/>
      <c r="DK18" s="137"/>
      <c r="DL18" s="137"/>
      <c r="DM18" s="137"/>
      <c r="DN18" s="137"/>
      <c r="DO18" s="137"/>
    </row>
    <row r="19" spans="1:119" ht="18.75" customHeight="1" thickBot="1">
      <c r="A19" s="138"/>
      <c r="B19" s="611" t="s">
        <v>138</v>
      </c>
      <c r="C19" s="612"/>
      <c r="D19" s="612"/>
      <c r="E19" s="613"/>
      <c r="F19" s="613"/>
      <c r="G19" s="613"/>
      <c r="H19" s="613"/>
      <c r="I19" s="613"/>
      <c r="J19" s="613"/>
      <c r="K19" s="613"/>
      <c r="L19" s="619">
        <v>21</v>
      </c>
      <c r="M19" s="619"/>
      <c r="N19" s="619"/>
      <c r="O19" s="619"/>
      <c r="P19" s="619"/>
      <c r="Q19" s="619"/>
      <c r="R19" s="620"/>
      <c r="S19" s="620"/>
      <c r="T19" s="620"/>
      <c r="U19" s="620"/>
      <c r="V19" s="621"/>
      <c r="W19" s="628"/>
      <c r="X19" s="629"/>
      <c r="Y19" s="629"/>
      <c r="Z19" s="629"/>
      <c r="AA19" s="629"/>
      <c r="AB19" s="629"/>
      <c r="AC19" s="545"/>
      <c r="AD19" s="545"/>
      <c r="AE19" s="545"/>
      <c r="AF19" s="545"/>
      <c r="AG19" s="545"/>
      <c r="AH19" s="545"/>
      <c r="AI19" s="545"/>
      <c r="AJ19" s="545"/>
      <c r="AK19" s="545"/>
      <c r="AL19" s="546"/>
      <c r="AM19" s="618"/>
      <c r="AN19" s="523"/>
      <c r="AO19" s="523"/>
      <c r="AP19" s="523"/>
      <c r="AQ19" s="523"/>
      <c r="AR19" s="523"/>
      <c r="AS19" s="523"/>
      <c r="AT19" s="524"/>
      <c r="AU19" s="606"/>
      <c r="AV19" s="607"/>
      <c r="AW19" s="607"/>
      <c r="AX19" s="607"/>
      <c r="AY19" s="529" t="s">
        <v>139</v>
      </c>
      <c r="AZ19" s="530"/>
      <c r="BA19" s="530"/>
      <c r="BB19" s="530"/>
      <c r="BC19" s="530"/>
      <c r="BD19" s="530"/>
      <c r="BE19" s="530"/>
      <c r="BF19" s="530"/>
      <c r="BG19" s="530"/>
      <c r="BH19" s="530"/>
      <c r="BI19" s="530"/>
      <c r="BJ19" s="530"/>
      <c r="BK19" s="530"/>
      <c r="BL19" s="530"/>
      <c r="BM19" s="531"/>
      <c r="BN19" s="549">
        <v>5182844</v>
      </c>
      <c r="BO19" s="550"/>
      <c r="BP19" s="550"/>
      <c r="BQ19" s="550"/>
      <c r="BR19" s="550"/>
      <c r="BS19" s="550"/>
      <c r="BT19" s="550"/>
      <c r="BU19" s="551"/>
      <c r="BV19" s="549">
        <v>5384885</v>
      </c>
      <c r="BW19" s="550"/>
      <c r="BX19" s="550"/>
      <c r="BY19" s="550"/>
      <c r="BZ19" s="550"/>
      <c r="CA19" s="550"/>
      <c r="CB19" s="550"/>
      <c r="CC19" s="551"/>
      <c r="CD19" s="152"/>
      <c r="CE19" s="547"/>
      <c r="CF19" s="547"/>
      <c r="CG19" s="547"/>
      <c r="CH19" s="547"/>
      <c r="CI19" s="547"/>
      <c r="CJ19" s="547"/>
      <c r="CK19" s="547"/>
      <c r="CL19" s="547"/>
      <c r="CM19" s="547"/>
      <c r="CN19" s="547"/>
      <c r="CO19" s="547"/>
      <c r="CP19" s="547"/>
      <c r="CQ19" s="547"/>
      <c r="CR19" s="547"/>
      <c r="CS19" s="548"/>
      <c r="CT19" s="519"/>
      <c r="CU19" s="520"/>
      <c r="CV19" s="520"/>
      <c r="CW19" s="520"/>
      <c r="CX19" s="520"/>
      <c r="CY19" s="520"/>
      <c r="CZ19" s="520"/>
      <c r="DA19" s="521"/>
      <c r="DB19" s="519"/>
      <c r="DC19" s="520"/>
      <c r="DD19" s="520"/>
      <c r="DE19" s="520"/>
      <c r="DF19" s="520"/>
      <c r="DG19" s="520"/>
      <c r="DH19" s="520"/>
      <c r="DI19" s="521"/>
      <c r="DJ19" s="137"/>
      <c r="DK19" s="137"/>
      <c r="DL19" s="137"/>
      <c r="DM19" s="137"/>
      <c r="DN19" s="137"/>
      <c r="DO19" s="137"/>
    </row>
    <row r="20" spans="1:119" ht="18.75" customHeight="1" thickBot="1">
      <c r="A20" s="138"/>
      <c r="B20" s="611" t="s">
        <v>140</v>
      </c>
      <c r="C20" s="612"/>
      <c r="D20" s="612"/>
      <c r="E20" s="613"/>
      <c r="F20" s="613"/>
      <c r="G20" s="613"/>
      <c r="H20" s="613"/>
      <c r="I20" s="613"/>
      <c r="J20" s="613"/>
      <c r="K20" s="613"/>
      <c r="L20" s="619">
        <v>1842</v>
      </c>
      <c r="M20" s="619"/>
      <c r="N20" s="619"/>
      <c r="O20" s="619"/>
      <c r="P20" s="619"/>
      <c r="Q20" s="619"/>
      <c r="R20" s="620"/>
      <c r="S20" s="620"/>
      <c r="T20" s="620"/>
      <c r="U20" s="620"/>
      <c r="V20" s="621"/>
      <c r="W20" s="630"/>
      <c r="X20" s="631"/>
      <c r="Y20" s="631"/>
      <c r="Z20" s="631"/>
      <c r="AA20" s="631"/>
      <c r="AB20" s="631"/>
      <c r="AC20" s="622"/>
      <c r="AD20" s="622"/>
      <c r="AE20" s="622"/>
      <c r="AF20" s="622"/>
      <c r="AG20" s="622"/>
      <c r="AH20" s="622"/>
      <c r="AI20" s="622"/>
      <c r="AJ20" s="622"/>
      <c r="AK20" s="622"/>
      <c r="AL20" s="623"/>
      <c r="AM20" s="624"/>
      <c r="AN20" s="596"/>
      <c r="AO20" s="596"/>
      <c r="AP20" s="596"/>
      <c r="AQ20" s="596"/>
      <c r="AR20" s="596"/>
      <c r="AS20" s="596"/>
      <c r="AT20" s="597"/>
      <c r="AU20" s="625"/>
      <c r="AV20" s="626"/>
      <c r="AW20" s="626"/>
      <c r="AX20" s="627"/>
      <c r="AY20" s="529"/>
      <c r="AZ20" s="530"/>
      <c r="BA20" s="530"/>
      <c r="BB20" s="530"/>
      <c r="BC20" s="530"/>
      <c r="BD20" s="530"/>
      <c r="BE20" s="530"/>
      <c r="BF20" s="530"/>
      <c r="BG20" s="530"/>
      <c r="BH20" s="530"/>
      <c r="BI20" s="530"/>
      <c r="BJ20" s="530"/>
      <c r="BK20" s="530"/>
      <c r="BL20" s="530"/>
      <c r="BM20" s="531"/>
      <c r="BN20" s="549"/>
      <c r="BO20" s="550"/>
      <c r="BP20" s="550"/>
      <c r="BQ20" s="550"/>
      <c r="BR20" s="550"/>
      <c r="BS20" s="550"/>
      <c r="BT20" s="550"/>
      <c r="BU20" s="551"/>
      <c r="BV20" s="549"/>
      <c r="BW20" s="550"/>
      <c r="BX20" s="550"/>
      <c r="BY20" s="550"/>
      <c r="BZ20" s="550"/>
      <c r="CA20" s="550"/>
      <c r="CB20" s="550"/>
      <c r="CC20" s="551"/>
      <c r="CD20" s="152"/>
      <c r="CE20" s="547"/>
      <c r="CF20" s="547"/>
      <c r="CG20" s="547"/>
      <c r="CH20" s="547"/>
      <c r="CI20" s="547"/>
      <c r="CJ20" s="547"/>
      <c r="CK20" s="547"/>
      <c r="CL20" s="547"/>
      <c r="CM20" s="547"/>
      <c r="CN20" s="547"/>
      <c r="CO20" s="547"/>
      <c r="CP20" s="547"/>
      <c r="CQ20" s="547"/>
      <c r="CR20" s="547"/>
      <c r="CS20" s="548"/>
      <c r="CT20" s="519"/>
      <c r="CU20" s="520"/>
      <c r="CV20" s="520"/>
      <c r="CW20" s="520"/>
      <c r="CX20" s="520"/>
      <c r="CY20" s="520"/>
      <c r="CZ20" s="520"/>
      <c r="DA20" s="521"/>
      <c r="DB20" s="519"/>
      <c r="DC20" s="520"/>
      <c r="DD20" s="520"/>
      <c r="DE20" s="520"/>
      <c r="DF20" s="520"/>
      <c r="DG20" s="520"/>
      <c r="DH20" s="520"/>
      <c r="DI20" s="521"/>
      <c r="DJ20" s="137"/>
      <c r="DK20" s="137"/>
      <c r="DL20" s="137"/>
      <c r="DM20" s="137"/>
      <c r="DN20" s="137"/>
      <c r="DO20" s="137"/>
    </row>
    <row r="21" spans="1:119" ht="18.75" customHeight="1">
      <c r="A21" s="138"/>
      <c r="B21" s="608" t="s">
        <v>141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c r="AX21" s="610"/>
      <c r="AY21" s="529"/>
      <c r="AZ21" s="530"/>
      <c r="BA21" s="530"/>
      <c r="BB21" s="530"/>
      <c r="BC21" s="530"/>
      <c r="BD21" s="530"/>
      <c r="BE21" s="530"/>
      <c r="BF21" s="530"/>
      <c r="BG21" s="530"/>
      <c r="BH21" s="530"/>
      <c r="BI21" s="530"/>
      <c r="BJ21" s="530"/>
      <c r="BK21" s="530"/>
      <c r="BL21" s="530"/>
      <c r="BM21" s="531"/>
      <c r="BN21" s="549"/>
      <c r="BO21" s="550"/>
      <c r="BP21" s="550"/>
      <c r="BQ21" s="550"/>
      <c r="BR21" s="550"/>
      <c r="BS21" s="550"/>
      <c r="BT21" s="550"/>
      <c r="BU21" s="551"/>
      <c r="BV21" s="549"/>
      <c r="BW21" s="550"/>
      <c r="BX21" s="550"/>
      <c r="BY21" s="550"/>
      <c r="BZ21" s="550"/>
      <c r="CA21" s="550"/>
      <c r="CB21" s="550"/>
      <c r="CC21" s="551"/>
      <c r="CD21" s="152"/>
      <c r="CE21" s="547"/>
      <c r="CF21" s="547"/>
      <c r="CG21" s="547"/>
      <c r="CH21" s="547"/>
      <c r="CI21" s="547"/>
      <c r="CJ21" s="547"/>
      <c r="CK21" s="547"/>
      <c r="CL21" s="547"/>
      <c r="CM21" s="547"/>
      <c r="CN21" s="547"/>
      <c r="CO21" s="547"/>
      <c r="CP21" s="547"/>
      <c r="CQ21" s="547"/>
      <c r="CR21" s="547"/>
      <c r="CS21" s="548"/>
      <c r="CT21" s="519"/>
      <c r="CU21" s="520"/>
      <c r="CV21" s="520"/>
      <c r="CW21" s="520"/>
      <c r="CX21" s="520"/>
      <c r="CY21" s="520"/>
      <c r="CZ21" s="520"/>
      <c r="DA21" s="521"/>
      <c r="DB21" s="519"/>
      <c r="DC21" s="520"/>
      <c r="DD21" s="520"/>
      <c r="DE21" s="520"/>
      <c r="DF21" s="520"/>
      <c r="DG21" s="520"/>
      <c r="DH21" s="520"/>
      <c r="DI21" s="521"/>
      <c r="DJ21" s="137"/>
      <c r="DK21" s="137"/>
      <c r="DL21" s="137"/>
      <c r="DM21" s="137"/>
      <c r="DN21" s="137"/>
      <c r="DO21" s="137"/>
    </row>
    <row r="22" spans="1:119" ht="18.75" customHeight="1" thickBot="1">
      <c r="A22" s="138"/>
      <c r="B22" s="578" t="s">
        <v>142</v>
      </c>
      <c r="C22" s="579"/>
      <c r="D22" s="580"/>
      <c r="E22" s="587" t="s">
        <v>1</v>
      </c>
      <c r="F22" s="562"/>
      <c r="G22" s="562"/>
      <c r="H22" s="562"/>
      <c r="I22" s="562"/>
      <c r="J22" s="562"/>
      <c r="K22" s="563"/>
      <c r="L22" s="587" t="s">
        <v>143</v>
      </c>
      <c r="M22" s="562"/>
      <c r="N22" s="562"/>
      <c r="O22" s="562"/>
      <c r="P22" s="563"/>
      <c r="Q22" s="572" t="s">
        <v>144</v>
      </c>
      <c r="R22" s="573"/>
      <c r="S22" s="573"/>
      <c r="T22" s="573"/>
      <c r="U22" s="573"/>
      <c r="V22" s="588"/>
      <c r="W22" s="590" t="s">
        <v>145</v>
      </c>
      <c r="X22" s="579"/>
      <c r="Y22" s="580"/>
      <c r="Z22" s="587" t="s">
        <v>1</v>
      </c>
      <c r="AA22" s="562"/>
      <c r="AB22" s="562"/>
      <c r="AC22" s="562"/>
      <c r="AD22" s="562"/>
      <c r="AE22" s="562"/>
      <c r="AF22" s="562"/>
      <c r="AG22" s="563"/>
      <c r="AH22" s="561" t="s">
        <v>146</v>
      </c>
      <c r="AI22" s="562"/>
      <c r="AJ22" s="562"/>
      <c r="AK22" s="562"/>
      <c r="AL22" s="563"/>
      <c r="AM22" s="561" t="s">
        <v>147</v>
      </c>
      <c r="AN22" s="567"/>
      <c r="AO22" s="567"/>
      <c r="AP22" s="567"/>
      <c r="AQ22" s="567"/>
      <c r="AR22" s="568"/>
      <c r="AS22" s="572" t="s">
        <v>144</v>
      </c>
      <c r="AT22" s="573"/>
      <c r="AU22" s="573"/>
      <c r="AV22" s="573"/>
      <c r="AW22" s="573"/>
      <c r="AX22" s="574"/>
      <c r="AY22" s="516"/>
      <c r="AZ22" s="517"/>
      <c r="BA22" s="517"/>
      <c r="BB22" s="517"/>
      <c r="BC22" s="517"/>
      <c r="BD22" s="517"/>
      <c r="BE22" s="517"/>
      <c r="BF22" s="517"/>
      <c r="BG22" s="517"/>
      <c r="BH22" s="517"/>
      <c r="BI22" s="517"/>
      <c r="BJ22" s="517"/>
      <c r="BK22" s="517"/>
      <c r="BL22" s="517"/>
      <c r="BM22" s="518"/>
      <c r="BN22" s="552"/>
      <c r="BO22" s="553"/>
      <c r="BP22" s="553"/>
      <c r="BQ22" s="553"/>
      <c r="BR22" s="553"/>
      <c r="BS22" s="553"/>
      <c r="BT22" s="553"/>
      <c r="BU22" s="554"/>
      <c r="BV22" s="552"/>
      <c r="BW22" s="553"/>
      <c r="BX22" s="553"/>
      <c r="BY22" s="553"/>
      <c r="BZ22" s="553"/>
      <c r="CA22" s="553"/>
      <c r="CB22" s="553"/>
      <c r="CC22" s="554"/>
      <c r="CD22" s="152"/>
      <c r="CE22" s="547"/>
      <c r="CF22" s="547"/>
      <c r="CG22" s="547"/>
      <c r="CH22" s="547"/>
      <c r="CI22" s="547"/>
      <c r="CJ22" s="547"/>
      <c r="CK22" s="547"/>
      <c r="CL22" s="547"/>
      <c r="CM22" s="547"/>
      <c r="CN22" s="547"/>
      <c r="CO22" s="547"/>
      <c r="CP22" s="547"/>
      <c r="CQ22" s="547"/>
      <c r="CR22" s="547"/>
      <c r="CS22" s="548"/>
      <c r="CT22" s="519"/>
      <c r="CU22" s="520"/>
      <c r="CV22" s="520"/>
      <c r="CW22" s="520"/>
      <c r="CX22" s="520"/>
      <c r="CY22" s="520"/>
      <c r="CZ22" s="520"/>
      <c r="DA22" s="521"/>
      <c r="DB22" s="519"/>
      <c r="DC22" s="520"/>
      <c r="DD22" s="520"/>
      <c r="DE22" s="520"/>
      <c r="DF22" s="520"/>
      <c r="DG22" s="520"/>
      <c r="DH22" s="520"/>
      <c r="DI22" s="521"/>
      <c r="DJ22" s="137"/>
      <c r="DK22" s="137"/>
      <c r="DL22" s="137"/>
      <c r="DM22" s="137"/>
      <c r="DN22" s="137"/>
      <c r="DO22" s="137"/>
    </row>
    <row r="23" spans="1:119" ht="18.75" customHeight="1">
      <c r="A23" s="138"/>
      <c r="B23" s="581"/>
      <c r="C23" s="582"/>
      <c r="D23" s="583"/>
      <c r="E23" s="564"/>
      <c r="F23" s="565"/>
      <c r="G23" s="565"/>
      <c r="H23" s="565"/>
      <c r="I23" s="565"/>
      <c r="J23" s="565"/>
      <c r="K23" s="566"/>
      <c r="L23" s="564"/>
      <c r="M23" s="565"/>
      <c r="N23" s="565"/>
      <c r="O23" s="565"/>
      <c r="P23" s="566"/>
      <c r="Q23" s="575"/>
      <c r="R23" s="576"/>
      <c r="S23" s="576"/>
      <c r="T23" s="576"/>
      <c r="U23" s="576"/>
      <c r="V23" s="589"/>
      <c r="W23" s="591"/>
      <c r="X23" s="582"/>
      <c r="Y23" s="583"/>
      <c r="Z23" s="564"/>
      <c r="AA23" s="565"/>
      <c r="AB23" s="565"/>
      <c r="AC23" s="565"/>
      <c r="AD23" s="565"/>
      <c r="AE23" s="565"/>
      <c r="AF23" s="565"/>
      <c r="AG23" s="566"/>
      <c r="AH23" s="564"/>
      <c r="AI23" s="565"/>
      <c r="AJ23" s="565"/>
      <c r="AK23" s="565"/>
      <c r="AL23" s="566"/>
      <c r="AM23" s="569"/>
      <c r="AN23" s="570"/>
      <c r="AO23" s="570"/>
      <c r="AP23" s="570"/>
      <c r="AQ23" s="570"/>
      <c r="AR23" s="571"/>
      <c r="AS23" s="575"/>
      <c r="AT23" s="576"/>
      <c r="AU23" s="576"/>
      <c r="AV23" s="576"/>
      <c r="AW23" s="576"/>
      <c r="AX23" s="577"/>
      <c r="AY23" s="541" t="s">
        <v>148</v>
      </c>
      <c r="AZ23" s="542"/>
      <c r="BA23" s="542"/>
      <c r="BB23" s="542"/>
      <c r="BC23" s="542"/>
      <c r="BD23" s="542"/>
      <c r="BE23" s="542"/>
      <c r="BF23" s="542"/>
      <c r="BG23" s="542"/>
      <c r="BH23" s="542"/>
      <c r="BI23" s="542"/>
      <c r="BJ23" s="542"/>
      <c r="BK23" s="542"/>
      <c r="BL23" s="542"/>
      <c r="BM23" s="543"/>
      <c r="BN23" s="549">
        <v>9316111</v>
      </c>
      <c r="BO23" s="550"/>
      <c r="BP23" s="550"/>
      <c r="BQ23" s="550"/>
      <c r="BR23" s="550"/>
      <c r="BS23" s="550"/>
      <c r="BT23" s="550"/>
      <c r="BU23" s="551"/>
      <c r="BV23" s="549">
        <v>8657031</v>
      </c>
      <c r="BW23" s="550"/>
      <c r="BX23" s="550"/>
      <c r="BY23" s="550"/>
      <c r="BZ23" s="550"/>
      <c r="CA23" s="550"/>
      <c r="CB23" s="550"/>
      <c r="CC23" s="551"/>
      <c r="CD23" s="152"/>
      <c r="CE23" s="547"/>
      <c r="CF23" s="547"/>
      <c r="CG23" s="547"/>
      <c r="CH23" s="547"/>
      <c r="CI23" s="547"/>
      <c r="CJ23" s="547"/>
      <c r="CK23" s="547"/>
      <c r="CL23" s="547"/>
      <c r="CM23" s="547"/>
      <c r="CN23" s="547"/>
      <c r="CO23" s="547"/>
      <c r="CP23" s="547"/>
      <c r="CQ23" s="547"/>
      <c r="CR23" s="547"/>
      <c r="CS23" s="548"/>
      <c r="CT23" s="519"/>
      <c r="CU23" s="520"/>
      <c r="CV23" s="520"/>
      <c r="CW23" s="520"/>
      <c r="CX23" s="520"/>
      <c r="CY23" s="520"/>
      <c r="CZ23" s="520"/>
      <c r="DA23" s="521"/>
      <c r="DB23" s="519"/>
      <c r="DC23" s="520"/>
      <c r="DD23" s="520"/>
      <c r="DE23" s="520"/>
      <c r="DF23" s="520"/>
      <c r="DG23" s="520"/>
      <c r="DH23" s="520"/>
      <c r="DI23" s="521"/>
      <c r="DJ23" s="137"/>
      <c r="DK23" s="137"/>
      <c r="DL23" s="137"/>
      <c r="DM23" s="137"/>
      <c r="DN23" s="137"/>
      <c r="DO23" s="137"/>
    </row>
    <row r="24" spans="1:119" ht="18.75" customHeight="1" thickBot="1">
      <c r="A24" s="138"/>
      <c r="B24" s="581"/>
      <c r="C24" s="582"/>
      <c r="D24" s="583"/>
      <c r="E24" s="522" t="s">
        <v>149</v>
      </c>
      <c r="F24" s="523"/>
      <c r="G24" s="523"/>
      <c r="H24" s="523"/>
      <c r="I24" s="523"/>
      <c r="J24" s="523"/>
      <c r="K24" s="524"/>
      <c r="L24" s="525">
        <v>1</v>
      </c>
      <c r="M24" s="526"/>
      <c r="N24" s="526"/>
      <c r="O24" s="526"/>
      <c r="P24" s="527"/>
      <c r="Q24" s="525">
        <v>6205</v>
      </c>
      <c r="R24" s="526"/>
      <c r="S24" s="526"/>
      <c r="T24" s="526"/>
      <c r="U24" s="526"/>
      <c r="V24" s="527"/>
      <c r="W24" s="591"/>
      <c r="X24" s="582"/>
      <c r="Y24" s="583"/>
      <c r="Z24" s="522" t="s">
        <v>150</v>
      </c>
      <c r="AA24" s="523"/>
      <c r="AB24" s="523"/>
      <c r="AC24" s="523"/>
      <c r="AD24" s="523"/>
      <c r="AE24" s="523"/>
      <c r="AF24" s="523"/>
      <c r="AG24" s="524"/>
      <c r="AH24" s="525">
        <v>91</v>
      </c>
      <c r="AI24" s="526"/>
      <c r="AJ24" s="526"/>
      <c r="AK24" s="526"/>
      <c r="AL24" s="527"/>
      <c r="AM24" s="525">
        <v>280735</v>
      </c>
      <c r="AN24" s="526"/>
      <c r="AO24" s="526"/>
      <c r="AP24" s="526"/>
      <c r="AQ24" s="526"/>
      <c r="AR24" s="527"/>
      <c r="AS24" s="525">
        <v>3085</v>
      </c>
      <c r="AT24" s="526"/>
      <c r="AU24" s="526"/>
      <c r="AV24" s="526"/>
      <c r="AW24" s="526"/>
      <c r="AX24" s="528"/>
      <c r="AY24" s="516" t="s">
        <v>151</v>
      </c>
      <c r="AZ24" s="517"/>
      <c r="BA24" s="517"/>
      <c r="BB24" s="517"/>
      <c r="BC24" s="517"/>
      <c r="BD24" s="517"/>
      <c r="BE24" s="517"/>
      <c r="BF24" s="517"/>
      <c r="BG24" s="517"/>
      <c r="BH24" s="517"/>
      <c r="BI24" s="517"/>
      <c r="BJ24" s="517"/>
      <c r="BK24" s="517"/>
      <c r="BL24" s="517"/>
      <c r="BM24" s="518"/>
      <c r="BN24" s="549">
        <v>6900385</v>
      </c>
      <c r="BO24" s="550"/>
      <c r="BP24" s="550"/>
      <c r="BQ24" s="550"/>
      <c r="BR24" s="550"/>
      <c r="BS24" s="550"/>
      <c r="BT24" s="550"/>
      <c r="BU24" s="551"/>
      <c r="BV24" s="549">
        <v>6533004</v>
      </c>
      <c r="BW24" s="550"/>
      <c r="BX24" s="550"/>
      <c r="BY24" s="550"/>
      <c r="BZ24" s="550"/>
      <c r="CA24" s="550"/>
      <c r="CB24" s="550"/>
      <c r="CC24" s="551"/>
      <c r="CD24" s="152"/>
      <c r="CE24" s="547"/>
      <c r="CF24" s="547"/>
      <c r="CG24" s="547"/>
      <c r="CH24" s="547"/>
      <c r="CI24" s="547"/>
      <c r="CJ24" s="547"/>
      <c r="CK24" s="547"/>
      <c r="CL24" s="547"/>
      <c r="CM24" s="547"/>
      <c r="CN24" s="547"/>
      <c r="CO24" s="547"/>
      <c r="CP24" s="547"/>
      <c r="CQ24" s="547"/>
      <c r="CR24" s="547"/>
      <c r="CS24" s="548"/>
      <c r="CT24" s="519"/>
      <c r="CU24" s="520"/>
      <c r="CV24" s="520"/>
      <c r="CW24" s="520"/>
      <c r="CX24" s="520"/>
      <c r="CY24" s="520"/>
      <c r="CZ24" s="520"/>
      <c r="DA24" s="521"/>
      <c r="DB24" s="519"/>
      <c r="DC24" s="520"/>
      <c r="DD24" s="520"/>
      <c r="DE24" s="520"/>
      <c r="DF24" s="520"/>
      <c r="DG24" s="520"/>
      <c r="DH24" s="520"/>
      <c r="DI24" s="521"/>
      <c r="DJ24" s="137"/>
      <c r="DK24" s="137"/>
      <c r="DL24" s="137"/>
      <c r="DM24" s="137"/>
      <c r="DN24" s="137"/>
      <c r="DO24" s="137"/>
    </row>
    <row r="25" spans="1:119" s="137" customFormat="1" ht="18.75" customHeight="1">
      <c r="A25" s="138"/>
      <c r="B25" s="581"/>
      <c r="C25" s="582"/>
      <c r="D25" s="583"/>
      <c r="E25" s="522" t="s">
        <v>152</v>
      </c>
      <c r="F25" s="523"/>
      <c r="G25" s="523"/>
      <c r="H25" s="523"/>
      <c r="I25" s="523"/>
      <c r="J25" s="523"/>
      <c r="K25" s="524"/>
      <c r="L25" s="525">
        <v>1</v>
      </c>
      <c r="M25" s="526"/>
      <c r="N25" s="526"/>
      <c r="O25" s="526"/>
      <c r="P25" s="527"/>
      <c r="Q25" s="525">
        <v>5580</v>
      </c>
      <c r="R25" s="526"/>
      <c r="S25" s="526"/>
      <c r="T25" s="526"/>
      <c r="U25" s="526"/>
      <c r="V25" s="527"/>
      <c r="W25" s="591"/>
      <c r="X25" s="582"/>
      <c r="Y25" s="583"/>
      <c r="Z25" s="522" t="s">
        <v>153</v>
      </c>
      <c r="AA25" s="523"/>
      <c r="AB25" s="523"/>
      <c r="AC25" s="523"/>
      <c r="AD25" s="523"/>
      <c r="AE25" s="523"/>
      <c r="AF25" s="523"/>
      <c r="AG25" s="524"/>
      <c r="AH25" s="525" t="s">
        <v>117</v>
      </c>
      <c r="AI25" s="526"/>
      <c r="AJ25" s="526"/>
      <c r="AK25" s="526"/>
      <c r="AL25" s="527"/>
      <c r="AM25" s="525" t="s">
        <v>117</v>
      </c>
      <c r="AN25" s="526"/>
      <c r="AO25" s="526"/>
      <c r="AP25" s="526"/>
      <c r="AQ25" s="526"/>
      <c r="AR25" s="527"/>
      <c r="AS25" s="525" t="s">
        <v>117</v>
      </c>
      <c r="AT25" s="526"/>
      <c r="AU25" s="526"/>
      <c r="AV25" s="526"/>
      <c r="AW25" s="526"/>
      <c r="AX25" s="528"/>
      <c r="AY25" s="541" t="s">
        <v>154</v>
      </c>
      <c r="AZ25" s="542"/>
      <c r="BA25" s="542"/>
      <c r="BB25" s="542"/>
      <c r="BC25" s="542"/>
      <c r="BD25" s="542"/>
      <c r="BE25" s="542"/>
      <c r="BF25" s="542"/>
      <c r="BG25" s="542"/>
      <c r="BH25" s="542"/>
      <c r="BI25" s="542"/>
      <c r="BJ25" s="542"/>
      <c r="BK25" s="542"/>
      <c r="BL25" s="542"/>
      <c r="BM25" s="543"/>
      <c r="BN25" s="544">
        <v>79140</v>
      </c>
      <c r="BO25" s="545"/>
      <c r="BP25" s="545"/>
      <c r="BQ25" s="545"/>
      <c r="BR25" s="545"/>
      <c r="BS25" s="545"/>
      <c r="BT25" s="545"/>
      <c r="BU25" s="546"/>
      <c r="BV25" s="544">
        <v>526416</v>
      </c>
      <c r="BW25" s="545"/>
      <c r="BX25" s="545"/>
      <c r="BY25" s="545"/>
      <c r="BZ25" s="545"/>
      <c r="CA25" s="545"/>
      <c r="CB25" s="545"/>
      <c r="CC25" s="546"/>
      <c r="CD25" s="152"/>
      <c r="CE25" s="547"/>
      <c r="CF25" s="547"/>
      <c r="CG25" s="547"/>
      <c r="CH25" s="547"/>
      <c r="CI25" s="547"/>
      <c r="CJ25" s="547"/>
      <c r="CK25" s="547"/>
      <c r="CL25" s="547"/>
      <c r="CM25" s="547"/>
      <c r="CN25" s="547"/>
      <c r="CO25" s="547"/>
      <c r="CP25" s="547"/>
      <c r="CQ25" s="547"/>
      <c r="CR25" s="547"/>
      <c r="CS25" s="548"/>
      <c r="CT25" s="519"/>
      <c r="CU25" s="520"/>
      <c r="CV25" s="520"/>
      <c r="CW25" s="520"/>
      <c r="CX25" s="520"/>
      <c r="CY25" s="520"/>
      <c r="CZ25" s="520"/>
      <c r="DA25" s="521"/>
      <c r="DB25" s="519"/>
      <c r="DC25" s="520"/>
      <c r="DD25" s="520"/>
      <c r="DE25" s="520"/>
      <c r="DF25" s="520"/>
      <c r="DG25" s="520"/>
      <c r="DH25" s="520"/>
      <c r="DI25" s="521"/>
    </row>
    <row r="26" spans="1:119" s="137" customFormat="1" ht="18.75" customHeight="1">
      <c r="A26" s="138"/>
      <c r="B26" s="581"/>
      <c r="C26" s="582"/>
      <c r="D26" s="583"/>
      <c r="E26" s="522" t="s">
        <v>155</v>
      </c>
      <c r="F26" s="523"/>
      <c r="G26" s="523"/>
      <c r="H26" s="523"/>
      <c r="I26" s="523"/>
      <c r="J26" s="523"/>
      <c r="K26" s="524"/>
      <c r="L26" s="525">
        <v>1</v>
      </c>
      <c r="M26" s="526"/>
      <c r="N26" s="526"/>
      <c r="O26" s="526"/>
      <c r="P26" s="527"/>
      <c r="Q26" s="525">
        <v>5040</v>
      </c>
      <c r="R26" s="526"/>
      <c r="S26" s="526"/>
      <c r="T26" s="526"/>
      <c r="U26" s="526"/>
      <c r="V26" s="527"/>
      <c r="W26" s="591"/>
      <c r="X26" s="582"/>
      <c r="Y26" s="583"/>
      <c r="Z26" s="522" t="s">
        <v>156</v>
      </c>
      <c r="AA26" s="604"/>
      <c r="AB26" s="604"/>
      <c r="AC26" s="604"/>
      <c r="AD26" s="604"/>
      <c r="AE26" s="604"/>
      <c r="AF26" s="604"/>
      <c r="AG26" s="605"/>
      <c r="AH26" s="525">
        <v>6</v>
      </c>
      <c r="AI26" s="526"/>
      <c r="AJ26" s="526"/>
      <c r="AK26" s="526"/>
      <c r="AL26" s="527"/>
      <c r="AM26" s="525">
        <v>20988</v>
      </c>
      <c r="AN26" s="526"/>
      <c r="AO26" s="526"/>
      <c r="AP26" s="526"/>
      <c r="AQ26" s="526"/>
      <c r="AR26" s="527"/>
      <c r="AS26" s="525">
        <v>3498</v>
      </c>
      <c r="AT26" s="526"/>
      <c r="AU26" s="526"/>
      <c r="AV26" s="526"/>
      <c r="AW26" s="526"/>
      <c r="AX26" s="528"/>
      <c r="AY26" s="558" t="s">
        <v>157</v>
      </c>
      <c r="AZ26" s="559"/>
      <c r="BA26" s="559"/>
      <c r="BB26" s="559"/>
      <c r="BC26" s="559"/>
      <c r="BD26" s="559"/>
      <c r="BE26" s="559"/>
      <c r="BF26" s="559"/>
      <c r="BG26" s="559"/>
      <c r="BH26" s="559"/>
      <c r="BI26" s="559"/>
      <c r="BJ26" s="559"/>
      <c r="BK26" s="559"/>
      <c r="BL26" s="559"/>
      <c r="BM26" s="560"/>
      <c r="BN26" s="549" t="s">
        <v>117</v>
      </c>
      <c r="BO26" s="550"/>
      <c r="BP26" s="550"/>
      <c r="BQ26" s="550"/>
      <c r="BR26" s="550"/>
      <c r="BS26" s="550"/>
      <c r="BT26" s="550"/>
      <c r="BU26" s="551"/>
      <c r="BV26" s="549" t="s">
        <v>117</v>
      </c>
      <c r="BW26" s="550"/>
      <c r="BX26" s="550"/>
      <c r="BY26" s="550"/>
      <c r="BZ26" s="550"/>
      <c r="CA26" s="550"/>
      <c r="CB26" s="550"/>
      <c r="CC26" s="551"/>
      <c r="CD26" s="152"/>
      <c r="CE26" s="547"/>
      <c r="CF26" s="547"/>
      <c r="CG26" s="547"/>
      <c r="CH26" s="547"/>
      <c r="CI26" s="547"/>
      <c r="CJ26" s="547"/>
      <c r="CK26" s="547"/>
      <c r="CL26" s="547"/>
      <c r="CM26" s="547"/>
      <c r="CN26" s="547"/>
      <c r="CO26" s="547"/>
      <c r="CP26" s="547"/>
      <c r="CQ26" s="547"/>
      <c r="CR26" s="547"/>
      <c r="CS26" s="548"/>
      <c r="CT26" s="519"/>
      <c r="CU26" s="520"/>
      <c r="CV26" s="520"/>
      <c r="CW26" s="520"/>
      <c r="CX26" s="520"/>
      <c r="CY26" s="520"/>
      <c r="CZ26" s="520"/>
      <c r="DA26" s="521"/>
      <c r="DB26" s="519"/>
      <c r="DC26" s="520"/>
      <c r="DD26" s="520"/>
      <c r="DE26" s="520"/>
      <c r="DF26" s="520"/>
      <c r="DG26" s="520"/>
      <c r="DH26" s="520"/>
      <c r="DI26" s="521"/>
    </row>
    <row r="27" spans="1:119" ht="18.75" customHeight="1" thickBot="1">
      <c r="A27" s="138"/>
      <c r="B27" s="581"/>
      <c r="C27" s="582"/>
      <c r="D27" s="583"/>
      <c r="E27" s="522" t="s">
        <v>158</v>
      </c>
      <c r="F27" s="523"/>
      <c r="G27" s="523"/>
      <c r="H27" s="523"/>
      <c r="I27" s="523"/>
      <c r="J27" s="523"/>
      <c r="K27" s="524"/>
      <c r="L27" s="525">
        <v>1</v>
      </c>
      <c r="M27" s="526"/>
      <c r="N27" s="526"/>
      <c r="O27" s="526"/>
      <c r="P27" s="527"/>
      <c r="Q27" s="525">
        <v>2980</v>
      </c>
      <c r="R27" s="526"/>
      <c r="S27" s="526"/>
      <c r="T27" s="526"/>
      <c r="U27" s="526"/>
      <c r="V27" s="527"/>
      <c r="W27" s="591"/>
      <c r="X27" s="582"/>
      <c r="Y27" s="583"/>
      <c r="Z27" s="522" t="s">
        <v>159</v>
      </c>
      <c r="AA27" s="523"/>
      <c r="AB27" s="523"/>
      <c r="AC27" s="523"/>
      <c r="AD27" s="523"/>
      <c r="AE27" s="523"/>
      <c r="AF27" s="523"/>
      <c r="AG27" s="524"/>
      <c r="AH27" s="525">
        <v>1</v>
      </c>
      <c r="AI27" s="526"/>
      <c r="AJ27" s="526"/>
      <c r="AK27" s="526"/>
      <c r="AL27" s="527"/>
      <c r="AM27" s="525" t="s">
        <v>160</v>
      </c>
      <c r="AN27" s="526"/>
      <c r="AO27" s="526"/>
      <c r="AP27" s="526"/>
      <c r="AQ27" s="526"/>
      <c r="AR27" s="527"/>
      <c r="AS27" s="525" t="s">
        <v>160</v>
      </c>
      <c r="AT27" s="526"/>
      <c r="AU27" s="526"/>
      <c r="AV27" s="526"/>
      <c r="AW27" s="526"/>
      <c r="AX27" s="528"/>
      <c r="AY27" s="555" t="s">
        <v>161</v>
      </c>
      <c r="AZ27" s="556"/>
      <c r="BA27" s="556"/>
      <c r="BB27" s="556"/>
      <c r="BC27" s="556"/>
      <c r="BD27" s="556"/>
      <c r="BE27" s="556"/>
      <c r="BF27" s="556"/>
      <c r="BG27" s="556"/>
      <c r="BH27" s="556"/>
      <c r="BI27" s="556"/>
      <c r="BJ27" s="556"/>
      <c r="BK27" s="556"/>
      <c r="BL27" s="556"/>
      <c r="BM27" s="557"/>
      <c r="BN27" s="552">
        <v>116092</v>
      </c>
      <c r="BO27" s="553"/>
      <c r="BP27" s="553"/>
      <c r="BQ27" s="553"/>
      <c r="BR27" s="553"/>
      <c r="BS27" s="553"/>
      <c r="BT27" s="553"/>
      <c r="BU27" s="554"/>
      <c r="BV27" s="552">
        <v>116092</v>
      </c>
      <c r="BW27" s="553"/>
      <c r="BX27" s="553"/>
      <c r="BY27" s="553"/>
      <c r="BZ27" s="553"/>
      <c r="CA27" s="553"/>
      <c r="CB27" s="553"/>
      <c r="CC27" s="554"/>
      <c r="CD27" s="154"/>
      <c r="CE27" s="547"/>
      <c r="CF27" s="547"/>
      <c r="CG27" s="547"/>
      <c r="CH27" s="547"/>
      <c r="CI27" s="547"/>
      <c r="CJ27" s="547"/>
      <c r="CK27" s="547"/>
      <c r="CL27" s="547"/>
      <c r="CM27" s="547"/>
      <c r="CN27" s="547"/>
      <c r="CO27" s="547"/>
      <c r="CP27" s="547"/>
      <c r="CQ27" s="547"/>
      <c r="CR27" s="547"/>
      <c r="CS27" s="548"/>
      <c r="CT27" s="519"/>
      <c r="CU27" s="520"/>
      <c r="CV27" s="520"/>
      <c r="CW27" s="520"/>
      <c r="CX27" s="520"/>
      <c r="CY27" s="520"/>
      <c r="CZ27" s="520"/>
      <c r="DA27" s="521"/>
      <c r="DB27" s="519"/>
      <c r="DC27" s="520"/>
      <c r="DD27" s="520"/>
      <c r="DE27" s="520"/>
      <c r="DF27" s="520"/>
      <c r="DG27" s="520"/>
      <c r="DH27" s="520"/>
      <c r="DI27" s="521"/>
      <c r="DJ27" s="137"/>
      <c r="DK27" s="137"/>
      <c r="DL27" s="137"/>
      <c r="DM27" s="137"/>
      <c r="DN27" s="137"/>
      <c r="DO27" s="137"/>
    </row>
    <row r="28" spans="1:119" ht="18.75" customHeight="1">
      <c r="A28" s="138"/>
      <c r="B28" s="581"/>
      <c r="C28" s="582"/>
      <c r="D28" s="583"/>
      <c r="E28" s="522" t="s">
        <v>162</v>
      </c>
      <c r="F28" s="523"/>
      <c r="G28" s="523"/>
      <c r="H28" s="523"/>
      <c r="I28" s="523"/>
      <c r="J28" s="523"/>
      <c r="K28" s="524"/>
      <c r="L28" s="525">
        <v>1</v>
      </c>
      <c r="M28" s="526"/>
      <c r="N28" s="526"/>
      <c r="O28" s="526"/>
      <c r="P28" s="527"/>
      <c r="Q28" s="525">
        <v>2460</v>
      </c>
      <c r="R28" s="526"/>
      <c r="S28" s="526"/>
      <c r="T28" s="526"/>
      <c r="U28" s="526"/>
      <c r="V28" s="527"/>
      <c r="W28" s="591"/>
      <c r="X28" s="582"/>
      <c r="Y28" s="583"/>
      <c r="Z28" s="522" t="s">
        <v>163</v>
      </c>
      <c r="AA28" s="523"/>
      <c r="AB28" s="523"/>
      <c r="AC28" s="523"/>
      <c r="AD28" s="523"/>
      <c r="AE28" s="523"/>
      <c r="AF28" s="523"/>
      <c r="AG28" s="524"/>
      <c r="AH28" s="525" t="s">
        <v>117</v>
      </c>
      <c r="AI28" s="526"/>
      <c r="AJ28" s="526"/>
      <c r="AK28" s="526"/>
      <c r="AL28" s="527"/>
      <c r="AM28" s="525" t="s">
        <v>117</v>
      </c>
      <c r="AN28" s="526"/>
      <c r="AO28" s="526"/>
      <c r="AP28" s="526"/>
      <c r="AQ28" s="526"/>
      <c r="AR28" s="527"/>
      <c r="AS28" s="525" t="s">
        <v>117</v>
      </c>
      <c r="AT28" s="526"/>
      <c r="AU28" s="526"/>
      <c r="AV28" s="526"/>
      <c r="AW28" s="526"/>
      <c r="AX28" s="528"/>
      <c r="AY28" s="532" t="s">
        <v>164</v>
      </c>
      <c r="AZ28" s="533"/>
      <c r="BA28" s="533"/>
      <c r="BB28" s="534"/>
      <c r="BC28" s="541" t="s">
        <v>165</v>
      </c>
      <c r="BD28" s="542"/>
      <c r="BE28" s="542"/>
      <c r="BF28" s="542"/>
      <c r="BG28" s="542"/>
      <c r="BH28" s="542"/>
      <c r="BI28" s="542"/>
      <c r="BJ28" s="542"/>
      <c r="BK28" s="542"/>
      <c r="BL28" s="542"/>
      <c r="BM28" s="543"/>
      <c r="BN28" s="544">
        <v>620120</v>
      </c>
      <c r="BO28" s="545"/>
      <c r="BP28" s="545"/>
      <c r="BQ28" s="545"/>
      <c r="BR28" s="545"/>
      <c r="BS28" s="545"/>
      <c r="BT28" s="545"/>
      <c r="BU28" s="546"/>
      <c r="BV28" s="544">
        <v>620054</v>
      </c>
      <c r="BW28" s="545"/>
      <c r="BX28" s="545"/>
      <c r="BY28" s="545"/>
      <c r="BZ28" s="545"/>
      <c r="CA28" s="545"/>
      <c r="CB28" s="545"/>
      <c r="CC28" s="546"/>
      <c r="CD28" s="152"/>
      <c r="CE28" s="547"/>
      <c r="CF28" s="547"/>
      <c r="CG28" s="547"/>
      <c r="CH28" s="547"/>
      <c r="CI28" s="547"/>
      <c r="CJ28" s="547"/>
      <c r="CK28" s="547"/>
      <c r="CL28" s="547"/>
      <c r="CM28" s="547"/>
      <c r="CN28" s="547"/>
      <c r="CO28" s="547"/>
      <c r="CP28" s="547"/>
      <c r="CQ28" s="547"/>
      <c r="CR28" s="547"/>
      <c r="CS28" s="548"/>
      <c r="CT28" s="519"/>
      <c r="CU28" s="520"/>
      <c r="CV28" s="520"/>
      <c r="CW28" s="520"/>
      <c r="CX28" s="520"/>
      <c r="CY28" s="520"/>
      <c r="CZ28" s="520"/>
      <c r="DA28" s="521"/>
      <c r="DB28" s="519"/>
      <c r="DC28" s="520"/>
      <c r="DD28" s="520"/>
      <c r="DE28" s="520"/>
      <c r="DF28" s="520"/>
      <c r="DG28" s="520"/>
      <c r="DH28" s="520"/>
      <c r="DI28" s="521"/>
      <c r="DJ28" s="137"/>
      <c r="DK28" s="137"/>
      <c r="DL28" s="137"/>
      <c r="DM28" s="137"/>
      <c r="DN28" s="137"/>
      <c r="DO28" s="137"/>
    </row>
    <row r="29" spans="1:119" ht="18.75" customHeight="1">
      <c r="A29" s="138"/>
      <c r="B29" s="581"/>
      <c r="C29" s="582"/>
      <c r="D29" s="583"/>
      <c r="E29" s="522" t="s">
        <v>166</v>
      </c>
      <c r="F29" s="523"/>
      <c r="G29" s="523"/>
      <c r="H29" s="523"/>
      <c r="I29" s="523"/>
      <c r="J29" s="523"/>
      <c r="K29" s="524"/>
      <c r="L29" s="525">
        <v>8</v>
      </c>
      <c r="M29" s="526"/>
      <c r="N29" s="526"/>
      <c r="O29" s="526"/>
      <c r="P29" s="527"/>
      <c r="Q29" s="525">
        <v>2050</v>
      </c>
      <c r="R29" s="526"/>
      <c r="S29" s="526"/>
      <c r="T29" s="526"/>
      <c r="U29" s="526"/>
      <c r="V29" s="527"/>
      <c r="W29" s="592"/>
      <c r="X29" s="593"/>
      <c r="Y29" s="594"/>
      <c r="Z29" s="522" t="s">
        <v>167</v>
      </c>
      <c r="AA29" s="523"/>
      <c r="AB29" s="523"/>
      <c r="AC29" s="523"/>
      <c r="AD29" s="523"/>
      <c r="AE29" s="523"/>
      <c r="AF29" s="523"/>
      <c r="AG29" s="524"/>
      <c r="AH29" s="525">
        <v>92</v>
      </c>
      <c r="AI29" s="526"/>
      <c r="AJ29" s="526"/>
      <c r="AK29" s="526"/>
      <c r="AL29" s="527"/>
      <c r="AM29" s="525">
        <v>283963</v>
      </c>
      <c r="AN29" s="526"/>
      <c r="AO29" s="526"/>
      <c r="AP29" s="526"/>
      <c r="AQ29" s="526"/>
      <c r="AR29" s="527"/>
      <c r="AS29" s="525">
        <v>3087</v>
      </c>
      <c r="AT29" s="526"/>
      <c r="AU29" s="526"/>
      <c r="AV29" s="526"/>
      <c r="AW29" s="526"/>
      <c r="AX29" s="528"/>
      <c r="AY29" s="535"/>
      <c r="AZ29" s="536"/>
      <c r="BA29" s="536"/>
      <c r="BB29" s="537"/>
      <c r="BC29" s="529" t="s">
        <v>168</v>
      </c>
      <c r="BD29" s="530"/>
      <c r="BE29" s="530"/>
      <c r="BF29" s="530"/>
      <c r="BG29" s="530"/>
      <c r="BH29" s="530"/>
      <c r="BI29" s="530"/>
      <c r="BJ29" s="530"/>
      <c r="BK29" s="530"/>
      <c r="BL29" s="530"/>
      <c r="BM29" s="531"/>
      <c r="BN29" s="549">
        <v>931028</v>
      </c>
      <c r="BO29" s="550"/>
      <c r="BP29" s="550"/>
      <c r="BQ29" s="550"/>
      <c r="BR29" s="550"/>
      <c r="BS29" s="550"/>
      <c r="BT29" s="550"/>
      <c r="BU29" s="551"/>
      <c r="BV29" s="549">
        <v>917632</v>
      </c>
      <c r="BW29" s="550"/>
      <c r="BX29" s="550"/>
      <c r="BY29" s="550"/>
      <c r="BZ29" s="550"/>
      <c r="CA29" s="550"/>
      <c r="CB29" s="550"/>
      <c r="CC29" s="551"/>
      <c r="CD29" s="154"/>
      <c r="CE29" s="547"/>
      <c r="CF29" s="547"/>
      <c r="CG29" s="547"/>
      <c r="CH29" s="547"/>
      <c r="CI29" s="547"/>
      <c r="CJ29" s="547"/>
      <c r="CK29" s="547"/>
      <c r="CL29" s="547"/>
      <c r="CM29" s="547"/>
      <c r="CN29" s="547"/>
      <c r="CO29" s="547"/>
      <c r="CP29" s="547"/>
      <c r="CQ29" s="547"/>
      <c r="CR29" s="547"/>
      <c r="CS29" s="548"/>
      <c r="CT29" s="519"/>
      <c r="CU29" s="520"/>
      <c r="CV29" s="520"/>
      <c r="CW29" s="520"/>
      <c r="CX29" s="520"/>
      <c r="CY29" s="520"/>
      <c r="CZ29" s="520"/>
      <c r="DA29" s="521"/>
      <c r="DB29" s="519"/>
      <c r="DC29" s="520"/>
      <c r="DD29" s="520"/>
      <c r="DE29" s="520"/>
      <c r="DF29" s="520"/>
      <c r="DG29" s="520"/>
      <c r="DH29" s="520"/>
      <c r="DI29" s="521"/>
      <c r="DJ29" s="137"/>
      <c r="DK29" s="137"/>
      <c r="DL29" s="137"/>
      <c r="DM29" s="137"/>
      <c r="DN29" s="137"/>
      <c r="DO29" s="137"/>
    </row>
    <row r="30" spans="1:119" ht="18.75" customHeight="1" thickBot="1">
      <c r="A30" s="138"/>
      <c r="B30" s="584"/>
      <c r="C30" s="585"/>
      <c r="D30" s="586"/>
      <c r="E30" s="595"/>
      <c r="F30" s="596"/>
      <c r="G30" s="596"/>
      <c r="H30" s="596"/>
      <c r="I30" s="596"/>
      <c r="J30" s="596"/>
      <c r="K30" s="597"/>
      <c r="L30" s="598"/>
      <c r="M30" s="599"/>
      <c r="N30" s="599"/>
      <c r="O30" s="599"/>
      <c r="P30" s="600"/>
      <c r="Q30" s="598"/>
      <c r="R30" s="599"/>
      <c r="S30" s="599"/>
      <c r="T30" s="599"/>
      <c r="U30" s="599"/>
      <c r="V30" s="600"/>
      <c r="W30" s="601" t="s">
        <v>169</v>
      </c>
      <c r="X30" s="602"/>
      <c r="Y30" s="602"/>
      <c r="Z30" s="602"/>
      <c r="AA30" s="602"/>
      <c r="AB30" s="602"/>
      <c r="AC30" s="602"/>
      <c r="AD30" s="602"/>
      <c r="AE30" s="602"/>
      <c r="AF30" s="602"/>
      <c r="AG30" s="603"/>
      <c r="AH30" s="513">
        <v>98.2</v>
      </c>
      <c r="AI30" s="514"/>
      <c r="AJ30" s="514"/>
      <c r="AK30" s="514"/>
      <c r="AL30" s="514"/>
      <c r="AM30" s="514"/>
      <c r="AN30" s="514"/>
      <c r="AO30" s="514"/>
      <c r="AP30" s="514"/>
      <c r="AQ30" s="514"/>
      <c r="AR30" s="514"/>
      <c r="AS30" s="514"/>
      <c r="AT30" s="514"/>
      <c r="AU30" s="514"/>
      <c r="AV30" s="514"/>
      <c r="AW30" s="514"/>
      <c r="AX30" s="515"/>
      <c r="AY30" s="538"/>
      <c r="AZ30" s="539"/>
      <c r="BA30" s="539"/>
      <c r="BB30" s="540"/>
      <c r="BC30" s="516" t="s">
        <v>170</v>
      </c>
      <c r="BD30" s="517"/>
      <c r="BE30" s="517"/>
      <c r="BF30" s="517"/>
      <c r="BG30" s="517"/>
      <c r="BH30" s="517"/>
      <c r="BI30" s="517"/>
      <c r="BJ30" s="517"/>
      <c r="BK30" s="517"/>
      <c r="BL30" s="517"/>
      <c r="BM30" s="518"/>
      <c r="BN30" s="552">
        <v>1837384</v>
      </c>
      <c r="BO30" s="553"/>
      <c r="BP30" s="553"/>
      <c r="BQ30" s="553"/>
      <c r="BR30" s="553"/>
      <c r="BS30" s="553"/>
      <c r="BT30" s="553"/>
      <c r="BU30" s="554"/>
      <c r="BV30" s="552">
        <v>1807264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512" t="s">
        <v>177</v>
      </c>
      <c r="D33" s="512"/>
      <c r="E33" s="511" t="s">
        <v>178</v>
      </c>
      <c r="F33" s="511"/>
      <c r="G33" s="511"/>
      <c r="H33" s="511"/>
      <c r="I33" s="511"/>
      <c r="J33" s="511"/>
      <c r="K33" s="511"/>
      <c r="L33" s="511"/>
      <c r="M33" s="511"/>
      <c r="N33" s="511"/>
      <c r="O33" s="511"/>
      <c r="P33" s="511"/>
      <c r="Q33" s="511"/>
      <c r="R33" s="511"/>
      <c r="S33" s="511"/>
      <c r="T33" s="167"/>
      <c r="U33" s="512" t="s">
        <v>177</v>
      </c>
      <c r="V33" s="512"/>
      <c r="W33" s="511" t="s">
        <v>178</v>
      </c>
      <c r="X33" s="511"/>
      <c r="Y33" s="511"/>
      <c r="Z33" s="511"/>
      <c r="AA33" s="511"/>
      <c r="AB33" s="511"/>
      <c r="AC33" s="511"/>
      <c r="AD33" s="511"/>
      <c r="AE33" s="511"/>
      <c r="AF33" s="511"/>
      <c r="AG33" s="511"/>
      <c r="AH33" s="511"/>
      <c r="AI33" s="511"/>
      <c r="AJ33" s="511"/>
      <c r="AK33" s="511"/>
      <c r="AL33" s="167"/>
      <c r="AM33" s="512" t="s">
        <v>177</v>
      </c>
      <c r="AN33" s="512"/>
      <c r="AO33" s="511" t="s">
        <v>178</v>
      </c>
      <c r="AP33" s="511"/>
      <c r="AQ33" s="511"/>
      <c r="AR33" s="511"/>
      <c r="AS33" s="511"/>
      <c r="AT33" s="511"/>
      <c r="AU33" s="511"/>
      <c r="AV33" s="511"/>
      <c r="AW33" s="511"/>
      <c r="AX33" s="511"/>
      <c r="AY33" s="511"/>
      <c r="AZ33" s="511"/>
      <c r="BA33" s="511"/>
      <c r="BB33" s="511"/>
      <c r="BC33" s="511"/>
      <c r="BD33" s="168"/>
      <c r="BE33" s="511" t="s">
        <v>179</v>
      </c>
      <c r="BF33" s="511"/>
      <c r="BG33" s="511" t="s">
        <v>180</v>
      </c>
      <c r="BH33" s="511"/>
      <c r="BI33" s="511"/>
      <c r="BJ33" s="511"/>
      <c r="BK33" s="511"/>
      <c r="BL33" s="511"/>
      <c r="BM33" s="511"/>
      <c r="BN33" s="511"/>
      <c r="BO33" s="511"/>
      <c r="BP33" s="511"/>
      <c r="BQ33" s="511"/>
      <c r="BR33" s="511"/>
      <c r="BS33" s="511"/>
      <c r="BT33" s="511"/>
      <c r="BU33" s="511"/>
      <c r="BV33" s="168"/>
      <c r="BW33" s="512" t="s">
        <v>179</v>
      </c>
      <c r="BX33" s="512"/>
      <c r="BY33" s="511" t="s">
        <v>181</v>
      </c>
      <c r="BZ33" s="511"/>
      <c r="CA33" s="511"/>
      <c r="CB33" s="511"/>
      <c r="CC33" s="511"/>
      <c r="CD33" s="511"/>
      <c r="CE33" s="511"/>
      <c r="CF33" s="511"/>
      <c r="CG33" s="511"/>
      <c r="CH33" s="511"/>
      <c r="CI33" s="511"/>
      <c r="CJ33" s="511"/>
      <c r="CK33" s="511"/>
      <c r="CL33" s="511"/>
      <c r="CM33" s="511"/>
      <c r="CN33" s="167"/>
      <c r="CO33" s="512" t="s">
        <v>177</v>
      </c>
      <c r="CP33" s="512"/>
      <c r="CQ33" s="511" t="s">
        <v>182</v>
      </c>
      <c r="CR33" s="511"/>
      <c r="CS33" s="511"/>
      <c r="CT33" s="511"/>
      <c r="CU33" s="511"/>
      <c r="CV33" s="511"/>
      <c r="CW33" s="511"/>
      <c r="CX33" s="511"/>
      <c r="CY33" s="511"/>
      <c r="CZ33" s="511"/>
      <c r="DA33" s="511"/>
      <c r="DB33" s="511"/>
      <c r="DC33" s="511"/>
      <c r="DD33" s="511"/>
      <c r="DE33" s="511"/>
      <c r="DF33" s="167"/>
      <c r="DG33" s="511" t="s">
        <v>183</v>
      </c>
      <c r="DH33" s="511"/>
      <c r="DI33" s="169"/>
      <c r="DJ33" s="137"/>
      <c r="DK33" s="137"/>
      <c r="DL33" s="137"/>
      <c r="DM33" s="137"/>
      <c r="DN33" s="137"/>
      <c r="DO33" s="137"/>
    </row>
    <row r="34" spans="1:119" ht="32.25" customHeight="1">
      <c r="A34" s="138"/>
      <c r="B34" s="164"/>
      <c r="C34" s="509">
        <f>IF(E34="","",1)</f>
        <v>1</v>
      </c>
      <c r="D34" s="509"/>
      <c r="E34" s="508" t="str">
        <f>IF('各会計、関係団体の財政状況及び健全化判断比率'!B7="","",'各会計、関係団体の財政状況及び健全化判断比率'!B7)</f>
        <v>一般会計</v>
      </c>
      <c r="F34" s="508"/>
      <c r="G34" s="508"/>
      <c r="H34" s="508"/>
      <c r="I34" s="508"/>
      <c r="J34" s="508"/>
      <c r="K34" s="508"/>
      <c r="L34" s="508"/>
      <c r="M34" s="508"/>
      <c r="N34" s="508"/>
      <c r="O34" s="508"/>
      <c r="P34" s="508"/>
      <c r="Q34" s="508"/>
      <c r="R34" s="508"/>
      <c r="S34" s="508"/>
      <c r="T34" s="165"/>
      <c r="U34" s="509">
        <f>IF(W34="","",MAX(C34:D43)+1)</f>
        <v>2</v>
      </c>
      <c r="V34" s="509"/>
      <c r="W34" s="508" t="str">
        <f>IF('各会計、関係団体の財政状況及び健全化判断比率'!B28="","",'各会計、関係団体の財政状況及び健全化判断比率'!B28)</f>
        <v>国民健康保険事業特別会計</v>
      </c>
      <c r="X34" s="508"/>
      <c r="Y34" s="508"/>
      <c r="Z34" s="508"/>
      <c r="AA34" s="508"/>
      <c r="AB34" s="508"/>
      <c r="AC34" s="508"/>
      <c r="AD34" s="508"/>
      <c r="AE34" s="508"/>
      <c r="AF34" s="508"/>
      <c r="AG34" s="508"/>
      <c r="AH34" s="508"/>
      <c r="AI34" s="508"/>
      <c r="AJ34" s="508"/>
      <c r="AK34" s="508"/>
      <c r="AL34" s="165"/>
      <c r="AM34" s="509">
        <f>IF(AO34="","",MAX(C34:D43,U34:V43)+1)</f>
        <v>5</v>
      </c>
      <c r="AN34" s="509"/>
      <c r="AO34" s="508" t="str">
        <f>IF('各会計、関係団体の財政状況及び健全化判断比率'!B31="","",'各会計、関係団体の財政状況及び健全化判断比率'!B31)</f>
        <v>飯南病院事業会計</v>
      </c>
      <c r="AP34" s="508"/>
      <c r="AQ34" s="508"/>
      <c r="AR34" s="508"/>
      <c r="AS34" s="508"/>
      <c r="AT34" s="508"/>
      <c r="AU34" s="508"/>
      <c r="AV34" s="508"/>
      <c r="AW34" s="508"/>
      <c r="AX34" s="508"/>
      <c r="AY34" s="508"/>
      <c r="AZ34" s="508"/>
      <c r="BA34" s="508"/>
      <c r="BB34" s="508"/>
      <c r="BC34" s="508"/>
      <c r="BD34" s="165"/>
      <c r="BE34" s="509">
        <f>IF(BG34="","",MAX(C34:D43,U34:V43,AM34:AN43)+1)</f>
        <v>6</v>
      </c>
      <c r="BF34" s="509"/>
      <c r="BG34" s="508" t="str">
        <f>IF('各会計、関係団体の財政状況及び健全化判断比率'!B32="","",'各会計、関係団体の財政状況及び健全化判断比率'!B32)</f>
        <v>簡易水道事業会計</v>
      </c>
      <c r="BH34" s="508"/>
      <c r="BI34" s="508"/>
      <c r="BJ34" s="508"/>
      <c r="BK34" s="508"/>
      <c r="BL34" s="508"/>
      <c r="BM34" s="508"/>
      <c r="BN34" s="508"/>
      <c r="BO34" s="508"/>
      <c r="BP34" s="508"/>
      <c r="BQ34" s="508"/>
      <c r="BR34" s="508"/>
      <c r="BS34" s="508"/>
      <c r="BT34" s="508"/>
      <c r="BU34" s="508"/>
      <c r="BV34" s="165"/>
      <c r="BW34" s="509">
        <f>IF(BY34="","",MAX(C34:D43,U34:V43,AM34:AN43,BE34:BF43)+1)</f>
        <v>8</v>
      </c>
      <c r="BX34" s="509"/>
      <c r="BY34" s="508" t="str">
        <f>IF('各会計、関係団体の財政状況及び健全化判断比率'!B68="","",'各会計、関係団体の財政状況及び健全化判断比率'!B68)</f>
        <v>雲南広域連合（消防分）</v>
      </c>
      <c r="BZ34" s="508"/>
      <c r="CA34" s="508"/>
      <c r="CB34" s="508"/>
      <c r="CC34" s="508"/>
      <c r="CD34" s="508"/>
      <c r="CE34" s="508"/>
      <c r="CF34" s="508"/>
      <c r="CG34" s="508"/>
      <c r="CH34" s="508"/>
      <c r="CI34" s="508"/>
      <c r="CJ34" s="508"/>
      <c r="CK34" s="508"/>
      <c r="CL34" s="508"/>
      <c r="CM34" s="508"/>
      <c r="CN34" s="165"/>
      <c r="CO34" s="509">
        <f>IF(CQ34="","",MAX(C34:D43,U34:V43,AM34:AN43,BE34:BF43,BW34:BX43)+1)</f>
        <v>11</v>
      </c>
      <c r="CP34" s="509"/>
      <c r="CQ34" s="508" t="str">
        <f>IF('各会計、関係団体の財政状況及び健全化判断比率'!BS7="","",'各会計、関係団体の財政状況及び健全化判断比率'!BS7)</f>
        <v>フロンティアあかぎ</v>
      </c>
      <c r="CR34" s="508"/>
      <c r="CS34" s="508"/>
      <c r="CT34" s="508"/>
      <c r="CU34" s="508"/>
      <c r="CV34" s="508"/>
      <c r="CW34" s="508"/>
      <c r="CX34" s="508"/>
      <c r="CY34" s="508"/>
      <c r="CZ34" s="508"/>
      <c r="DA34" s="508"/>
      <c r="DB34" s="508"/>
      <c r="DC34" s="508"/>
      <c r="DD34" s="508"/>
      <c r="DE34" s="508"/>
      <c r="DF34" s="162"/>
      <c r="DG34" s="510" t="str">
        <f>IF('各会計、関係団体の財政状況及び健全化判断比率'!BR7="","",'各会計、関係団体の財政状況及び健全化判断比率'!BR7)</f>
        <v/>
      </c>
      <c r="DH34" s="510"/>
      <c r="DI34" s="169"/>
      <c r="DJ34" s="137"/>
      <c r="DK34" s="137"/>
      <c r="DL34" s="137"/>
      <c r="DM34" s="137"/>
      <c r="DN34" s="137"/>
      <c r="DO34" s="137"/>
    </row>
    <row r="35" spans="1:119" ht="32.25" customHeight="1">
      <c r="A35" s="138"/>
      <c r="B35" s="164"/>
      <c r="C35" s="509" t="str">
        <f>IF(E35="","",C34+1)</f>
        <v/>
      </c>
      <c r="D35" s="509"/>
      <c r="E35" s="508" t="str">
        <f>IF('各会計、関係団体の財政状況及び健全化判断比率'!B8="","",'各会計、関係団体の財政状況及び健全化判断比率'!B8)</f>
        <v/>
      </c>
      <c r="F35" s="508"/>
      <c r="G35" s="508"/>
      <c r="H35" s="508"/>
      <c r="I35" s="508"/>
      <c r="J35" s="508"/>
      <c r="K35" s="508"/>
      <c r="L35" s="508"/>
      <c r="M35" s="508"/>
      <c r="N35" s="508"/>
      <c r="O35" s="508"/>
      <c r="P35" s="508"/>
      <c r="Q35" s="508"/>
      <c r="R35" s="508"/>
      <c r="S35" s="508"/>
      <c r="T35" s="165"/>
      <c r="U35" s="509">
        <f>IF(W35="","",U34+1)</f>
        <v>3</v>
      </c>
      <c r="V35" s="509"/>
      <c r="W35" s="508" t="str">
        <f>IF('各会計、関係団体の財政状況及び健全化判断比率'!B29="","",'各会計、関係団体の財政状況及び健全化判断比率'!B29)</f>
        <v>後期高齢者医療事業会計</v>
      </c>
      <c r="X35" s="508"/>
      <c r="Y35" s="508"/>
      <c r="Z35" s="508"/>
      <c r="AA35" s="508"/>
      <c r="AB35" s="508"/>
      <c r="AC35" s="508"/>
      <c r="AD35" s="508"/>
      <c r="AE35" s="508"/>
      <c r="AF35" s="508"/>
      <c r="AG35" s="508"/>
      <c r="AH35" s="508"/>
      <c r="AI35" s="508"/>
      <c r="AJ35" s="508"/>
      <c r="AK35" s="508"/>
      <c r="AL35" s="165"/>
      <c r="AM35" s="509" t="str">
        <f t="shared" ref="AM35:AM43" si="0">IF(AO35="","",AM34+1)</f>
        <v/>
      </c>
      <c r="AN35" s="509"/>
      <c r="AO35" s="508"/>
      <c r="AP35" s="508"/>
      <c r="AQ35" s="508"/>
      <c r="AR35" s="508"/>
      <c r="AS35" s="508"/>
      <c r="AT35" s="508"/>
      <c r="AU35" s="508"/>
      <c r="AV35" s="508"/>
      <c r="AW35" s="508"/>
      <c r="AX35" s="508"/>
      <c r="AY35" s="508"/>
      <c r="AZ35" s="508"/>
      <c r="BA35" s="508"/>
      <c r="BB35" s="508"/>
      <c r="BC35" s="508"/>
      <c r="BD35" s="165"/>
      <c r="BE35" s="509">
        <f t="shared" ref="BE35:BE43" si="1">IF(BG35="","",BE34+1)</f>
        <v>7</v>
      </c>
      <c r="BF35" s="509"/>
      <c r="BG35" s="508" t="str">
        <f>IF('各会計、関係団体の財政状況及び健全化判断比率'!B33="","",'各会計、関係団体の財政状況及び健全化判断比率'!B33)</f>
        <v>下水道事業会計</v>
      </c>
      <c r="BH35" s="508"/>
      <c r="BI35" s="508"/>
      <c r="BJ35" s="508"/>
      <c r="BK35" s="508"/>
      <c r="BL35" s="508"/>
      <c r="BM35" s="508"/>
      <c r="BN35" s="508"/>
      <c r="BO35" s="508"/>
      <c r="BP35" s="508"/>
      <c r="BQ35" s="508"/>
      <c r="BR35" s="508"/>
      <c r="BS35" s="508"/>
      <c r="BT35" s="508"/>
      <c r="BU35" s="508"/>
      <c r="BV35" s="165"/>
      <c r="BW35" s="509">
        <f t="shared" ref="BW35:BW43" si="2">IF(BY35="","",BW34+1)</f>
        <v>9</v>
      </c>
      <c r="BX35" s="509"/>
      <c r="BY35" s="508" t="str">
        <f>IF('各会計、関係団体の財政状況及び健全化判断比率'!B69="","",'各会計、関係団体の財政状況及び健全化判断比率'!B69)</f>
        <v>雲南広域連合（環境衛生分）</v>
      </c>
      <c r="BZ35" s="508"/>
      <c r="CA35" s="508"/>
      <c r="CB35" s="508"/>
      <c r="CC35" s="508"/>
      <c r="CD35" s="508"/>
      <c r="CE35" s="508"/>
      <c r="CF35" s="508"/>
      <c r="CG35" s="508"/>
      <c r="CH35" s="508"/>
      <c r="CI35" s="508"/>
      <c r="CJ35" s="508"/>
      <c r="CK35" s="508"/>
      <c r="CL35" s="508"/>
      <c r="CM35" s="508"/>
      <c r="CN35" s="165"/>
      <c r="CO35" s="509" t="str">
        <f t="shared" ref="CO35:CO43" si="3">IF(CQ35="","",CO34+1)</f>
        <v/>
      </c>
      <c r="CP35" s="509"/>
      <c r="CQ35" s="508" t="str">
        <f>IF('各会計、関係団体の財政状況及び健全化判断比率'!BS8="","",'各会計、関係団体の財政状況及び健全化判断比率'!BS8)</f>
        <v/>
      </c>
      <c r="CR35" s="508"/>
      <c r="CS35" s="508"/>
      <c r="CT35" s="508"/>
      <c r="CU35" s="508"/>
      <c r="CV35" s="508"/>
      <c r="CW35" s="508"/>
      <c r="CX35" s="508"/>
      <c r="CY35" s="508"/>
      <c r="CZ35" s="508"/>
      <c r="DA35" s="508"/>
      <c r="DB35" s="508"/>
      <c r="DC35" s="508"/>
      <c r="DD35" s="508"/>
      <c r="DE35" s="508"/>
      <c r="DF35" s="162"/>
      <c r="DG35" s="510" t="str">
        <f>IF('各会計、関係団体の財政状況及び健全化判断比率'!BR8="","",'各会計、関係団体の財政状況及び健全化判断比率'!BR8)</f>
        <v/>
      </c>
      <c r="DH35" s="510"/>
      <c r="DI35" s="169"/>
      <c r="DJ35" s="137"/>
      <c r="DK35" s="137"/>
      <c r="DL35" s="137"/>
      <c r="DM35" s="137"/>
      <c r="DN35" s="137"/>
      <c r="DO35" s="137"/>
    </row>
    <row r="36" spans="1:119" ht="32.25" customHeight="1">
      <c r="A36" s="138"/>
      <c r="B36" s="164"/>
      <c r="C36" s="509" t="str">
        <f>IF(E36="","",C35+1)</f>
        <v/>
      </c>
      <c r="D36" s="509"/>
      <c r="E36" s="508" t="str">
        <f>IF('各会計、関係団体の財政状況及び健全化判断比率'!B9="","",'各会計、関係団体の財政状況及び健全化判断比率'!B9)</f>
        <v/>
      </c>
      <c r="F36" s="508"/>
      <c r="G36" s="508"/>
      <c r="H36" s="508"/>
      <c r="I36" s="508"/>
      <c r="J36" s="508"/>
      <c r="K36" s="508"/>
      <c r="L36" s="508"/>
      <c r="M36" s="508"/>
      <c r="N36" s="508"/>
      <c r="O36" s="508"/>
      <c r="P36" s="508"/>
      <c r="Q36" s="508"/>
      <c r="R36" s="508"/>
      <c r="S36" s="508"/>
      <c r="T36" s="165"/>
      <c r="U36" s="509">
        <f t="shared" ref="U36:U43" si="4">IF(W36="","",U35+1)</f>
        <v>4</v>
      </c>
      <c r="V36" s="509"/>
      <c r="W36" s="508" t="str">
        <f>IF('各会計、関係団体の財政状況及び健全化判断比率'!B30="","",'各会計、関係団体の財政状況及び健全化判断比率'!B30)</f>
        <v>介護サービス事業特別会計</v>
      </c>
      <c r="X36" s="508"/>
      <c r="Y36" s="508"/>
      <c r="Z36" s="508"/>
      <c r="AA36" s="508"/>
      <c r="AB36" s="508"/>
      <c r="AC36" s="508"/>
      <c r="AD36" s="508"/>
      <c r="AE36" s="508"/>
      <c r="AF36" s="508"/>
      <c r="AG36" s="508"/>
      <c r="AH36" s="508"/>
      <c r="AI36" s="508"/>
      <c r="AJ36" s="508"/>
      <c r="AK36" s="508"/>
      <c r="AL36" s="165"/>
      <c r="AM36" s="509" t="str">
        <f t="shared" si="0"/>
        <v/>
      </c>
      <c r="AN36" s="509"/>
      <c r="AO36" s="508"/>
      <c r="AP36" s="508"/>
      <c r="AQ36" s="508"/>
      <c r="AR36" s="508"/>
      <c r="AS36" s="508"/>
      <c r="AT36" s="508"/>
      <c r="AU36" s="508"/>
      <c r="AV36" s="508"/>
      <c r="AW36" s="508"/>
      <c r="AX36" s="508"/>
      <c r="AY36" s="508"/>
      <c r="AZ36" s="508"/>
      <c r="BA36" s="508"/>
      <c r="BB36" s="508"/>
      <c r="BC36" s="508"/>
      <c r="BD36" s="165"/>
      <c r="BE36" s="509" t="str">
        <f t="shared" si="1"/>
        <v/>
      </c>
      <c r="BF36" s="509"/>
      <c r="BG36" s="508"/>
      <c r="BH36" s="508"/>
      <c r="BI36" s="508"/>
      <c r="BJ36" s="508"/>
      <c r="BK36" s="508"/>
      <c r="BL36" s="508"/>
      <c r="BM36" s="508"/>
      <c r="BN36" s="508"/>
      <c r="BO36" s="508"/>
      <c r="BP36" s="508"/>
      <c r="BQ36" s="508"/>
      <c r="BR36" s="508"/>
      <c r="BS36" s="508"/>
      <c r="BT36" s="508"/>
      <c r="BU36" s="508"/>
      <c r="BV36" s="165"/>
      <c r="BW36" s="509">
        <f t="shared" si="2"/>
        <v>10</v>
      </c>
      <c r="BX36" s="509"/>
      <c r="BY36" s="508" t="str">
        <f>IF('各会計、関係団体の財政状況及び健全化判断比率'!B70="","",'各会計、関係団体の財政状況及び健全化判断比率'!B70)</f>
        <v>雲南市・飯南町事務組合</v>
      </c>
      <c r="BZ36" s="508"/>
      <c r="CA36" s="508"/>
      <c r="CB36" s="508"/>
      <c r="CC36" s="508"/>
      <c r="CD36" s="508"/>
      <c r="CE36" s="508"/>
      <c r="CF36" s="508"/>
      <c r="CG36" s="508"/>
      <c r="CH36" s="508"/>
      <c r="CI36" s="508"/>
      <c r="CJ36" s="508"/>
      <c r="CK36" s="508"/>
      <c r="CL36" s="508"/>
      <c r="CM36" s="508"/>
      <c r="CN36" s="165"/>
      <c r="CO36" s="509" t="str">
        <f t="shared" si="3"/>
        <v/>
      </c>
      <c r="CP36" s="509"/>
      <c r="CQ36" s="508" t="str">
        <f>IF('各会計、関係団体の財政状況及び健全化判断比率'!BS9="","",'各会計、関係団体の財政状況及び健全化判断比率'!BS9)</f>
        <v/>
      </c>
      <c r="CR36" s="508"/>
      <c r="CS36" s="508"/>
      <c r="CT36" s="508"/>
      <c r="CU36" s="508"/>
      <c r="CV36" s="508"/>
      <c r="CW36" s="508"/>
      <c r="CX36" s="508"/>
      <c r="CY36" s="508"/>
      <c r="CZ36" s="508"/>
      <c r="DA36" s="508"/>
      <c r="DB36" s="508"/>
      <c r="DC36" s="508"/>
      <c r="DD36" s="508"/>
      <c r="DE36" s="508"/>
      <c r="DF36" s="162"/>
      <c r="DG36" s="510" t="str">
        <f>IF('各会計、関係団体の財政状況及び健全化判断比率'!BR9="","",'各会計、関係団体の財政状況及び健全化判断比率'!BR9)</f>
        <v/>
      </c>
      <c r="DH36" s="510"/>
      <c r="DI36" s="169"/>
      <c r="DJ36" s="137"/>
      <c r="DK36" s="137"/>
      <c r="DL36" s="137"/>
      <c r="DM36" s="137"/>
      <c r="DN36" s="137"/>
      <c r="DO36" s="137"/>
    </row>
    <row r="37" spans="1:119" ht="32.25" customHeight="1">
      <c r="A37" s="138"/>
      <c r="B37" s="164"/>
      <c r="C37" s="509" t="str">
        <f>IF(E37="","",C36+1)</f>
        <v/>
      </c>
      <c r="D37" s="509"/>
      <c r="E37" s="508" t="str">
        <f>IF('各会計、関係団体の財政状況及び健全化判断比率'!B10="","",'各会計、関係団体の財政状況及び健全化判断比率'!B10)</f>
        <v/>
      </c>
      <c r="F37" s="508"/>
      <c r="G37" s="508"/>
      <c r="H37" s="508"/>
      <c r="I37" s="508"/>
      <c r="J37" s="508"/>
      <c r="K37" s="508"/>
      <c r="L37" s="508"/>
      <c r="M37" s="508"/>
      <c r="N37" s="508"/>
      <c r="O37" s="508"/>
      <c r="P37" s="508"/>
      <c r="Q37" s="508"/>
      <c r="R37" s="508"/>
      <c r="S37" s="508"/>
      <c r="T37" s="165"/>
      <c r="U37" s="509" t="str">
        <f t="shared" si="4"/>
        <v/>
      </c>
      <c r="V37" s="509"/>
      <c r="W37" s="508"/>
      <c r="X37" s="508"/>
      <c r="Y37" s="508"/>
      <c r="Z37" s="508"/>
      <c r="AA37" s="508"/>
      <c r="AB37" s="508"/>
      <c r="AC37" s="508"/>
      <c r="AD37" s="508"/>
      <c r="AE37" s="508"/>
      <c r="AF37" s="508"/>
      <c r="AG37" s="508"/>
      <c r="AH37" s="508"/>
      <c r="AI37" s="508"/>
      <c r="AJ37" s="508"/>
      <c r="AK37" s="508"/>
      <c r="AL37" s="165"/>
      <c r="AM37" s="509" t="str">
        <f t="shared" si="0"/>
        <v/>
      </c>
      <c r="AN37" s="509"/>
      <c r="AO37" s="508"/>
      <c r="AP37" s="508"/>
      <c r="AQ37" s="508"/>
      <c r="AR37" s="508"/>
      <c r="AS37" s="508"/>
      <c r="AT37" s="508"/>
      <c r="AU37" s="508"/>
      <c r="AV37" s="508"/>
      <c r="AW37" s="508"/>
      <c r="AX37" s="508"/>
      <c r="AY37" s="508"/>
      <c r="AZ37" s="508"/>
      <c r="BA37" s="508"/>
      <c r="BB37" s="508"/>
      <c r="BC37" s="508"/>
      <c r="BD37" s="165"/>
      <c r="BE37" s="509" t="str">
        <f t="shared" si="1"/>
        <v/>
      </c>
      <c r="BF37" s="509"/>
      <c r="BG37" s="508"/>
      <c r="BH37" s="508"/>
      <c r="BI37" s="508"/>
      <c r="BJ37" s="508"/>
      <c r="BK37" s="508"/>
      <c r="BL37" s="508"/>
      <c r="BM37" s="508"/>
      <c r="BN37" s="508"/>
      <c r="BO37" s="508"/>
      <c r="BP37" s="508"/>
      <c r="BQ37" s="508"/>
      <c r="BR37" s="508"/>
      <c r="BS37" s="508"/>
      <c r="BT37" s="508"/>
      <c r="BU37" s="508"/>
      <c r="BV37" s="165"/>
      <c r="BW37" s="509" t="str">
        <f t="shared" si="2"/>
        <v/>
      </c>
      <c r="BX37" s="509"/>
      <c r="BY37" s="508" t="str">
        <f>IF('各会計、関係団体の財政状況及び健全化判断比率'!B71="","",'各会計、関係団体の財政状況及び健全化判断比率'!B71)</f>
        <v/>
      </c>
      <c r="BZ37" s="508"/>
      <c r="CA37" s="508"/>
      <c r="CB37" s="508"/>
      <c r="CC37" s="508"/>
      <c r="CD37" s="508"/>
      <c r="CE37" s="508"/>
      <c r="CF37" s="508"/>
      <c r="CG37" s="508"/>
      <c r="CH37" s="508"/>
      <c r="CI37" s="508"/>
      <c r="CJ37" s="508"/>
      <c r="CK37" s="508"/>
      <c r="CL37" s="508"/>
      <c r="CM37" s="508"/>
      <c r="CN37" s="165"/>
      <c r="CO37" s="509" t="str">
        <f t="shared" si="3"/>
        <v/>
      </c>
      <c r="CP37" s="509"/>
      <c r="CQ37" s="508" t="str">
        <f>IF('各会計、関係団体の財政状況及び健全化判断比率'!BS10="","",'各会計、関係団体の財政状況及び健全化判断比率'!BS10)</f>
        <v/>
      </c>
      <c r="CR37" s="508"/>
      <c r="CS37" s="508"/>
      <c r="CT37" s="508"/>
      <c r="CU37" s="508"/>
      <c r="CV37" s="508"/>
      <c r="CW37" s="508"/>
      <c r="CX37" s="508"/>
      <c r="CY37" s="508"/>
      <c r="CZ37" s="508"/>
      <c r="DA37" s="508"/>
      <c r="DB37" s="508"/>
      <c r="DC37" s="508"/>
      <c r="DD37" s="508"/>
      <c r="DE37" s="508"/>
      <c r="DF37" s="162"/>
      <c r="DG37" s="510" t="str">
        <f>IF('各会計、関係団体の財政状況及び健全化判断比率'!BR10="","",'各会計、関係団体の財政状況及び健全化判断比率'!BR10)</f>
        <v/>
      </c>
      <c r="DH37" s="510"/>
      <c r="DI37" s="169"/>
      <c r="DJ37" s="137"/>
      <c r="DK37" s="137"/>
      <c r="DL37" s="137"/>
      <c r="DM37" s="137"/>
      <c r="DN37" s="137"/>
      <c r="DO37" s="137"/>
    </row>
    <row r="38" spans="1:119" ht="32.25" customHeight="1">
      <c r="A38" s="138"/>
      <c r="B38" s="164"/>
      <c r="C38" s="509" t="str">
        <f t="shared" ref="C38:C43" si="5">IF(E38="","",C37+1)</f>
        <v/>
      </c>
      <c r="D38" s="509"/>
      <c r="E38" s="508" t="str">
        <f>IF('各会計、関係団体の財政状況及び健全化判断比率'!B11="","",'各会計、関係団体の財政状況及び健全化判断比率'!B11)</f>
        <v/>
      </c>
      <c r="F38" s="508"/>
      <c r="G38" s="508"/>
      <c r="H38" s="508"/>
      <c r="I38" s="508"/>
      <c r="J38" s="508"/>
      <c r="K38" s="508"/>
      <c r="L38" s="508"/>
      <c r="M38" s="508"/>
      <c r="N38" s="508"/>
      <c r="O38" s="508"/>
      <c r="P38" s="508"/>
      <c r="Q38" s="508"/>
      <c r="R38" s="508"/>
      <c r="S38" s="508"/>
      <c r="T38" s="165"/>
      <c r="U38" s="509" t="str">
        <f t="shared" si="4"/>
        <v/>
      </c>
      <c r="V38" s="509"/>
      <c r="W38" s="508"/>
      <c r="X38" s="508"/>
      <c r="Y38" s="508"/>
      <c r="Z38" s="508"/>
      <c r="AA38" s="508"/>
      <c r="AB38" s="508"/>
      <c r="AC38" s="508"/>
      <c r="AD38" s="508"/>
      <c r="AE38" s="508"/>
      <c r="AF38" s="508"/>
      <c r="AG38" s="508"/>
      <c r="AH38" s="508"/>
      <c r="AI38" s="508"/>
      <c r="AJ38" s="508"/>
      <c r="AK38" s="508"/>
      <c r="AL38" s="165"/>
      <c r="AM38" s="509" t="str">
        <f t="shared" si="0"/>
        <v/>
      </c>
      <c r="AN38" s="509"/>
      <c r="AO38" s="508"/>
      <c r="AP38" s="508"/>
      <c r="AQ38" s="508"/>
      <c r="AR38" s="508"/>
      <c r="AS38" s="508"/>
      <c r="AT38" s="508"/>
      <c r="AU38" s="508"/>
      <c r="AV38" s="508"/>
      <c r="AW38" s="508"/>
      <c r="AX38" s="508"/>
      <c r="AY38" s="508"/>
      <c r="AZ38" s="508"/>
      <c r="BA38" s="508"/>
      <c r="BB38" s="508"/>
      <c r="BC38" s="508"/>
      <c r="BD38" s="165"/>
      <c r="BE38" s="509" t="str">
        <f t="shared" si="1"/>
        <v/>
      </c>
      <c r="BF38" s="509"/>
      <c r="BG38" s="508"/>
      <c r="BH38" s="508"/>
      <c r="BI38" s="508"/>
      <c r="BJ38" s="508"/>
      <c r="BK38" s="508"/>
      <c r="BL38" s="508"/>
      <c r="BM38" s="508"/>
      <c r="BN38" s="508"/>
      <c r="BO38" s="508"/>
      <c r="BP38" s="508"/>
      <c r="BQ38" s="508"/>
      <c r="BR38" s="508"/>
      <c r="BS38" s="508"/>
      <c r="BT38" s="508"/>
      <c r="BU38" s="508"/>
      <c r="BV38" s="165"/>
      <c r="BW38" s="509" t="str">
        <f t="shared" si="2"/>
        <v/>
      </c>
      <c r="BX38" s="509"/>
      <c r="BY38" s="508" t="str">
        <f>IF('各会計、関係団体の財政状況及び健全化判断比率'!B72="","",'各会計、関係団体の財政状況及び健全化判断比率'!B72)</f>
        <v/>
      </c>
      <c r="BZ38" s="508"/>
      <c r="CA38" s="508"/>
      <c r="CB38" s="508"/>
      <c r="CC38" s="508"/>
      <c r="CD38" s="508"/>
      <c r="CE38" s="508"/>
      <c r="CF38" s="508"/>
      <c r="CG38" s="508"/>
      <c r="CH38" s="508"/>
      <c r="CI38" s="508"/>
      <c r="CJ38" s="508"/>
      <c r="CK38" s="508"/>
      <c r="CL38" s="508"/>
      <c r="CM38" s="508"/>
      <c r="CN38" s="165"/>
      <c r="CO38" s="509" t="str">
        <f t="shared" si="3"/>
        <v/>
      </c>
      <c r="CP38" s="509"/>
      <c r="CQ38" s="508" t="str">
        <f>IF('各会計、関係団体の財政状況及び健全化判断比率'!BS11="","",'各会計、関係団体の財政状況及び健全化判断比率'!BS11)</f>
        <v/>
      </c>
      <c r="CR38" s="508"/>
      <c r="CS38" s="508"/>
      <c r="CT38" s="508"/>
      <c r="CU38" s="508"/>
      <c r="CV38" s="508"/>
      <c r="CW38" s="508"/>
      <c r="CX38" s="508"/>
      <c r="CY38" s="508"/>
      <c r="CZ38" s="508"/>
      <c r="DA38" s="508"/>
      <c r="DB38" s="508"/>
      <c r="DC38" s="508"/>
      <c r="DD38" s="508"/>
      <c r="DE38" s="508"/>
      <c r="DF38" s="162"/>
      <c r="DG38" s="510" t="str">
        <f>IF('各会計、関係団体の財政状況及び健全化判断比率'!BR11="","",'各会計、関係団体の財政状況及び健全化判断比率'!BR11)</f>
        <v/>
      </c>
      <c r="DH38" s="510"/>
      <c r="DI38" s="169"/>
      <c r="DJ38" s="137"/>
      <c r="DK38" s="137"/>
      <c r="DL38" s="137"/>
      <c r="DM38" s="137"/>
      <c r="DN38" s="137"/>
      <c r="DO38" s="137"/>
    </row>
    <row r="39" spans="1:119" ht="32.25" customHeight="1">
      <c r="A39" s="138"/>
      <c r="B39" s="164"/>
      <c r="C39" s="509" t="str">
        <f t="shared" si="5"/>
        <v/>
      </c>
      <c r="D39" s="509"/>
      <c r="E39" s="508" t="str">
        <f>IF('各会計、関係団体の財政状況及び健全化判断比率'!B12="","",'各会計、関係団体の財政状況及び健全化判断比率'!B12)</f>
        <v/>
      </c>
      <c r="F39" s="508"/>
      <c r="G39" s="508"/>
      <c r="H39" s="508"/>
      <c r="I39" s="508"/>
      <c r="J39" s="508"/>
      <c r="K39" s="508"/>
      <c r="L39" s="508"/>
      <c r="M39" s="508"/>
      <c r="N39" s="508"/>
      <c r="O39" s="508"/>
      <c r="P39" s="508"/>
      <c r="Q39" s="508"/>
      <c r="R39" s="508"/>
      <c r="S39" s="508"/>
      <c r="T39" s="165"/>
      <c r="U39" s="509" t="str">
        <f t="shared" si="4"/>
        <v/>
      </c>
      <c r="V39" s="509"/>
      <c r="W39" s="508"/>
      <c r="X39" s="508"/>
      <c r="Y39" s="508"/>
      <c r="Z39" s="508"/>
      <c r="AA39" s="508"/>
      <c r="AB39" s="508"/>
      <c r="AC39" s="508"/>
      <c r="AD39" s="508"/>
      <c r="AE39" s="508"/>
      <c r="AF39" s="508"/>
      <c r="AG39" s="508"/>
      <c r="AH39" s="508"/>
      <c r="AI39" s="508"/>
      <c r="AJ39" s="508"/>
      <c r="AK39" s="508"/>
      <c r="AL39" s="165"/>
      <c r="AM39" s="509" t="str">
        <f t="shared" si="0"/>
        <v/>
      </c>
      <c r="AN39" s="509"/>
      <c r="AO39" s="508"/>
      <c r="AP39" s="508"/>
      <c r="AQ39" s="508"/>
      <c r="AR39" s="508"/>
      <c r="AS39" s="508"/>
      <c r="AT39" s="508"/>
      <c r="AU39" s="508"/>
      <c r="AV39" s="508"/>
      <c r="AW39" s="508"/>
      <c r="AX39" s="508"/>
      <c r="AY39" s="508"/>
      <c r="AZ39" s="508"/>
      <c r="BA39" s="508"/>
      <c r="BB39" s="508"/>
      <c r="BC39" s="508"/>
      <c r="BD39" s="165"/>
      <c r="BE39" s="509" t="str">
        <f t="shared" si="1"/>
        <v/>
      </c>
      <c r="BF39" s="509"/>
      <c r="BG39" s="508"/>
      <c r="BH39" s="508"/>
      <c r="BI39" s="508"/>
      <c r="BJ39" s="508"/>
      <c r="BK39" s="508"/>
      <c r="BL39" s="508"/>
      <c r="BM39" s="508"/>
      <c r="BN39" s="508"/>
      <c r="BO39" s="508"/>
      <c r="BP39" s="508"/>
      <c r="BQ39" s="508"/>
      <c r="BR39" s="508"/>
      <c r="BS39" s="508"/>
      <c r="BT39" s="508"/>
      <c r="BU39" s="508"/>
      <c r="BV39" s="165"/>
      <c r="BW39" s="509" t="str">
        <f t="shared" si="2"/>
        <v/>
      </c>
      <c r="BX39" s="509"/>
      <c r="BY39" s="508" t="str">
        <f>IF('各会計、関係団体の財政状況及び健全化判断比率'!B73="","",'各会計、関係団体の財政状況及び健全化判断比率'!B73)</f>
        <v/>
      </c>
      <c r="BZ39" s="508"/>
      <c r="CA39" s="508"/>
      <c r="CB39" s="508"/>
      <c r="CC39" s="508"/>
      <c r="CD39" s="508"/>
      <c r="CE39" s="508"/>
      <c r="CF39" s="508"/>
      <c r="CG39" s="508"/>
      <c r="CH39" s="508"/>
      <c r="CI39" s="508"/>
      <c r="CJ39" s="508"/>
      <c r="CK39" s="508"/>
      <c r="CL39" s="508"/>
      <c r="CM39" s="508"/>
      <c r="CN39" s="165"/>
      <c r="CO39" s="509" t="str">
        <f t="shared" si="3"/>
        <v/>
      </c>
      <c r="CP39" s="509"/>
      <c r="CQ39" s="508" t="str">
        <f>IF('各会計、関係団体の財政状況及び健全化判断比率'!BS12="","",'各会計、関係団体の財政状況及び健全化判断比率'!BS12)</f>
        <v/>
      </c>
      <c r="CR39" s="508"/>
      <c r="CS39" s="508"/>
      <c r="CT39" s="508"/>
      <c r="CU39" s="508"/>
      <c r="CV39" s="508"/>
      <c r="CW39" s="508"/>
      <c r="CX39" s="508"/>
      <c r="CY39" s="508"/>
      <c r="CZ39" s="508"/>
      <c r="DA39" s="508"/>
      <c r="DB39" s="508"/>
      <c r="DC39" s="508"/>
      <c r="DD39" s="508"/>
      <c r="DE39" s="508"/>
      <c r="DF39" s="162"/>
      <c r="DG39" s="510" t="str">
        <f>IF('各会計、関係団体の財政状況及び健全化判断比率'!BR12="","",'各会計、関係団体の財政状況及び健全化判断比率'!BR12)</f>
        <v/>
      </c>
      <c r="DH39" s="510"/>
      <c r="DI39" s="169"/>
      <c r="DJ39" s="137"/>
      <c r="DK39" s="137"/>
      <c r="DL39" s="137"/>
      <c r="DM39" s="137"/>
      <c r="DN39" s="137"/>
      <c r="DO39" s="137"/>
    </row>
    <row r="40" spans="1:119" ht="32.25" customHeight="1">
      <c r="A40" s="138"/>
      <c r="B40" s="164"/>
      <c r="C40" s="509" t="str">
        <f t="shared" si="5"/>
        <v/>
      </c>
      <c r="D40" s="509"/>
      <c r="E40" s="508" t="str">
        <f>IF('各会計、関係団体の財政状況及び健全化判断比率'!B13="","",'各会計、関係団体の財政状況及び健全化判断比率'!B13)</f>
        <v/>
      </c>
      <c r="F40" s="508"/>
      <c r="G40" s="508"/>
      <c r="H40" s="508"/>
      <c r="I40" s="508"/>
      <c r="J40" s="508"/>
      <c r="K40" s="508"/>
      <c r="L40" s="508"/>
      <c r="M40" s="508"/>
      <c r="N40" s="508"/>
      <c r="O40" s="508"/>
      <c r="P40" s="508"/>
      <c r="Q40" s="508"/>
      <c r="R40" s="508"/>
      <c r="S40" s="508"/>
      <c r="T40" s="165"/>
      <c r="U40" s="509" t="str">
        <f t="shared" si="4"/>
        <v/>
      </c>
      <c r="V40" s="509"/>
      <c r="W40" s="508"/>
      <c r="X40" s="508"/>
      <c r="Y40" s="508"/>
      <c r="Z40" s="508"/>
      <c r="AA40" s="508"/>
      <c r="AB40" s="508"/>
      <c r="AC40" s="508"/>
      <c r="AD40" s="508"/>
      <c r="AE40" s="508"/>
      <c r="AF40" s="508"/>
      <c r="AG40" s="508"/>
      <c r="AH40" s="508"/>
      <c r="AI40" s="508"/>
      <c r="AJ40" s="508"/>
      <c r="AK40" s="508"/>
      <c r="AL40" s="165"/>
      <c r="AM40" s="509" t="str">
        <f t="shared" si="0"/>
        <v/>
      </c>
      <c r="AN40" s="509"/>
      <c r="AO40" s="508"/>
      <c r="AP40" s="508"/>
      <c r="AQ40" s="508"/>
      <c r="AR40" s="508"/>
      <c r="AS40" s="508"/>
      <c r="AT40" s="508"/>
      <c r="AU40" s="508"/>
      <c r="AV40" s="508"/>
      <c r="AW40" s="508"/>
      <c r="AX40" s="508"/>
      <c r="AY40" s="508"/>
      <c r="AZ40" s="508"/>
      <c r="BA40" s="508"/>
      <c r="BB40" s="508"/>
      <c r="BC40" s="508"/>
      <c r="BD40" s="165"/>
      <c r="BE40" s="509" t="str">
        <f t="shared" si="1"/>
        <v/>
      </c>
      <c r="BF40" s="509"/>
      <c r="BG40" s="508"/>
      <c r="BH40" s="508"/>
      <c r="BI40" s="508"/>
      <c r="BJ40" s="508"/>
      <c r="BK40" s="508"/>
      <c r="BL40" s="508"/>
      <c r="BM40" s="508"/>
      <c r="BN40" s="508"/>
      <c r="BO40" s="508"/>
      <c r="BP40" s="508"/>
      <c r="BQ40" s="508"/>
      <c r="BR40" s="508"/>
      <c r="BS40" s="508"/>
      <c r="BT40" s="508"/>
      <c r="BU40" s="508"/>
      <c r="BV40" s="165"/>
      <c r="BW40" s="509" t="str">
        <f t="shared" si="2"/>
        <v/>
      </c>
      <c r="BX40" s="509"/>
      <c r="BY40" s="508" t="str">
        <f>IF('各会計、関係団体の財政状況及び健全化判断比率'!B74="","",'各会計、関係団体の財政状況及び健全化判断比率'!B74)</f>
        <v/>
      </c>
      <c r="BZ40" s="508"/>
      <c r="CA40" s="508"/>
      <c r="CB40" s="508"/>
      <c r="CC40" s="508"/>
      <c r="CD40" s="508"/>
      <c r="CE40" s="508"/>
      <c r="CF40" s="508"/>
      <c r="CG40" s="508"/>
      <c r="CH40" s="508"/>
      <c r="CI40" s="508"/>
      <c r="CJ40" s="508"/>
      <c r="CK40" s="508"/>
      <c r="CL40" s="508"/>
      <c r="CM40" s="508"/>
      <c r="CN40" s="165"/>
      <c r="CO40" s="509" t="str">
        <f t="shared" si="3"/>
        <v/>
      </c>
      <c r="CP40" s="509"/>
      <c r="CQ40" s="508" t="str">
        <f>IF('各会計、関係団体の財政状況及び健全化判断比率'!BS13="","",'各会計、関係団体の財政状況及び健全化判断比率'!BS13)</f>
        <v/>
      </c>
      <c r="CR40" s="508"/>
      <c r="CS40" s="508"/>
      <c r="CT40" s="508"/>
      <c r="CU40" s="508"/>
      <c r="CV40" s="508"/>
      <c r="CW40" s="508"/>
      <c r="CX40" s="508"/>
      <c r="CY40" s="508"/>
      <c r="CZ40" s="508"/>
      <c r="DA40" s="508"/>
      <c r="DB40" s="508"/>
      <c r="DC40" s="508"/>
      <c r="DD40" s="508"/>
      <c r="DE40" s="508"/>
      <c r="DF40" s="162"/>
      <c r="DG40" s="510" t="str">
        <f>IF('各会計、関係団体の財政状況及び健全化判断比率'!BR13="","",'各会計、関係団体の財政状況及び健全化判断比率'!BR13)</f>
        <v/>
      </c>
      <c r="DH40" s="510"/>
      <c r="DI40" s="169"/>
      <c r="DJ40" s="137"/>
      <c r="DK40" s="137"/>
      <c r="DL40" s="137"/>
      <c r="DM40" s="137"/>
      <c r="DN40" s="137"/>
      <c r="DO40" s="137"/>
    </row>
    <row r="41" spans="1:119" ht="32.25" customHeight="1">
      <c r="A41" s="138"/>
      <c r="B41" s="164"/>
      <c r="C41" s="509" t="str">
        <f t="shared" si="5"/>
        <v/>
      </c>
      <c r="D41" s="509"/>
      <c r="E41" s="508" t="str">
        <f>IF('各会計、関係団体の財政状況及び健全化判断比率'!B14="","",'各会計、関係団体の財政状況及び健全化判断比率'!B14)</f>
        <v/>
      </c>
      <c r="F41" s="508"/>
      <c r="G41" s="508"/>
      <c r="H41" s="508"/>
      <c r="I41" s="508"/>
      <c r="J41" s="508"/>
      <c r="K41" s="508"/>
      <c r="L41" s="508"/>
      <c r="M41" s="508"/>
      <c r="N41" s="508"/>
      <c r="O41" s="508"/>
      <c r="P41" s="508"/>
      <c r="Q41" s="508"/>
      <c r="R41" s="508"/>
      <c r="S41" s="508"/>
      <c r="T41" s="165"/>
      <c r="U41" s="509" t="str">
        <f t="shared" si="4"/>
        <v/>
      </c>
      <c r="V41" s="509"/>
      <c r="W41" s="508"/>
      <c r="X41" s="508"/>
      <c r="Y41" s="508"/>
      <c r="Z41" s="508"/>
      <c r="AA41" s="508"/>
      <c r="AB41" s="508"/>
      <c r="AC41" s="508"/>
      <c r="AD41" s="508"/>
      <c r="AE41" s="508"/>
      <c r="AF41" s="508"/>
      <c r="AG41" s="508"/>
      <c r="AH41" s="508"/>
      <c r="AI41" s="508"/>
      <c r="AJ41" s="508"/>
      <c r="AK41" s="508"/>
      <c r="AL41" s="165"/>
      <c r="AM41" s="509" t="str">
        <f t="shared" si="0"/>
        <v/>
      </c>
      <c r="AN41" s="509"/>
      <c r="AO41" s="508"/>
      <c r="AP41" s="508"/>
      <c r="AQ41" s="508"/>
      <c r="AR41" s="508"/>
      <c r="AS41" s="508"/>
      <c r="AT41" s="508"/>
      <c r="AU41" s="508"/>
      <c r="AV41" s="508"/>
      <c r="AW41" s="508"/>
      <c r="AX41" s="508"/>
      <c r="AY41" s="508"/>
      <c r="AZ41" s="508"/>
      <c r="BA41" s="508"/>
      <c r="BB41" s="508"/>
      <c r="BC41" s="508"/>
      <c r="BD41" s="165"/>
      <c r="BE41" s="509" t="str">
        <f t="shared" si="1"/>
        <v/>
      </c>
      <c r="BF41" s="509"/>
      <c r="BG41" s="508"/>
      <c r="BH41" s="508"/>
      <c r="BI41" s="508"/>
      <c r="BJ41" s="508"/>
      <c r="BK41" s="508"/>
      <c r="BL41" s="508"/>
      <c r="BM41" s="508"/>
      <c r="BN41" s="508"/>
      <c r="BO41" s="508"/>
      <c r="BP41" s="508"/>
      <c r="BQ41" s="508"/>
      <c r="BR41" s="508"/>
      <c r="BS41" s="508"/>
      <c r="BT41" s="508"/>
      <c r="BU41" s="508"/>
      <c r="BV41" s="165"/>
      <c r="BW41" s="509" t="str">
        <f t="shared" si="2"/>
        <v/>
      </c>
      <c r="BX41" s="509"/>
      <c r="BY41" s="508" t="str">
        <f>IF('各会計、関係団体の財政状況及び健全化判断比率'!B75="","",'各会計、関係団体の財政状況及び健全化判断比率'!B75)</f>
        <v/>
      </c>
      <c r="BZ41" s="508"/>
      <c r="CA41" s="508"/>
      <c r="CB41" s="508"/>
      <c r="CC41" s="508"/>
      <c r="CD41" s="508"/>
      <c r="CE41" s="508"/>
      <c r="CF41" s="508"/>
      <c r="CG41" s="508"/>
      <c r="CH41" s="508"/>
      <c r="CI41" s="508"/>
      <c r="CJ41" s="508"/>
      <c r="CK41" s="508"/>
      <c r="CL41" s="508"/>
      <c r="CM41" s="508"/>
      <c r="CN41" s="165"/>
      <c r="CO41" s="509" t="str">
        <f t="shared" si="3"/>
        <v/>
      </c>
      <c r="CP41" s="509"/>
      <c r="CQ41" s="508" t="str">
        <f>IF('各会計、関係団体の財政状況及び健全化判断比率'!BS14="","",'各会計、関係団体の財政状況及び健全化判断比率'!BS14)</f>
        <v/>
      </c>
      <c r="CR41" s="508"/>
      <c r="CS41" s="508"/>
      <c r="CT41" s="508"/>
      <c r="CU41" s="508"/>
      <c r="CV41" s="508"/>
      <c r="CW41" s="508"/>
      <c r="CX41" s="508"/>
      <c r="CY41" s="508"/>
      <c r="CZ41" s="508"/>
      <c r="DA41" s="508"/>
      <c r="DB41" s="508"/>
      <c r="DC41" s="508"/>
      <c r="DD41" s="508"/>
      <c r="DE41" s="508"/>
      <c r="DF41" s="162"/>
      <c r="DG41" s="510" t="str">
        <f>IF('各会計、関係団体の財政状況及び健全化判断比率'!BR14="","",'各会計、関係団体の財政状況及び健全化判断比率'!BR14)</f>
        <v/>
      </c>
      <c r="DH41" s="510"/>
      <c r="DI41" s="169"/>
      <c r="DJ41" s="137"/>
      <c r="DK41" s="137"/>
      <c r="DL41" s="137"/>
      <c r="DM41" s="137"/>
      <c r="DN41" s="137"/>
      <c r="DO41" s="137"/>
    </row>
    <row r="42" spans="1:119" ht="32.25" customHeight="1">
      <c r="A42" s="137"/>
      <c r="B42" s="164"/>
      <c r="C42" s="509" t="str">
        <f t="shared" si="5"/>
        <v/>
      </c>
      <c r="D42" s="509"/>
      <c r="E42" s="508" t="str">
        <f>IF('各会計、関係団体の財政状況及び健全化判断比率'!B15="","",'各会計、関係団体の財政状況及び健全化判断比率'!B15)</f>
        <v/>
      </c>
      <c r="F42" s="508"/>
      <c r="G42" s="508"/>
      <c r="H42" s="508"/>
      <c r="I42" s="508"/>
      <c r="J42" s="508"/>
      <c r="K42" s="508"/>
      <c r="L42" s="508"/>
      <c r="M42" s="508"/>
      <c r="N42" s="508"/>
      <c r="O42" s="508"/>
      <c r="P42" s="508"/>
      <c r="Q42" s="508"/>
      <c r="R42" s="508"/>
      <c r="S42" s="508"/>
      <c r="T42" s="165"/>
      <c r="U42" s="509" t="str">
        <f t="shared" si="4"/>
        <v/>
      </c>
      <c r="V42" s="509"/>
      <c r="W42" s="508"/>
      <c r="X42" s="508"/>
      <c r="Y42" s="508"/>
      <c r="Z42" s="508"/>
      <c r="AA42" s="508"/>
      <c r="AB42" s="508"/>
      <c r="AC42" s="508"/>
      <c r="AD42" s="508"/>
      <c r="AE42" s="508"/>
      <c r="AF42" s="508"/>
      <c r="AG42" s="508"/>
      <c r="AH42" s="508"/>
      <c r="AI42" s="508"/>
      <c r="AJ42" s="508"/>
      <c r="AK42" s="508"/>
      <c r="AL42" s="165"/>
      <c r="AM42" s="509" t="str">
        <f t="shared" si="0"/>
        <v/>
      </c>
      <c r="AN42" s="509"/>
      <c r="AO42" s="508"/>
      <c r="AP42" s="508"/>
      <c r="AQ42" s="508"/>
      <c r="AR42" s="508"/>
      <c r="AS42" s="508"/>
      <c r="AT42" s="508"/>
      <c r="AU42" s="508"/>
      <c r="AV42" s="508"/>
      <c r="AW42" s="508"/>
      <c r="AX42" s="508"/>
      <c r="AY42" s="508"/>
      <c r="AZ42" s="508"/>
      <c r="BA42" s="508"/>
      <c r="BB42" s="508"/>
      <c r="BC42" s="508"/>
      <c r="BD42" s="165"/>
      <c r="BE42" s="509" t="str">
        <f t="shared" si="1"/>
        <v/>
      </c>
      <c r="BF42" s="509"/>
      <c r="BG42" s="508"/>
      <c r="BH42" s="508"/>
      <c r="BI42" s="508"/>
      <c r="BJ42" s="508"/>
      <c r="BK42" s="508"/>
      <c r="BL42" s="508"/>
      <c r="BM42" s="508"/>
      <c r="BN42" s="508"/>
      <c r="BO42" s="508"/>
      <c r="BP42" s="508"/>
      <c r="BQ42" s="508"/>
      <c r="BR42" s="508"/>
      <c r="BS42" s="508"/>
      <c r="BT42" s="508"/>
      <c r="BU42" s="508"/>
      <c r="BV42" s="165"/>
      <c r="BW42" s="509" t="str">
        <f t="shared" si="2"/>
        <v/>
      </c>
      <c r="BX42" s="509"/>
      <c r="BY42" s="508" t="str">
        <f>IF('各会計、関係団体の財政状況及び健全化判断比率'!B76="","",'各会計、関係団体の財政状況及び健全化判断比率'!B76)</f>
        <v/>
      </c>
      <c r="BZ42" s="508"/>
      <c r="CA42" s="508"/>
      <c r="CB42" s="508"/>
      <c r="CC42" s="508"/>
      <c r="CD42" s="508"/>
      <c r="CE42" s="508"/>
      <c r="CF42" s="508"/>
      <c r="CG42" s="508"/>
      <c r="CH42" s="508"/>
      <c r="CI42" s="508"/>
      <c r="CJ42" s="508"/>
      <c r="CK42" s="508"/>
      <c r="CL42" s="508"/>
      <c r="CM42" s="508"/>
      <c r="CN42" s="165"/>
      <c r="CO42" s="509" t="str">
        <f t="shared" si="3"/>
        <v/>
      </c>
      <c r="CP42" s="509"/>
      <c r="CQ42" s="508" t="str">
        <f>IF('各会計、関係団体の財政状況及び健全化判断比率'!BS15="","",'各会計、関係団体の財政状況及び健全化判断比率'!BS15)</f>
        <v/>
      </c>
      <c r="CR42" s="508"/>
      <c r="CS42" s="508"/>
      <c r="CT42" s="508"/>
      <c r="CU42" s="508"/>
      <c r="CV42" s="508"/>
      <c r="CW42" s="508"/>
      <c r="CX42" s="508"/>
      <c r="CY42" s="508"/>
      <c r="CZ42" s="508"/>
      <c r="DA42" s="508"/>
      <c r="DB42" s="508"/>
      <c r="DC42" s="508"/>
      <c r="DD42" s="508"/>
      <c r="DE42" s="508"/>
      <c r="DF42" s="162"/>
      <c r="DG42" s="510" t="str">
        <f>IF('各会計、関係団体の財政状況及び健全化判断比率'!BR15="","",'各会計、関係団体の財政状況及び健全化判断比率'!BR15)</f>
        <v/>
      </c>
      <c r="DH42" s="510"/>
      <c r="DI42" s="169"/>
      <c r="DJ42" s="137"/>
      <c r="DK42" s="137"/>
      <c r="DL42" s="137"/>
      <c r="DM42" s="137"/>
      <c r="DN42" s="137"/>
      <c r="DO42" s="137"/>
    </row>
    <row r="43" spans="1:119" ht="32.25" customHeight="1">
      <c r="A43" s="137"/>
      <c r="B43" s="164"/>
      <c r="C43" s="509" t="str">
        <f t="shared" si="5"/>
        <v/>
      </c>
      <c r="D43" s="509"/>
      <c r="E43" s="508" t="str">
        <f>IF('各会計、関係団体の財政状況及び健全化判断比率'!B16="","",'各会計、関係団体の財政状況及び健全化判断比率'!B16)</f>
        <v/>
      </c>
      <c r="F43" s="508"/>
      <c r="G43" s="508"/>
      <c r="H43" s="508"/>
      <c r="I43" s="508"/>
      <c r="J43" s="508"/>
      <c r="K43" s="508"/>
      <c r="L43" s="508"/>
      <c r="M43" s="508"/>
      <c r="N43" s="508"/>
      <c r="O43" s="508"/>
      <c r="P43" s="508"/>
      <c r="Q43" s="508"/>
      <c r="R43" s="508"/>
      <c r="S43" s="508"/>
      <c r="T43" s="165"/>
      <c r="U43" s="509" t="str">
        <f t="shared" si="4"/>
        <v/>
      </c>
      <c r="V43" s="509"/>
      <c r="W43" s="508"/>
      <c r="X43" s="508"/>
      <c r="Y43" s="508"/>
      <c r="Z43" s="508"/>
      <c r="AA43" s="508"/>
      <c r="AB43" s="508"/>
      <c r="AC43" s="508"/>
      <c r="AD43" s="508"/>
      <c r="AE43" s="508"/>
      <c r="AF43" s="508"/>
      <c r="AG43" s="508"/>
      <c r="AH43" s="508"/>
      <c r="AI43" s="508"/>
      <c r="AJ43" s="508"/>
      <c r="AK43" s="508"/>
      <c r="AL43" s="165"/>
      <c r="AM43" s="509" t="str">
        <f t="shared" si="0"/>
        <v/>
      </c>
      <c r="AN43" s="509"/>
      <c r="AO43" s="508"/>
      <c r="AP43" s="508"/>
      <c r="AQ43" s="508"/>
      <c r="AR43" s="508"/>
      <c r="AS43" s="508"/>
      <c r="AT43" s="508"/>
      <c r="AU43" s="508"/>
      <c r="AV43" s="508"/>
      <c r="AW43" s="508"/>
      <c r="AX43" s="508"/>
      <c r="AY43" s="508"/>
      <c r="AZ43" s="508"/>
      <c r="BA43" s="508"/>
      <c r="BB43" s="508"/>
      <c r="BC43" s="508"/>
      <c r="BD43" s="165"/>
      <c r="BE43" s="509" t="str">
        <f t="shared" si="1"/>
        <v/>
      </c>
      <c r="BF43" s="509"/>
      <c r="BG43" s="508"/>
      <c r="BH43" s="508"/>
      <c r="BI43" s="508"/>
      <c r="BJ43" s="508"/>
      <c r="BK43" s="508"/>
      <c r="BL43" s="508"/>
      <c r="BM43" s="508"/>
      <c r="BN43" s="508"/>
      <c r="BO43" s="508"/>
      <c r="BP43" s="508"/>
      <c r="BQ43" s="508"/>
      <c r="BR43" s="508"/>
      <c r="BS43" s="508"/>
      <c r="BT43" s="508"/>
      <c r="BU43" s="508"/>
      <c r="BV43" s="165"/>
      <c r="BW43" s="509" t="str">
        <f t="shared" si="2"/>
        <v/>
      </c>
      <c r="BX43" s="509"/>
      <c r="BY43" s="508" t="str">
        <f>IF('各会計、関係団体の財政状況及び健全化判断比率'!B77="","",'各会計、関係団体の財政状況及び健全化判断比率'!B77)</f>
        <v/>
      </c>
      <c r="BZ43" s="508"/>
      <c r="CA43" s="508"/>
      <c r="CB43" s="508"/>
      <c r="CC43" s="508"/>
      <c r="CD43" s="508"/>
      <c r="CE43" s="508"/>
      <c r="CF43" s="508"/>
      <c r="CG43" s="508"/>
      <c r="CH43" s="508"/>
      <c r="CI43" s="508"/>
      <c r="CJ43" s="508"/>
      <c r="CK43" s="508"/>
      <c r="CL43" s="508"/>
      <c r="CM43" s="508"/>
      <c r="CN43" s="165"/>
      <c r="CO43" s="509" t="str">
        <f t="shared" si="3"/>
        <v/>
      </c>
      <c r="CP43" s="509"/>
      <c r="CQ43" s="508" t="str">
        <f>IF('各会計、関係団体の財政状況及び健全化判断比率'!BS16="","",'各会計、関係団体の財政状況及び健全化判断比率'!BS16)</f>
        <v/>
      </c>
      <c r="CR43" s="508"/>
      <c r="CS43" s="508"/>
      <c r="CT43" s="508"/>
      <c r="CU43" s="508"/>
      <c r="CV43" s="508"/>
      <c r="CW43" s="508"/>
      <c r="CX43" s="508"/>
      <c r="CY43" s="508"/>
      <c r="CZ43" s="508"/>
      <c r="DA43" s="508"/>
      <c r="DB43" s="508"/>
      <c r="DC43" s="508"/>
      <c r="DD43" s="508"/>
      <c r="DE43" s="508"/>
      <c r="DF43" s="162"/>
      <c r="DG43" s="510" t="str">
        <f>IF('各会計、関係団体の財政状況及び健全化判断比率'!BR16="","",'各会計、関係団体の財政状況及び健全化判断比率'!BR16)</f>
        <v/>
      </c>
      <c r="DH43" s="510"/>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4.33</v>
      </c>
      <c r="G34" s="33">
        <v>4.7699999999999996</v>
      </c>
      <c r="H34" s="33">
        <v>4.72</v>
      </c>
      <c r="I34" s="33">
        <v>4.68</v>
      </c>
      <c r="J34" s="34">
        <v>6.96</v>
      </c>
      <c r="K34" s="22"/>
      <c r="L34" s="22"/>
      <c r="M34" s="22"/>
      <c r="N34" s="22"/>
      <c r="O34" s="22"/>
      <c r="P34" s="22"/>
    </row>
    <row r="35" spans="1:16" ht="39" customHeight="1">
      <c r="A35" s="22"/>
      <c r="B35" s="35"/>
      <c r="C35" s="1175" t="s">
        <v>523</v>
      </c>
      <c r="D35" s="1176"/>
      <c r="E35" s="1177"/>
      <c r="F35" s="36">
        <v>0.88</v>
      </c>
      <c r="G35" s="37">
        <v>1.98</v>
      </c>
      <c r="H35" s="37">
        <v>2.75</v>
      </c>
      <c r="I35" s="37">
        <v>1.19</v>
      </c>
      <c r="J35" s="38">
        <v>2.77</v>
      </c>
      <c r="K35" s="22"/>
      <c r="L35" s="22"/>
      <c r="M35" s="22"/>
      <c r="N35" s="22"/>
      <c r="O35" s="22"/>
      <c r="P35" s="22"/>
    </row>
    <row r="36" spans="1:16" ht="39" customHeight="1">
      <c r="A36" s="22"/>
      <c r="B36" s="35"/>
      <c r="C36" s="1175" t="s">
        <v>524</v>
      </c>
      <c r="D36" s="1176"/>
      <c r="E36" s="1177"/>
      <c r="F36" s="36">
        <v>0.08</v>
      </c>
      <c r="G36" s="37">
        <v>0.01</v>
      </c>
      <c r="H36" s="37">
        <v>0</v>
      </c>
      <c r="I36" s="37">
        <v>0.08</v>
      </c>
      <c r="J36" s="38">
        <v>0.15</v>
      </c>
      <c r="K36" s="22"/>
      <c r="L36" s="22"/>
      <c r="M36" s="22"/>
      <c r="N36" s="22"/>
      <c r="O36" s="22"/>
      <c r="P36" s="22"/>
    </row>
    <row r="37" spans="1:16" ht="39" customHeight="1">
      <c r="A37" s="22"/>
      <c r="B37" s="35"/>
      <c r="C37" s="1175" t="s">
        <v>525</v>
      </c>
      <c r="D37" s="1176"/>
      <c r="E37" s="1177"/>
      <c r="F37" s="36">
        <v>0.12</v>
      </c>
      <c r="G37" s="37">
        <v>0.02</v>
      </c>
      <c r="H37" s="37">
        <v>0.04</v>
      </c>
      <c r="I37" s="37">
        <v>0.11</v>
      </c>
      <c r="J37" s="38">
        <v>0.12</v>
      </c>
      <c r="K37" s="22"/>
      <c r="L37" s="22"/>
      <c r="M37" s="22"/>
      <c r="N37" s="22"/>
      <c r="O37" s="22"/>
      <c r="P37" s="22"/>
    </row>
    <row r="38" spans="1:16" ht="39" customHeight="1">
      <c r="A38" s="22"/>
      <c r="B38" s="35"/>
      <c r="C38" s="1175" t="s">
        <v>526</v>
      </c>
      <c r="D38" s="1176"/>
      <c r="E38" s="1177"/>
      <c r="F38" s="36">
        <v>0.01</v>
      </c>
      <c r="G38" s="37">
        <v>0.08</v>
      </c>
      <c r="H38" s="37">
        <v>0.1</v>
      </c>
      <c r="I38" s="37">
        <v>0.02</v>
      </c>
      <c r="J38" s="38">
        <v>0.1</v>
      </c>
      <c r="K38" s="22"/>
      <c r="L38" s="22"/>
      <c r="M38" s="22"/>
      <c r="N38" s="22"/>
      <c r="O38" s="22"/>
      <c r="P38" s="22"/>
    </row>
    <row r="39" spans="1:16" ht="39" customHeight="1">
      <c r="A39" s="22"/>
      <c r="B39" s="35"/>
      <c r="C39" s="1175" t="s">
        <v>527</v>
      </c>
      <c r="D39" s="1176"/>
      <c r="E39" s="1177"/>
      <c r="F39" s="36">
        <v>0.06</v>
      </c>
      <c r="G39" s="37">
        <v>0.05</v>
      </c>
      <c r="H39" s="37">
        <v>0.01</v>
      </c>
      <c r="I39" s="37">
        <v>0.1</v>
      </c>
      <c r="J39" s="38">
        <v>0.02</v>
      </c>
      <c r="K39" s="22"/>
      <c r="L39" s="22"/>
      <c r="M39" s="22"/>
      <c r="N39" s="22"/>
      <c r="O39" s="22"/>
      <c r="P39" s="22"/>
    </row>
    <row r="40" spans="1:16" ht="39" customHeight="1">
      <c r="A40" s="22"/>
      <c r="B40" s="35"/>
      <c r="C40" s="1175" t="s">
        <v>528</v>
      </c>
      <c r="D40" s="1176"/>
      <c r="E40" s="1177"/>
      <c r="F40" s="36">
        <v>0.02</v>
      </c>
      <c r="G40" s="37">
        <v>0.24</v>
      </c>
      <c r="H40" s="37">
        <v>0.61</v>
      </c>
      <c r="I40" s="37">
        <v>0.19</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530</v>
      </c>
      <c r="G42" s="37" t="s">
        <v>478</v>
      </c>
      <c r="H42" s="37" t="s">
        <v>478</v>
      </c>
      <c r="I42" s="37" t="s">
        <v>478</v>
      </c>
      <c r="J42" s="38" t="s">
        <v>478</v>
      </c>
      <c r="K42" s="22"/>
      <c r="L42" s="22"/>
      <c r="M42" s="22"/>
      <c r="N42" s="22"/>
      <c r="O42" s="22"/>
      <c r="P42" s="22"/>
    </row>
    <row r="43" spans="1:16" ht="39" customHeight="1" thickBot="1">
      <c r="A43" s="22"/>
      <c r="B43" s="40"/>
      <c r="C43" s="1178" t="s">
        <v>531</v>
      </c>
      <c r="D43" s="1179"/>
      <c r="E43" s="1180"/>
      <c r="F43" s="41" t="s">
        <v>478</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1454</v>
      </c>
      <c r="L45" s="60">
        <v>1298</v>
      </c>
      <c r="M45" s="60">
        <v>1219</v>
      </c>
      <c r="N45" s="60">
        <v>1273</v>
      </c>
      <c r="O45" s="61">
        <v>1098</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350</v>
      </c>
      <c r="L48" s="64">
        <v>365</v>
      </c>
      <c r="M48" s="64">
        <v>361</v>
      </c>
      <c r="N48" s="64">
        <v>336</v>
      </c>
      <c r="O48" s="65">
        <v>321</v>
      </c>
      <c r="P48" s="48"/>
      <c r="Q48" s="48"/>
      <c r="R48" s="48"/>
      <c r="S48" s="48"/>
      <c r="T48" s="48"/>
      <c r="U48" s="48"/>
    </row>
    <row r="49" spans="1:21" ht="30.75" customHeight="1">
      <c r="A49" s="48"/>
      <c r="B49" s="1193"/>
      <c r="C49" s="1194"/>
      <c r="D49" s="62"/>
      <c r="E49" s="1185" t="s">
        <v>16</v>
      </c>
      <c r="F49" s="1185"/>
      <c r="G49" s="1185"/>
      <c r="H49" s="1185"/>
      <c r="I49" s="1185"/>
      <c r="J49" s="1186"/>
      <c r="K49" s="63">
        <v>39</v>
      </c>
      <c r="L49" s="64">
        <v>44</v>
      </c>
      <c r="M49" s="64">
        <v>45</v>
      </c>
      <c r="N49" s="64">
        <v>43</v>
      </c>
      <c r="O49" s="65">
        <v>48</v>
      </c>
      <c r="P49" s="48"/>
      <c r="Q49" s="48"/>
      <c r="R49" s="48"/>
      <c r="S49" s="48"/>
      <c r="T49" s="48"/>
      <c r="U49" s="48"/>
    </row>
    <row r="50" spans="1:21" ht="30.75" customHeight="1">
      <c r="A50" s="48"/>
      <c r="B50" s="1193"/>
      <c r="C50" s="1194"/>
      <c r="D50" s="62"/>
      <c r="E50" s="1185" t="s">
        <v>17</v>
      </c>
      <c r="F50" s="1185"/>
      <c r="G50" s="1185"/>
      <c r="H50" s="1185"/>
      <c r="I50" s="1185"/>
      <c r="J50" s="1186"/>
      <c r="K50" s="63">
        <v>29</v>
      </c>
      <c r="L50" s="64">
        <v>29</v>
      </c>
      <c r="M50" s="64">
        <v>26</v>
      </c>
      <c r="N50" s="64">
        <v>24</v>
      </c>
      <c r="O50" s="65">
        <v>25</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1291</v>
      </c>
      <c r="L52" s="64">
        <v>1228</v>
      </c>
      <c r="M52" s="64">
        <v>1256</v>
      </c>
      <c r="N52" s="64">
        <v>1269</v>
      </c>
      <c r="O52" s="65">
        <v>1245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581</v>
      </c>
      <c r="L53" s="69">
        <v>508</v>
      </c>
      <c r="M53" s="69">
        <v>395</v>
      </c>
      <c r="N53" s="69">
        <v>407</v>
      </c>
      <c r="O53" s="70">
        <v>247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1" t="s">
        <v>24</v>
      </c>
      <c r="C41" s="1212"/>
      <c r="D41" s="81"/>
      <c r="E41" s="1213" t="s">
        <v>25</v>
      </c>
      <c r="F41" s="1213"/>
      <c r="G41" s="1213"/>
      <c r="H41" s="1214"/>
      <c r="I41" s="82">
        <v>10481</v>
      </c>
      <c r="J41" s="83">
        <v>9970</v>
      </c>
      <c r="K41" s="83">
        <v>9243</v>
      </c>
      <c r="L41" s="83">
        <v>8657</v>
      </c>
      <c r="M41" s="84">
        <v>9316</v>
      </c>
    </row>
    <row r="42" spans="2:13" ht="27.75" customHeight="1">
      <c r="B42" s="1201"/>
      <c r="C42" s="1202"/>
      <c r="D42" s="85"/>
      <c r="E42" s="1205" t="s">
        <v>26</v>
      </c>
      <c r="F42" s="1205"/>
      <c r="G42" s="1205"/>
      <c r="H42" s="1206"/>
      <c r="I42" s="86">
        <v>134</v>
      </c>
      <c r="J42" s="87">
        <v>147</v>
      </c>
      <c r="K42" s="87">
        <v>542</v>
      </c>
      <c r="L42" s="87">
        <v>66</v>
      </c>
      <c r="M42" s="88">
        <v>31</v>
      </c>
    </row>
    <row r="43" spans="2:13" ht="27.75" customHeight="1">
      <c r="B43" s="1201"/>
      <c r="C43" s="1202"/>
      <c r="D43" s="85"/>
      <c r="E43" s="1205" t="s">
        <v>27</v>
      </c>
      <c r="F43" s="1205"/>
      <c r="G43" s="1205"/>
      <c r="H43" s="1206"/>
      <c r="I43" s="86">
        <v>4675</v>
      </c>
      <c r="J43" s="87">
        <v>4523</v>
      </c>
      <c r="K43" s="87">
        <v>4384</v>
      </c>
      <c r="L43" s="87">
        <v>4280</v>
      </c>
      <c r="M43" s="88">
        <v>4289</v>
      </c>
    </row>
    <row r="44" spans="2:13" ht="27.75" customHeight="1">
      <c r="B44" s="1201"/>
      <c r="C44" s="1202"/>
      <c r="D44" s="85"/>
      <c r="E44" s="1205" t="s">
        <v>28</v>
      </c>
      <c r="F44" s="1205"/>
      <c r="G44" s="1205"/>
      <c r="H44" s="1206"/>
      <c r="I44" s="86">
        <v>288</v>
      </c>
      <c r="J44" s="87">
        <v>256</v>
      </c>
      <c r="K44" s="87">
        <v>229</v>
      </c>
      <c r="L44" s="87">
        <v>201</v>
      </c>
      <c r="M44" s="88">
        <v>169</v>
      </c>
    </row>
    <row r="45" spans="2:13" ht="27.75" customHeight="1">
      <c r="B45" s="1201"/>
      <c r="C45" s="1202"/>
      <c r="D45" s="85"/>
      <c r="E45" s="1205" t="s">
        <v>29</v>
      </c>
      <c r="F45" s="1205"/>
      <c r="G45" s="1205"/>
      <c r="H45" s="1206"/>
      <c r="I45" s="86">
        <v>803</v>
      </c>
      <c r="J45" s="87">
        <v>795</v>
      </c>
      <c r="K45" s="87">
        <v>731</v>
      </c>
      <c r="L45" s="87">
        <v>732</v>
      </c>
      <c r="M45" s="88">
        <v>680</v>
      </c>
    </row>
    <row r="46" spans="2:13" ht="27.75" customHeight="1">
      <c r="B46" s="1201"/>
      <c r="C46" s="1202"/>
      <c r="D46" s="85"/>
      <c r="E46" s="1205" t="s">
        <v>30</v>
      </c>
      <c r="F46" s="1205"/>
      <c r="G46" s="1205"/>
      <c r="H46" s="1206"/>
      <c r="I46" s="86" t="s">
        <v>478</v>
      </c>
      <c r="J46" s="87" t="s">
        <v>478</v>
      </c>
      <c r="K46" s="87" t="s">
        <v>478</v>
      </c>
      <c r="L46" s="87" t="s">
        <v>478</v>
      </c>
      <c r="M46" s="88" t="s">
        <v>478</v>
      </c>
    </row>
    <row r="47" spans="2:13" ht="27.75" customHeight="1">
      <c r="B47" s="1201"/>
      <c r="C47" s="1202"/>
      <c r="D47" s="85"/>
      <c r="E47" s="1205" t="s">
        <v>31</v>
      </c>
      <c r="F47" s="1205"/>
      <c r="G47" s="1205"/>
      <c r="H47" s="1206"/>
      <c r="I47" s="86" t="s">
        <v>478</v>
      </c>
      <c r="J47" s="87" t="s">
        <v>478</v>
      </c>
      <c r="K47" s="87" t="s">
        <v>478</v>
      </c>
      <c r="L47" s="87" t="s">
        <v>478</v>
      </c>
      <c r="M47" s="88" t="s">
        <v>478</v>
      </c>
    </row>
    <row r="48" spans="2:13" ht="27.75" customHeight="1">
      <c r="B48" s="1203"/>
      <c r="C48" s="1204"/>
      <c r="D48" s="85"/>
      <c r="E48" s="1205" t="s">
        <v>32</v>
      </c>
      <c r="F48" s="1205"/>
      <c r="G48" s="1205"/>
      <c r="H48" s="1206"/>
      <c r="I48" s="86" t="s">
        <v>478</v>
      </c>
      <c r="J48" s="87" t="s">
        <v>478</v>
      </c>
      <c r="K48" s="87" t="s">
        <v>478</v>
      </c>
      <c r="L48" s="87" t="s">
        <v>478</v>
      </c>
      <c r="M48" s="88" t="s">
        <v>478</v>
      </c>
    </row>
    <row r="49" spans="2:13" ht="27.75" customHeight="1">
      <c r="B49" s="1199" t="s">
        <v>33</v>
      </c>
      <c r="C49" s="1200"/>
      <c r="D49" s="89"/>
      <c r="E49" s="1205" t="s">
        <v>34</v>
      </c>
      <c r="F49" s="1205"/>
      <c r="G49" s="1205"/>
      <c r="H49" s="1206"/>
      <c r="I49" s="86">
        <v>2500</v>
      </c>
      <c r="J49" s="87">
        <v>2686</v>
      </c>
      <c r="K49" s="87">
        <v>2652</v>
      </c>
      <c r="L49" s="87">
        <v>2602</v>
      </c>
      <c r="M49" s="88">
        <v>2614</v>
      </c>
    </row>
    <row r="50" spans="2:13" ht="27.75" customHeight="1">
      <c r="B50" s="1201"/>
      <c r="C50" s="1202"/>
      <c r="D50" s="85"/>
      <c r="E50" s="1205" t="s">
        <v>35</v>
      </c>
      <c r="F50" s="1205"/>
      <c r="G50" s="1205"/>
      <c r="H50" s="1206"/>
      <c r="I50" s="86">
        <v>535</v>
      </c>
      <c r="J50" s="87">
        <v>494</v>
      </c>
      <c r="K50" s="87">
        <v>514</v>
      </c>
      <c r="L50" s="87">
        <v>376</v>
      </c>
      <c r="M50" s="88">
        <v>186</v>
      </c>
    </row>
    <row r="51" spans="2:13" ht="27.75" customHeight="1">
      <c r="B51" s="1203"/>
      <c r="C51" s="1204"/>
      <c r="D51" s="85"/>
      <c r="E51" s="1205" t="s">
        <v>36</v>
      </c>
      <c r="F51" s="1205"/>
      <c r="G51" s="1205"/>
      <c r="H51" s="1206"/>
      <c r="I51" s="86">
        <v>10530</v>
      </c>
      <c r="J51" s="87">
        <v>10248</v>
      </c>
      <c r="K51" s="87">
        <v>9883</v>
      </c>
      <c r="L51" s="87">
        <v>9516</v>
      </c>
      <c r="M51" s="88">
        <v>9947</v>
      </c>
    </row>
    <row r="52" spans="2:13" ht="27.75" customHeight="1" thickBot="1">
      <c r="B52" s="1207" t="s">
        <v>37</v>
      </c>
      <c r="C52" s="1208"/>
      <c r="D52" s="90"/>
      <c r="E52" s="1209" t="s">
        <v>38</v>
      </c>
      <c r="F52" s="1209"/>
      <c r="G52" s="1209"/>
      <c r="H52" s="1210"/>
      <c r="I52" s="91">
        <v>2816</v>
      </c>
      <c r="J52" s="92">
        <v>2263</v>
      </c>
      <c r="K52" s="92">
        <v>2081</v>
      </c>
      <c r="L52" s="92">
        <v>1443</v>
      </c>
      <c r="M52" s="93">
        <v>1737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548</v>
      </c>
      <c r="C41" s="246"/>
      <c r="D41" s="246"/>
      <c r="E41" s="246"/>
      <c r="F41" s="246"/>
      <c r="G41" s="246"/>
      <c r="H41" s="246"/>
      <c r="I41" s="246"/>
      <c r="J41" s="246"/>
      <c r="K41" s="246"/>
      <c r="L41" s="246"/>
      <c r="M41" s="246"/>
      <c r="N41" s="246"/>
      <c r="O41" s="246"/>
      <c r="P41" s="247"/>
    </row>
    <row r="42" spans="2:17" ht="13.5">
      <c r="B42" s="248"/>
      <c r="C42" s="244"/>
      <c r="D42" s="244"/>
      <c r="E42" s="244"/>
      <c r="F42" s="244"/>
      <c r="G42" s="353" t="s">
        <v>543</v>
      </c>
      <c r="I42" s="352"/>
      <c r="J42" s="352"/>
      <c r="K42" s="352"/>
      <c r="L42" s="244"/>
      <c r="M42" s="244"/>
      <c r="N42" s="244"/>
      <c r="O42" s="244"/>
    </row>
    <row r="43" spans="2:17" ht="13.5">
      <c r="B43" s="248"/>
      <c r="C43" s="244"/>
      <c r="D43" s="244"/>
      <c r="E43" s="244"/>
      <c r="F43" s="244"/>
      <c r="G43" s="1227" t="s">
        <v>550</v>
      </c>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547</v>
      </c>
    </row>
    <row r="50" spans="1:17" ht="13.5">
      <c r="B50" s="248"/>
      <c r="C50" s="244"/>
      <c r="D50" s="244"/>
      <c r="E50" s="244"/>
      <c r="F50" s="244"/>
      <c r="G50" s="1236"/>
      <c r="H50" s="1237"/>
      <c r="I50" s="1237"/>
      <c r="J50" s="1238"/>
      <c r="K50" s="345" t="s">
        <v>517</v>
      </c>
      <c r="L50" s="345" t="s">
        <v>518</v>
      </c>
      <c r="M50" s="345" t="s">
        <v>519</v>
      </c>
      <c r="N50" s="345" t="s">
        <v>520</v>
      </c>
      <c r="O50" s="345" t="s">
        <v>521</v>
      </c>
    </row>
    <row r="51" spans="1:17" ht="13.5">
      <c r="B51" s="248"/>
      <c r="C51" s="244"/>
      <c r="D51" s="244"/>
      <c r="E51" s="244"/>
      <c r="F51" s="244"/>
      <c r="G51" s="1239" t="s">
        <v>541</v>
      </c>
      <c r="H51" s="1240"/>
      <c r="I51" s="1245" t="s">
        <v>539</v>
      </c>
      <c r="J51" s="1245"/>
      <c r="K51" s="1249"/>
      <c r="L51" s="1249"/>
      <c r="M51" s="1249"/>
      <c r="N51" s="1249"/>
      <c r="O51" s="1215">
        <v>55.1</v>
      </c>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546</v>
      </c>
      <c r="J53" s="1225"/>
      <c r="K53" s="1250"/>
      <c r="L53" s="1250"/>
      <c r="M53" s="1250"/>
      <c r="N53" s="1250"/>
      <c r="O53" s="1247">
        <v>42.6</v>
      </c>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540</v>
      </c>
      <c r="H55" s="1220"/>
      <c r="I55" s="1225" t="s">
        <v>539</v>
      </c>
      <c r="J55" s="1225"/>
      <c r="K55" s="1249"/>
      <c r="L55" s="1249"/>
      <c r="M55" s="1249"/>
      <c r="N55" s="1249"/>
      <c r="O55" s="1215">
        <v>0</v>
      </c>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545</v>
      </c>
      <c r="J57" s="1217"/>
      <c r="K57" s="1250"/>
      <c r="L57" s="1250"/>
      <c r="M57" s="1250"/>
      <c r="N57" s="1250"/>
      <c r="O57" s="1247">
        <v>57.6</v>
      </c>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544</v>
      </c>
      <c r="C63" s="244"/>
      <c r="D63" s="244"/>
      <c r="E63" s="244"/>
      <c r="F63" s="244"/>
      <c r="G63" s="244"/>
      <c r="H63" s="244"/>
      <c r="I63" s="244"/>
      <c r="J63" s="244"/>
      <c r="K63" s="244"/>
      <c r="L63" s="244"/>
      <c r="M63" s="244"/>
      <c r="N63" s="244"/>
      <c r="O63" s="244"/>
    </row>
    <row r="64" spans="1:17" ht="13.5">
      <c r="B64" s="248"/>
      <c r="C64" s="244"/>
      <c r="D64" s="244"/>
      <c r="E64" s="244"/>
      <c r="F64" s="244"/>
      <c r="G64" s="353" t="s">
        <v>543</v>
      </c>
      <c r="I64" s="352"/>
      <c r="J64" s="352"/>
      <c r="K64" s="352"/>
      <c r="L64" s="244"/>
      <c r="M64" s="244"/>
      <c r="N64" s="244"/>
      <c r="O64" s="244"/>
    </row>
    <row r="65" spans="2:30" ht="13.5">
      <c r="B65" s="248"/>
      <c r="C65" s="244"/>
      <c r="D65" s="244"/>
      <c r="E65" s="244"/>
      <c r="F65" s="244"/>
      <c r="G65" s="1227" t="s">
        <v>551</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542</v>
      </c>
      <c r="I71" s="349"/>
      <c r="J71" s="348"/>
      <c r="K71" s="348"/>
      <c r="L71" s="347"/>
      <c r="M71" s="348"/>
      <c r="N71" s="347"/>
      <c r="O71" s="346"/>
    </row>
    <row r="72" spans="2:30" ht="13.5">
      <c r="B72" s="248"/>
      <c r="C72" s="244"/>
      <c r="D72" s="244"/>
      <c r="E72" s="244"/>
      <c r="F72" s="244"/>
      <c r="G72" s="1236"/>
      <c r="H72" s="1237"/>
      <c r="I72" s="1237"/>
      <c r="J72" s="1238"/>
      <c r="K72" s="345" t="s">
        <v>517</v>
      </c>
      <c r="L72" s="345" t="s">
        <v>518</v>
      </c>
      <c r="M72" s="345" t="s">
        <v>519</v>
      </c>
      <c r="N72" s="345" t="s">
        <v>520</v>
      </c>
      <c r="O72" s="345" t="s">
        <v>521</v>
      </c>
    </row>
    <row r="73" spans="2:30" ht="13.5">
      <c r="B73" s="248"/>
      <c r="C73" s="244"/>
      <c r="D73" s="244"/>
      <c r="E73" s="244"/>
      <c r="F73" s="244"/>
      <c r="G73" s="1239" t="s">
        <v>541</v>
      </c>
      <c r="H73" s="1240"/>
      <c r="I73" s="1245" t="s">
        <v>539</v>
      </c>
      <c r="J73" s="1245"/>
      <c r="K73" s="1226">
        <v>90.4</v>
      </c>
      <c r="L73" s="1226">
        <v>70.599999999999994</v>
      </c>
      <c r="M73" s="1215">
        <v>65</v>
      </c>
      <c r="N73" s="1215">
        <v>46.1</v>
      </c>
      <c r="O73" s="1215">
        <v>55.1</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538</v>
      </c>
      <c r="J75" s="1225"/>
      <c r="K75" s="1247">
        <v>17.100000000000001</v>
      </c>
      <c r="L75" s="1247">
        <v>17</v>
      </c>
      <c r="M75" s="1247">
        <v>15.6</v>
      </c>
      <c r="N75" s="1247">
        <v>13.7</v>
      </c>
      <c r="O75" s="1247">
        <v>11</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540</v>
      </c>
      <c r="H77" s="1220"/>
      <c r="I77" s="1225" t="s">
        <v>539</v>
      </c>
      <c r="J77" s="1225"/>
      <c r="K77" s="1226">
        <v>20.3</v>
      </c>
      <c r="L77" s="1226">
        <v>5.7</v>
      </c>
      <c r="M77" s="1215">
        <v>0</v>
      </c>
      <c r="N77" s="1215">
        <v>0</v>
      </c>
      <c r="O77" s="1215">
        <v>0</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538</v>
      </c>
      <c r="J79" s="1217"/>
      <c r="K79" s="1218">
        <v>12.2</v>
      </c>
      <c r="L79" s="1218">
        <v>10.8</v>
      </c>
      <c r="M79" s="1218">
        <v>9.8000000000000007</v>
      </c>
      <c r="N79" s="1218">
        <v>9.1</v>
      </c>
      <c r="O79" s="1218">
        <v>8.6</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265175</v>
      </c>
      <c r="E3" s="116"/>
      <c r="F3" s="117">
        <v>146140</v>
      </c>
      <c r="G3" s="118"/>
      <c r="H3" s="119"/>
    </row>
    <row r="4" spans="1:8">
      <c r="A4" s="120"/>
      <c r="B4" s="121"/>
      <c r="C4" s="122"/>
      <c r="D4" s="123">
        <v>104246</v>
      </c>
      <c r="E4" s="124"/>
      <c r="F4" s="125">
        <v>75451</v>
      </c>
      <c r="G4" s="126"/>
      <c r="H4" s="127"/>
    </row>
    <row r="5" spans="1:8">
      <c r="A5" s="108" t="s">
        <v>511</v>
      </c>
      <c r="B5" s="113"/>
      <c r="C5" s="114"/>
      <c r="D5" s="115">
        <v>193302</v>
      </c>
      <c r="E5" s="116"/>
      <c r="F5" s="117">
        <v>146641</v>
      </c>
      <c r="G5" s="118"/>
      <c r="H5" s="119"/>
    </row>
    <row r="6" spans="1:8">
      <c r="A6" s="120"/>
      <c r="B6" s="121"/>
      <c r="C6" s="122"/>
      <c r="D6" s="123">
        <v>46112</v>
      </c>
      <c r="E6" s="124"/>
      <c r="F6" s="125">
        <v>68142</v>
      </c>
      <c r="G6" s="126"/>
      <c r="H6" s="127"/>
    </row>
    <row r="7" spans="1:8">
      <c r="A7" s="108" t="s">
        <v>512</v>
      </c>
      <c r="B7" s="113"/>
      <c r="C7" s="114"/>
      <c r="D7" s="115">
        <v>194354</v>
      </c>
      <c r="E7" s="116"/>
      <c r="F7" s="117">
        <v>174587</v>
      </c>
      <c r="G7" s="118"/>
      <c r="H7" s="119"/>
    </row>
    <row r="8" spans="1:8">
      <c r="A8" s="120"/>
      <c r="B8" s="121"/>
      <c r="C8" s="122"/>
      <c r="D8" s="123">
        <v>47307</v>
      </c>
      <c r="E8" s="124"/>
      <c r="F8" s="125">
        <v>79695</v>
      </c>
      <c r="G8" s="126"/>
      <c r="H8" s="127"/>
    </row>
    <row r="9" spans="1:8">
      <c r="A9" s="108" t="s">
        <v>513</v>
      </c>
      <c r="B9" s="113"/>
      <c r="C9" s="114"/>
      <c r="D9" s="115">
        <v>285079</v>
      </c>
      <c r="E9" s="116"/>
      <c r="F9" s="117">
        <v>175675</v>
      </c>
      <c r="G9" s="118"/>
      <c r="H9" s="119"/>
    </row>
    <row r="10" spans="1:8">
      <c r="A10" s="120"/>
      <c r="B10" s="121"/>
      <c r="C10" s="122"/>
      <c r="D10" s="123">
        <v>101151</v>
      </c>
      <c r="E10" s="124"/>
      <c r="F10" s="125">
        <v>87698</v>
      </c>
      <c r="G10" s="126"/>
      <c r="H10" s="127"/>
    </row>
    <row r="11" spans="1:8">
      <c r="A11" s="108" t="s">
        <v>514</v>
      </c>
      <c r="B11" s="113"/>
      <c r="C11" s="114"/>
      <c r="D11" s="115">
        <v>507778</v>
      </c>
      <c r="E11" s="116"/>
      <c r="F11" s="117">
        <v>162193</v>
      </c>
      <c r="G11" s="118"/>
      <c r="H11" s="119"/>
    </row>
    <row r="12" spans="1:8">
      <c r="A12" s="120"/>
      <c r="B12" s="121"/>
      <c r="C12" s="128"/>
      <c r="D12" s="123">
        <v>149832</v>
      </c>
      <c r="E12" s="124"/>
      <c r="F12" s="125">
        <v>79985</v>
      </c>
      <c r="G12" s="126"/>
      <c r="H12" s="127"/>
    </row>
    <row r="13" spans="1:8">
      <c r="A13" s="108"/>
      <c r="B13" s="113"/>
      <c r="C13" s="129"/>
      <c r="D13" s="130">
        <v>289138</v>
      </c>
      <c r="E13" s="131"/>
      <c r="F13" s="132">
        <v>161047</v>
      </c>
      <c r="G13" s="133"/>
      <c r="H13" s="119"/>
    </row>
    <row r="14" spans="1:8">
      <c r="A14" s="120"/>
      <c r="B14" s="121"/>
      <c r="C14" s="122"/>
      <c r="D14" s="123">
        <v>89730</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0.71</v>
      </c>
      <c r="C19" s="134">
        <f>ROUND(VALUE(SUBSTITUTE(実質収支比率等に係る経年分析!G$48,"▲","-")),2)</f>
        <v>1.99</v>
      </c>
      <c r="D19" s="134">
        <f>ROUND(VALUE(SUBSTITUTE(実質収支比率等に係る経年分析!H$48,"▲","-")),2)</f>
        <v>2.75</v>
      </c>
      <c r="E19" s="134">
        <f>ROUND(VALUE(SUBSTITUTE(実質収支比率等に係る経年分析!I$48,"▲","-")),2)</f>
        <v>1.2</v>
      </c>
      <c r="F19" s="134">
        <f>ROUND(VALUE(SUBSTITUTE(実質収支比率等に係る経年分析!J$48,"▲","-")),2)</f>
        <v>2.77</v>
      </c>
    </row>
    <row r="20" spans="1:11">
      <c r="A20" s="134" t="s">
        <v>43</v>
      </c>
      <c r="B20" s="134">
        <f>ROUND(VALUE(SUBSTITUTE(実質収支比率等に係る経年分析!F$47,"▲","-")),2)</f>
        <v>14.16</v>
      </c>
      <c r="C20" s="134">
        <f>ROUND(VALUE(SUBSTITUTE(実質収支比率等に係る経年分析!G$47,"▲","-")),2)</f>
        <v>14.1</v>
      </c>
      <c r="D20" s="134">
        <f>ROUND(VALUE(SUBSTITUTE(実質収支比率等に係る経年分析!H$47,"▲","-")),2)</f>
        <v>14.03</v>
      </c>
      <c r="E20" s="134">
        <f>ROUND(VALUE(SUBSTITUTE(実質収支比率等に係る経年分析!I$47,"▲","-")),2)</f>
        <v>14.25</v>
      </c>
      <c r="F20" s="134">
        <f>ROUND(VALUE(SUBSTITUTE(実質収支比率等に係る経年分析!J$47,"▲","-")),2)</f>
        <v>14.29</v>
      </c>
    </row>
    <row r="21" spans="1:11">
      <c r="A21" s="134" t="s">
        <v>44</v>
      </c>
      <c r="B21" s="134">
        <f>IF(ISNUMBER(VALUE(SUBSTITUTE(実質収支比率等に係る経年分析!F$49,"▲","-"))),ROUND(VALUE(SUBSTITUTE(実質収支比率等に係る経年分析!F$49,"▲","-")),2),NA())</f>
        <v>7.06</v>
      </c>
      <c r="C21" s="134">
        <f>IF(ISNUMBER(VALUE(SUBSTITUTE(実質収支比率等に係る経年分析!G$49,"▲","-"))),ROUND(VALUE(SUBSTITUTE(実質収支比率等に係る経年分析!G$49,"▲","-")),2),NA())</f>
        <v>8.94</v>
      </c>
      <c r="D21" s="134">
        <f>IF(ISNUMBER(VALUE(SUBSTITUTE(実質収支比率等に係る経年分析!H$49,"▲","-"))),ROUND(VALUE(SUBSTITUTE(実質収支比率等に係る経年分析!H$49,"▲","-")),2),NA())</f>
        <v>8.75</v>
      </c>
      <c r="E21" s="134">
        <f>IF(ISNUMBER(VALUE(SUBSTITUTE(実質収支比率等に係る経年分析!I$49,"▲","-"))),ROUND(VALUE(SUBSTITUTE(実質収支比率等に係る経年分析!I$49,"▲","-")),2),NA())</f>
        <v>6.51</v>
      </c>
      <c r="F21" s="134">
        <f>IF(ISNUMBER(VALUE(SUBSTITUTE(実質収支比率等に係る経年分析!J$49,"▲","-"))),ROUND(VALUE(SUBSTITUTE(実質収支比率等に係る経年分析!J$49,"▲","-")),2),NA())</f>
        <v>9.48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0.17</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簡易水道事業会計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2.77</v>
      </c>
    </row>
    <row r="36" spans="1:16">
      <c r="A36" s="135" t="str">
        <f>IF(連結実質赤字比率に係る赤字・黒字の構成分析!C$34="",NA(),連結実質赤字比率に係る赤字・黒字の構成分析!C$34)</f>
        <v>飯南病院事業会計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1291</v>
      </c>
      <c r="E42" s="136"/>
      <c r="F42" s="136"/>
      <c r="G42" s="136">
        <f>'実質公債費比率（分子）の構造'!L$52</f>
        <v>1228</v>
      </c>
      <c r="H42" s="136"/>
      <c r="I42" s="136"/>
      <c r="J42" s="136">
        <f>'実質公債費比率（分子）の構造'!M$52</f>
        <v>1256</v>
      </c>
      <c r="K42" s="136"/>
      <c r="L42" s="136"/>
      <c r="M42" s="136">
        <f>'実質公債費比率（分子）の構造'!N$52</f>
        <v>1269</v>
      </c>
      <c r="N42" s="136"/>
      <c r="O42" s="136"/>
      <c r="P42" s="136">
        <f>'実質公債費比率（分子）の構造'!O$52</f>
        <v>1245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29</v>
      </c>
      <c r="C44" s="136"/>
      <c r="D44" s="136"/>
      <c r="E44" s="136">
        <f>'実質公債費比率（分子）の構造'!L$50</f>
        <v>29</v>
      </c>
      <c r="F44" s="136"/>
      <c r="G44" s="136"/>
      <c r="H44" s="136">
        <f>'実質公債費比率（分子）の構造'!M$50</f>
        <v>26</v>
      </c>
      <c r="I44" s="136"/>
      <c r="J44" s="136"/>
      <c r="K44" s="136">
        <f>'実質公債費比率（分子）の構造'!N$50</f>
        <v>24</v>
      </c>
      <c r="L44" s="136"/>
      <c r="M44" s="136"/>
      <c r="N44" s="136">
        <f>'実質公債費比率（分子）の構造'!O$50</f>
        <v>25</v>
      </c>
      <c r="O44" s="136"/>
      <c r="P44" s="136"/>
    </row>
    <row r="45" spans="1:16">
      <c r="A45" s="136" t="s">
        <v>53</v>
      </c>
      <c r="B45" s="136">
        <f>'実質公債費比率（分子）の構造'!K$49</f>
        <v>39</v>
      </c>
      <c r="C45" s="136"/>
      <c r="D45" s="136"/>
      <c r="E45" s="136">
        <f>'実質公債費比率（分子）の構造'!L$49</f>
        <v>44</v>
      </c>
      <c r="F45" s="136"/>
      <c r="G45" s="136"/>
      <c r="H45" s="136">
        <f>'実質公債費比率（分子）の構造'!M$49</f>
        <v>45</v>
      </c>
      <c r="I45" s="136"/>
      <c r="J45" s="136"/>
      <c r="K45" s="136">
        <f>'実質公債費比率（分子）の構造'!N$49</f>
        <v>43</v>
      </c>
      <c r="L45" s="136"/>
      <c r="M45" s="136"/>
      <c r="N45" s="136">
        <f>'実質公債費比率（分子）の構造'!O$49</f>
        <v>48</v>
      </c>
      <c r="O45" s="136"/>
      <c r="P45" s="136"/>
    </row>
    <row r="46" spans="1:16">
      <c r="A46" s="136" t="s">
        <v>54</v>
      </c>
      <c r="B46" s="136">
        <f>'実質公債費比率（分子）の構造'!K$48</f>
        <v>350</v>
      </c>
      <c r="C46" s="136"/>
      <c r="D46" s="136"/>
      <c r="E46" s="136">
        <f>'実質公債費比率（分子）の構造'!L$48</f>
        <v>365</v>
      </c>
      <c r="F46" s="136"/>
      <c r="G46" s="136"/>
      <c r="H46" s="136">
        <f>'実質公債費比率（分子）の構造'!M$48</f>
        <v>361</v>
      </c>
      <c r="I46" s="136"/>
      <c r="J46" s="136"/>
      <c r="K46" s="136">
        <f>'実質公債費比率（分子）の構造'!N$48</f>
        <v>336</v>
      </c>
      <c r="L46" s="136"/>
      <c r="M46" s="136"/>
      <c r="N46" s="136">
        <f>'実質公債費比率（分子）の構造'!O$48</f>
        <v>321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1454</v>
      </c>
      <c r="C49" s="136"/>
      <c r="D49" s="136"/>
      <c r="E49" s="136">
        <f>'実質公債費比率（分子）の構造'!L$45</f>
        <v>1298</v>
      </c>
      <c r="F49" s="136"/>
      <c r="G49" s="136"/>
      <c r="H49" s="136">
        <f>'実質公債費比率（分子）の構造'!M$45</f>
        <v>1219</v>
      </c>
      <c r="I49" s="136"/>
      <c r="J49" s="136"/>
      <c r="K49" s="136">
        <f>'実質公債費比率（分子）の構造'!N$45</f>
        <v>1273</v>
      </c>
      <c r="L49" s="136"/>
      <c r="M49" s="136"/>
      <c r="N49" s="136">
        <f>'実質公債費比率（分子）の構造'!O$45</f>
        <v>1098</v>
      </c>
      <c r="O49" s="136"/>
      <c r="P49" s="136"/>
    </row>
    <row r="50" spans="1:16">
      <c r="A50" s="136" t="s">
        <v>58</v>
      </c>
      <c r="B50" s="136" t="e">
        <f>NA()</f>
        <v>#N/A</v>
      </c>
      <c r="C50" s="136">
        <f>IF(ISNUMBER('実質公債費比率（分子）の構造'!K$53),'実質公債費比率（分子）の構造'!K$53,NA())</f>
        <v>581</v>
      </c>
      <c r="D50" s="136" t="e">
        <f>NA()</f>
        <v>#N/A</v>
      </c>
      <c r="E50" s="136" t="e">
        <f>NA()</f>
        <v>#N/A</v>
      </c>
      <c r="F50" s="136">
        <f>IF(ISNUMBER('実質公債費比率（分子）の構造'!L$53),'実質公債費比率（分子）の構造'!L$53,NA())</f>
        <v>508</v>
      </c>
      <c r="G50" s="136" t="e">
        <f>NA()</f>
        <v>#N/A</v>
      </c>
      <c r="H50" s="136" t="e">
        <f>NA()</f>
        <v>#N/A</v>
      </c>
      <c r="I50" s="136">
        <f>IF(ISNUMBER('実質公債費比率（分子）の構造'!M$53),'実質公債費比率（分子）の構造'!M$53,NA())</f>
        <v>395</v>
      </c>
      <c r="J50" s="136" t="e">
        <f>NA()</f>
        <v>#N/A</v>
      </c>
      <c r="K50" s="136" t="e">
        <f>NA()</f>
        <v>#N/A</v>
      </c>
      <c r="L50" s="136">
        <f>IF(ISNUMBER('実質公債費比率（分子）の構造'!N$53),'実質公債費比率（分子）の構造'!N$53,NA())</f>
        <v>407</v>
      </c>
      <c r="M50" s="136" t="e">
        <f>NA()</f>
        <v>#N/A</v>
      </c>
      <c r="N50" s="136" t="e">
        <f>NA()</f>
        <v>#N/A</v>
      </c>
      <c r="O50" s="136">
        <f>IF(ISNUMBER('実質公債費比率（分子）の構造'!O$53),'実質公債費比率（分子）の構造'!O$53,NA())</f>
        <v>247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10530</v>
      </c>
      <c r="E56" s="135"/>
      <c r="F56" s="135"/>
      <c r="G56" s="135">
        <f>'将来負担比率（分子）の構造'!J$51</f>
        <v>10248</v>
      </c>
      <c r="H56" s="135"/>
      <c r="I56" s="135"/>
      <c r="J56" s="135">
        <f>'将来負担比率（分子）の構造'!K$51</f>
        <v>9883</v>
      </c>
      <c r="K56" s="135"/>
      <c r="L56" s="135"/>
      <c r="M56" s="135">
        <f>'将来負担比率（分子）の構造'!L$51</f>
        <v>9516</v>
      </c>
      <c r="N56" s="135"/>
      <c r="O56" s="135"/>
      <c r="P56" s="135">
        <f>'将来負担比率（分子）の構造'!M$51</f>
        <v>9947</v>
      </c>
    </row>
    <row r="57" spans="1:16">
      <c r="A57" s="135" t="s">
        <v>35</v>
      </c>
      <c r="B57" s="135"/>
      <c r="C57" s="135"/>
      <c r="D57" s="135">
        <f>'将来負担比率（分子）の構造'!I$50</f>
        <v>535</v>
      </c>
      <c r="E57" s="135"/>
      <c r="F57" s="135"/>
      <c r="G57" s="135">
        <f>'将来負担比率（分子）の構造'!J$50</f>
        <v>494</v>
      </c>
      <c r="H57" s="135"/>
      <c r="I57" s="135"/>
      <c r="J57" s="135">
        <f>'将来負担比率（分子）の構造'!K$50</f>
        <v>514</v>
      </c>
      <c r="K57" s="135"/>
      <c r="L57" s="135"/>
      <c r="M57" s="135">
        <f>'将来負担比率（分子）の構造'!L$50</f>
        <v>376</v>
      </c>
      <c r="N57" s="135"/>
      <c r="O57" s="135"/>
      <c r="P57" s="135">
        <f>'将来負担比率（分子）の構造'!M$50</f>
        <v>186</v>
      </c>
    </row>
    <row r="58" spans="1:16">
      <c r="A58" s="135" t="s">
        <v>34</v>
      </c>
      <c r="B58" s="135"/>
      <c r="C58" s="135"/>
      <c r="D58" s="135">
        <f>'将来負担比率（分子）の構造'!I$49</f>
        <v>2500</v>
      </c>
      <c r="E58" s="135"/>
      <c r="F58" s="135"/>
      <c r="G58" s="135">
        <f>'将来負担比率（分子）の構造'!J$49</f>
        <v>2686</v>
      </c>
      <c r="H58" s="135"/>
      <c r="I58" s="135"/>
      <c r="J58" s="135">
        <f>'将来負担比率（分子）の構造'!K$49</f>
        <v>2652</v>
      </c>
      <c r="K58" s="135"/>
      <c r="L58" s="135"/>
      <c r="M58" s="135">
        <f>'将来負担比率（分子）の構造'!L$49</f>
        <v>2602</v>
      </c>
      <c r="N58" s="135"/>
      <c r="O58" s="135"/>
      <c r="P58" s="135">
        <f>'将来負担比率（分子）の構造'!M$49</f>
        <v>2614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803</v>
      </c>
      <c r="C62" s="135"/>
      <c r="D62" s="135"/>
      <c r="E62" s="135">
        <f>'将来負担比率（分子）の構造'!J$45</f>
        <v>795</v>
      </c>
      <c r="F62" s="135"/>
      <c r="G62" s="135"/>
      <c r="H62" s="135">
        <f>'将来負担比率（分子）の構造'!K$45</f>
        <v>731</v>
      </c>
      <c r="I62" s="135"/>
      <c r="J62" s="135"/>
      <c r="K62" s="135">
        <f>'将来負担比率（分子）の構造'!L$45</f>
        <v>732</v>
      </c>
      <c r="L62" s="135"/>
      <c r="M62" s="135"/>
      <c r="N62" s="135">
        <f>'将来負担比率（分子）の構造'!M$45</f>
        <v>680</v>
      </c>
      <c r="O62" s="135"/>
      <c r="P62" s="135"/>
    </row>
    <row r="63" spans="1:16">
      <c r="A63" s="135" t="s">
        <v>28</v>
      </c>
      <c r="B63" s="135">
        <f>'将来負担比率（分子）の構造'!I$44</f>
        <v>288</v>
      </c>
      <c r="C63" s="135"/>
      <c r="D63" s="135"/>
      <c r="E63" s="135">
        <f>'将来負担比率（分子）の構造'!J$44</f>
        <v>256</v>
      </c>
      <c r="F63" s="135"/>
      <c r="G63" s="135"/>
      <c r="H63" s="135">
        <f>'将来負担比率（分子）の構造'!K$44</f>
        <v>229</v>
      </c>
      <c r="I63" s="135"/>
      <c r="J63" s="135"/>
      <c r="K63" s="135">
        <f>'将来負担比率（分子）の構造'!L$44</f>
        <v>201</v>
      </c>
      <c r="L63" s="135"/>
      <c r="M63" s="135"/>
      <c r="N63" s="135">
        <f>'将来負担比率（分子）の構造'!M$44</f>
        <v>169</v>
      </c>
      <c r="O63" s="135"/>
      <c r="P63" s="135"/>
    </row>
    <row r="64" spans="1:16">
      <c r="A64" s="135" t="s">
        <v>27</v>
      </c>
      <c r="B64" s="135">
        <f>'将来負担比率（分子）の構造'!I$43</f>
        <v>4675</v>
      </c>
      <c r="C64" s="135"/>
      <c r="D64" s="135"/>
      <c r="E64" s="135">
        <f>'将来負担比率（分子）の構造'!J$43</f>
        <v>4523</v>
      </c>
      <c r="F64" s="135"/>
      <c r="G64" s="135"/>
      <c r="H64" s="135">
        <f>'将来負担比率（分子）の構造'!K$43</f>
        <v>4384</v>
      </c>
      <c r="I64" s="135"/>
      <c r="J64" s="135"/>
      <c r="K64" s="135">
        <f>'将来負担比率（分子）の構造'!L$43</f>
        <v>4280</v>
      </c>
      <c r="L64" s="135"/>
      <c r="M64" s="135"/>
      <c r="N64" s="135">
        <f>'将来負担比率（分子）の構造'!M$43</f>
        <v>4289</v>
      </c>
      <c r="O64" s="135"/>
      <c r="P64" s="135"/>
    </row>
    <row r="65" spans="1:16">
      <c r="A65" s="135" t="s">
        <v>26</v>
      </c>
      <c r="B65" s="135">
        <f>'将来負担比率（分子）の構造'!I$42</f>
        <v>134</v>
      </c>
      <c r="C65" s="135"/>
      <c r="D65" s="135"/>
      <c r="E65" s="135">
        <f>'将来負担比率（分子）の構造'!J$42</f>
        <v>147</v>
      </c>
      <c r="F65" s="135"/>
      <c r="G65" s="135"/>
      <c r="H65" s="135">
        <f>'将来負担比率（分子）の構造'!K$42</f>
        <v>542</v>
      </c>
      <c r="I65" s="135"/>
      <c r="J65" s="135"/>
      <c r="K65" s="135">
        <f>'将来負担比率（分子）の構造'!L$42</f>
        <v>66</v>
      </c>
      <c r="L65" s="135"/>
      <c r="M65" s="135"/>
      <c r="N65" s="135">
        <f>'将来負担比率（分子）の構造'!M$42</f>
        <v>31</v>
      </c>
      <c r="O65" s="135"/>
      <c r="P65" s="135"/>
    </row>
    <row r="66" spans="1:16">
      <c r="A66" s="135" t="s">
        <v>25</v>
      </c>
      <c r="B66" s="135">
        <f>'将来負担比率（分子）の構造'!I$41</f>
        <v>10481</v>
      </c>
      <c r="C66" s="135"/>
      <c r="D66" s="135"/>
      <c r="E66" s="135">
        <f>'将来負担比率（分子）の構造'!J$41</f>
        <v>9970</v>
      </c>
      <c r="F66" s="135"/>
      <c r="G66" s="135"/>
      <c r="H66" s="135">
        <f>'将来負担比率（分子）の構造'!K$41</f>
        <v>9243</v>
      </c>
      <c r="I66" s="135"/>
      <c r="J66" s="135"/>
      <c r="K66" s="135">
        <f>'将来負担比率（分子）の構造'!L$41</f>
        <v>8657</v>
      </c>
      <c r="L66" s="135"/>
      <c r="M66" s="135"/>
      <c r="N66" s="135">
        <f>'将来負担比率（分子）の構造'!M$41</f>
        <v>9316</v>
      </c>
      <c r="O66" s="135"/>
      <c r="P66" s="135"/>
    </row>
    <row r="67" spans="1:16">
      <c r="A67" s="135" t="s">
        <v>62</v>
      </c>
      <c r="B67" s="135" t="e">
        <f>NA()</f>
        <v>#N/A</v>
      </c>
      <c r="C67" s="135">
        <f>IF(ISNUMBER('将来負担比率（分子）の構造'!I$52), IF('将来負担比率（分子）の構造'!I$52 &lt; 0, 0, '将来負担比率（分子）の構造'!I$52), NA())</f>
        <v>2816</v>
      </c>
      <c r="D67" s="135" t="e">
        <f>NA()</f>
        <v>#N/A</v>
      </c>
      <c r="E67" s="135" t="e">
        <f>NA()</f>
        <v>#N/A</v>
      </c>
      <c r="F67" s="135">
        <f>IF(ISNUMBER('将来負担比率（分子）の構造'!J$52), IF('将来負担比率（分子）の構造'!J$52 &lt; 0, 0, '将来負担比率（分子）の構造'!J$52), NA())</f>
        <v>2263</v>
      </c>
      <c r="G67" s="135" t="e">
        <f>NA()</f>
        <v>#N/A</v>
      </c>
      <c r="H67" s="135" t="e">
        <f>NA()</f>
        <v>#N/A</v>
      </c>
      <c r="I67" s="135">
        <f>IF(ISNUMBER('将来負担比率（分子）の構造'!K$52), IF('将来負担比率（分子）の構造'!K$52 &lt; 0, 0, '将来負担比率（分子）の構造'!K$52), NA())</f>
        <v>2081</v>
      </c>
      <c r="J67" s="135" t="e">
        <f>NA()</f>
        <v>#N/A</v>
      </c>
      <c r="K67" s="135" t="e">
        <f>NA()</f>
        <v>#N/A</v>
      </c>
      <c r="L67" s="135">
        <f>IF(ISNUMBER('将来負担比率（分子）の構造'!L$52), IF('将来負担比率（分子）の構造'!L$52 &lt; 0, 0, '将来負担比率（分子）の構造'!L$52), NA())</f>
        <v>1443</v>
      </c>
      <c r="M67" s="135" t="e">
        <f>NA()</f>
        <v>#N/A</v>
      </c>
      <c r="N67" s="135" t="e">
        <f>NA()</f>
        <v>#N/A</v>
      </c>
      <c r="O67" s="135">
        <f>IF(ISNUMBER('将来負担比率（分子）の構造'!M$52), IF('将来負担比率（分子）の構造'!M$52 &lt; 0, 0, '将来負担比率（分子）の構造'!M$52), NA())</f>
        <v>1737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04" t="s">
        <v>192</v>
      </c>
      <c r="DI1" s="505"/>
      <c r="DJ1" s="505"/>
      <c r="DK1" s="505"/>
      <c r="DL1" s="505"/>
      <c r="DM1" s="505"/>
      <c r="DN1" s="506"/>
      <c r="DP1" s="504" t="s">
        <v>193</v>
      </c>
      <c r="DQ1" s="505"/>
      <c r="DR1" s="505"/>
      <c r="DS1" s="505"/>
      <c r="DT1" s="505"/>
      <c r="DU1" s="505"/>
      <c r="DV1" s="505"/>
      <c r="DW1" s="505"/>
      <c r="DX1" s="505"/>
      <c r="DY1" s="505"/>
      <c r="DZ1" s="505"/>
      <c r="EA1" s="505"/>
      <c r="EB1" s="505"/>
      <c r="EC1" s="506"/>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451" t="s">
        <v>195</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1" t="s">
        <v>196</v>
      </c>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3"/>
      <c r="CD3" s="496" t="s">
        <v>197</v>
      </c>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8"/>
    </row>
    <row r="4" spans="2:143" ht="11.25" customHeight="1">
      <c r="B4" s="451" t="s">
        <v>1</v>
      </c>
      <c r="C4" s="452"/>
      <c r="D4" s="452"/>
      <c r="E4" s="452"/>
      <c r="F4" s="452"/>
      <c r="G4" s="452"/>
      <c r="H4" s="452"/>
      <c r="I4" s="452"/>
      <c r="J4" s="452"/>
      <c r="K4" s="452"/>
      <c r="L4" s="452"/>
      <c r="M4" s="452"/>
      <c r="N4" s="452"/>
      <c r="O4" s="452"/>
      <c r="P4" s="452"/>
      <c r="Q4" s="453"/>
      <c r="R4" s="451" t="s">
        <v>198</v>
      </c>
      <c r="S4" s="452"/>
      <c r="T4" s="452"/>
      <c r="U4" s="452"/>
      <c r="V4" s="452"/>
      <c r="W4" s="452"/>
      <c r="X4" s="452"/>
      <c r="Y4" s="453"/>
      <c r="Z4" s="451" t="s">
        <v>199</v>
      </c>
      <c r="AA4" s="452"/>
      <c r="AB4" s="452"/>
      <c r="AC4" s="453"/>
      <c r="AD4" s="451" t="s">
        <v>200</v>
      </c>
      <c r="AE4" s="452"/>
      <c r="AF4" s="452"/>
      <c r="AG4" s="452"/>
      <c r="AH4" s="452"/>
      <c r="AI4" s="452"/>
      <c r="AJ4" s="452"/>
      <c r="AK4" s="453"/>
      <c r="AL4" s="451" t="s">
        <v>199</v>
      </c>
      <c r="AM4" s="452"/>
      <c r="AN4" s="452"/>
      <c r="AO4" s="453"/>
      <c r="AP4" s="507" t="s">
        <v>201</v>
      </c>
      <c r="AQ4" s="507"/>
      <c r="AR4" s="507"/>
      <c r="AS4" s="507"/>
      <c r="AT4" s="507"/>
      <c r="AU4" s="507"/>
      <c r="AV4" s="507"/>
      <c r="AW4" s="507"/>
      <c r="AX4" s="507"/>
      <c r="AY4" s="507"/>
      <c r="AZ4" s="507"/>
      <c r="BA4" s="507"/>
      <c r="BB4" s="507"/>
      <c r="BC4" s="507"/>
      <c r="BD4" s="507"/>
      <c r="BE4" s="507"/>
      <c r="BF4" s="507"/>
      <c r="BG4" s="507" t="s">
        <v>202</v>
      </c>
      <c r="BH4" s="507"/>
      <c r="BI4" s="507"/>
      <c r="BJ4" s="507"/>
      <c r="BK4" s="507"/>
      <c r="BL4" s="507"/>
      <c r="BM4" s="507"/>
      <c r="BN4" s="507"/>
      <c r="BO4" s="507" t="s">
        <v>199</v>
      </c>
      <c r="BP4" s="507"/>
      <c r="BQ4" s="507"/>
      <c r="BR4" s="507"/>
      <c r="BS4" s="507" t="s">
        <v>203</v>
      </c>
      <c r="BT4" s="507"/>
      <c r="BU4" s="507"/>
      <c r="BV4" s="507"/>
      <c r="BW4" s="507"/>
      <c r="BX4" s="507"/>
      <c r="BY4" s="507"/>
      <c r="BZ4" s="507"/>
      <c r="CA4" s="507"/>
      <c r="CB4" s="507"/>
      <c r="CD4" s="496" t="s">
        <v>204</v>
      </c>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8"/>
    </row>
    <row r="5" spans="2:143" s="181" customFormat="1" ht="11.25" customHeight="1">
      <c r="B5" s="478" t="s">
        <v>205</v>
      </c>
      <c r="C5" s="479"/>
      <c r="D5" s="479"/>
      <c r="E5" s="479"/>
      <c r="F5" s="479"/>
      <c r="G5" s="479"/>
      <c r="H5" s="479"/>
      <c r="I5" s="479"/>
      <c r="J5" s="479"/>
      <c r="K5" s="479"/>
      <c r="L5" s="479"/>
      <c r="M5" s="479"/>
      <c r="N5" s="479"/>
      <c r="O5" s="479"/>
      <c r="P5" s="479"/>
      <c r="Q5" s="480"/>
      <c r="R5" s="441">
        <v>485381</v>
      </c>
      <c r="S5" s="442"/>
      <c r="T5" s="442"/>
      <c r="U5" s="442"/>
      <c r="V5" s="442"/>
      <c r="W5" s="442"/>
      <c r="X5" s="442"/>
      <c r="Y5" s="489"/>
      <c r="Z5" s="502">
        <v>5.4</v>
      </c>
      <c r="AA5" s="502"/>
      <c r="AB5" s="502"/>
      <c r="AC5" s="502"/>
      <c r="AD5" s="503">
        <v>445929</v>
      </c>
      <c r="AE5" s="503"/>
      <c r="AF5" s="503"/>
      <c r="AG5" s="503"/>
      <c r="AH5" s="503"/>
      <c r="AI5" s="503"/>
      <c r="AJ5" s="503"/>
      <c r="AK5" s="503"/>
      <c r="AL5" s="490">
        <v>10.7</v>
      </c>
      <c r="AM5" s="459"/>
      <c r="AN5" s="459"/>
      <c r="AO5" s="491"/>
      <c r="AP5" s="478" t="s">
        <v>206</v>
      </c>
      <c r="AQ5" s="479"/>
      <c r="AR5" s="479"/>
      <c r="AS5" s="479"/>
      <c r="AT5" s="479"/>
      <c r="AU5" s="479"/>
      <c r="AV5" s="479"/>
      <c r="AW5" s="479"/>
      <c r="AX5" s="479"/>
      <c r="AY5" s="479"/>
      <c r="AZ5" s="479"/>
      <c r="BA5" s="479"/>
      <c r="BB5" s="479"/>
      <c r="BC5" s="479"/>
      <c r="BD5" s="479"/>
      <c r="BE5" s="479"/>
      <c r="BF5" s="480"/>
      <c r="BG5" s="391">
        <v>485381</v>
      </c>
      <c r="BH5" s="392"/>
      <c r="BI5" s="392"/>
      <c r="BJ5" s="392"/>
      <c r="BK5" s="392"/>
      <c r="BL5" s="392"/>
      <c r="BM5" s="392"/>
      <c r="BN5" s="393"/>
      <c r="BO5" s="444">
        <v>100</v>
      </c>
      <c r="BP5" s="444"/>
      <c r="BQ5" s="444"/>
      <c r="BR5" s="444"/>
      <c r="BS5" s="445">
        <v>39452</v>
      </c>
      <c r="BT5" s="445"/>
      <c r="BU5" s="445"/>
      <c r="BV5" s="445"/>
      <c r="BW5" s="445"/>
      <c r="BX5" s="445"/>
      <c r="BY5" s="445"/>
      <c r="BZ5" s="445"/>
      <c r="CA5" s="445"/>
      <c r="CB5" s="481"/>
      <c r="CD5" s="496" t="s">
        <v>201</v>
      </c>
      <c r="CE5" s="497"/>
      <c r="CF5" s="497"/>
      <c r="CG5" s="497"/>
      <c r="CH5" s="497"/>
      <c r="CI5" s="497"/>
      <c r="CJ5" s="497"/>
      <c r="CK5" s="497"/>
      <c r="CL5" s="497"/>
      <c r="CM5" s="497"/>
      <c r="CN5" s="497"/>
      <c r="CO5" s="497"/>
      <c r="CP5" s="497"/>
      <c r="CQ5" s="498"/>
      <c r="CR5" s="496" t="s">
        <v>207</v>
      </c>
      <c r="CS5" s="497"/>
      <c r="CT5" s="497"/>
      <c r="CU5" s="497"/>
      <c r="CV5" s="497"/>
      <c r="CW5" s="497"/>
      <c r="CX5" s="497"/>
      <c r="CY5" s="498"/>
      <c r="CZ5" s="496" t="s">
        <v>199</v>
      </c>
      <c r="DA5" s="497"/>
      <c r="DB5" s="497"/>
      <c r="DC5" s="498"/>
      <c r="DD5" s="496" t="s">
        <v>208</v>
      </c>
      <c r="DE5" s="497"/>
      <c r="DF5" s="497"/>
      <c r="DG5" s="497"/>
      <c r="DH5" s="497"/>
      <c r="DI5" s="497"/>
      <c r="DJ5" s="497"/>
      <c r="DK5" s="497"/>
      <c r="DL5" s="497"/>
      <c r="DM5" s="497"/>
      <c r="DN5" s="497"/>
      <c r="DO5" s="497"/>
      <c r="DP5" s="498"/>
      <c r="DQ5" s="496" t="s">
        <v>209</v>
      </c>
      <c r="DR5" s="497"/>
      <c r="DS5" s="497"/>
      <c r="DT5" s="497"/>
      <c r="DU5" s="497"/>
      <c r="DV5" s="497"/>
      <c r="DW5" s="497"/>
      <c r="DX5" s="497"/>
      <c r="DY5" s="497"/>
      <c r="DZ5" s="497"/>
      <c r="EA5" s="497"/>
      <c r="EB5" s="497"/>
      <c r="EC5" s="498"/>
    </row>
    <row r="6" spans="2:143" ht="11.25" customHeight="1">
      <c r="B6" s="388" t="s">
        <v>210</v>
      </c>
      <c r="C6" s="389"/>
      <c r="D6" s="389"/>
      <c r="E6" s="389"/>
      <c r="F6" s="389"/>
      <c r="G6" s="389"/>
      <c r="H6" s="389"/>
      <c r="I6" s="389"/>
      <c r="J6" s="389"/>
      <c r="K6" s="389"/>
      <c r="L6" s="389"/>
      <c r="M6" s="389"/>
      <c r="N6" s="389"/>
      <c r="O6" s="389"/>
      <c r="P6" s="389"/>
      <c r="Q6" s="390"/>
      <c r="R6" s="391">
        <v>76176</v>
      </c>
      <c r="S6" s="392"/>
      <c r="T6" s="392"/>
      <c r="U6" s="392"/>
      <c r="V6" s="392"/>
      <c r="W6" s="392"/>
      <c r="X6" s="392"/>
      <c r="Y6" s="393"/>
      <c r="Z6" s="444">
        <v>0.9</v>
      </c>
      <c r="AA6" s="444"/>
      <c r="AB6" s="444"/>
      <c r="AC6" s="444"/>
      <c r="AD6" s="445">
        <v>76176</v>
      </c>
      <c r="AE6" s="445"/>
      <c r="AF6" s="445"/>
      <c r="AG6" s="445"/>
      <c r="AH6" s="445"/>
      <c r="AI6" s="445"/>
      <c r="AJ6" s="445"/>
      <c r="AK6" s="445"/>
      <c r="AL6" s="414">
        <v>1.8</v>
      </c>
      <c r="AM6" s="446"/>
      <c r="AN6" s="446"/>
      <c r="AO6" s="447"/>
      <c r="AP6" s="388" t="s">
        <v>211</v>
      </c>
      <c r="AQ6" s="389"/>
      <c r="AR6" s="389"/>
      <c r="AS6" s="389"/>
      <c r="AT6" s="389"/>
      <c r="AU6" s="389"/>
      <c r="AV6" s="389"/>
      <c r="AW6" s="389"/>
      <c r="AX6" s="389"/>
      <c r="AY6" s="389"/>
      <c r="AZ6" s="389"/>
      <c r="BA6" s="389"/>
      <c r="BB6" s="389"/>
      <c r="BC6" s="389"/>
      <c r="BD6" s="389"/>
      <c r="BE6" s="389"/>
      <c r="BF6" s="390"/>
      <c r="BG6" s="391">
        <v>485381</v>
      </c>
      <c r="BH6" s="392"/>
      <c r="BI6" s="392"/>
      <c r="BJ6" s="392"/>
      <c r="BK6" s="392"/>
      <c r="BL6" s="392"/>
      <c r="BM6" s="392"/>
      <c r="BN6" s="393"/>
      <c r="BO6" s="444">
        <v>100</v>
      </c>
      <c r="BP6" s="444"/>
      <c r="BQ6" s="444"/>
      <c r="BR6" s="444"/>
      <c r="BS6" s="445">
        <v>39452</v>
      </c>
      <c r="BT6" s="445"/>
      <c r="BU6" s="445"/>
      <c r="BV6" s="445"/>
      <c r="BW6" s="445"/>
      <c r="BX6" s="445"/>
      <c r="BY6" s="445"/>
      <c r="BZ6" s="445"/>
      <c r="CA6" s="445"/>
      <c r="CB6" s="481"/>
      <c r="CD6" s="448" t="s">
        <v>212</v>
      </c>
      <c r="CE6" s="449"/>
      <c r="CF6" s="449"/>
      <c r="CG6" s="449"/>
      <c r="CH6" s="449"/>
      <c r="CI6" s="449"/>
      <c r="CJ6" s="449"/>
      <c r="CK6" s="449"/>
      <c r="CL6" s="449"/>
      <c r="CM6" s="449"/>
      <c r="CN6" s="449"/>
      <c r="CO6" s="449"/>
      <c r="CP6" s="449"/>
      <c r="CQ6" s="450"/>
      <c r="CR6" s="391">
        <v>67478</v>
      </c>
      <c r="CS6" s="392"/>
      <c r="CT6" s="392"/>
      <c r="CU6" s="392"/>
      <c r="CV6" s="392"/>
      <c r="CW6" s="392"/>
      <c r="CX6" s="392"/>
      <c r="CY6" s="393"/>
      <c r="CZ6" s="444">
        <v>0.8</v>
      </c>
      <c r="DA6" s="444"/>
      <c r="DB6" s="444"/>
      <c r="DC6" s="444"/>
      <c r="DD6" s="397" t="s">
        <v>213</v>
      </c>
      <c r="DE6" s="392"/>
      <c r="DF6" s="392"/>
      <c r="DG6" s="392"/>
      <c r="DH6" s="392"/>
      <c r="DI6" s="392"/>
      <c r="DJ6" s="392"/>
      <c r="DK6" s="392"/>
      <c r="DL6" s="392"/>
      <c r="DM6" s="392"/>
      <c r="DN6" s="392"/>
      <c r="DO6" s="392"/>
      <c r="DP6" s="393"/>
      <c r="DQ6" s="397">
        <v>67478</v>
      </c>
      <c r="DR6" s="392"/>
      <c r="DS6" s="392"/>
      <c r="DT6" s="392"/>
      <c r="DU6" s="392"/>
      <c r="DV6" s="392"/>
      <c r="DW6" s="392"/>
      <c r="DX6" s="392"/>
      <c r="DY6" s="392"/>
      <c r="DZ6" s="392"/>
      <c r="EA6" s="392"/>
      <c r="EB6" s="392"/>
      <c r="EC6" s="427"/>
    </row>
    <row r="7" spans="2:143" ht="11.25" customHeight="1">
      <c r="B7" s="388" t="s">
        <v>214</v>
      </c>
      <c r="C7" s="389"/>
      <c r="D7" s="389"/>
      <c r="E7" s="389"/>
      <c r="F7" s="389"/>
      <c r="G7" s="389"/>
      <c r="H7" s="389"/>
      <c r="I7" s="389"/>
      <c r="J7" s="389"/>
      <c r="K7" s="389"/>
      <c r="L7" s="389"/>
      <c r="M7" s="389"/>
      <c r="N7" s="389"/>
      <c r="O7" s="389"/>
      <c r="P7" s="389"/>
      <c r="Q7" s="390"/>
      <c r="R7" s="391">
        <v>986</v>
      </c>
      <c r="S7" s="392"/>
      <c r="T7" s="392"/>
      <c r="U7" s="392"/>
      <c r="V7" s="392"/>
      <c r="W7" s="392"/>
      <c r="X7" s="392"/>
      <c r="Y7" s="393"/>
      <c r="Z7" s="444">
        <v>0</v>
      </c>
      <c r="AA7" s="444"/>
      <c r="AB7" s="444"/>
      <c r="AC7" s="444"/>
      <c r="AD7" s="445">
        <v>986</v>
      </c>
      <c r="AE7" s="445"/>
      <c r="AF7" s="445"/>
      <c r="AG7" s="445"/>
      <c r="AH7" s="445"/>
      <c r="AI7" s="445"/>
      <c r="AJ7" s="445"/>
      <c r="AK7" s="445"/>
      <c r="AL7" s="414">
        <v>0</v>
      </c>
      <c r="AM7" s="446"/>
      <c r="AN7" s="446"/>
      <c r="AO7" s="447"/>
      <c r="AP7" s="388" t="s">
        <v>215</v>
      </c>
      <c r="AQ7" s="389"/>
      <c r="AR7" s="389"/>
      <c r="AS7" s="389"/>
      <c r="AT7" s="389"/>
      <c r="AU7" s="389"/>
      <c r="AV7" s="389"/>
      <c r="AW7" s="389"/>
      <c r="AX7" s="389"/>
      <c r="AY7" s="389"/>
      <c r="AZ7" s="389"/>
      <c r="BA7" s="389"/>
      <c r="BB7" s="389"/>
      <c r="BC7" s="389"/>
      <c r="BD7" s="389"/>
      <c r="BE7" s="389"/>
      <c r="BF7" s="390"/>
      <c r="BG7" s="391">
        <v>161658</v>
      </c>
      <c r="BH7" s="392"/>
      <c r="BI7" s="392"/>
      <c r="BJ7" s="392"/>
      <c r="BK7" s="392"/>
      <c r="BL7" s="392"/>
      <c r="BM7" s="392"/>
      <c r="BN7" s="393"/>
      <c r="BO7" s="444">
        <v>33.299999999999997</v>
      </c>
      <c r="BP7" s="444"/>
      <c r="BQ7" s="444"/>
      <c r="BR7" s="444"/>
      <c r="BS7" s="445">
        <v>4901</v>
      </c>
      <c r="BT7" s="445"/>
      <c r="BU7" s="445"/>
      <c r="BV7" s="445"/>
      <c r="BW7" s="445"/>
      <c r="BX7" s="445"/>
      <c r="BY7" s="445"/>
      <c r="BZ7" s="445"/>
      <c r="CA7" s="445"/>
      <c r="CB7" s="481"/>
      <c r="CD7" s="428" t="s">
        <v>216</v>
      </c>
      <c r="CE7" s="425"/>
      <c r="CF7" s="425"/>
      <c r="CG7" s="425"/>
      <c r="CH7" s="425"/>
      <c r="CI7" s="425"/>
      <c r="CJ7" s="425"/>
      <c r="CK7" s="425"/>
      <c r="CL7" s="425"/>
      <c r="CM7" s="425"/>
      <c r="CN7" s="425"/>
      <c r="CO7" s="425"/>
      <c r="CP7" s="425"/>
      <c r="CQ7" s="426"/>
      <c r="CR7" s="391">
        <v>1672910</v>
      </c>
      <c r="CS7" s="392"/>
      <c r="CT7" s="392"/>
      <c r="CU7" s="392"/>
      <c r="CV7" s="392"/>
      <c r="CW7" s="392"/>
      <c r="CX7" s="392"/>
      <c r="CY7" s="393"/>
      <c r="CZ7" s="444">
        <v>19.100000000000001</v>
      </c>
      <c r="DA7" s="444"/>
      <c r="DB7" s="444"/>
      <c r="DC7" s="444"/>
      <c r="DD7" s="397">
        <v>602172</v>
      </c>
      <c r="DE7" s="392"/>
      <c r="DF7" s="392"/>
      <c r="DG7" s="392"/>
      <c r="DH7" s="392"/>
      <c r="DI7" s="392"/>
      <c r="DJ7" s="392"/>
      <c r="DK7" s="392"/>
      <c r="DL7" s="392"/>
      <c r="DM7" s="392"/>
      <c r="DN7" s="392"/>
      <c r="DO7" s="392"/>
      <c r="DP7" s="393"/>
      <c r="DQ7" s="397">
        <v>806639</v>
      </c>
      <c r="DR7" s="392"/>
      <c r="DS7" s="392"/>
      <c r="DT7" s="392"/>
      <c r="DU7" s="392"/>
      <c r="DV7" s="392"/>
      <c r="DW7" s="392"/>
      <c r="DX7" s="392"/>
      <c r="DY7" s="392"/>
      <c r="DZ7" s="392"/>
      <c r="EA7" s="392"/>
      <c r="EB7" s="392"/>
      <c r="EC7" s="427"/>
    </row>
    <row r="8" spans="2:143" ht="11.25" customHeight="1">
      <c r="B8" s="388" t="s">
        <v>217</v>
      </c>
      <c r="C8" s="389"/>
      <c r="D8" s="389"/>
      <c r="E8" s="389"/>
      <c r="F8" s="389"/>
      <c r="G8" s="389"/>
      <c r="H8" s="389"/>
      <c r="I8" s="389"/>
      <c r="J8" s="389"/>
      <c r="K8" s="389"/>
      <c r="L8" s="389"/>
      <c r="M8" s="389"/>
      <c r="N8" s="389"/>
      <c r="O8" s="389"/>
      <c r="P8" s="389"/>
      <c r="Q8" s="390"/>
      <c r="R8" s="391">
        <v>1515</v>
      </c>
      <c r="S8" s="392"/>
      <c r="T8" s="392"/>
      <c r="U8" s="392"/>
      <c r="V8" s="392"/>
      <c r="W8" s="392"/>
      <c r="X8" s="392"/>
      <c r="Y8" s="393"/>
      <c r="Z8" s="444">
        <v>0</v>
      </c>
      <c r="AA8" s="444"/>
      <c r="AB8" s="444"/>
      <c r="AC8" s="444"/>
      <c r="AD8" s="445">
        <v>1515</v>
      </c>
      <c r="AE8" s="445"/>
      <c r="AF8" s="445"/>
      <c r="AG8" s="445"/>
      <c r="AH8" s="445"/>
      <c r="AI8" s="445"/>
      <c r="AJ8" s="445"/>
      <c r="AK8" s="445"/>
      <c r="AL8" s="414">
        <v>0</v>
      </c>
      <c r="AM8" s="446"/>
      <c r="AN8" s="446"/>
      <c r="AO8" s="447"/>
      <c r="AP8" s="388" t="s">
        <v>218</v>
      </c>
      <c r="AQ8" s="389"/>
      <c r="AR8" s="389"/>
      <c r="AS8" s="389"/>
      <c r="AT8" s="389"/>
      <c r="AU8" s="389"/>
      <c r="AV8" s="389"/>
      <c r="AW8" s="389"/>
      <c r="AX8" s="389"/>
      <c r="AY8" s="389"/>
      <c r="AZ8" s="389"/>
      <c r="BA8" s="389"/>
      <c r="BB8" s="389"/>
      <c r="BC8" s="389"/>
      <c r="BD8" s="389"/>
      <c r="BE8" s="389"/>
      <c r="BF8" s="390"/>
      <c r="BG8" s="391">
        <v>7512</v>
      </c>
      <c r="BH8" s="392"/>
      <c r="BI8" s="392"/>
      <c r="BJ8" s="392"/>
      <c r="BK8" s="392"/>
      <c r="BL8" s="392"/>
      <c r="BM8" s="392"/>
      <c r="BN8" s="393"/>
      <c r="BO8" s="444">
        <v>1.5</v>
      </c>
      <c r="BP8" s="444"/>
      <c r="BQ8" s="444"/>
      <c r="BR8" s="444"/>
      <c r="BS8" s="397" t="s">
        <v>109</v>
      </c>
      <c r="BT8" s="392"/>
      <c r="BU8" s="392"/>
      <c r="BV8" s="392"/>
      <c r="BW8" s="392"/>
      <c r="BX8" s="392"/>
      <c r="BY8" s="392"/>
      <c r="BZ8" s="392"/>
      <c r="CA8" s="392"/>
      <c r="CB8" s="427"/>
      <c r="CD8" s="428" t="s">
        <v>219</v>
      </c>
      <c r="CE8" s="425"/>
      <c r="CF8" s="425"/>
      <c r="CG8" s="425"/>
      <c r="CH8" s="425"/>
      <c r="CI8" s="425"/>
      <c r="CJ8" s="425"/>
      <c r="CK8" s="425"/>
      <c r="CL8" s="425"/>
      <c r="CM8" s="425"/>
      <c r="CN8" s="425"/>
      <c r="CO8" s="425"/>
      <c r="CP8" s="425"/>
      <c r="CQ8" s="426"/>
      <c r="CR8" s="391">
        <v>1171713</v>
      </c>
      <c r="CS8" s="392"/>
      <c r="CT8" s="392"/>
      <c r="CU8" s="392"/>
      <c r="CV8" s="392"/>
      <c r="CW8" s="392"/>
      <c r="CX8" s="392"/>
      <c r="CY8" s="393"/>
      <c r="CZ8" s="444">
        <v>13.4</v>
      </c>
      <c r="DA8" s="444"/>
      <c r="DB8" s="444"/>
      <c r="DC8" s="444"/>
      <c r="DD8" s="397">
        <v>16244</v>
      </c>
      <c r="DE8" s="392"/>
      <c r="DF8" s="392"/>
      <c r="DG8" s="392"/>
      <c r="DH8" s="392"/>
      <c r="DI8" s="392"/>
      <c r="DJ8" s="392"/>
      <c r="DK8" s="392"/>
      <c r="DL8" s="392"/>
      <c r="DM8" s="392"/>
      <c r="DN8" s="392"/>
      <c r="DO8" s="392"/>
      <c r="DP8" s="393"/>
      <c r="DQ8" s="397">
        <v>773368</v>
      </c>
      <c r="DR8" s="392"/>
      <c r="DS8" s="392"/>
      <c r="DT8" s="392"/>
      <c r="DU8" s="392"/>
      <c r="DV8" s="392"/>
      <c r="DW8" s="392"/>
      <c r="DX8" s="392"/>
      <c r="DY8" s="392"/>
      <c r="DZ8" s="392"/>
      <c r="EA8" s="392"/>
      <c r="EB8" s="392"/>
      <c r="EC8" s="427"/>
    </row>
    <row r="9" spans="2:143" ht="11.25" customHeight="1">
      <c r="B9" s="388" t="s">
        <v>220</v>
      </c>
      <c r="C9" s="389"/>
      <c r="D9" s="389"/>
      <c r="E9" s="389"/>
      <c r="F9" s="389"/>
      <c r="G9" s="389"/>
      <c r="H9" s="389"/>
      <c r="I9" s="389"/>
      <c r="J9" s="389"/>
      <c r="K9" s="389"/>
      <c r="L9" s="389"/>
      <c r="M9" s="389"/>
      <c r="N9" s="389"/>
      <c r="O9" s="389"/>
      <c r="P9" s="389"/>
      <c r="Q9" s="390"/>
      <c r="R9" s="391">
        <v>1420</v>
      </c>
      <c r="S9" s="392"/>
      <c r="T9" s="392"/>
      <c r="U9" s="392"/>
      <c r="V9" s="392"/>
      <c r="W9" s="392"/>
      <c r="X9" s="392"/>
      <c r="Y9" s="393"/>
      <c r="Z9" s="444">
        <v>0</v>
      </c>
      <c r="AA9" s="444"/>
      <c r="AB9" s="444"/>
      <c r="AC9" s="444"/>
      <c r="AD9" s="445">
        <v>1420</v>
      </c>
      <c r="AE9" s="445"/>
      <c r="AF9" s="445"/>
      <c r="AG9" s="445"/>
      <c r="AH9" s="445"/>
      <c r="AI9" s="445"/>
      <c r="AJ9" s="445"/>
      <c r="AK9" s="445"/>
      <c r="AL9" s="414">
        <v>0</v>
      </c>
      <c r="AM9" s="446"/>
      <c r="AN9" s="446"/>
      <c r="AO9" s="447"/>
      <c r="AP9" s="388" t="s">
        <v>221</v>
      </c>
      <c r="AQ9" s="389"/>
      <c r="AR9" s="389"/>
      <c r="AS9" s="389"/>
      <c r="AT9" s="389"/>
      <c r="AU9" s="389"/>
      <c r="AV9" s="389"/>
      <c r="AW9" s="389"/>
      <c r="AX9" s="389"/>
      <c r="AY9" s="389"/>
      <c r="AZ9" s="389"/>
      <c r="BA9" s="389"/>
      <c r="BB9" s="389"/>
      <c r="BC9" s="389"/>
      <c r="BD9" s="389"/>
      <c r="BE9" s="389"/>
      <c r="BF9" s="390"/>
      <c r="BG9" s="391">
        <v>125619</v>
      </c>
      <c r="BH9" s="392"/>
      <c r="BI9" s="392"/>
      <c r="BJ9" s="392"/>
      <c r="BK9" s="392"/>
      <c r="BL9" s="392"/>
      <c r="BM9" s="392"/>
      <c r="BN9" s="393"/>
      <c r="BO9" s="444">
        <v>25.9</v>
      </c>
      <c r="BP9" s="444"/>
      <c r="BQ9" s="444"/>
      <c r="BR9" s="444"/>
      <c r="BS9" s="397" t="s">
        <v>109</v>
      </c>
      <c r="BT9" s="392"/>
      <c r="BU9" s="392"/>
      <c r="BV9" s="392"/>
      <c r="BW9" s="392"/>
      <c r="BX9" s="392"/>
      <c r="BY9" s="392"/>
      <c r="BZ9" s="392"/>
      <c r="CA9" s="392"/>
      <c r="CB9" s="427"/>
      <c r="CD9" s="428" t="s">
        <v>222</v>
      </c>
      <c r="CE9" s="425"/>
      <c r="CF9" s="425"/>
      <c r="CG9" s="425"/>
      <c r="CH9" s="425"/>
      <c r="CI9" s="425"/>
      <c r="CJ9" s="425"/>
      <c r="CK9" s="425"/>
      <c r="CL9" s="425"/>
      <c r="CM9" s="425"/>
      <c r="CN9" s="425"/>
      <c r="CO9" s="425"/>
      <c r="CP9" s="425"/>
      <c r="CQ9" s="426"/>
      <c r="CR9" s="391">
        <v>708150</v>
      </c>
      <c r="CS9" s="392"/>
      <c r="CT9" s="392"/>
      <c r="CU9" s="392"/>
      <c r="CV9" s="392"/>
      <c r="CW9" s="392"/>
      <c r="CX9" s="392"/>
      <c r="CY9" s="393"/>
      <c r="CZ9" s="444">
        <v>8.1</v>
      </c>
      <c r="DA9" s="444"/>
      <c r="DB9" s="444"/>
      <c r="DC9" s="444"/>
      <c r="DD9" s="397">
        <v>440</v>
      </c>
      <c r="DE9" s="392"/>
      <c r="DF9" s="392"/>
      <c r="DG9" s="392"/>
      <c r="DH9" s="392"/>
      <c r="DI9" s="392"/>
      <c r="DJ9" s="392"/>
      <c r="DK9" s="392"/>
      <c r="DL9" s="392"/>
      <c r="DM9" s="392"/>
      <c r="DN9" s="392"/>
      <c r="DO9" s="392"/>
      <c r="DP9" s="393"/>
      <c r="DQ9" s="397">
        <v>661157</v>
      </c>
      <c r="DR9" s="392"/>
      <c r="DS9" s="392"/>
      <c r="DT9" s="392"/>
      <c r="DU9" s="392"/>
      <c r="DV9" s="392"/>
      <c r="DW9" s="392"/>
      <c r="DX9" s="392"/>
      <c r="DY9" s="392"/>
      <c r="DZ9" s="392"/>
      <c r="EA9" s="392"/>
      <c r="EB9" s="392"/>
      <c r="EC9" s="427"/>
    </row>
    <row r="10" spans="2:143" ht="11.25" customHeight="1">
      <c r="B10" s="388" t="s">
        <v>223</v>
      </c>
      <c r="C10" s="389"/>
      <c r="D10" s="389"/>
      <c r="E10" s="389"/>
      <c r="F10" s="389"/>
      <c r="G10" s="389"/>
      <c r="H10" s="389"/>
      <c r="I10" s="389"/>
      <c r="J10" s="389"/>
      <c r="K10" s="389"/>
      <c r="L10" s="389"/>
      <c r="M10" s="389"/>
      <c r="N10" s="389"/>
      <c r="O10" s="389"/>
      <c r="P10" s="389"/>
      <c r="Q10" s="390"/>
      <c r="R10" s="391">
        <v>98932</v>
      </c>
      <c r="S10" s="392"/>
      <c r="T10" s="392"/>
      <c r="U10" s="392"/>
      <c r="V10" s="392"/>
      <c r="W10" s="392"/>
      <c r="X10" s="392"/>
      <c r="Y10" s="393"/>
      <c r="Z10" s="444">
        <v>1.1000000000000001</v>
      </c>
      <c r="AA10" s="444"/>
      <c r="AB10" s="444"/>
      <c r="AC10" s="444"/>
      <c r="AD10" s="445">
        <v>98932</v>
      </c>
      <c r="AE10" s="445"/>
      <c r="AF10" s="445"/>
      <c r="AG10" s="445"/>
      <c r="AH10" s="445"/>
      <c r="AI10" s="445"/>
      <c r="AJ10" s="445"/>
      <c r="AK10" s="445"/>
      <c r="AL10" s="414">
        <v>2.4</v>
      </c>
      <c r="AM10" s="446"/>
      <c r="AN10" s="446"/>
      <c r="AO10" s="447"/>
      <c r="AP10" s="388" t="s">
        <v>224</v>
      </c>
      <c r="AQ10" s="389"/>
      <c r="AR10" s="389"/>
      <c r="AS10" s="389"/>
      <c r="AT10" s="389"/>
      <c r="AU10" s="389"/>
      <c r="AV10" s="389"/>
      <c r="AW10" s="389"/>
      <c r="AX10" s="389"/>
      <c r="AY10" s="389"/>
      <c r="AZ10" s="389"/>
      <c r="BA10" s="389"/>
      <c r="BB10" s="389"/>
      <c r="BC10" s="389"/>
      <c r="BD10" s="389"/>
      <c r="BE10" s="389"/>
      <c r="BF10" s="390"/>
      <c r="BG10" s="391">
        <v>16416</v>
      </c>
      <c r="BH10" s="392"/>
      <c r="BI10" s="392"/>
      <c r="BJ10" s="392"/>
      <c r="BK10" s="392"/>
      <c r="BL10" s="392"/>
      <c r="BM10" s="392"/>
      <c r="BN10" s="393"/>
      <c r="BO10" s="444">
        <v>3.4</v>
      </c>
      <c r="BP10" s="444"/>
      <c r="BQ10" s="444"/>
      <c r="BR10" s="444"/>
      <c r="BS10" s="397">
        <v>2736</v>
      </c>
      <c r="BT10" s="392"/>
      <c r="BU10" s="392"/>
      <c r="BV10" s="392"/>
      <c r="BW10" s="392"/>
      <c r="BX10" s="392"/>
      <c r="BY10" s="392"/>
      <c r="BZ10" s="392"/>
      <c r="CA10" s="392"/>
      <c r="CB10" s="427"/>
      <c r="CD10" s="428" t="s">
        <v>225</v>
      </c>
      <c r="CE10" s="425"/>
      <c r="CF10" s="425"/>
      <c r="CG10" s="425"/>
      <c r="CH10" s="425"/>
      <c r="CI10" s="425"/>
      <c r="CJ10" s="425"/>
      <c r="CK10" s="425"/>
      <c r="CL10" s="425"/>
      <c r="CM10" s="425"/>
      <c r="CN10" s="425"/>
      <c r="CO10" s="425"/>
      <c r="CP10" s="425"/>
      <c r="CQ10" s="426"/>
      <c r="CR10" s="391" t="s">
        <v>109</v>
      </c>
      <c r="CS10" s="392"/>
      <c r="CT10" s="392"/>
      <c r="CU10" s="392"/>
      <c r="CV10" s="392"/>
      <c r="CW10" s="392"/>
      <c r="CX10" s="392"/>
      <c r="CY10" s="393"/>
      <c r="CZ10" s="444" t="s">
        <v>109</v>
      </c>
      <c r="DA10" s="444"/>
      <c r="DB10" s="444"/>
      <c r="DC10" s="444"/>
      <c r="DD10" s="397" t="s">
        <v>109</v>
      </c>
      <c r="DE10" s="392"/>
      <c r="DF10" s="392"/>
      <c r="DG10" s="392"/>
      <c r="DH10" s="392"/>
      <c r="DI10" s="392"/>
      <c r="DJ10" s="392"/>
      <c r="DK10" s="392"/>
      <c r="DL10" s="392"/>
      <c r="DM10" s="392"/>
      <c r="DN10" s="392"/>
      <c r="DO10" s="392"/>
      <c r="DP10" s="393"/>
      <c r="DQ10" s="397" t="s">
        <v>109</v>
      </c>
      <c r="DR10" s="392"/>
      <c r="DS10" s="392"/>
      <c r="DT10" s="392"/>
      <c r="DU10" s="392"/>
      <c r="DV10" s="392"/>
      <c r="DW10" s="392"/>
      <c r="DX10" s="392"/>
      <c r="DY10" s="392"/>
      <c r="DZ10" s="392"/>
      <c r="EA10" s="392"/>
      <c r="EB10" s="392"/>
      <c r="EC10" s="427"/>
    </row>
    <row r="11" spans="2:143" ht="11.25" customHeight="1">
      <c r="B11" s="388" t="s">
        <v>226</v>
      </c>
      <c r="C11" s="389"/>
      <c r="D11" s="389"/>
      <c r="E11" s="389"/>
      <c r="F11" s="389"/>
      <c r="G11" s="389"/>
      <c r="H11" s="389"/>
      <c r="I11" s="389"/>
      <c r="J11" s="389"/>
      <c r="K11" s="389"/>
      <c r="L11" s="389"/>
      <c r="M11" s="389"/>
      <c r="N11" s="389"/>
      <c r="O11" s="389"/>
      <c r="P11" s="389"/>
      <c r="Q11" s="390"/>
      <c r="R11" s="391" t="s">
        <v>109</v>
      </c>
      <c r="S11" s="392"/>
      <c r="T11" s="392"/>
      <c r="U11" s="392"/>
      <c r="V11" s="392"/>
      <c r="W11" s="392"/>
      <c r="X11" s="392"/>
      <c r="Y11" s="393"/>
      <c r="Z11" s="444" t="s">
        <v>109</v>
      </c>
      <c r="AA11" s="444"/>
      <c r="AB11" s="444"/>
      <c r="AC11" s="444"/>
      <c r="AD11" s="445" t="s">
        <v>109</v>
      </c>
      <c r="AE11" s="445"/>
      <c r="AF11" s="445"/>
      <c r="AG11" s="445"/>
      <c r="AH11" s="445"/>
      <c r="AI11" s="445"/>
      <c r="AJ11" s="445"/>
      <c r="AK11" s="445"/>
      <c r="AL11" s="414" t="s">
        <v>109</v>
      </c>
      <c r="AM11" s="446"/>
      <c r="AN11" s="446"/>
      <c r="AO11" s="447"/>
      <c r="AP11" s="388" t="s">
        <v>227</v>
      </c>
      <c r="AQ11" s="389"/>
      <c r="AR11" s="389"/>
      <c r="AS11" s="389"/>
      <c r="AT11" s="389"/>
      <c r="AU11" s="389"/>
      <c r="AV11" s="389"/>
      <c r="AW11" s="389"/>
      <c r="AX11" s="389"/>
      <c r="AY11" s="389"/>
      <c r="AZ11" s="389"/>
      <c r="BA11" s="389"/>
      <c r="BB11" s="389"/>
      <c r="BC11" s="389"/>
      <c r="BD11" s="389"/>
      <c r="BE11" s="389"/>
      <c r="BF11" s="390"/>
      <c r="BG11" s="391">
        <v>12111</v>
      </c>
      <c r="BH11" s="392"/>
      <c r="BI11" s="392"/>
      <c r="BJ11" s="392"/>
      <c r="BK11" s="392"/>
      <c r="BL11" s="392"/>
      <c r="BM11" s="392"/>
      <c r="BN11" s="393"/>
      <c r="BO11" s="444">
        <v>2.5</v>
      </c>
      <c r="BP11" s="444"/>
      <c r="BQ11" s="444"/>
      <c r="BR11" s="444"/>
      <c r="BS11" s="397">
        <v>2165</v>
      </c>
      <c r="BT11" s="392"/>
      <c r="BU11" s="392"/>
      <c r="BV11" s="392"/>
      <c r="BW11" s="392"/>
      <c r="BX11" s="392"/>
      <c r="BY11" s="392"/>
      <c r="BZ11" s="392"/>
      <c r="CA11" s="392"/>
      <c r="CB11" s="427"/>
      <c r="CD11" s="428" t="s">
        <v>228</v>
      </c>
      <c r="CE11" s="425"/>
      <c r="CF11" s="425"/>
      <c r="CG11" s="425"/>
      <c r="CH11" s="425"/>
      <c r="CI11" s="425"/>
      <c r="CJ11" s="425"/>
      <c r="CK11" s="425"/>
      <c r="CL11" s="425"/>
      <c r="CM11" s="425"/>
      <c r="CN11" s="425"/>
      <c r="CO11" s="425"/>
      <c r="CP11" s="425"/>
      <c r="CQ11" s="426"/>
      <c r="CR11" s="391">
        <v>1812492</v>
      </c>
      <c r="CS11" s="392"/>
      <c r="CT11" s="392"/>
      <c r="CU11" s="392"/>
      <c r="CV11" s="392"/>
      <c r="CW11" s="392"/>
      <c r="CX11" s="392"/>
      <c r="CY11" s="393"/>
      <c r="CZ11" s="444">
        <v>20.7</v>
      </c>
      <c r="DA11" s="444"/>
      <c r="DB11" s="444"/>
      <c r="DC11" s="444"/>
      <c r="DD11" s="397">
        <v>1329483</v>
      </c>
      <c r="DE11" s="392"/>
      <c r="DF11" s="392"/>
      <c r="DG11" s="392"/>
      <c r="DH11" s="392"/>
      <c r="DI11" s="392"/>
      <c r="DJ11" s="392"/>
      <c r="DK11" s="392"/>
      <c r="DL11" s="392"/>
      <c r="DM11" s="392"/>
      <c r="DN11" s="392"/>
      <c r="DO11" s="392"/>
      <c r="DP11" s="393"/>
      <c r="DQ11" s="397">
        <v>260102</v>
      </c>
      <c r="DR11" s="392"/>
      <c r="DS11" s="392"/>
      <c r="DT11" s="392"/>
      <c r="DU11" s="392"/>
      <c r="DV11" s="392"/>
      <c r="DW11" s="392"/>
      <c r="DX11" s="392"/>
      <c r="DY11" s="392"/>
      <c r="DZ11" s="392"/>
      <c r="EA11" s="392"/>
      <c r="EB11" s="392"/>
      <c r="EC11" s="427"/>
    </row>
    <row r="12" spans="2:143" ht="11.25" customHeight="1">
      <c r="B12" s="388" t="s">
        <v>229</v>
      </c>
      <c r="C12" s="389"/>
      <c r="D12" s="389"/>
      <c r="E12" s="389"/>
      <c r="F12" s="389"/>
      <c r="G12" s="389"/>
      <c r="H12" s="389"/>
      <c r="I12" s="389"/>
      <c r="J12" s="389"/>
      <c r="K12" s="389"/>
      <c r="L12" s="389"/>
      <c r="M12" s="389"/>
      <c r="N12" s="389"/>
      <c r="O12" s="389"/>
      <c r="P12" s="389"/>
      <c r="Q12" s="390"/>
      <c r="R12" s="391" t="s">
        <v>109</v>
      </c>
      <c r="S12" s="392"/>
      <c r="T12" s="392"/>
      <c r="U12" s="392"/>
      <c r="V12" s="392"/>
      <c r="W12" s="392"/>
      <c r="X12" s="392"/>
      <c r="Y12" s="393"/>
      <c r="Z12" s="444" t="s">
        <v>109</v>
      </c>
      <c r="AA12" s="444"/>
      <c r="AB12" s="444"/>
      <c r="AC12" s="444"/>
      <c r="AD12" s="445" t="s">
        <v>109</v>
      </c>
      <c r="AE12" s="445"/>
      <c r="AF12" s="445"/>
      <c r="AG12" s="445"/>
      <c r="AH12" s="445"/>
      <c r="AI12" s="445"/>
      <c r="AJ12" s="445"/>
      <c r="AK12" s="445"/>
      <c r="AL12" s="414" t="s">
        <v>109</v>
      </c>
      <c r="AM12" s="446"/>
      <c r="AN12" s="446"/>
      <c r="AO12" s="447"/>
      <c r="AP12" s="388" t="s">
        <v>230</v>
      </c>
      <c r="AQ12" s="389"/>
      <c r="AR12" s="389"/>
      <c r="AS12" s="389"/>
      <c r="AT12" s="389"/>
      <c r="AU12" s="389"/>
      <c r="AV12" s="389"/>
      <c r="AW12" s="389"/>
      <c r="AX12" s="389"/>
      <c r="AY12" s="389"/>
      <c r="AZ12" s="389"/>
      <c r="BA12" s="389"/>
      <c r="BB12" s="389"/>
      <c r="BC12" s="389"/>
      <c r="BD12" s="389"/>
      <c r="BE12" s="389"/>
      <c r="BF12" s="390"/>
      <c r="BG12" s="391">
        <v>288351</v>
      </c>
      <c r="BH12" s="392"/>
      <c r="BI12" s="392"/>
      <c r="BJ12" s="392"/>
      <c r="BK12" s="392"/>
      <c r="BL12" s="392"/>
      <c r="BM12" s="392"/>
      <c r="BN12" s="393"/>
      <c r="BO12" s="444">
        <v>59.4</v>
      </c>
      <c r="BP12" s="444"/>
      <c r="BQ12" s="444"/>
      <c r="BR12" s="444"/>
      <c r="BS12" s="397">
        <v>34551</v>
      </c>
      <c r="BT12" s="392"/>
      <c r="BU12" s="392"/>
      <c r="BV12" s="392"/>
      <c r="BW12" s="392"/>
      <c r="BX12" s="392"/>
      <c r="BY12" s="392"/>
      <c r="BZ12" s="392"/>
      <c r="CA12" s="392"/>
      <c r="CB12" s="427"/>
      <c r="CD12" s="428" t="s">
        <v>231</v>
      </c>
      <c r="CE12" s="425"/>
      <c r="CF12" s="425"/>
      <c r="CG12" s="425"/>
      <c r="CH12" s="425"/>
      <c r="CI12" s="425"/>
      <c r="CJ12" s="425"/>
      <c r="CK12" s="425"/>
      <c r="CL12" s="425"/>
      <c r="CM12" s="425"/>
      <c r="CN12" s="425"/>
      <c r="CO12" s="425"/>
      <c r="CP12" s="425"/>
      <c r="CQ12" s="426"/>
      <c r="CR12" s="391">
        <v>328889</v>
      </c>
      <c r="CS12" s="392"/>
      <c r="CT12" s="392"/>
      <c r="CU12" s="392"/>
      <c r="CV12" s="392"/>
      <c r="CW12" s="392"/>
      <c r="CX12" s="392"/>
      <c r="CY12" s="393"/>
      <c r="CZ12" s="444">
        <v>3.7</v>
      </c>
      <c r="DA12" s="444"/>
      <c r="DB12" s="444"/>
      <c r="DC12" s="444"/>
      <c r="DD12" s="397">
        <v>24550</v>
      </c>
      <c r="DE12" s="392"/>
      <c r="DF12" s="392"/>
      <c r="DG12" s="392"/>
      <c r="DH12" s="392"/>
      <c r="DI12" s="392"/>
      <c r="DJ12" s="392"/>
      <c r="DK12" s="392"/>
      <c r="DL12" s="392"/>
      <c r="DM12" s="392"/>
      <c r="DN12" s="392"/>
      <c r="DO12" s="392"/>
      <c r="DP12" s="393"/>
      <c r="DQ12" s="397">
        <v>269747</v>
      </c>
      <c r="DR12" s="392"/>
      <c r="DS12" s="392"/>
      <c r="DT12" s="392"/>
      <c r="DU12" s="392"/>
      <c r="DV12" s="392"/>
      <c r="DW12" s="392"/>
      <c r="DX12" s="392"/>
      <c r="DY12" s="392"/>
      <c r="DZ12" s="392"/>
      <c r="EA12" s="392"/>
      <c r="EB12" s="392"/>
      <c r="EC12" s="427"/>
    </row>
    <row r="13" spans="2:143" ht="11.25" customHeight="1">
      <c r="B13" s="388" t="s">
        <v>232</v>
      </c>
      <c r="C13" s="389"/>
      <c r="D13" s="389"/>
      <c r="E13" s="389"/>
      <c r="F13" s="389"/>
      <c r="G13" s="389"/>
      <c r="H13" s="389"/>
      <c r="I13" s="389"/>
      <c r="J13" s="389"/>
      <c r="K13" s="389"/>
      <c r="L13" s="389"/>
      <c r="M13" s="389"/>
      <c r="N13" s="389"/>
      <c r="O13" s="389"/>
      <c r="P13" s="389"/>
      <c r="Q13" s="390"/>
      <c r="R13" s="391">
        <v>8521</v>
      </c>
      <c r="S13" s="392"/>
      <c r="T13" s="392"/>
      <c r="U13" s="392"/>
      <c r="V13" s="392"/>
      <c r="W13" s="392"/>
      <c r="X13" s="392"/>
      <c r="Y13" s="393"/>
      <c r="Z13" s="444">
        <v>0.1</v>
      </c>
      <c r="AA13" s="444"/>
      <c r="AB13" s="444"/>
      <c r="AC13" s="444"/>
      <c r="AD13" s="445">
        <v>8521</v>
      </c>
      <c r="AE13" s="445"/>
      <c r="AF13" s="445"/>
      <c r="AG13" s="445"/>
      <c r="AH13" s="445"/>
      <c r="AI13" s="445"/>
      <c r="AJ13" s="445"/>
      <c r="AK13" s="445"/>
      <c r="AL13" s="414">
        <v>0.2</v>
      </c>
      <c r="AM13" s="446"/>
      <c r="AN13" s="446"/>
      <c r="AO13" s="447"/>
      <c r="AP13" s="388" t="s">
        <v>233</v>
      </c>
      <c r="AQ13" s="389"/>
      <c r="AR13" s="389"/>
      <c r="AS13" s="389"/>
      <c r="AT13" s="389"/>
      <c r="AU13" s="389"/>
      <c r="AV13" s="389"/>
      <c r="AW13" s="389"/>
      <c r="AX13" s="389"/>
      <c r="AY13" s="389"/>
      <c r="AZ13" s="389"/>
      <c r="BA13" s="389"/>
      <c r="BB13" s="389"/>
      <c r="BC13" s="389"/>
      <c r="BD13" s="389"/>
      <c r="BE13" s="389"/>
      <c r="BF13" s="390"/>
      <c r="BG13" s="391">
        <v>278810</v>
      </c>
      <c r="BH13" s="392"/>
      <c r="BI13" s="392"/>
      <c r="BJ13" s="392"/>
      <c r="BK13" s="392"/>
      <c r="BL13" s="392"/>
      <c r="BM13" s="392"/>
      <c r="BN13" s="393"/>
      <c r="BO13" s="444">
        <v>57.4</v>
      </c>
      <c r="BP13" s="444"/>
      <c r="BQ13" s="444"/>
      <c r="BR13" s="444"/>
      <c r="BS13" s="397">
        <v>34551</v>
      </c>
      <c r="BT13" s="392"/>
      <c r="BU13" s="392"/>
      <c r="BV13" s="392"/>
      <c r="BW13" s="392"/>
      <c r="BX13" s="392"/>
      <c r="BY13" s="392"/>
      <c r="BZ13" s="392"/>
      <c r="CA13" s="392"/>
      <c r="CB13" s="427"/>
      <c r="CD13" s="428" t="s">
        <v>234</v>
      </c>
      <c r="CE13" s="425"/>
      <c r="CF13" s="425"/>
      <c r="CG13" s="425"/>
      <c r="CH13" s="425"/>
      <c r="CI13" s="425"/>
      <c r="CJ13" s="425"/>
      <c r="CK13" s="425"/>
      <c r="CL13" s="425"/>
      <c r="CM13" s="425"/>
      <c r="CN13" s="425"/>
      <c r="CO13" s="425"/>
      <c r="CP13" s="425"/>
      <c r="CQ13" s="426"/>
      <c r="CR13" s="391">
        <v>838964</v>
      </c>
      <c r="CS13" s="392"/>
      <c r="CT13" s="392"/>
      <c r="CU13" s="392"/>
      <c r="CV13" s="392"/>
      <c r="CW13" s="392"/>
      <c r="CX13" s="392"/>
      <c r="CY13" s="393"/>
      <c r="CZ13" s="444">
        <v>9.6</v>
      </c>
      <c r="DA13" s="444"/>
      <c r="DB13" s="444"/>
      <c r="DC13" s="444"/>
      <c r="DD13" s="397">
        <v>494668</v>
      </c>
      <c r="DE13" s="392"/>
      <c r="DF13" s="392"/>
      <c r="DG13" s="392"/>
      <c r="DH13" s="392"/>
      <c r="DI13" s="392"/>
      <c r="DJ13" s="392"/>
      <c r="DK13" s="392"/>
      <c r="DL13" s="392"/>
      <c r="DM13" s="392"/>
      <c r="DN13" s="392"/>
      <c r="DO13" s="392"/>
      <c r="DP13" s="393"/>
      <c r="DQ13" s="397">
        <v>340120</v>
      </c>
      <c r="DR13" s="392"/>
      <c r="DS13" s="392"/>
      <c r="DT13" s="392"/>
      <c r="DU13" s="392"/>
      <c r="DV13" s="392"/>
      <c r="DW13" s="392"/>
      <c r="DX13" s="392"/>
      <c r="DY13" s="392"/>
      <c r="DZ13" s="392"/>
      <c r="EA13" s="392"/>
      <c r="EB13" s="392"/>
      <c r="EC13" s="427"/>
    </row>
    <row r="14" spans="2:143" ht="11.25" customHeight="1">
      <c r="B14" s="388" t="s">
        <v>235</v>
      </c>
      <c r="C14" s="389"/>
      <c r="D14" s="389"/>
      <c r="E14" s="389"/>
      <c r="F14" s="389"/>
      <c r="G14" s="389"/>
      <c r="H14" s="389"/>
      <c r="I14" s="389"/>
      <c r="J14" s="389"/>
      <c r="K14" s="389"/>
      <c r="L14" s="389"/>
      <c r="M14" s="389"/>
      <c r="N14" s="389"/>
      <c r="O14" s="389"/>
      <c r="P14" s="389"/>
      <c r="Q14" s="390"/>
      <c r="R14" s="391" t="s">
        <v>109</v>
      </c>
      <c r="S14" s="392"/>
      <c r="T14" s="392"/>
      <c r="U14" s="392"/>
      <c r="V14" s="392"/>
      <c r="W14" s="392"/>
      <c r="X14" s="392"/>
      <c r="Y14" s="393"/>
      <c r="Z14" s="444" t="s">
        <v>109</v>
      </c>
      <c r="AA14" s="444"/>
      <c r="AB14" s="444"/>
      <c r="AC14" s="444"/>
      <c r="AD14" s="445" t="s">
        <v>109</v>
      </c>
      <c r="AE14" s="445"/>
      <c r="AF14" s="445"/>
      <c r="AG14" s="445"/>
      <c r="AH14" s="445"/>
      <c r="AI14" s="445"/>
      <c r="AJ14" s="445"/>
      <c r="AK14" s="445"/>
      <c r="AL14" s="414" t="s">
        <v>109</v>
      </c>
      <c r="AM14" s="446"/>
      <c r="AN14" s="446"/>
      <c r="AO14" s="447"/>
      <c r="AP14" s="388" t="s">
        <v>236</v>
      </c>
      <c r="AQ14" s="389"/>
      <c r="AR14" s="389"/>
      <c r="AS14" s="389"/>
      <c r="AT14" s="389"/>
      <c r="AU14" s="389"/>
      <c r="AV14" s="389"/>
      <c r="AW14" s="389"/>
      <c r="AX14" s="389"/>
      <c r="AY14" s="389"/>
      <c r="AZ14" s="389"/>
      <c r="BA14" s="389"/>
      <c r="BB14" s="389"/>
      <c r="BC14" s="389"/>
      <c r="BD14" s="389"/>
      <c r="BE14" s="389"/>
      <c r="BF14" s="390"/>
      <c r="BG14" s="391">
        <v>14629</v>
      </c>
      <c r="BH14" s="392"/>
      <c r="BI14" s="392"/>
      <c r="BJ14" s="392"/>
      <c r="BK14" s="392"/>
      <c r="BL14" s="392"/>
      <c r="BM14" s="392"/>
      <c r="BN14" s="393"/>
      <c r="BO14" s="444">
        <v>3</v>
      </c>
      <c r="BP14" s="444"/>
      <c r="BQ14" s="444"/>
      <c r="BR14" s="444"/>
      <c r="BS14" s="397" t="s">
        <v>109</v>
      </c>
      <c r="BT14" s="392"/>
      <c r="BU14" s="392"/>
      <c r="BV14" s="392"/>
      <c r="BW14" s="392"/>
      <c r="BX14" s="392"/>
      <c r="BY14" s="392"/>
      <c r="BZ14" s="392"/>
      <c r="CA14" s="392"/>
      <c r="CB14" s="427"/>
      <c r="CD14" s="428" t="s">
        <v>237</v>
      </c>
      <c r="CE14" s="425"/>
      <c r="CF14" s="425"/>
      <c r="CG14" s="425"/>
      <c r="CH14" s="425"/>
      <c r="CI14" s="425"/>
      <c r="CJ14" s="425"/>
      <c r="CK14" s="425"/>
      <c r="CL14" s="425"/>
      <c r="CM14" s="425"/>
      <c r="CN14" s="425"/>
      <c r="CO14" s="425"/>
      <c r="CP14" s="425"/>
      <c r="CQ14" s="426"/>
      <c r="CR14" s="391">
        <v>194997</v>
      </c>
      <c r="CS14" s="392"/>
      <c r="CT14" s="392"/>
      <c r="CU14" s="392"/>
      <c r="CV14" s="392"/>
      <c r="CW14" s="392"/>
      <c r="CX14" s="392"/>
      <c r="CY14" s="393"/>
      <c r="CZ14" s="444">
        <v>2.2000000000000002</v>
      </c>
      <c r="DA14" s="444"/>
      <c r="DB14" s="444"/>
      <c r="DC14" s="444"/>
      <c r="DD14" s="397">
        <v>14802</v>
      </c>
      <c r="DE14" s="392"/>
      <c r="DF14" s="392"/>
      <c r="DG14" s="392"/>
      <c r="DH14" s="392"/>
      <c r="DI14" s="392"/>
      <c r="DJ14" s="392"/>
      <c r="DK14" s="392"/>
      <c r="DL14" s="392"/>
      <c r="DM14" s="392"/>
      <c r="DN14" s="392"/>
      <c r="DO14" s="392"/>
      <c r="DP14" s="393"/>
      <c r="DQ14" s="397">
        <v>163712</v>
      </c>
      <c r="DR14" s="392"/>
      <c r="DS14" s="392"/>
      <c r="DT14" s="392"/>
      <c r="DU14" s="392"/>
      <c r="DV14" s="392"/>
      <c r="DW14" s="392"/>
      <c r="DX14" s="392"/>
      <c r="DY14" s="392"/>
      <c r="DZ14" s="392"/>
      <c r="EA14" s="392"/>
      <c r="EB14" s="392"/>
      <c r="EC14" s="427"/>
    </row>
    <row r="15" spans="2:143" ht="11.25" customHeight="1">
      <c r="B15" s="388" t="s">
        <v>238</v>
      </c>
      <c r="C15" s="389"/>
      <c r="D15" s="389"/>
      <c r="E15" s="389"/>
      <c r="F15" s="389"/>
      <c r="G15" s="389"/>
      <c r="H15" s="389"/>
      <c r="I15" s="389"/>
      <c r="J15" s="389"/>
      <c r="K15" s="389"/>
      <c r="L15" s="389"/>
      <c r="M15" s="389"/>
      <c r="N15" s="389"/>
      <c r="O15" s="389"/>
      <c r="P15" s="389"/>
      <c r="Q15" s="390"/>
      <c r="R15" s="391">
        <v>768</v>
      </c>
      <c r="S15" s="392"/>
      <c r="T15" s="392"/>
      <c r="U15" s="392"/>
      <c r="V15" s="392"/>
      <c r="W15" s="392"/>
      <c r="X15" s="392"/>
      <c r="Y15" s="393"/>
      <c r="Z15" s="444">
        <v>0</v>
      </c>
      <c r="AA15" s="444"/>
      <c r="AB15" s="444"/>
      <c r="AC15" s="444"/>
      <c r="AD15" s="445">
        <v>768</v>
      </c>
      <c r="AE15" s="445"/>
      <c r="AF15" s="445"/>
      <c r="AG15" s="445"/>
      <c r="AH15" s="445"/>
      <c r="AI15" s="445"/>
      <c r="AJ15" s="445"/>
      <c r="AK15" s="445"/>
      <c r="AL15" s="414">
        <v>0</v>
      </c>
      <c r="AM15" s="446"/>
      <c r="AN15" s="446"/>
      <c r="AO15" s="447"/>
      <c r="AP15" s="388" t="s">
        <v>239</v>
      </c>
      <c r="AQ15" s="389"/>
      <c r="AR15" s="389"/>
      <c r="AS15" s="389"/>
      <c r="AT15" s="389"/>
      <c r="AU15" s="389"/>
      <c r="AV15" s="389"/>
      <c r="AW15" s="389"/>
      <c r="AX15" s="389"/>
      <c r="AY15" s="389"/>
      <c r="AZ15" s="389"/>
      <c r="BA15" s="389"/>
      <c r="BB15" s="389"/>
      <c r="BC15" s="389"/>
      <c r="BD15" s="389"/>
      <c r="BE15" s="389"/>
      <c r="BF15" s="390"/>
      <c r="BG15" s="391">
        <v>20743</v>
      </c>
      <c r="BH15" s="392"/>
      <c r="BI15" s="392"/>
      <c r="BJ15" s="392"/>
      <c r="BK15" s="392"/>
      <c r="BL15" s="392"/>
      <c r="BM15" s="392"/>
      <c r="BN15" s="393"/>
      <c r="BO15" s="444">
        <v>4.3</v>
      </c>
      <c r="BP15" s="444"/>
      <c r="BQ15" s="444"/>
      <c r="BR15" s="444"/>
      <c r="BS15" s="397" t="s">
        <v>109</v>
      </c>
      <c r="BT15" s="392"/>
      <c r="BU15" s="392"/>
      <c r="BV15" s="392"/>
      <c r="BW15" s="392"/>
      <c r="BX15" s="392"/>
      <c r="BY15" s="392"/>
      <c r="BZ15" s="392"/>
      <c r="CA15" s="392"/>
      <c r="CB15" s="427"/>
      <c r="CD15" s="428" t="s">
        <v>240</v>
      </c>
      <c r="CE15" s="425"/>
      <c r="CF15" s="425"/>
      <c r="CG15" s="425"/>
      <c r="CH15" s="425"/>
      <c r="CI15" s="425"/>
      <c r="CJ15" s="425"/>
      <c r="CK15" s="425"/>
      <c r="CL15" s="425"/>
      <c r="CM15" s="425"/>
      <c r="CN15" s="425"/>
      <c r="CO15" s="425"/>
      <c r="CP15" s="425"/>
      <c r="CQ15" s="426"/>
      <c r="CR15" s="391">
        <v>475676</v>
      </c>
      <c r="CS15" s="392"/>
      <c r="CT15" s="392"/>
      <c r="CU15" s="392"/>
      <c r="CV15" s="392"/>
      <c r="CW15" s="392"/>
      <c r="CX15" s="392"/>
      <c r="CY15" s="393"/>
      <c r="CZ15" s="444">
        <v>5.4</v>
      </c>
      <c r="DA15" s="444"/>
      <c r="DB15" s="444"/>
      <c r="DC15" s="444"/>
      <c r="DD15" s="397">
        <v>138790</v>
      </c>
      <c r="DE15" s="392"/>
      <c r="DF15" s="392"/>
      <c r="DG15" s="392"/>
      <c r="DH15" s="392"/>
      <c r="DI15" s="392"/>
      <c r="DJ15" s="392"/>
      <c r="DK15" s="392"/>
      <c r="DL15" s="392"/>
      <c r="DM15" s="392"/>
      <c r="DN15" s="392"/>
      <c r="DO15" s="392"/>
      <c r="DP15" s="393"/>
      <c r="DQ15" s="397">
        <v>287138</v>
      </c>
      <c r="DR15" s="392"/>
      <c r="DS15" s="392"/>
      <c r="DT15" s="392"/>
      <c r="DU15" s="392"/>
      <c r="DV15" s="392"/>
      <c r="DW15" s="392"/>
      <c r="DX15" s="392"/>
      <c r="DY15" s="392"/>
      <c r="DZ15" s="392"/>
      <c r="EA15" s="392"/>
      <c r="EB15" s="392"/>
      <c r="EC15" s="427"/>
    </row>
    <row r="16" spans="2:143" ht="11.25" customHeight="1">
      <c r="B16" s="388" t="s">
        <v>241</v>
      </c>
      <c r="C16" s="389"/>
      <c r="D16" s="389"/>
      <c r="E16" s="389"/>
      <c r="F16" s="389"/>
      <c r="G16" s="389"/>
      <c r="H16" s="389"/>
      <c r="I16" s="389"/>
      <c r="J16" s="389"/>
      <c r="K16" s="389"/>
      <c r="L16" s="389"/>
      <c r="M16" s="389"/>
      <c r="N16" s="389"/>
      <c r="O16" s="389"/>
      <c r="P16" s="389"/>
      <c r="Q16" s="390"/>
      <c r="R16" s="391">
        <v>4048878</v>
      </c>
      <c r="S16" s="392"/>
      <c r="T16" s="392"/>
      <c r="U16" s="392"/>
      <c r="V16" s="392"/>
      <c r="W16" s="392"/>
      <c r="X16" s="392"/>
      <c r="Y16" s="393"/>
      <c r="Z16" s="444">
        <v>45.3</v>
      </c>
      <c r="AA16" s="444"/>
      <c r="AB16" s="444"/>
      <c r="AC16" s="444"/>
      <c r="AD16" s="445">
        <v>3510117</v>
      </c>
      <c r="AE16" s="445"/>
      <c r="AF16" s="445"/>
      <c r="AG16" s="445"/>
      <c r="AH16" s="445"/>
      <c r="AI16" s="445"/>
      <c r="AJ16" s="445"/>
      <c r="AK16" s="445"/>
      <c r="AL16" s="414">
        <v>84.4</v>
      </c>
      <c r="AM16" s="446"/>
      <c r="AN16" s="446"/>
      <c r="AO16" s="447"/>
      <c r="AP16" s="388" t="s">
        <v>242</v>
      </c>
      <c r="AQ16" s="389"/>
      <c r="AR16" s="389"/>
      <c r="AS16" s="389"/>
      <c r="AT16" s="389"/>
      <c r="AU16" s="389"/>
      <c r="AV16" s="389"/>
      <c r="AW16" s="389"/>
      <c r="AX16" s="389"/>
      <c r="AY16" s="389"/>
      <c r="AZ16" s="389"/>
      <c r="BA16" s="389"/>
      <c r="BB16" s="389"/>
      <c r="BC16" s="389"/>
      <c r="BD16" s="389"/>
      <c r="BE16" s="389"/>
      <c r="BF16" s="390"/>
      <c r="BG16" s="391" t="s">
        <v>109</v>
      </c>
      <c r="BH16" s="392"/>
      <c r="BI16" s="392"/>
      <c r="BJ16" s="392"/>
      <c r="BK16" s="392"/>
      <c r="BL16" s="392"/>
      <c r="BM16" s="392"/>
      <c r="BN16" s="393"/>
      <c r="BO16" s="444" t="s">
        <v>109</v>
      </c>
      <c r="BP16" s="444"/>
      <c r="BQ16" s="444"/>
      <c r="BR16" s="444"/>
      <c r="BS16" s="397" t="s">
        <v>109</v>
      </c>
      <c r="BT16" s="392"/>
      <c r="BU16" s="392"/>
      <c r="BV16" s="392"/>
      <c r="BW16" s="392"/>
      <c r="BX16" s="392"/>
      <c r="BY16" s="392"/>
      <c r="BZ16" s="392"/>
      <c r="CA16" s="392"/>
      <c r="CB16" s="427"/>
      <c r="CD16" s="428" t="s">
        <v>243</v>
      </c>
      <c r="CE16" s="425"/>
      <c r="CF16" s="425"/>
      <c r="CG16" s="425"/>
      <c r="CH16" s="425"/>
      <c r="CI16" s="425"/>
      <c r="CJ16" s="425"/>
      <c r="CK16" s="425"/>
      <c r="CL16" s="425"/>
      <c r="CM16" s="425"/>
      <c r="CN16" s="425"/>
      <c r="CO16" s="425"/>
      <c r="CP16" s="425"/>
      <c r="CQ16" s="426"/>
      <c r="CR16" s="391">
        <v>36356</v>
      </c>
      <c r="CS16" s="392"/>
      <c r="CT16" s="392"/>
      <c r="CU16" s="392"/>
      <c r="CV16" s="392"/>
      <c r="CW16" s="392"/>
      <c r="CX16" s="392"/>
      <c r="CY16" s="393"/>
      <c r="CZ16" s="444">
        <v>0.4</v>
      </c>
      <c r="DA16" s="444"/>
      <c r="DB16" s="444"/>
      <c r="DC16" s="444"/>
      <c r="DD16" s="397" t="s">
        <v>109</v>
      </c>
      <c r="DE16" s="392"/>
      <c r="DF16" s="392"/>
      <c r="DG16" s="392"/>
      <c r="DH16" s="392"/>
      <c r="DI16" s="392"/>
      <c r="DJ16" s="392"/>
      <c r="DK16" s="392"/>
      <c r="DL16" s="392"/>
      <c r="DM16" s="392"/>
      <c r="DN16" s="392"/>
      <c r="DO16" s="392"/>
      <c r="DP16" s="393"/>
      <c r="DQ16" s="397">
        <v>1999</v>
      </c>
      <c r="DR16" s="392"/>
      <c r="DS16" s="392"/>
      <c r="DT16" s="392"/>
      <c r="DU16" s="392"/>
      <c r="DV16" s="392"/>
      <c r="DW16" s="392"/>
      <c r="DX16" s="392"/>
      <c r="DY16" s="392"/>
      <c r="DZ16" s="392"/>
      <c r="EA16" s="392"/>
      <c r="EB16" s="392"/>
      <c r="EC16" s="427"/>
    </row>
    <row r="17" spans="2:133" ht="11.25" customHeight="1">
      <c r="B17" s="388" t="s">
        <v>244</v>
      </c>
      <c r="C17" s="389"/>
      <c r="D17" s="389"/>
      <c r="E17" s="389"/>
      <c r="F17" s="389"/>
      <c r="G17" s="389"/>
      <c r="H17" s="389"/>
      <c r="I17" s="389"/>
      <c r="J17" s="389"/>
      <c r="K17" s="389"/>
      <c r="L17" s="389"/>
      <c r="M17" s="389"/>
      <c r="N17" s="389"/>
      <c r="O17" s="389"/>
      <c r="P17" s="389"/>
      <c r="Q17" s="390"/>
      <c r="R17" s="391">
        <v>3510117</v>
      </c>
      <c r="S17" s="392"/>
      <c r="T17" s="392"/>
      <c r="U17" s="392"/>
      <c r="V17" s="392"/>
      <c r="W17" s="392"/>
      <c r="X17" s="392"/>
      <c r="Y17" s="393"/>
      <c r="Z17" s="444">
        <v>39.299999999999997</v>
      </c>
      <c r="AA17" s="444"/>
      <c r="AB17" s="444"/>
      <c r="AC17" s="444"/>
      <c r="AD17" s="445">
        <v>3510117</v>
      </c>
      <c r="AE17" s="445"/>
      <c r="AF17" s="445"/>
      <c r="AG17" s="445"/>
      <c r="AH17" s="445"/>
      <c r="AI17" s="445"/>
      <c r="AJ17" s="445"/>
      <c r="AK17" s="445"/>
      <c r="AL17" s="414">
        <v>84.4</v>
      </c>
      <c r="AM17" s="446"/>
      <c r="AN17" s="446"/>
      <c r="AO17" s="447"/>
      <c r="AP17" s="388" t="s">
        <v>245</v>
      </c>
      <c r="AQ17" s="389"/>
      <c r="AR17" s="389"/>
      <c r="AS17" s="389"/>
      <c r="AT17" s="389"/>
      <c r="AU17" s="389"/>
      <c r="AV17" s="389"/>
      <c r="AW17" s="389"/>
      <c r="AX17" s="389"/>
      <c r="AY17" s="389"/>
      <c r="AZ17" s="389"/>
      <c r="BA17" s="389"/>
      <c r="BB17" s="389"/>
      <c r="BC17" s="389"/>
      <c r="BD17" s="389"/>
      <c r="BE17" s="389"/>
      <c r="BF17" s="390"/>
      <c r="BG17" s="391" t="s">
        <v>109</v>
      </c>
      <c r="BH17" s="392"/>
      <c r="BI17" s="392"/>
      <c r="BJ17" s="392"/>
      <c r="BK17" s="392"/>
      <c r="BL17" s="392"/>
      <c r="BM17" s="392"/>
      <c r="BN17" s="393"/>
      <c r="BO17" s="444" t="s">
        <v>109</v>
      </c>
      <c r="BP17" s="444"/>
      <c r="BQ17" s="444"/>
      <c r="BR17" s="444"/>
      <c r="BS17" s="397" t="s">
        <v>109</v>
      </c>
      <c r="BT17" s="392"/>
      <c r="BU17" s="392"/>
      <c r="BV17" s="392"/>
      <c r="BW17" s="392"/>
      <c r="BX17" s="392"/>
      <c r="BY17" s="392"/>
      <c r="BZ17" s="392"/>
      <c r="CA17" s="392"/>
      <c r="CB17" s="427"/>
      <c r="CD17" s="428" t="s">
        <v>246</v>
      </c>
      <c r="CE17" s="425"/>
      <c r="CF17" s="425"/>
      <c r="CG17" s="425"/>
      <c r="CH17" s="425"/>
      <c r="CI17" s="425"/>
      <c r="CJ17" s="425"/>
      <c r="CK17" s="425"/>
      <c r="CL17" s="425"/>
      <c r="CM17" s="425"/>
      <c r="CN17" s="425"/>
      <c r="CO17" s="425"/>
      <c r="CP17" s="425"/>
      <c r="CQ17" s="426"/>
      <c r="CR17" s="391">
        <v>1463878</v>
      </c>
      <c r="CS17" s="392"/>
      <c r="CT17" s="392"/>
      <c r="CU17" s="392"/>
      <c r="CV17" s="392"/>
      <c r="CW17" s="392"/>
      <c r="CX17" s="392"/>
      <c r="CY17" s="393"/>
      <c r="CZ17" s="444">
        <v>16.7</v>
      </c>
      <c r="DA17" s="444"/>
      <c r="DB17" s="444"/>
      <c r="DC17" s="444"/>
      <c r="DD17" s="397" t="s">
        <v>109</v>
      </c>
      <c r="DE17" s="392"/>
      <c r="DF17" s="392"/>
      <c r="DG17" s="392"/>
      <c r="DH17" s="392"/>
      <c r="DI17" s="392"/>
      <c r="DJ17" s="392"/>
      <c r="DK17" s="392"/>
      <c r="DL17" s="392"/>
      <c r="DM17" s="392"/>
      <c r="DN17" s="392"/>
      <c r="DO17" s="392"/>
      <c r="DP17" s="393"/>
      <c r="DQ17" s="397">
        <v>1394449</v>
      </c>
      <c r="DR17" s="392"/>
      <c r="DS17" s="392"/>
      <c r="DT17" s="392"/>
      <c r="DU17" s="392"/>
      <c r="DV17" s="392"/>
      <c r="DW17" s="392"/>
      <c r="DX17" s="392"/>
      <c r="DY17" s="392"/>
      <c r="DZ17" s="392"/>
      <c r="EA17" s="392"/>
      <c r="EB17" s="392"/>
      <c r="EC17" s="427"/>
    </row>
    <row r="18" spans="2:133" ht="11.25" customHeight="1">
      <c r="B18" s="388" t="s">
        <v>247</v>
      </c>
      <c r="C18" s="389"/>
      <c r="D18" s="389"/>
      <c r="E18" s="389"/>
      <c r="F18" s="389"/>
      <c r="G18" s="389"/>
      <c r="H18" s="389"/>
      <c r="I18" s="389"/>
      <c r="J18" s="389"/>
      <c r="K18" s="389"/>
      <c r="L18" s="389"/>
      <c r="M18" s="389"/>
      <c r="N18" s="389"/>
      <c r="O18" s="389"/>
      <c r="P18" s="389"/>
      <c r="Q18" s="390"/>
      <c r="R18" s="391">
        <v>538760</v>
      </c>
      <c r="S18" s="392"/>
      <c r="T18" s="392"/>
      <c r="U18" s="392"/>
      <c r="V18" s="392"/>
      <c r="W18" s="392"/>
      <c r="X18" s="392"/>
      <c r="Y18" s="393"/>
      <c r="Z18" s="444">
        <v>6</v>
      </c>
      <c r="AA18" s="444"/>
      <c r="AB18" s="444"/>
      <c r="AC18" s="444"/>
      <c r="AD18" s="445" t="s">
        <v>109</v>
      </c>
      <c r="AE18" s="445"/>
      <c r="AF18" s="445"/>
      <c r="AG18" s="445"/>
      <c r="AH18" s="445"/>
      <c r="AI18" s="445"/>
      <c r="AJ18" s="445"/>
      <c r="AK18" s="445"/>
      <c r="AL18" s="414" t="s">
        <v>109</v>
      </c>
      <c r="AM18" s="446"/>
      <c r="AN18" s="446"/>
      <c r="AO18" s="447"/>
      <c r="AP18" s="388" t="s">
        <v>248</v>
      </c>
      <c r="AQ18" s="389"/>
      <c r="AR18" s="389"/>
      <c r="AS18" s="389"/>
      <c r="AT18" s="389"/>
      <c r="AU18" s="389"/>
      <c r="AV18" s="389"/>
      <c r="AW18" s="389"/>
      <c r="AX18" s="389"/>
      <c r="AY18" s="389"/>
      <c r="AZ18" s="389"/>
      <c r="BA18" s="389"/>
      <c r="BB18" s="389"/>
      <c r="BC18" s="389"/>
      <c r="BD18" s="389"/>
      <c r="BE18" s="389"/>
      <c r="BF18" s="390"/>
      <c r="BG18" s="391" t="s">
        <v>109</v>
      </c>
      <c r="BH18" s="392"/>
      <c r="BI18" s="392"/>
      <c r="BJ18" s="392"/>
      <c r="BK18" s="392"/>
      <c r="BL18" s="392"/>
      <c r="BM18" s="392"/>
      <c r="BN18" s="393"/>
      <c r="BO18" s="444" t="s">
        <v>109</v>
      </c>
      <c r="BP18" s="444"/>
      <c r="BQ18" s="444"/>
      <c r="BR18" s="444"/>
      <c r="BS18" s="397" t="s">
        <v>109</v>
      </c>
      <c r="BT18" s="392"/>
      <c r="BU18" s="392"/>
      <c r="BV18" s="392"/>
      <c r="BW18" s="392"/>
      <c r="BX18" s="392"/>
      <c r="BY18" s="392"/>
      <c r="BZ18" s="392"/>
      <c r="CA18" s="392"/>
      <c r="CB18" s="427"/>
      <c r="CD18" s="428" t="s">
        <v>249</v>
      </c>
      <c r="CE18" s="425"/>
      <c r="CF18" s="425"/>
      <c r="CG18" s="425"/>
      <c r="CH18" s="425"/>
      <c r="CI18" s="425"/>
      <c r="CJ18" s="425"/>
      <c r="CK18" s="425"/>
      <c r="CL18" s="425"/>
      <c r="CM18" s="425"/>
      <c r="CN18" s="425"/>
      <c r="CO18" s="425"/>
      <c r="CP18" s="425"/>
      <c r="CQ18" s="426"/>
      <c r="CR18" s="391" t="s">
        <v>109</v>
      </c>
      <c r="CS18" s="392"/>
      <c r="CT18" s="392"/>
      <c r="CU18" s="392"/>
      <c r="CV18" s="392"/>
      <c r="CW18" s="392"/>
      <c r="CX18" s="392"/>
      <c r="CY18" s="393"/>
      <c r="CZ18" s="444" t="s">
        <v>109</v>
      </c>
      <c r="DA18" s="444"/>
      <c r="DB18" s="444"/>
      <c r="DC18" s="444"/>
      <c r="DD18" s="397" t="s">
        <v>109</v>
      </c>
      <c r="DE18" s="392"/>
      <c r="DF18" s="392"/>
      <c r="DG18" s="392"/>
      <c r="DH18" s="392"/>
      <c r="DI18" s="392"/>
      <c r="DJ18" s="392"/>
      <c r="DK18" s="392"/>
      <c r="DL18" s="392"/>
      <c r="DM18" s="392"/>
      <c r="DN18" s="392"/>
      <c r="DO18" s="392"/>
      <c r="DP18" s="393"/>
      <c r="DQ18" s="397" t="s">
        <v>109</v>
      </c>
      <c r="DR18" s="392"/>
      <c r="DS18" s="392"/>
      <c r="DT18" s="392"/>
      <c r="DU18" s="392"/>
      <c r="DV18" s="392"/>
      <c r="DW18" s="392"/>
      <c r="DX18" s="392"/>
      <c r="DY18" s="392"/>
      <c r="DZ18" s="392"/>
      <c r="EA18" s="392"/>
      <c r="EB18" s="392"/>
      <c r="EC18" s="427"/>
    </row>
    <row r="19" spans="2:133" ht="11.25" customHeight="1">
      <c r="B19" s="388" t="s">
        <v>250</v>
      </c>
      <c r="C19" s="389"/>
      <c r="D19" s="389"/>
      <c r="E19" s="389"/>
      <c r="F19" s="389"/>
      <c r="G19" s="389"/>
      <c r="H19" s="389"/>
      <c r="I19" s="389"/>
      <c r="J19" s="389"/>
      <c r="K19" s="389"/>
      <c r="L19" s="389"/>
      <c r="M19" s="389"/>
      <c r="N19" s="389"/>
      <c r="O19" s="389"/>
      <c r="P19" s="389"/>
      <c r="Q19" s="390"/>
      <c r="R19" s="391">
        <v>1</v>
      </c>
      <c r="S19" s="392"/>
      <c r="T19" s="392"/>
      <c r="U19" s="392"/>
      <c r="V19" s="392"/>
      <c r="W19" s="392"/>
      <c r="X19" s="392"/>
      <c r="Y19" s="393"/>
      <c r="Z19" s="444">
        <v>0</v>
      </c>
      <c r="AA19" s="444"/>
      <c r="AB19" s="444"/>
      <c r="AC19" s="444"/>
      <c r="AD19" s="445" t="s">
        <v>109</v>
      </c>
      <c r="AE19" s="445"/>
      <c r="AF19" s="445"/>
      <c r="AG19" s="445"/>
      <c r="AH19" s="445"/>
      <c r="AI19" s="445"/>
      <c r="AJ19" s="445"/>
      <c r="AK19" s="445"/>
      <c r="AL19" s="414" t="s">
        <v>109</v>
      </c>
      <c r="AM19" s="446"/>
      <c r="AN19" s="446"/>
      <c r="AO19" s="447"/>
      <c r="AP19" s="388" t="s">
        <v>251</v>
      </c>
      <c r="AQ19" s="389"/>
      <c r="AR19" s="389"/>
      <c r="AS19" s="389"/>
      <c r="AT19" s="389"/>
      <c r="AU19" s="389"/>
      <c r="AV19" s="389"/>
      <c r="AW19" s="389"/>
      <c r="AX19" s="389"/>
      <c r="AY19" s="389"/>
      <c r="AZ19" s="389"/>
      <c r="BA19" s="389"/>
      <c r="BB19" s="389"/>
      <c r="BC19" s="389"/>
      <c r="BD19" s="389"/>
      <c r="BE19" s="389"/>
      <c r="BF19" s="390"/>
      <c r="BG19" s="391" t="s">
        <v>109</v>
      </c>
      <c r="BH19" s="392"/>
      <c r="BI19" s="392"/>
      <c r="BJ19" s="392"/>
      <c r="BK19" s="392"/>
      <c r="BL19" s="392"/>
      <c r="BM19" s="392"/>
      <c r="BN19" s="393"/>
      <c r="BO19" s="444" t="s">
        <v>109</v>
      </c>
      <c r="BP19" s="444"/>
      <c r="BQ19" s="444"/>
      <c r="BR19" s="444"/>
      <c r="BS19" s="397" t="s">
        <v>109</v>
      </c>
      <c r="BT19" s="392"/>
      <c r="BU19" s="392"/>
      <c r="BV19" s="392"/>
      <c r="BW19" s="392"/>
      <c r="BX19" s="392"/>
      <c r="BY19" s="392"/>
      <c r="BZ19" s="392"/>
      <c r="CA19" s="392"/>
      <c r="CB19" s="427"/>
      <c r="CD19" s="428" t="s">
        <v>252</v>
      </c>
      <c r="CE19" s="425"/>
      <c r="CF19" s="425"/>
      <c r="CG19" s="425"/>
      <c r="CH19" s="425"/>
      <c r="CI19" s="425"/>
      <c r="CJ19" s="425"/>
      <c r="CK19" s="425"/>
      <c r="CL19" s="425"/>
      <c r="CM19" s="425"/>
      <c r="CN19" s="425"/>
      <c r="CO19" s="425"/>
      <c r="CP19" s="425"/>
      <c r="CQ19" s="426"/>
      <c r="CR19" s="391" t="s">
        <v>109</v>
      </c>
      <c r="CS19" s="392"/>
      <c r="CT19" s="392"/>
      <c r="CU19" s="392"/>
      <c r="CV19" s="392"/>
      <c r="CW19" s="392"/>
      <c r="CX19" s="392"/>
      <c r="CY19" s="393"/>
      <c r="CZ19" s="444" t="s">
        <v>109</v>
      </c>
      <c r="DA19" s="444"/>
      <c r="DB19" s="444"/>
      <c r="DC19" s="444"/>
      <c r="DD19" s="397" t="s">
        <v>109</v>
      </c>
      <c r="DE19" s="392"/>
      <c r="DF19" s="392"/>
      <c r="DG19" s="392"/>
      <c r="DH19" s="392"/>
      <c r="DI19" s="392"/>
      <c r="DJ19" s="392"/>
      <c r="DK19" s="392"/>
      <c r="DL19" s="392"/>
      <c r="DM19" s="392"/>
      <c r="DN19" s="392"/>
      <c r="DO19" s="392"/>
      <c r="DP19" s="393"/>
      <c r="DQ19" s="397" t="s">
        <v>109</v>
      </c>
      <c r="DR19" s="392"/>
      <c r="DS19" s="392"/>
      <c r="DT19" s="392"/>
      <c r="DU19" s="392"/>
      <c r="DV19" s="392"/>
      <c r="DW19" s="392"/>
      <c r="DX19" s="392"/>
      <c r="DY19" s="392"/>
      <c r="DZ19" s="392"/>
      <c r="EA19" s="392"/>
      <c r="EB19" s="392"/>
      <c r="EC19" s="427"/>
    </row>
    <row r="20" spans="2:133" ht="11.25" customHeight="1">
      <c r="B20" s="388" t="s">
        <v>253</v>
      </c>
      <c r="C20" s="389"/>
      <c r="D20" s="389"/>
      <c r="E20" s="389"/>
      <c r="F20" s="389"/>
      <c r="G20" s="389"/>
      <c r="H20" s="389"/>
      <c r="I20" s="389"/>
      <c r="J20" s="389"/>
      <c r="K20" s="389"/>
      <c r="L20" s="389"/>
      <c r="M20" s="389"/>
      <c r="N20" s="389"/>
      <c r="O20" s="389"/>
      <c r="P20" s="389"/>
      <c r="Q20" s="390"/>
      <c r="R20" s="391">
        <v>4722577</v>
      </c>
      <c r="S20" s="392"/>
      <c r="T20" s="392"/>
      <c r="U20" s="392"/>
      <c r="V20" s="392"/>
      <c r="W20" s="392"/>
      <c r="X20" s="392"/>
      <c r="Y20" s="393"/>
      <c r="Z20" s="444">
        <v>52.9</v>
      </c>
      <c r="AA20" s="444"/>
      <c r="AB20" s="444"/>
      <c r="AC20" s="444"/>
      <c r="AD20" s="445">
        <v>4144364</v>
      </c>
      <c r="AE20" s="445"/>
      <c r="AF20" s="445"/>
      <c r="AG20" s="445"/>
      <c r="AH20" s="445"/>
      <c r="AI20" s="445"/>
      <c r="AJ20" s="445"/>
      <c r="AK20" s="445"/>
      <c r="AL20" s="414">
        <v>99.7</v>
      </c>
      <c r="AM20" s="446"/>
      <c r="AN20" s="446"/>
      <c r="AO20" s="447"/>
      <c r="AP20" s="388" t="s">
        <v>254</v>
      </c>
      <c r="AQ20" s="389"/>
      <c r="AR20" s="389"/>
      <c r="AS20" s="389"/>
      <c r="AT20" s="389"/>
      <c r="AU20" s="389"/>
      <c r="AV20" s="389"/>
      <c r="AW20" s="389"/>
      <c r="AX20" s="389"/>
      <c r="AY20" s="389"/>
      <c r="AZ20" s="389"/>
      <c r="BA20" s="389"/>
      <c r="BB20" s="389"/>
      <c r="BC20" s="389"/>
      <c r="BD20" s="389"/>
      <c r="BE20" s="389"/>
      <c r="BF20" s="390"/>
      <c r="BG20" s="391" t="s">
        <v>109</v>
      </c>
      <c r="BH20" s="392"/>
      <c r="BI20" s="392"/>
      <c r="BJ20" s="392"/>
      <c r="BK20" s="392"/>
      <c r="BL20" s="392"/>
      <c r="BM20" s="392"/>
      <c r="BN20" s="393"/>
      <c r="BO20" s="444" t="s">
        <v>109</v>
      </c>
      <c r="BP20" s="444"/>
      <c r="BQ20" s="444"/>
      <c r="BR20" s="444"/>
      <c r="BS20" s="397" t="s">
        <v>109</v>
      </c>
      <c r="BT20" s="392"/>
      <c r="BU20" s="392"/>
      <c r="BV20" s="392"/>
      <c r="BW20" s="392"/>
      <c r="BX20" s="392"/>
      <c r="BY20" s="392"/>
      <c r="BZ20" s="392"/>
      <c r="CA20" s="392"/>
      <c r="CB20" s="427"/>
      <c r="CD20" s="428" t="s">
        <v>255</v>
      </c>
      <c r="CE20" s="425"/>
      <c r="CF20" s="425"/>
      <c r="CG20" s="425"/>
      <c r="CH20" s="425"/>
      <c r="CI20" s="425"/>
      <c r="CJ20" s="425"/>
      <c r="CK20" s="425"/>
      <c r="CL20" s="425"/>
      <c r="CM20" s="425"/>
      <c r="CN20" s="425"/>
      <c r="CO20" s="425"/>
      <c r="CP20" s="425"/>
      <c r="CQ20" s="426"/>
      <c r="CR20" s="391">
        <v>8771503</v>
      </c>
      <c r="CS20" s="392"/>
      <c r="CT20" s="392"/>
      <c r="CU20" s="392"/>
      <c r="CV20" s="392"/>
      <c r="CW20" s="392"/>
      <c r="CX20" s="392"/>
      <c r="CY20" s="393"/>
      <c r="CZ20" s="444">
        <v>100</v>
      </c>
      <c r="DA20" s="444"/>
      <c r="DB20" s="444"/>
      <c r="DC20" s="444"/>
      <c r="DD20" s="397">
        <v>2621149</v>
      </c>
      <c r="DE20" s="392"/>
      <c r="DF20" s="392"/>
      <c r="DG20" s="392"/>
      <c r="DH20" s="392"/>
      <c r="DI20" s="392"/>
      <c r="DJ20" s="392"/>
      <c r="DK20" s="392"/>
      <c r="DL20" s="392"/>
      <c r="DM20" s="392"/>
      <c r="DN20" s="392"/>
      <c r="DO20" s="392"/>
      <c r="DP20" s="393"/>
      <c r="DQ20" s="397">
        <v>5025909</v>
      </c>
      <c r="DR20" s="392"/>
      <c r="DS20" s="392"/>
      <c r="DT20" s="392"/>
      <c r="DU20" s="392"/>
      <c r="DV20" s="392"/>
      <c r="DW20" s="392"/>
      <c r="DX20" s="392"/>
      <c r="DY20" s="392"/>
      <c r="DZ20" s="392"/>
      <c r="EA20" s="392"/>
      <c r="EB20" s="392"/>
      <c r="EC20" s="427"/>
    </row>
    <row r="21" spans="2:133" ht="11.25" customHeight="1">
      <c r="B21" s="388" t="s">
        <v>256</v>
      </c>
      <c r="C21" s="389"/>
      <c r="D21" s="389"/>
      <c r="E21" s="389"/>
      <c r="F21" s="389"/>
      <c r="G21" s="389"/>
      <c r="H21" s="389"/>
      <c r="I21" s="389"/>
      <c r="J21" s="389"/>
      <c r="K21" s="389"/>
      <c r="L21" s="389"/>
      <c r="M21" s="389"/>
      <c r="N21" s="389"/>
      <c r="O21" s="389"/>
      <c r="P21" s="389"/>
      <c r="Q21" s="390"/>
      <c r="R21" s="391">
        <v>770</v>
      </c>
      <c r="S21" s="392"/>
      <c r="T21" s="392"/>
      <c r="U21" s="392"/>
      <c r="V21" s="392"/>
      <c r="W21" s="392"/>
      <c r="X21" s="392"/>
      <c r="Y21" s="393"/>
      <c r="Z21" s="444">
        <v>0</v>
      </c>
      <c r="AA21" s="444"/>
      <c r="AB21" s="444"/>
      <c r="AC21" s="444"/>
      <c r="AD21" s="445">
        <v>770</v>
      </c>
      <c r="AE21" s="445"/>
      <c r="AF21" s="445"/>
      <c r="AG21" s="445"/>
      <c r="AH21" s="445"/>
      <c r="AI21" s="445"/>
      <c r="AJ21" s="445"/>
      <c r="AK21" s="445"/>
      <c r="AL21" s="414">
        <v>0</v>
      </c>
      <c r="AM21" s="446"/>
      <c r="AN21" s="446"/>
      <c r="AO21" s="447"/>
      <c r="AP21" s="482" t="s">
        <v>257</v>
      </c>
      <c r="AQ21" s="492"/>
      <c r="AR21" s="492"/>
      <c r="AS21" s="492"/>
      <c r="AT21" s="492"/>
      <c r="AU21" s="492"/>
      <c r="AV21" s="492"/>
      <c r="AW21" s="492"/>
      <c r="AX21" s="492"/>
      <c r="AY21" s="492"/>
      <c r="AZ21" s="492"/>
      <c r="BA21" s="492"/>
      <c r="BB21" s="492"/>
      <c r="BC21" s="492"/>
      <c r="BD21" s="492"/>
      <c r="BE21" s="492"/>
      <c r="BF21" s="484"/>
      <c r="BG21" s="391" t="s">
        <v>109</v>
      </c>
      <c r="BH21" s="392"/>
      <c r="BI21" s="392"/>
      <c r="BJ21" s="392"/>
      <c r="BK21" s="392"/>
      <c r="BL21" s="392"/>
      <c r="BM21" s="392"/>
      <c r="BN21" s="393"/>
      <c r="BO21" s="444" t="s">
        <v>109</v>
      </c>
      <c r="BP21" s="444"/>
      <c r="BQ21" s="444"/>
      <c r="BR21" s="444"/>
      <c r="BS21" s="397" t="s">
        <v>109</v>
      </c>
      <c r="BT21" s="392"/>
      <c r="BU21" s="392"/>
      <c r="BV21" s="392"/>
      <c r="BW21" s="392"/>
      <c r="BX21" s="392"/>
      <c r="BY21" s="392"/>
      <c r="BZ21" s="392"/>
      <c r="CA21" s="392"/>
      <c r="CB21" s="427"/>
      <c r="CD21" s="429"/>
      <c r="CE21" s="430"/>
      <c r="CF21" s="430"/>
      <c r="CG21" s="430"/>
      <c r="CH21" s="430"/>
      <c r="CI21" s="430"/>
      <c r="CJ21" s="430"/>
      <c r="CK21" s="430"/>
      <c r="CL21" s="430"/>
      <c r="CM21" s="430"/>
      <c r="CN21" s="430"/>
      <c r="CO21" s="430"/>
      <c r="CP21" s="430"/>
      <c r="CQ21" s="431"/>
      <c r="CR21" s="391"/>
      <c r="CS21" s="392"/>
      <c r="CT21" s="392"/>
      <c r="CU21" s="392"/>
      <c r="CV21" s="392"/>
      <c r="CW21" s="392"/>
      <c r="CX21" s="392"/>
      <c r="CY21" s="393"/>
      <c r="CZ21" s="444"/>
      <c r="DA21" s="444"/>
      <c r="DB21" s="444"/>
      <c r="DC21" s="444"/>
      <c r="DD21" s="397"/>
      <c r="DE21" s="392"/>
      <c r="DF21" s="392"/>
      <c r="DG21" s="392"/>
      <c r="DH21" s="392"/>
      <c r="DI21" s="392"/>
      <c r="DJ21" s="392"/>
      <c r="DK21" s="392"/>
      <c r="DL21" s="392"/>
      <c r="DM21" s="392"/>
      <c r="DN21" s="392"/>
      <c r="DO21" s="392"/>
      <c r="DP21" s="393"/>
      <c r="DQ21" s="397"/>
      <c r="DR21" s="392"/>
      <c r="DS21" s="392"/>
      <c r="DT21" s="392"/>
      <c r="DU21" s="392"/>
      <c r="DV21" s="392"/>
      <c r="DW21" s="392"/>
      <c r="DX21" s="392"/>
      <c r="DY21" s="392"/>
      <c r="DZ21" s="392"/>
      <c r="EA21" s="392"/>
      <c r="EB21" s="392"/>
      <c r="EC21" s="427"/>
    </row>
    <row r="22" spans="2:133" ht="11.25" customHeight="1">
      <c r="B22" s="388" t="s">
        <v>258</v>
      </c>
      <c r="C22" s="389"/>
      <c r="D22" s="389"/>
      <c r="E22" s="389"/>
      <c r="F22" s="389"/>
      <c r="G22" s="389"/>
      <c r="H22" s="389"/>
      <c r="I22" s="389"/>
      <c r="J22" s="389"/>
      <c r="K22" s="389"/>
      <c r="L22" s="389"/>
      <c r="M22" s="389"/>
      <c r="N22" s="389"/>
      <c r="O22" s="389"/>
      <c r="P22" s="389"/>
      <c r="Q22" s="390"/>
      <c r="R22" s="391">
        <v>78510</v>
      </c>
      <c r="S22" s="392"/>
      <c r="T22" s="392"/>
      <c r="U22" s="392"/>
      <c r="V22" s="392"/>
      <c r="W22" s="392"/>
      <c r="X22" s="392"/>
      <c r="Y22" s="393"/>
      <c r="Z22" s="444">
        <v>0.9</v>
      </c>
      <c r="AA22" s="444"/>
      <c r="AB22" s="444"/>
      <c r="AC22" s="444"/>
      <c r="AD22" s="445" t="s">
        <v>109</v>
      </c>
      <c r="AE22" s="445"/>
      <c r="AF22" s="445"/>
      <c r="AG22" s="445"/>
      <c r="AH22" s="445"/>
      <c r="AI22" s="445"/>
      <c r="AJ22" s="445"/>
      <c r="AK22" s="445"/>
      <c r="AL22" s="414" t="s">
        <v>109</v>
      </c>
      <c r="AM22" s="446"/>
      <c r="AN22" s="446"/>
      <c r="AO22" s="447"/>
      <c r="AP22" s="482" t="s">
        <v>259</v>
      </c>
      <c r="AQ22" s="492"/>
      <c r="AR22" s="492"/>
      <c r="AS22" s="492"/>
      <c r="AT22" s="492"/>
      <c r="AU22" s="492"/>
      <c r="AV22" s="492"/>
      <c r="AW22" s="492"/>
      <c r="AX22" s="492"/>
      <c r="AY22" s="492"/>
      <c r="AZ22" s="492"/>
      <c r="BA22" s="492"/>
      <c r="BB22" s="492"/>
      <c r="BC22" s="492"/>
      <c r="BD22" s="492"/>
      <c r="BE22" s="492"/>
      <c r="BF22" s="484"/>
      <c r="BG22" s="391" t="s">
        <v>109</v>
      </c>
      <c r="BH22" s="392"/>
      <c r="BI22" s="392"/>
      <c r="BJ22" s="392"/>
      <c r="BK22" s="392"/>
      <c r="BL22" s="392"/>
      <c r="BM22" s="392"/>
      <c r="BN22" s="393"/>
      <c r="BO22" s="444" t="s">
        <v>109</v>
      </c>
      <c r="BP22" s="444"/>
      <c r="BQ22" s="444"/>
      <c r="BR22" s="444"/>
      <c r="BS22" s="397" t="s">
        <v>109</v>
      </c>
      <c r="BT22" s="392"/>
      <c r="BU22" s="392"/>
      <c r="BV22" s="392"/>
      <c r="BW22" s="392"/>
      <c r="BX22" s="392"/>
      <c r="BY22" s="392"/>
      <c r="BZ22" s="392"/>
      <c r="CA22" s="392"/>
      <c r="CB22" s="427"/>
      <c r="CD22" s="496" t="s">
        <v>260</v>
      </c>
      <c r="CE22" s="497"/>
      <c r="CF22" s="497"/>
      <c r="CG22" s="497"/>
      <c r="CH22" s="497"/>
      <c r="CI22" s="497"/>
      <c r="CJ22" s="497"/>
      <c r="CK22" s="497"/>
      <c r="CL22" s="497"/>
      <c r="CM22" s="497"/>
      <c r="CN22" s="497"/>
      <c r="CO22" s="497"/>
      <c r="CP22" s="497"/>
      <c r="CQ22" s="497"/>
      <c r="CR22" s="497"/>
      <c r="CS22" s="497"/>
      <c r="CT22" s="497"/>
      <c r="CU22" s="497"/>
      <c r="CV22" s="497"/>
      <c r="CW22" s="497"/>
      <c r="CX22" s="497"/>
      <c r="CY22" s="497"/>
      <c r="CZ22" s="497"/>
      <c r="DA22" s="497"/>
      <c r="DB22" s="497"/>
      <c r="DC22" s="497"/>
      <c r="DD22" s="497"/>
      <c r="DE22" s="497"/>
      <c r="DF22" s="497"/>
      <c r="DG22" s="497"/>
      <c r="DH22" s="497"/>
      <c r="DI22" s="497"/>
      <c r="DJ22" s="497"/>
      <c r="DK22" s="497"/>
      <c r="DL22" s="497"/>
      <c r="DM22" s="497"/>
      <c r="DN22" s="497"/>
      <c r="DO22" s="497"/>
      <c r="DP22" s="497"/>
      <c r="DQ22" s="497"/>
      <c r="DR22" s="497"/>
      <c r="DS22" s="497"/>
      <c r="DT22" s="497"/>
      <c r="DU22" s="497"/>
      <c r="DV22" s="497"/>
      <c r="DW22" s="497"/>
      <c r="DX22" s="497"/>
      <c r="DY22" s="497"/>
      <c r="DZ22" s="497"/>
      <c r="EA22" s="497"/>
      <c r="EB22" s="497"/>
      <c r="EC22" s="498"/>
    </row>
    <row r="23" spans="2:133" ht="11.25" customHeight="1">
      <c r="B23" s="388" t="s">
        <v>261</v>
      </c>
      <c r="C23" s="389"/>
      <c r="D23" s="389"/>
      <c r="E23" s="389"/>
      <c r="F23" s="389"/>
      <c r="G23" s="389"/>
      <c r="H23" s="389"/>
      <c r="I23" s="389"/>
      <c r="J23" s="389"/>
      <c r="K23" s="389"/>
      <c r="L23" s="389"/>
      <c r="M23" s="389"/>
      <c r="N23" s="389"/>
      <c r="O23" s="389"/>
      <c r="P23" s="389"/>
      <c r="Q23" s="390"/>
      <c r="R23" s="391">
        <v>69674</v>
      </c>
      <c r="S23" s="392"/>
      <c r="T23" s="392"/>
      <c r="U23" s="392"/>
      <c r="V23" s="392"/>
      <c r="W23" s="392"/>
      <c r="X23" s="392"/>
      <c r="Y23" s="393"/>
      <c r="Z23" s="444">
        <v>0.8</v>
      </c>
      <c r="AA23" s="444"/>
      <c r="AB23" s="444"/>
      <c r="AC23" s="444"/>
      <c r="AD23" s="445">
        <v>974</v>
      </c>
      <c r="AE23" s="445"/>
      <c r="AF23" s="445"/>
      <c r="AG23" s="445"/>
      <c r="AH23" s="445"/>
      <c r="AI23" s="445"/>
      <c r="AJ23" s="445"/>
      <c r="AK23" s="445"/>
      <c r="AL23" s="414">
        <v>0</v>
      </c>
      <c r="AM23" s="446"/>
      <c r="AN23" s="446"/>
      <c r="AO23" s="447"/>
      <c r="AP23" s="482" t="s">
        <v>262</v>
      </c>
      <c r="AQ23" s="492"/>
      <c r="AR23" s="492"/>
      <c r="AS23" s="492"/>
      <c r="AT23" s="492"/>
      <c r="AU23" s="492"/>
      <c r="AV23" s="492"/>
      <c r="AW23" s="492"/>
      <c r="AX23" s="492"/>
      <c r="AY23" s="492"/>
      <c r="AZ23" s="492"/>
      <c r="BA23" s="492"/>
      <c r="BB23" s="492"/>
      <c r="BC23" s="492"/>
      <c r="BD23" s="492"/>
      <c r="BE23" s="492"/>
      <c r="BF23" s="484"/>
      <c r="BG23" s="391" t="s">
        <v>109</v>
      </c>
      <c r="BH23" s="392"/>
      <c r="BI23" s="392"/>
      <c r="BJ23" s="392"/>
      <c r="BK23" s="392"/>
      <c r="BL23" s="392"/>
      <c r="BM23" s="392"/>
      <c r="BN23" s="393"/>
      <c r="BO23" s="444" t="s">
        <v>109</v>
      </c>
      <c r="BP23" s="444"/>
      <c r="BQ23" s="444"/>
      <c r="BR23" s="444"/>
      <c r="BS23" s="397" t="s">
        <v>109</v>
      </c>
      <c r="BT23" s="392"/>
      <c r="BU23" s="392"/>
      <c r="BV23" s="392"/>
      <c r="BW23" s="392"/>
      <c r="BX23" s="392"/>
      <c r="BY23" s="392"/>
      <c r="BZ23" s="392"/>
      <c r="CA23" s="392"/>
      <c r="CB23" s="427"/>
      <c r="CD23" s="496" t="s">
        <v>201</v>
      </c>
      <c r="CE23" s="497"/>
      <c r="CF23" s="497"/>
      <c r="CG23" s="497"/>
      <c r="CH23" s="497"/>
      <c r="CI23" s="497"/>
      <c r="CJ23" s="497"/>
      <c r="CK23" s="497"/>
      <c r="CL23" s="497"/>
      <c r="CM23" s="497"/>
      <c r="CN23" s="497"/>
      <c r="CO23" s="497"/>
      <c r="CP23" s="497"/>
      <c r="CQ23" s="498"/>
      <c r="CR23" s="496" t="s">
        <v>263</v>
      </c>
      <c r="CS23" s="497"/>
      <c r="CT23" s="497"/>
      <c r="CU23" s="497"/>
      <c r="CV23" s="497"/>
      <c r="CW23" s="497"/>
      <c r="CX23" s="497"/>
      <c r="CY23" s="498"/>
      <c r="CZ23" s="496" t="s">
        <v>264</v>
      </c>
      <c r="DA23" s="497"/>
      <c r="DB23" s="497"/>
      <c r="DC23" s="498"/>
      <c r="DD23" s="496" t="s">
        <v>265</v>
      </c>
      <c r="DE23" s="497"/>
      <c r="DF23" s="497"/>
      <c r="DG23" s="497"/>
      <c r="DH23" s="497"/>
      <c r="DI23" s="497"/>
      <c r="DJ23" s="497"/>
      <c r="DK23" s="498"/>
      <c r="DL23" s="499" t="s">
        <v>266</v>
      </c>
      <c r="DM23" s="500"/>
      <c r="DN23" s="500"/>
      <c r="DO23" s="500"/>
      <c r="DP23" s="500"/>
      <c r="DQ23" s="500"/>
      <c r="DR23" s="500"/>
      <c r="DS23" s="500"/>
      <c r="DT23" s="500"/>
      <c r="DU23" s="500"/>
      <c r="DV23" s="501"/>
      <c r="DW23" s="496" t="s">
        <v>267</v>
      </c>
      <c r="DX23" s="497"/>
      <c r="DY23" s="497"/>
      <c r="DZ23" s="497"/>
      <c r="EA23" s="497"/>
      <c r="EB23" s="497"/>
      <c r="EC23" s="498"/>
    </row>
    <row r="24" spans="2:133" ht="11.25" customHeight="1">
      <c r="B24" s="388" t="s">
        <v>268</v>
      </c>
      <c r="C24" s="389"/>
      <c r="D24" s="389"/>
      <c r="E24" s="389"/>
      <c r="F24" s="389"/>
      <c r="G24" s="389"/>
      <c r="H24" s="389"/>
      <c r="I24" s="389"/>
      <c r="J24" s="389"/>
      <c r="K24" s="389"/>
      <c r="L24" s="389"/>
      <c r="M24" s="389"/>
      <c r="N24" s="389"/>
      <c r="O24" s="389"/>
      <c r="P24" s="389"/>
      <c r="Q24" s="390"/>
      <c r="R24" s="391">
        <v>7266</v>
      </c>
      <c r="S24" s="392"/>
      <c r="T24" s="392"/>
      <c r="U24" s="392"/>
      <c r="V24" s="392"/>
      <c r="W24" s="392"/>
      <c r="X24" s="392"/>
      <c r="Y24" s="393"/>
      <c r="Z24" s="444">
        <v>0.1</v>
      </c>
      <c r="AA24" s="444"/>
      <c r="AB24" s="444"/>
      <c r="AC24" s="444"/>
      <c r="AD24" s="445">
        <v>127</v>
      </c>
      <c r="AE24" s="445"/>
      <c r="AF24" s="445"/>
      <c r="AG24" s="445"/>
      <c r="AH24" s="445"/>
      <c r="AI24" s="445"/>
      <c r="AJ24" s="445"/>
      <c r="AK24" s="445"/>
      <c r="AL24" s="414">
        <v>0</v>
      </c>
      <c r="AM24" s="446"/>
      <c r="AN24" s="446"/>
      <c r="AO24" s="447"/>
      <c r="AP24" s="482" t="s">
        <v>269</v>
      </c>
      <c r="AQ24" s="492"/>
      <c r="AR24" s="492"/>
      <c r="AS24" s="492"/>
      <c r="AT24" s="492"/>
      <c r="AU24" s="492"/>
      <c r="AV24" s="492"/>
      <c r="AW24" s="492"/>
      <c r="AX24" s="492"/>
      <c r="AY24" s="492"/>
      <c r="AZ24" s="492"/>
      <c r="BA24" s="492"/>
      <c r="BB24" s="492"/>
      <c r="BC24" s="492"/>
      <c r="BD24" s="492"/>
      <c r="BE24" s="492"/>
      <c r="BF24" s="484"/>
      <c r="BG24" s="391" t="s">
        <v>109</v>
      </c>
      <c r="BH24" s="392"/>
      <c r="BI24" s="392"/>
      <c r="BJ24" s="392"/>
      <c r="BK24" s="392"/>
      <c r="BL24" s="392"/>
      <c r="BM24" s="392"/>
      <c r="BN24" s="393"/>
      <c r="BO24" s="444" t="s">
        <v>109</v>
      </c>
      <c r="BP24" s="444"/>
      <c r="BQ24" s="444"/>
      <c r="BR24" s="444"/>
      <c r="BS24" s="397" t="s">
        <v>109</v>
      </c>
      <c r="BT24" s="392"/>
      <c r="BU24" s="392"/>
      <c r="BV24" s="392"/>
      <c r="BW24" s="392"/>
      <c r="BX24" s="392"/>
      <c r="BY24" s="392"/>
      <c r="BZ24" s="392"/>
      <c r="CA24" s="392"/>
      <c r="CB24" s="427"/>
      <c r="CD24" s="448" t="s">
        <v>270</v>
      </c>
      <c r="CE24" s="449"/>
      <c r="CF24" s="449"/>
      <c r="CG24" s="449"/>
      <c r="CH24" s="449"/>
      <c r="CI24" s="449"/>
      <c r="CJ24" s="449"/>
      <c r="CK24" s="449"/>
      <c r="CL24" s="449"/>
      <c r="CM24" s="449"/>
      <c r="CN24" s="449"/>
      <c r="CO24" s="449"/>
      <c r="CP24" s="449"/>
      <c r="CQ24" s="450"/>
      <c r="CR24" s="441">
        <v>2835752</v>
      </c>
      <c r="CS24" s="442"/>
      <c r="CT24" s="442"/>
      <c r="CU24" s="442"/>
      <c r="CV24" s="442"/>
      <c r="CW24" s="442"/>
      <c r="CX24" s="442"/>
      <c r="CY24" s="489"/>
      <c r="CZ24" s="493">
        <v>32.299999999999997</v>
      </c>
      <c r="DA24" s="494"/>
      <c r="DB24" s="494"/>
      <c r="DC24" s="495"/>
      <c r="DD24" s="488">
        <v>2440099</v>
      </c>
      <c r="DE24" s="442"/>
      <c r="DF24" s="442"/>
      <c r="DG24" s="442"/>
      <c r="DH24" s="442"/>
      <c r="DI24" s="442"/>
      <c r="DJ24" s="442"/>
      <c r="DK24" s="489"/>
      <c r="DL24" s="488">
        <v>2016550</v>
      </c>
      <c r="DM24" s="442"/>
      <c r="DN24" s="442"/>
      <c r="DO24" s="442"/>
      <c r="DP24" s="442"/>
      <c r="DQ24" s="442"/>
      <c r="DR24" s="442"/>
      <c r="DS24" s="442"/>
      <c r="DT24" s="442"/>
      <c r="DU24" s="442"/>
      <c r="DV24" s="489"/>
      <c r="DW24" s="490">
        <v>46.2</v>
      </c>
      <c r="DX24" s="459"/>
      <c r="DY24" s="459"/>
      <c r="DZ24" s="459"/>
      <c r="EA24" s="459"/>
      <c r="EB24" s="459"/>
      <c r="EC24" s="491"/>
    </row>
    <row r="25" spans="2:133" ht="11.25" customHeight="1">
      <c r="B25" s="388" t="s">
        <v>271</v>
      </c>
      <c r="C25" s="389"/>
      <c r="D25" s="389"/>
      <c r="E25" s="389"/>
      <c r="F25" s="389"/>
      <c r="G25" s="389"/>
      <c r="H25" s="389"/>
      <c r="I25" s="389"/>
      <c r="J25" s="389"/>
      <c r="K25" s="389"/>
      <c r="L25" s="389"/>
      <c r="M25" s="389"/>
      <c r="N25" s="389"/>
      <c r="O25" s="389"/>
      <c r="P25" s="389"/>
      <c r="Q25" s="390"/>
      <c r="R25" s="391">
        <v>596082</v>
      </c>
      <c r="S25" s="392"/>
      <c r="T25" s="392"/>
      <c r="U25" s="392"/>
      <c r="V25" s="392"/>
      <c r="W25" s="392"/>
      <c r="X25" s="392"/>
      <c r="Y25" s="393"/>
      <c r="Z25" s="444">
        <v>6.7</v>
      </c>
      <c r="AA25" s="444"/>
      <c r="AB25" s="444"/>
      <c r="AC25" s="444"/>
      <c r="AD25" s="445" t="s">
        <v>109</v>
      </c>
      <c r="AE25" s="445"/>
      <c r="AF25" s="445"/>
      <c r="AG25" s="445"/>
      <c r="AH25" s="445"/>
      <c r="AI25" s="445"/>
      <c r="AJ25" s="445"/>
      <c r="AK25" s="445"/>
      <c r="AL25" s="414" t="s">
        <v>109</v>
      </c>
      <c r="AM25" s="446"/>
      <c r="AN25" s="446"/>
      <c r="AO25" s="447"/>
      <c r="AP25" s="482" t="s">
        <v>272</v>
      </c>
      <c r="AQ25" s="492"/>
      <c r="AR25" s="492"/>
      <c r="AS25" s="492"/>
      <c r="AT25" s="492"/>
      <c r="AU25" s="492"/>
      <c r="AV25" s="492"/>
      <c r="AW25" s="492"/>
      <c r="AX25" s="492"/>
      <c r="AY25" s="492"/>
      <c r="AZ25" s="492"/>
      <c r="BA25" s="492"/>
      <c r="BB25" s="492"/>
      <c r="BC25" s="492"/>
      <c r="BD25" s="492"/>
      <c r="BE25" s="492"/>
      <c r="BF25" s="484"/>
      <c r="BG25" s="391" t="s">
        <v>109</v>
      </c>
      <c r="BH25" s="392"/>
      <c r="BI25" s="392"/>
      <c r="BJ25" s="392"/>
      <c r="BK25" s="392"/>
      <c r="BL25" s="392"/>
      <c r="BM25" s="392"/>
      <c r="BN25" s="393"/>
      <c r="BO25" s="444" t="s">
        <v>109</v>
      </c>
      <c r="BP25" s="444"/>
      <c r="BQ25" s="444"/>
      <c r="BR25" s="444"/>
      <c r="BS25" s="397" t="s">
        <v>109</v>
      </c>
      <c r="BT25" s="392"/>
      <c r="BU25" s="392"/>
      <c r="BV25" s="392"/>
      <c r="BW25" s="392"/>
      <c r="BX25" s="392"/>
      <c r="BY25" s="392"/>
      <c r="BZ25" s="392"/>
      <c r="CA25" s="392"/>
      <c r="CB25" s="427"/>
      <c r="CD25" s="428" t="s">
        <v>273</v>
      </c>
      <c r="CE25" s="425"/>
      <c r="CF25" s="425"/>
      <c r="CG25" s="425"/>
      <c r="CH25" s="425"/>
      <c r="CI25" s="425"/>
      <c r="CJ25" s="425"/>
      <c r="CK25" s="425"/>
      <c r="CL25" s="425"/>
      <c r="CM25" s="425"/>
      <c r="CN25" s="425"/>
      <c r="CO25" s="425"/>
      <c r="CP25" s="425"/>
      <c r="CQ25" s="426"/>
      <c r="CR25" s="391">
        <v>877972</v>
      </c>
      <c r="CS25" s="410"/>
      <c r="CT25" s="410"/>
      <c r="CU25" s="410"/>
      <c r="CV25" s="410"/>
      <c r="CW25" s="410"/>
      <c r="CX25" s="410"/>
      <c r="CY25" s="411"/>
      <c r="CZ25" s="394">
        <v>10</v>
      </c>
      <c r="DA25" s="412"/>
      <c r="DB25" s="412"/>
      <c r="DC25" s="413"/>
      <c r="DD25" s="397">
        <v>824381</v>
      </c>
      <c r="DE25" s="410"/>
      <c r="DF25" s="410"/>
      <c r="DG25" s="410"/>
      <c r="DH25" s="410"/>
      <c r="DI25" s="410"/>
      <c r="DJ25" s="410"/>
      <c r="DK25" s="411"/>
      <c r="DL25" s="397">
        <v>747164</v>
      </c>
      <c r="DM25" s="410"/>
      <c r="DN25" s="410"/>
      <c r="DO25" s="410"/>
      <c r="DP25" s="410"/>
      <c r="DQ25" s="410"/>
      <c r="DR25" s="410"/>
      <c r="DS25" s="410"/>
      <c r="DT25" s="410"/>
      <c r="DU25" s="410"/>
      <c r="DV25" s="411"/>
      <c r="DW25" s="414">
        <v>17.100000000000001</v>
      </c>
      <c r="DX25" s="415"/>
      <c r="DY25" s="415"/>
      <c r="DZ25" s="415"/>
      <c r="EA25" s="415"/>
      <c r="EB25" s="415"/>
      <c r="EC25" s="416"/>
    </row>
    <row r="26" spans="2:133" ht="11.25" customHeight="1">
      <c r="B26" s="485" t="s">
        <v>274</v>
      </c>
      <c r="C26" s="486"/>
      <c r="D26" s="486"/>
      <c r="E26" s="486"/>
      <c r="F26" s="486"/>
      <c r="G26" s="486"/>
      <c r="H26" s="486"/>
      <c r="I26" s="486"/>
      <c r="J26" s="486"/>
      <c r="K26" s="486"/>
      <c r="L26" s="486"/>
      <c r="M26" s="486"/>
      <c r="N26" s="486"/>
      <c r="O26" s="486"/>
      <c r="P26" s="486"/>
      <c r="Q26" s="487"/>
      <c r="R26" s="391" t="s">
        <v>109</v>
      </c>
      <c r="S26" s="392"/>
      <c r="T26" s="392"/>
      <c r="U26" s="392"/>
      <c r="V26" s="392"/>
      <c r="W26" s="392"/>
      <c r="X26" s="392"/>
      <c r="Y26" s="393"/>
      <c r="Z26" s="444" t="s">
        <v>109</v>
      </c>
      <c r="AA26" s="444"/>
      <c r="AB26" s="444"/>
      <c r="AC26" s="444"/>
      <c r="AD26" s="445" t="s">
        <v>109</v>
      </c>
      <c r="AE26" s="445"/>
      <c r="AF26" s="445"/>
      <c r="AG26" s="445"/>
      <c r="AH26" s="445"/>
      <c r="AI26" s="445"/>
      <c r="AJ26" s="445"/>
      <c r="AK26" s="445"/>
      <c r="AL26" s="414" t="s">
        <v>109</v>
      </c>
      <c r="AM26" s="446"/>
      <c r="AN26" s="446"/>
      <c r="AO26" s="447"/>
      <c r="AP26" s="482" t="s">
        <v>275</v>
      </c>
      <c r="AQ26" s="483"/>
      <c r="AR26" s="483"/>
      <c r="AS26" s="483"/>
      <c r="AT26" s="483"/>
      <c r="AU26" s="483"/>
      <c r="AV26" s="483"/>
      <c r="AW26" s="483"/>
      <c r="AX26" s="483"/>
      <c r="AY26" s="483"/>
      <c r="AZ26" s="483"/>
      <c r="BA26" s="483"/>
      <c r="BB26" s="483"/>
      <c r="BC26" s="483"/>
      <c r="BD26" s="483"/>
      <c r="BE26" s="483"/>
      <c r="BF26" s="484"/>
      <c r="BG26" s="391" t="s">
        <v>109</v>
      </c>
      <c r="BH26" s="392"/>
      <c r="BI26" s="392"/>
      <c r="BJ26" s="392"/>
      <c r="BK26" s="392"/>
      <c r="BL26" s="392"/>
      <c r="BM26" s="392"/>
      <c r="BN26" s="393"/>
      <c r="BO26" s="444" t="s">
        <v>109</v>
      </c>
      <c r="BP26" s="444"/>
      <c r="BQ26" s="444"/>
      <c r="BR26" s="444"/>
      <c r="BS26" s="397" t="s">
        <v>109</v>
      </c>
      <c r="BT26" s="392"/>
      <c r="BU26" s="392"/>
      <c r="BV26" s="392"/>
      <c r="BW26" s="392"/>
      <c r="BX26" s="392"/>
      <c r="BY26" s="392"/>
      <c r="BZ26" s="392"/>
      <c r="CA26" s="392"/>
      <c r="CB26" s="427"/>
      <c r="CD26" s="428" t="s">
        <v>276</v>
      </c>
      <c r="CE26" s="425"/>
      <c r="CF26" s="425"/>
      <c r="CG26" s="425"/>
      <c r="CH26" s="425"/>
      <c r="CI26" s="425"/>
      <c r="CJ26" s="425"/>
      <c r="CK26" s="425"/>
      <c r="CL26" s="425"/>
      <c r="CM26" s="425"/>
      <c r="CN26" s="425"/>
      <c r="CO26" s="425"/>
      <c r="CP26" s="425"/>
      <c r="CQ26" s="426"/>
      <c r="CR26" s="391">
        <v>505536</v>
      </c>
      <c r="CS26" s="392"/>
      <c r="CT26" s="392"/>
      <c r="CU26" s="392"/>
      <c r="CV26" s="392"/>
      <c r="CW26" s="392"/>
      <c r="CX26" s="392"/>
      <c r="CY26" s="393"/>
      <c r="CZ26" s="394">
        <v>5.8</v>
      </c>
      <c r="DA26" s="412"/>
      <c r="DB26" s="412"/>
      <c r="DC26" s="413"/>
      <c r="DD26" s="397">
        <v>477368</v>
      </c>
      <c r="DE26" s="392"/>
      <c r="DF26" s="392"/>
      <c r="DG26" s="392"/>
      <c r="DH26" s="392"/>
      <c r="DI26" s="392"/>
      <c r="DJ26" s="392"/>
      <c r="DK26" s="393"/>
      <c r="DL26" s="397" t="s">
        <v>213</v>
      </c>
      <c r="DM26" s="392"/>
      <c r="DN26" s="392"/>
      <c r="DO26" s="392"/>
      <c r="DP26" s="392"/>
      <c r="DQ26" s="392"/>
      <c r="DR26" s="392"/>
      <c r="DS26" s="392"/>
      <c r="DT26" s="392"/>
      <c r="DU26" s="392"/>
      <c r="DV26" s="393"/>
      <c r="DW26" s="414" t="s">
        <v>213</v>
      </c>
      <c r="DX26" s="415"/>
      <c r="DY26" s="415"/>
      <c r="DZ26" s="415"/>
      <c r="EA26" s="415"/>
      <c r="EB26" s="415"/>
      <c r="EC26" s="416"/>
    </row>
    <row r="27" spans="2:133" ht="11.25" customHeight="1">
      <c r="B27" s="388" t="s">
        <v>277</v>
      </c>
      <c r="C27" s="389"/>
      <c r="D27" s="389"/>
      <c r="E27" s="389"/>
      <c r="F27" s="389"/>
      <c r="G27" s="389"/>
      <c r="H27" s="389"/>
      <c r="I27" s="389"/>
      <c r="J27" s="389"/>
      <c r="K27" s="389"/>
      <c r="L27" s="389"/>
      <c r="M27" s="389"/>
      <c r="N27" s="389"/>
      <c r="O27" s="389"/>
      <c r="P27" s="389"/>
      <c r="Q27" s="390"/>
      <c r="R27" s="391">
        <v>880586</v>
      </c>
      <c r="S27" s="392"/>
      <c r="T27" s="392"/>
      <c r="U27" s="392"/>
      <c r="V27" s="392"/>
      <c r="W27" s="392"/>
      <c r="X27" s="392"/>
      <c r="Y27" s="393"/>
      <c r="Z27" s="444">
        <v>9.9</v>
      </c>
      <c r="AA27" s="444"/>
      <c r="AB27" s="444"/>
      <c r="AC27" s="444"/>
      <c r="AD27" s="445" t="s">
        <v>109</v>
      </c>
      <c r="AE27" s="445"/>
      <c r="AF27" s="445"/>
      <c r="AG27" s="445"/>
      <c r="AH27" s="445"/>
      <c r="AI27" s="445"/>
      <c r="AJ27" s="445"/>
      <c r="AK27" s="445"/>
      <c r="AL27" s="414" t="s">
        <v>109</v>
      </c>
      <c r="AM27" s="446"/>
      <c r="AN27" s="446"/>
      <c r="AO27" s="447"/>
      <c r="AP27" s="388" t="s">
        <v>278</v>
      </c>
      <c r="AQ27" s="389"/>
      <c r="AR27" s="389"/>
      <c r="AS27" s="389"/>
      <c r="AT27" s="389"/>
      <c r="AU27" s="389"/>
      <c r="AV27" s="389"/>
      <c r="AW27" s="389"/>
      <c r="AX27" s="389"/>
      <c r="AY27" s="389"/>
      <c r="AZ27" s="389"/>
      <c r="BA27" s="389"/>
      <c r="BB27" s="389"/>
      <c r="BC27" s="389"/>
      <c r="BD27" s="389"/>
      <c r="BE27" s="389"/>
      <c r="BF27" s="390"/>
      <c r="BG27" s="391">
        <v>485381</v>
      </c>
      <c r="BH27" s="392"/>
      <c r="BI27" s="392"/>
      <c r="BJ27" s="392"/>
      <c r="BK27" s="392"/>
      <c r="BL27" s="392"/>
      <c r="BM27" s="392"/>
      <c r="BN27" s="393"/>
      <c r="BO27" s="444">
        <v>100</v>
      </c>
      <c r="BP27" s="444"/>
      <c r="BQ27" s="444"/>
      <c r="BR27" s="444"/>
      <c r="BS27" s="397">
        <v>39452</v>
      </c>
      <c r="BT27" s="392"/>
      <c r="BU27" s="392"/>
      <c r="BV27" s="392"/>
      <c r="BW27" s="392"/>
      <c r="BX27" s="392"/>
      <c r="BY27" s="392"/>
      <c r="BZ27" s="392"/>
      <c r="CA27" s="392"/>
      <c r="CB27" s="427"/>
      <c r="CD27" s="428" t="s">
        <v>279</v>
      </c>
      <c r="CE27" s="425"/>
      <c r="CF27" s="425"/>
      <c r="CG27" s="425"/>
      <c r="CH27" s="425"/>
      <c r="CI27" s="425"/>
      <c r="CJ27" s="425"/>
      <c r="CK27" s="425"/>
      <c r="CL27" s="425"/>
      <c r="CM27" s="425"/>
      <c r="CN27" s="425"/>
      <c r="CO27" s="425"/>
      <c r="CP27" s="425"/>
      <c r="CQ27" s="426"/>
      <c r="CR27" s="391">
        <v>516670</v>
      </c>
      <c r="CS27" s="410"/>
      <c r="CT27" s="410"/>
      <c r="CU27" s="410"/>
      <c r="CV27" s="410"/>
      <c r="CW27" s="410"/>
      <c r="CX27" s="410"/>
      <c r="CY27" s="411"/>
      <c r="CZ27" s="394">
        <v>5.9</v>
      </c>
      <c r="DA27" s="412"/>
      <c r="DB27" s="412"/>
      <c r="DC27" s="413"/>
      <c r="DD27" s="397">
        <v>244037</v>
      </c>
      <c r="DE27" s="410"/>
      <c r="DF27" s="410"/>
      <c r="DG27" s="410"/>
      <c r="DH27" s="410"/>
      <c r="DI27" s="410"/>
      <c r="DJ27" s="410"/>
      <c r="DK27" s="411"/>
      <c r="DL27" s="397">
        <v>240693</v>
      </c>
      <c r="DM27" s="410"/>
      <c r="DN27" s="410"/>
      <c r="DO27" s="410"/>
      <c r="DP27" s="410"/>
      <c r="DQ27" s="410"/>
      <c r="DR27" s="410"/>
      <c r="DS27" s="410"/>
      <c r="DT27" s="410"/>
      <c r="DU27" s="410"/>
      <c r="DV27" s="411"/>
      <c r="DW27" s="414">
        <v>5.5</v>
      </c>
      <c r="DX27" s="415"/>
      <c r="DY27" s="415"/>
      <c r="DZ27" s="415"/>
      <c r="EA27" s="415"/>
      <c r="EB27" s="415"/>
      <c r="EC27" s="416"/>
    </row>
    <row r="28" spans="2:133" ht="11.25" customHeight="1">
      <c r="B28" s="388" t="s">
        <v>280</v>
      </c>
      <c r="C28" s="389"/>
      <c r="D28" s="389"/>
      <c r="E28" s="389"/>
      <c r="F28" s="389"/>
      <c r="G28" s="389"/>
      <c r="H28" s="389"/>
      <c r="I28" s="389"/>
      <c r="J28" s="389"/>
      <c r="K28" s="389"/>
      <c r="L28" s="389"/>
      <c r="M28" s="389"/>
      <c r="N28" s="389"/>
      <c r="O28" s="389"/>
      <c r="P28" s="389"/>
      <c r="Q28" s="390"/>
      <c r="R28" s="391">
        <v>52288</v>
      </c>
      <c r="S28" s="392"/>
      <c r="T28" s="392"/>
      <c r="U28" s="392"/>
      <c r="V28" s="392"/>
      <c r="W28" s="392"/>
      <c r="X28" s="392"/>
      <c r="Y28" s="393"/>
      <c r="Z28" s="444">
        <v>0.6</v>
      </c>
      <c r="AA28" s="444"/>
      <c r="AB28" s="444"/>
      <c r="AC28" s="444"/>
      <c r="AD28" s="445">
        <v>6468</v>
      </c>
      <c r="AE28" s="445"/>
      <c r="AF28" s="445"/>
      <c r="AG28" s="445"/>
      <c r="AH28" s="445"/>
      <c r="AI28" s="445"/>
      <c r="AJ28" s="445"/>
      <c r="AK28" s="445"/>
      <c r="AL28" s="414">
        <v>0.2</v>
      </c>
      <c r="AM28" s="446"/>
      <c r="AN28" s="446"/>
      <c r="AO28" s="447"/>
      <c r="AP28" s="372"/>
      <c r="AQ28" s="373"/>
      <c r="AR28" s="373"/>
      <c r="AS28" s="373"/>
      <c r="AT28" s="373"/>
      <c r="AU28" s="373"/>
      <c r="AV28" s="373"/>
      <c r="AW28" s="373"/>
      <c r="AX28" s="373"/>
      <c r="AY28" s="373"/>
      <c r="AZ28" s="373"/>
      <c r="BA28" s="373"/>
      <c r="BB28" s="373"/>
      <c r="BC28" s="373"/>
      <c r="BD28" s="373"/>
      <c r="BE28" s="373"/>
      <c r="BF28" s="374"/>
      <c r="BG28" s="391"/>
      <c r="BH28" s="392"/>
      <c r="BI28" s="392"/>
      <c r="BJ28" s="392"/>
      <c r="BK28" s="392"/>
      <c r="BL28" s="392"/>
      <c r="BM28" s="392"/>
      <c r="BN28" s="393"/>
      <c r="BO28" s="444"/>
      <c r="BP28" s="444"/>
      <c r="BQ28" s="444"/>
      <c r="BR28" s="444"/>
      <c r="BS28" s="445"/>
      <c r="BT28" s="445"/>
      <c r="BU28" s="445"/>
      <c r="BV28" s="445"/>
      <c r="BW28" s="445"/>
      <c r="BX28" s="445"/>
      <c r="BY28" s="445"/>
      <c r="BZ28" s="445"/>
      <c r="CA28" s="445"/>
      <c r="CB28" s="481"/>
      <c r="CD28" s="428" t="s">
        <v>281</v>
      </c>
      <c r="CE28" s="425"/>
      <c r="CF28" s="425"/>
      <c r="CG28" s="425"/>
      <c r="CH28" s="425"/>
      <c r="CI28" s="425"/>
      <c r="CJ28" s="425"/>
      <c r="CK28" s="425"/>
      <c r="CL28" s="425"/>
      <c r="CM28" s="425"/>
      <c r="CN28" s="425"/>
      <c r="CO28" s="425"/>
      <c r="CP28" s="425"/>
      <c r="CQ28" s="426"/>
      <c r="CR28" s="391">
        <v>1441110</v>
      </c>
      <c r="CS28" s="392"/>
      <c r="CT28" s="392"/>
      <c r="CU28" s="392"/>
      <c r="CV28" s="392"/>
      <c r="CW28" s="392"/>
      <c r="CX28" s="392"/>
      <c r="CY28" s="393"/>
      <c r="CZ28" s="394">
        <v>16.399999999999999</v>
      </c>
      <c r="DA28" s="412"/>
      <c r="DB28" s="412"/>
      <c r="DC28" s="413"/>
      <c r="DD28" s="397">
        <v>1371681</v>
      </c>
      <c r="DE28" s="392"/>
      <c r="DF28" s="392"/>
      <c r="DG28" s="392"/>
      <c r="DH28" s="392"/>
      <c r="DI28" s="392"/>
      <c r="DJ28" s="392"/>
      <c r="DK28" s="393"/>
      <c r="DL28" s="397">
        <v>1028693</v>
      </c>
      <c r="DM28" s="392"/>
      <c r="DN28" s="392"/>
      <c r="DO28" s="392"/>
      <c r="DP28" s="392"/>
      <c r="DQ28" s="392"/>
      <c r="DR28" s="392"/>
      <c r="DS28" s="392"/>
      <c r="DT28" s="392"/>
      <c r="DU28" s="392"/>
      <c r="DV28" s="393"/>
      <c r="DW28" s="414">
        <v>23.6</v>
      </c>
      <c r="DX28" s="415"/>
      <c r="DY28" s="415"/>
      <c r="DZ28" s="415"/>
      <c r="EA28" s="415"/>
      <c r="EB28" s="415"/>
      <c r="EC28" s="416"/>
    </row>
    <row r="29" spans="2:133" ht="11.25" customHeight="1">
      <c r="B29" s="388" t="s">
        <v>282</v>
      </c>
      <c r="C29" s="389"/>
      <c r="D29" s="389"/>
      <c r="E29" s="389"/>
      <c r="F29" s="389"/>
      <c r="G29" s="389"/>
      <c r="H29" s="389"/>
      <c r="I29" s="389"/>
      <c r="J29" s="389"/>
      <c r="K29" s="389"/>
      <c r="L29" s="389"/>
      <c r="M29" s="389"/>
      <c r="N29" s="389"/>
      <c r="O29" s="389"/>
      <c r="P29" s="389"/>
      <c r="Q29" s="390"/>
      <c r="R29" s="391">
        <v>108512</v>
      </c>
      <c r="S29" s="392"/>
      <c r="T29" s="392"/>
      <c r="U29" s="392"/>
      <c r="V29" s="392"/>
      <c r="W29" s="392"/>
      <c r="X29" s="392"/>
      <c r="Y29" s="393"/>
      <c r="Z29" s="444">
        <v>1.2</v>
      </c>
      <c r="AA29" s="444"/>
      <c r="AB29" s="444"/>
      <c r="AC29" s="444"/>
      <c r="AD29" s="445" t="s">
        <v>109</v>
      </c>
      <c r="AE29" s="445"/>
      <c r="AF29" s="445"/>
      <c r="AG29" s="445"/>
      <c r="AH29" s="445"/>
      <c r="AI29" s="445"/>
      <c r="AJ29" s="445"/>
      <c r="AK29" s="445"/>
      <c r="AL29" s="414" t="s">
        <v>109</v>
      </c>
      <c r="AM29" s="446"/>
      <c r="AN29" s="446"/>
      <c r="AO29" s="447"/>
      <c r="AP29" s="451" t="s">
        <v>201</v>
      </c>
      <c r="AQ29" s="452"/>
      <c r="AR29" s="452"/>
      <c r="AS29" s="452"/>
      <c r="AT29" s="452"/>
      <c r="AU29" s="452"/>
      <c r="AV29" s="452"/>
      <c r="AW29" s="452"/>
      <c r="AX29" s="452"/>
      <c r="AY29" s="452"/>
      <c r="AZ29" s="452"/>
      <c r="BA29" s="452"/>
      <c r="BB29" s="452"/>
      <c r="BC29" s="452"/>
      <c r="BD29" s="452"/>
      <c r="BE29" s="452"/>
      <c r="BF29" s="453"/>
      <c r="BG29" s="451" t="s">
        <v>283</v>
      </c>
      <c r="BH29" s="467"/>
      <c r="BI29" s="467"/>
      <c r="BJ29" s="467"/>
      <c r="BK29" s="467"/>
      <c r="BL29" s="467"/>
      <c r="BM29" s="467"/>
      <c r="BN29" s="467"/>
      <c r="BO29" s="467"/>
      <c r="BP29" s="467"/>
      <c r="BQ29" s="468"/>
      <c r="BR29" s="451" t="s">
        <v>284</v>
      </c>
      <c r="BS29" s="467"/>
      <c r="BT29" s="467"/>
      <c r="BU29" s="467"/>
      <c r="BV29" s="467"/>
      <c r="BW29" s="467"/>
      <c r="BX29" s="467"/>
      <c r="BY29" s="467"/>
      <c r="BZ29" s="467"/>
      <c r="CA29" s="467"/>
      <c r="CB29" s="468"/>
      <c r="CD29" s="461" t="s">
        <v>285</v>
      </c>
      <c r="CE29" s="462"/>
      <c r="CF29" s="428" t="s">
        <v>286</v>
      </c>
      <c r="CG29" s="425"/>
      <c r="CH29" s="425"/>
      <c r="CI29" s="425"/>
      <c r="CJ29" s="425"/>
      <c r="CK29" s="425"/>
      <c r="CL29" s="425"/>
      <c r="CM29" s="425"/>
      <c r="CN29" s="425"/>
      <c r="CO29" s="425"/>
      <c r="CP29" s="425"/>
      <c r="CQ29" s="426"/>
      <c r="CR29" s="391">
        <v>1440605</v>
      </c>
      <c r="CS29" s="410"/>
      <c r="CT29" s="410"/>
      <c r="CU29" s="410"/>
      <c r="CV29" s="410"/>
      <c r="CW29" s="410"/>
      <c r="CX29" s="410"/>
      <c r="CY29" s="411"/>
      <c r="CZ29" s="394">
        <v>16.399999999999999</v>
      </c>
      <c r="DA29" s="412"/>
      <c r="DB29" s="412"/>
      <c r="DC29" s="413"/>
      <c r="DD29" s="397">
        <v>1371176</v>
      </c>
      <c r="DE29" s="410"/>
      <c r="DF29" s="410"/>
      <c r="DG29" s="410"/>
      <c r="DH29" s="410"/>
      <c r="DI29" s="410"/>
      <c r="DJ29" s="410"/>
      <c r="DK29" s="411"/>
      <c r="DL29" s="397">
        <v>1028188</v>
      </c>
      <c r="DM29" s="410"/>
      <c r="DN29" s="410"/>
      <c r="DO29" s="410"/>
      <c r="DP29" s="410"/>
      <c r="DQ29" s="410"/>
      <c r="DR29" s="410"/>
      <c r="DS29" s="410"/>
      <c r="DT29" s="410"/>
      <c r="DU29" s="410"/>
      <c r="DV29" s="411"/>
      <c r="DW29" s="414">
        <v>23.6</v>
      </c>
      <c r="DX29" s="415"/>
      <c r="DY29" s="415"/>
      <c r="DZ29" s="415"/>
      <c r="EA29" s="415"/>
      <c r="EB29" s="415"/>
      <c r="EC29" s="416"/>
    </row>
    <row r="30" spans="2:133" ht="11.25" customHeight="1">
      <c r="B30" s="388" t="s">
        <v>287</v>
      </c>
      <c r="C30" s="389"/>
      <c r="D30" s="389"/>
      <c r="E30" s="389"/>
      <c r="F30" s="389"/>
      <c r="G30" s="389"/>
      <c r="H30" s="389"/>
      <c r="I30" s="389"/>
      <c r="J30" s="389"/>
      <c r="K30" s="389"/>
      <c r="L30" s="389"/>
      <c r="M30" s="389"/>
      <c r="N30" s="389"/>
      <c r="O30" s="389"/>
      <c r="P30" s="389"/>
      <c r="Q30" s="390"/>
      <c r="R30" s="391">
        <v>129000</v>
      </c>
      <c r="S30" s="392"/>
      <c r="T30" s="392"/>
      <c r="U30" s="392"/>
      <c r="V30" s="392"/>
      <c r="W30" s="392"/>
      <c r="X30" s="392"/>
      <c r="Y30" s="393"/>
      <c r="Z30" s="444">
        <v>1.4</v>
      </c>
      <c r="AA30" s="444"/>
      <c r="AB30" s="444"/>
      <c r="AC30" s="444"/>
      <c r="AD30" s="445" t="s">
        <v>109</v>
      </c>
      <c r="AE30" s="445"/>
      <c r="AF30" s="445"/>
      <c r="AG30" s="445"/>
      <c r="AH30" s="445"/>
      <c r="AI30" s="445"/>
      <c r="AJ30" s="445"/>
      <c r="AK30" s="445"/>
      <c r="AL30" s="414" t="s">
        <v>109</v>
      </c>
      <c r="AM30" s="446"/>
      <c r="AN30" s="446"/>
      <c r="AO30" s="447"/>
      <c r="AP30" s="469" t="s">
        <v>288</v>
      </c>
      <c r="AQ30" s="470"/>
      <c r="AR30" s="470"/>
      <c r="AS30" s="470"/>
      <c r="AT30" s="475" t="s">
        <v>289</v>
      </c>
      <c r="AU30" s="182"/>
      <c r="AV30" s="182"/>
      <c r="AW30" s="182"/>
      <c r="AX30" s="478" t="s">
        <v>167</v>
      </c>
      <c r="AY30" s="479"/>
      <c r="AZ30" s="479"/>
      <c r="BA30" s="479"/>
      <c r="BB30" s="479"/>
      <c r="BC30" s="479"/>
      <c r="BD30" s="479"/>
      <c r="BE30" s="479"/>
      <c r="BF30" s="480"/>
      <c r="BG30" s="457">
        <v>99</v>
      </c>
      <c r="BH30" s="458"/>
      <c r="BI30" s="458"/>
      <c r="BJ30" s="458"/>
      <c r="BK30" s="458"/>
      <c r="BL30" s="458"/>
      <c r="BM30" s="459">
        <v>97.6</v>
      </c>
      <c r="BN30" s="458"/>
      <c r="BO30" s="458"/>
      <c r="BP30" s="458"/>
      <c r="BQ30" s="460"/>
      <c r="BR30" s="457">
        <v>99.1</v>
      </c>
      <c r="BS30" s="458"/>
      <c r="BT30" s="458"/>
      <c r="BU30" s="458"/>
      <c r="BV30" s="458"/>
      <c r="BW30" s="458"/>
      <c r="BX30" s="459">
        <v>97.6</v>
      </c>
      <c r="BY30" s="458"/>
      <c r="BZ30" s="458"/>
      <c r="CA30" s="458"/>
      <c r="CB30" s="460"/>
      <c r="CD30" s="463"/>
      <c r="CE30" s="464"/>
      <c r="CF30" s="428" t="s">
        <v>290</v>
      </c>
      <c r="CG30" s="425"/>
      <c r="CH30" s="425"/>
      <c r="CI30" s="425"/>
      <c r="CJ30" s="425"/>
      <c r="CK30" s="425"/>
      <c r="CL30" s="425"/>
      <c r="CM30" s="425"/>
      <c r="CN30" s="425"/>
      <c r="CO30" s="425"/>
      <c r="CP30" s="425"/>
      <c r="CQ30" s="426"/>
      <c r="CR30" s="391">
        <v>1359120</v>
      </c>
      <c r="CS30" s="392"/>
      <c r="CT30" s="392"/>
      <c r="CU30" s="392"/>
      <c r="CV30" s="392"/>
      <c r="CW30" s="392"/>
      <c r="CX30" s="392"/>
      <c r="CY30" s="393"/>
      <c r="CZ30" s="394">
        <v>15.5</v>
      </c>
      <c r="DA30" s="412"/>
      <c r="DB30" s="412"/>
      <c r="DC30" s="413"/>
      <c r="DD30" s="397">
        <v>1289691</v>
      </c>
      <c r="DE30" s="392"/>
      <c r="DF30" s="392"/>
      <c r="DG30" s="392"/>
      <c r="DH30" s="392"/>
      <c r="DI30" s="392"/>
      <c r="DJ30" s="392"/>
      <c r="DK30" s="393"/>
      <c r="DL30" s="397">
        <v>946703</v>
      </c>
      <c r="DM30" s="392"/>
      <c r="DN30" s="392"/>
      <c r="DO30" s="392"/>
      <c r="DP30" s="392"/>
      <c r="DQ30" s="392"/>
      <c r="DR30" s="392"/>
      <c r="DS30" s="392"/>
      <c r="DT30" s="392"/>
      <c r="DU30" s="392"/>
      <c r="DV30" s="393"/>
      <c r="DW30" s="414">
        <v>21.7</v>
      </c>
      <c r="DX30" s="415"/>
      <c r="DY30" s="415"/>
      <c r="DZ30" s="415"/>
      <c r="EA30" s="415"/>
      <c r="EB30" s="415"/>
      <c r="EC30" s="416"/>
    </row>
    <row r="31" spans="2:133" ht="11.25" customHeight="1">
      <c r="B31" s="388" t="s">
        <v>291</v>
      </c>
      <c r="C31" s="389"/>
      <c r="D31" s="389"/>
      <c r="E31" s="389"/>
      <c r="F31" s="389"/>
      <c r="G31" s="389"/>
      <c r="H31" s="389"/>
      <c r="I31" s="389"/>
      <c r="J31" s="389"/>
      <c r="K31" s="389"/>
      <c r="L31" s="389"/>
      <c r="M31" s="389"/>
      <c r="N31" s="389"/>
      <c r="O31" s="389"/>
      <c r="P31" s="389"/>
      <c r="Q31" s="390"/>
      <c r="R31" s="391">
        <v>95988</v>
      </c>
      <c r="S31" s="392"/>
      <c r="T31" s="392"/>
      <c r="U31" s="392"/>
      <c r="V31" s="392"/>
      <c r="W31" s="392"/>
      <c r="X31" s="392"/>
      <c r="Y31" s="393"/>
      <c r="Z31" s="444">
        <v>1.1000000000000001</v>
      </c>
      <c r="AA31" s="444"/>
      <c r="AB31" s="444"/>
      <c r="AC31" s="444"/>
      <c r="AD31" s="445" t="s">
        <v>109</v>
      </c>
      <c r="AE31" s="445"/>
      <c r="AF31" s="445"/>
      <c r="AG31" s="445"/>
      <c r="AH31" s="445"/>
      <c r="AI31" s="445"/>
      <c r="AJ31" s="445"/>
      <c r="AK31" s="445"/>
      <c r="AL31" s="414" t="s">
        <v>109</v>
      </c>
      <c r="AM31" s="446"/>
      <c r="AN31" s="446"/>
      <c r="AO31" s="447"/>
      <c r="AP31" s="471"/>
      <c r="AQ31" s="472"/>
      <c r="AR31" s="472"/>
      <c r="AS31" s="472"/>
      <c r="AT31" s="476"/>
      <c r="AU31" s="181" t="s">
        <v>292</v>
      </c>
      <c r="AV31" s="181"/>
      <c r="AW31" s="181"/>
      <c r="AX31" s="388" t="s">
        <v>293</v>
      </c>
      <c r="AY31" s="389"/>
      <c r="AZ31" s="389"/>
      <c r="BA31" s="389"/>
      <c r="BB31" s="389"/>
      <c r="BC31" s="389"/>
      <c r="BD31" s="389"/>
      <c r="BE31" s="389"/>
      <c r="BF31" s="390"/>
      <c r="BG31" s="455">
        <v>99</v>
      </c>
      <c r="BH31" s="410"/>
      <c r="BI31" s="410"/>
      <c r="BJ31" s="410"/>
      <c r="BK31" s="410"/>
      <c r="BL31" s="410"/>
      <c r="BM31" s="446">
        <v>98</v>
      </c>
      <c r="BN31" s="456"/>
      <c r="BO31" s="456"/>
      <c r="BP31" s="456"/>
      <c r="BQ31" s="420"/>
      <c r="BR31" s="455">
        <v>99</v>
      </c>
      <c r="BS31" s="410"/>
      <c r="BT31" s="410"/>
      <c r="BU31" s="410"/>
      <c r="BV31" s="410"/>
      <c r="BW31" s="410"/>
      <c r="BX31" s="446">
        <v>97.8</v>
      </c>
      <c r="BY31" s="456"/>
      <c r="BZ31" s="456"/>
      <c r="CA31" s="456"/>
      <c r="CB31" s="420"/>
      <c r="CD31" s="463"/>
      <c r="CE31" s="464"/>
      <c r="CF31" s="428" t="s">
        <v>294</v>
      </c>
      <c r="CG31" s="425"/>
      <c r="CH31" s="425"/>
      <c r="CI31" s="425"/>
      <c r="CJ31" s="425"/>
      <c r="CK31" s="425"/>
      <c r="CL31" s="425"/>
      <c r="CM31" s="425"/>
      <c r="CN31" s="425"/>
      <c r="CO31" s="425"/>
      <c r="CP31" s="425"/>
      <c r="CQ31" s="426"/>
      <c r="CR31" s="391">
        <v>81485</v>
      </c>
      <c r="CS31" s="410"/>
      <c r="CT31" s="410"/>
      <c r="CU31" s="410"/>
      <c r="CV31" s="410"/>
      <c r="CW31" s="410"/>
      <c r="CX31" s="410"/>
      <c r="CY31" s="411"/>
      <c r="CZ31" s="394">
        <v>0.9</v>
      </c>
      <c r="DA31" s="412"/>
      <c r="DB31" s="412"/>
      <c r="DC31" s="413"/>
      <c r="DD31" s="397">
        <v>81485</v>
      </c>
      <c r="DE31" s="410"/>
      <c r="DF31" s="410"/>
      <c r="DG31" s="410"/>
      <c r="DH31" s="410"/>
      <c r="DI31" s="410"/>
      <c r="DJ31" s="410"/>
      <c r="DK31" s="411"/>
      <c r="DL31" s="397">
        <v>81485</v>
      </c>
      <c r="DM31" s="410"/>
      <c r="DN31" s="410"/>
      <c r="DO31" s="410"/>
      <c r="DP31" s="410"/>
      <c r="DQ31" s="410"/>
      <c r="DR31" s="410"/>
      <c r="DS31" s="410"/>
      <c r="DT31" s="410"/>
      <c r="DU31" s="410"/>
      <c r="DV31" s="411"/>
      <c r="DW31" s="414">
        <v>1.9</v>
      </c>
      <c r="DX31" s="415"/>
      <c r="DY31" s="415"/>
      <c r="DZ31" s="415"/>
      <c r="EA31" s="415"/>
      <c r="EB31" s="415"/>
      <c r="EC31" s="416"/>
    </row>
    <row r="32" spans="2:133" ht="11.25" customHeight="1">
      <c r="B32" s="388" t="s">
        <v>295</v>
      </c>
      <c r="C32" s="389"/>
      <c r="D32" s="389"/>
      <c r="E32" s="389"/>
      <c r="F32" s="389"/>
      <c r="G32" s="389"/>
      <c r="H32" s="389"/>
      <c r="I32" s="389"/>
      <c r="J32" s="389"/>
      <c r="K32" s="389"/>
      <c r="L32" s="389"/>
      <c r="M32" s="389"/>
      <c r="N32" s="389"/>
      <c r="O32" s="389"/>
      <c r="P32" s="389"/>
      <c r="Q32" s="390"/>
      <c r="R32" s="391">
        <v>168985</v>
      </c>
      <c r="S32" s="392"/>
      <c r="T32" s="392"/>
      <c r="U32" s="392"/>
      <c r="V32" s="392"/>
      <c r="W32" s="392"/>
      <c r="X32" s="392"/>
      <c r="Y32" s="393"/>
      <c r="Z32" s="444">
        <v>1.9</v>
      </c>
      <c r="AA32" s="444"/>
      <c r="AB32" s="444"/>
      <c r="AC32" s="444"/>
      <c r="AD32" s="445">
        <v>5122</v>
      </c>
      <c r="AE32" s="445"/>
      <c r="AF32" s="445"/>
      <c r="AG32" s="445"/>
      <c r="AH32" s="445"/>
      <c r="AI32" s="445"/>
      <c r="AJ32" s="445"/>
      <c r="AK32" s="445"/>
      <c r="AL32" s="414">
        <v>0.1</v>
      </c>
      <c r="AM32" s="446"/>
      <c r="AN32" s="446"/>
      <c r="AO32" s="447"/>
      <c r="AP32" s="473"/>
      <c r="AQ32" s="474"/>
      <c r="AR32" s="474"/>
      <c r="AS32" s="474"/>
      <c r="AT32" s="477"/>
      <c r="AU32" s="183"/>
      <c r="AV32" s="183"/>
      <c r="AW32" s="183"/>
      <c r="AX32" s="372" t="s">
        <v>296</v>
      </c>
      <c r="AY32" s="373"/>
      <c r="AZ32" s="373"/>
      <c r="BA32" s="373"/>
      <c r="BB32" s="373"/>
      <c r="BC32" s="373"/>
      <c r="BD32" s="373"/>
      <c r="BE32" s="373"/>
      <c r="BF32" s="374"/>
      <c r="BG32" s="454">
        <v>99</v>
      </c>
      <c r="BH32" s="376"/>
      <c r="BI32" s="376"/>
      <c r="BJ32" s="376"/>
      <c r="BK32" s="376"/>
      <c r="BL32" s="376"/>
      <c r="BM32" s="439">
        <v>97.2</v>
      </c>
      <c r="BN32" s="376"/>
      <c r="BO32" s="376"/>
      <c r="BP32" s="376"/>
      <c r="BQ32" s="433"/>
      <c r="BR32" s="454">
        <v>99</v>
      </c>
      <c r="BS32" s="376"/>
      <c r="BT32" s="376"/>
      <c r="BU32" s="376"/>
      <c r="BV32" s="376"/>
      <c r="BW32" s="376"/>
      <c r="BX32" s="439">
        <v>97.2</v>
      </c>
      <c r="BY32" s="376"/>
      <c r="BZ32" s="376"/>
      <c r="CA32" s="376"/>
      <c r="CB32" s="433"/>
      <c r="CD32" s="465"/>
      <c r="CE32" s="466"/>
      <c r="CF32" s="428" t="s">
        <v>297</v>
      </c>
      <c r="CG32" s="425"/>
      <c r="CH32" s="425"/>
      <c r="CI32" s="425"/>
      <c r="CJ32" s="425"/>
      <c r="CK32" s="425"/>
      <c r="CL32" s="425"/>
      <c r="CM32" s="425"/>
      <c r="CN32" s="425"/>
      <c r="CO32" s="425"/>
      <c r="CP32" s="425"/>
      <c r="CQ32" s="426"/>
      <c r="CR32" s="391">
        <v>505</v>
      </c>
      <c r="CS32" s="392"/>
      <c r="CT32" s="392"/>
      <c r="CU32" s="392"/>
      <c r="CV32" s="392"/>
      <c r="CW32" s="392"/>
      <c r="CX32" s="392"/>
      <c r="CY32" s="393"/>
      <c r="CZ32" s="394">
        <v>0</v>
      </c>
      <c r="DA32" s="412"/>
      <c r="DB32" s="412"/>
      <c r="DC32" s="413"/>
      <c r="DD32" s="397">
        <v>505</v>
      </c>
      <c r="DE32" s="392"/>
      <c r="DF32" s="392"/>
      <c r="DG32" s="392"/>
      <c r="DH32" s="392"/>
      <c r="DI32" s="392"/>
      <c r="DJ32" s="392"/>
      <c r="DK32" s="393"/>
      <c r="DL32" s="397">
        <v>505</v>
      </c>
      <c r="DM32" s="392"/>
      <c r="DN32" s="392"/>
      <c r="DO32" s="392"/>
      <c r="DP32" s="392"/>
      <c r="DQ32" s="392"/>
      <c r="DR32" s="392"/>
      <c r="DS32" s="392"/>
      <c r="DT32" s="392"/>
      <c r="DU32" s="392"/>
      <c r="DV32" s="393"/>
      <c r="DW32" s="414">
        <v>0</v>
      </c>
      <c r="DX32" s="415"/>
      <c r="DY32" s="415"/>
      <c r="DZ32" s="415"/>
      <c r="EA32" s="415"/>
      <c r="EB32" s="415"/>
      <c r="EC32" s="416"/>
    </row>
    <row r="33" spans="2:133" ht="11.25" customHeight="1">
      <c r="B33" s="388" t="s">
        <v>298</v>
      </c>
      <c r="C33" s="389"/>
      <c r="D33" s="389"/>
      <c r="E33" s="389"/>
      <c r="F33" s="389"/>
      <c r="G33" s="389"/>
      <c r="H33" s="389"/>
      <c r="I33" s="389"/>
      <c r="J33" s="389"/>
      <c r="K33" s="389"/>
      <c r="L33" s="389"/>
      <c r="M33" s="389"/>
      <c r="N33" s="389"/>
      <c r="O33" s="389"/>
      <c r="P33" s="389"/>
      <c r="Q33" s="390"/>
      <c r="R33" s="391">
        <v>2018200</v>
      </c>
      <c r="S33" s="392"/>
      <c r="T33" s="392"/>
      <c r="U33" s="392"/>
      <c r="V33" s="392"/>
      <c r="W33" s="392"/>
      <c r="X33" s="392"/>
      <c r="Y33" s="393"/>
      <c r="Z33" s="444">
        <v>22.6</v>
      </c>
      <c r="AA33" s="444"/>
      <c r="AB33" s="444"/>
      <c r="AC33" s="444"/>
      <c r="AD33" s="445" t="s">
        <v>109</v>
      </c>
      <c r="AE33" s="445"/>
      <c r="AF33" s="445"/>
      <c r="AG33" s="445"/>
      <c r="AH33" s="445"/>
      <c r="AI33" s="445"/>
      <c r="AJ33" s="445"/>
      <c r="AK33" s="445"/>
      <c r="AL33" s="414" t="s">
        <v>109</v>
      </c>
      <c r="AM33" s="446"/>
      <c r="AN33" s="446"/>
      <c r="AO33" s="44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428" t="s">
        <v>299</v>
      </c>
      <c r="CE33" s="425"/>
      <c r="CF33" s="425"/>
      <c r="CG33" s="425"/>
      <c r="CH33" s="425"/>
      <c r="CI33" s="425"/>
      <c r="CJ33" s="425"/>
      <c r="CK33" s="425"/>
      <c r="CL33" s="425"/>
      <c r="CM33" s="425"/>
      <c r="CN33" s="425"/>
      <c r="CO33" s="425"/>
      <c r="CP33" s="425"/>
      <c r="CQ33" s="426"/>
      <c r="CR33" s="391">
        <v>3278246</v>
      </c>
      <c r="CS33" s="410"/>
      <c r="CT33" s="410"/>
      <c r="CU33" s="410"/>
      <c r="CV33" s="410"/>
      <c r="CW33" s="410"/>
      <c r="CX33" s="410"/>
      <c r="CY33" s="411"/>
      <c r="CZ33" s="394">
        <v>37.4</v>
      </c>
      <c r="DA33" s="412"/>
      <c r="DB33" s="412"/>
      <c r="DC33" s="413"/>
      <c r="DD33" s="397">
        <v>2448658</v>
      </c>
      <c r="DE33" s="410"/>
      <c r="DF33" s="410"/>
      <c r="DG33" s="410"/>
      <c r="DH33" s="410"/>
      <c r="DI33" s="410"/>
      <c r="DJ33" s="410"/>
      <c r="DK33" s="411"/>
      <c r="DL33" s="397">
        <v>1825063</v>
      </c>
      <c r="DM33" s="410"/>
      <c r="DN33" s="410"/>
      <c r="DO33" s="410"/>
      <c r="DP33" s="410"/>
      <c r="DQ33" s="410"/>
      <c r="DR33" s="410"/>
      <c r="DS33" s="410"/>
      <c r="DT33" s="410"/>
      <c r="DU33" s="410"/>
      <c r="DV33" s="411"/>
      <c r="DW33" s="414">
        <v>41.8</v>
      </c>
      <c r="DX33" s="415"/>
      <c r="DY33" s="415"/>
      <c r="DZ33" s="415"/>
      <c r="EA33" s="415"/>
      <c r="EB33" s="415"/>
      <c r="EC33" s="416"/>
    </row>
    <row r="34" spans="2:133" ht="11.25" customHeight="1">
      <c r="B34" s="388" t="s">
        <v>300</v>
      </c>
      <c r="C34" s="389"/>
      <c r="D34" s="389"/>
      <c r="E34" s="389"/>
      <c r="F34" s="389"/>
      <c r="G34" s="389"/>
      <c r="H34" s="389"/>
      <c r="I34" s="389"/>
      <c r="J34" s="389"/>
      <c r="K34" s="389"/>
      <c r="L34" s="389"/>
      <c r="M34" s="389"/>
      <c r="N34" s="389"/>
      <c r="O34" s="389"/>
      <c r="P34" s="389"/>
      <c r="Q34" s="390"/>
      <c r="R34" s="391" t="s">
        <v>109</v>
      </c>
      <c r="S34" s="392"/>
      <c r="T34" s="392"/>
      <c r="U34" s="392"/>
      <c r="V34" s="392"/>
      <c r="W34" s="392"/>
      <c r="X34" s="392"/>
      <c r="Y34" s="393"/>
      <c r="Z34" s="444" t="s">
        <v>109</v>
      </c>
      <c r="AA34" s="444"/>
      <c r="AB34" s="444"/>
      <c r="AC34" s="444"/>
      <c r="AD34" s="445" t="s">
        <v>109</v>
      </c>
      <c r="AE34" s="445"/>
      <c r="AF34" s="445"/>
      <c r="AG34" s="445"/>
      <c r="AH34" s="445"/>
      <c r="AI34" s="445"/>
      <c r="AJ34" s="445"/>
      <c r="AK34" s="445"/>
      <c r="AL34" s="414" t="s">
        <v>109</v>
      </c>
      <c r="AM34" s="446"/>
      <c r="AN34" s="446"/>
      <c r="AO34" s="447"/>
      <c r="AP34" s="186"/>
      <c r="AQ34" s="451" t="s">
        <v>301</v>
      </c>
      <c r="AR34" s="452"/>
      <c r="AS34" s="452"/>
      <c r="AT34" s="452"/>
      <c r="AU34" s="452"/>
      <c r="AV34" s="452"/>
      <c r="AW34" s="452"/>
      <c r="AX34" s="452"/>
      <c r="AY34" s="452"/>
      <c r="AZ34" s="452"/>
      <c r="BA34" s="452"/>
      <c r="BB34" s="452"/>
      <c r="BC34" s="452"/>
      <c r="BD34" s="452"/>
      <c r="BE34" s="452"/>
      <c r="BF34" s="453"/>
      <c r="BG34" s="451" t="s">
        <v>302</v>
      </c>
      <c r="BH34" s="452"/>
      <c r="BI34" s="452"/>
      <c r="BJ34" s="452"/>
      <c r="BK34" s="452"/>
      <c r="BL34" s="452"/>
      <c r="BM34" s="452"/>
      <c r="BN34" s="452"/>
      <c r="BO34" s="452"/>
      <c r="BP34" s="452"/>
      <c r="BQ34" s="452"/>
      <c r="BR34" s="452"/>
      <c r="BS34" s="452"/>
      <c r="BT34" s="452"/>
      <c r="BU34" s="452"/>
      <c r="BV34" s="452"/>
      <c r="BW34" s="452"/>
      <c r="BX34" s="452"/>
      <c r="BY34" s="452"/>
      <c r="BZ34" s="452"/>
      <c r="CA34" s="452"/>
      <c r="CB34" s="453"/>
      <c r="CD34" s="428" t="s">
        <v>303</v>
      </c>
      <c r="CE34" s="425"/>
      <c r="CF34" s="425"/>
      <c r="CG34" s="425"/>
      <c r="CH34" s="425"/>
      <c r="CI34" s="425"/>
      <c r="CJ34" s="425"/>
      <c r="CK34" s="425"/>
      <c r="CL34" s="425"/>
      <c r="CM34" s="425"/>
      <c r="CN34" s="425"/>
      <c r="CO34" s="425"/>
      <c r="CP34" s="425"/>
      <c r="CQ34" s="426"/>
      <c r="CR34" s="391">
        <v>928101</v>
      </c>
      <c r="CS34" s="392"/>
      <c r="CT34" s="392"/>
      <c r="CU34" s="392"/>
      <c r="CV34" s="392"/>
      <c r="CW34" s="392"/>
      <c r="CX34" s="392"/>
      <c r="CY34" s="393"/>
      <c r="CZ34" s="394">
        <v>10.6</v>
      </c>
      <c r="DA34" s="412"/>
      <c r="DB34" s="412"/>
      <c r="DC34" s="413"/>
      <c r="DD34" s="397">
        <v>697377</v>
      </c>
      <c r="DE34" s="392"/>
      <c r="DF34" s="392"/>
      <c r="DG34" s="392"/>
      <c r="DH34" s="392"/>
      <c r="DI34" s="392"/>
      <c r="DJ34" s="392"/>
      <c r="DK34" s="393"/>
      <c r="DL34" s="397">
        <v>402884</v>
      </c>
      <c r="DM34" s="392"/>
      <c r="DN34" s="392"/>
      <c r="DO34" s="392"/>
      <c r="DP34" s="392"/>
      <c r="DQ34" s="392"/>
      <c r="DR34" s="392"/>
      <c r="DS34" s="392"/>
      <c r="DT34" s="392"/>
      <c r="DU34" s="392"/>
      <c r="DV34" s="393"/>
      <c r="DW34" s="414">
        <v>9.1999999999999993</v>
      </c>
      <c r="DX34" s="415"/>
      <c r="DY34" s="415"/>
      <c r="DZ34" s="415"/>
      <c r="EA34" s="415"/>
      <c r="EB34" s="415"/>
      <c r="EC34" s="416"/>
    </row>
    <row r="35" spans="2:133" ht="11.25" customHeight="1">
      <c r="B35" s="388" t="s">
        <v>304</v>
      </c>
      <c r="C35" s="389"/>
      <c r="D35" s="389"/>
      <c r="E35" s="389"/>
      <c r="F35" s="389"/>
      <c r="G35" s="389"/>
      <c r="H35" s="389"/>
      <c r="I35" s="389"/>
      <c r="J35" s="389"/>
      <c r="K35" s="389"/>
      <c r="L35" s="389"/>
      <c r="M35" s="389"/>
      <c r="N35" s="389"/>
      <c r="O35" s="389"/>
      <c r="P35" s="389"/>
      <c r="Q35" s="390"/>
      <c r="R35" s="391">
        <v>207500</v>
      </c>
      <c r="S35" s="392"/>
      <c r="T35" s="392"/>
      <c r="U35" s="392"/>
      <c r="V35" s="392"/>
      <c r="W35" s="392"/>
      <c r="X35" s="392"/>
      <c r="Y35" s="393"/>
      <c r="Z35" s="444">
        <v>2.2999999999999998</v>
      </c>
      <c r="AA35" s="444"/>
      <c r="AB35" s="444"/>
      <c r="AC35" s="444"/>
      <c r="AD35" s="445" t="s">
        <v>109</v>
      </c>
      <c r="AE35" s="445"/>
      <c r="AF35" s="445"/>
      <c r="AG35" s="445"/>
      <c r="AH35" s="445"/>
      <c r="AI35" s="445"/>
      <c r="AJ35" s="445"/>
      <c r="AK35" s="445"/>
      <c r="AL35" s="414" t="s">
        <v>109</v>
      </c>
      <c r="AM35" s="446"/>
      <c r="AN35" s="446"/>
      <c r="AO35" s="447"/>
      <c r="AP35" s="186"/>
      <c r="AQ35" s="448" t="s">
        <v>305</v>
      </c>
      <c r="AR35" s="449"/>
      <c r="AS35" s="449"/>
      <c r="AT35" s="449"/>
      <c r="AU35" s="449"/>
      <c r="AV35" s="449"/>
      <c r="AW35" s="449"/>
      <c r="AX35" s="449"/>
      <c r="AY35" s="450"/>
      <c r="AZ35" s="441">
        <v>978791</v>
      </c>
      <c r="BA35" s="442"/>
      <c r="BB35" s="442"/>
      <c r="BC35" s="442"/>
      <c r="BD35" s="442"/>
      <c r="BE35" s="442"/>
      <c r="BF35" s="443"/>
      <c r="BG35" s="448" t="s">
        <v>306</v>
      </c>
      <c r="BH35" s="449"/>
      <c r="BI35" s="449"/>
      <c r="BJ35" s="449"/>
      <c r="BK35" s="449"/>
      <c r="BL35" s="449"/>
      <c r="BM35" s="449"/>
      <c r="BN35" s="449"/>
      <c r="BO35" s="449"/>
      <c r="BP35" s="449"/>
      <c r="BQ35" s="449"/>
      <c r="BR35" s="449"/>
      <c r="BS35" s="449"/>
      <c r="BT35" s="449"/>
      <c r="BU35" s="450"/>
      <c r="BV35" s="441">
        <v>188</v>
      </c>
      <c r="BW35" s="442"/>
      <c r="BX35" s="442"/>
      <c r="BY35" s="442"/>
      <c r="BZ35" s="442"/>
      <c r="CA35" s="442"/>
      <c r="CB35" s="443"/>
      <c r="CD35" s="428" t="s">
        <v>307</v>
      </c>
      <c r="CE35" s="425"/>
      <c r="CF35" s="425"/>
      <c r="CG35" s="425"/>
      <c r="CH35" s="425"/>
      <c r="CI35" s="425"/>
      <c r="CJ35" s="425"/>
      <c r="CK35" s="425"/>
      <c r="CL35" s="425"/>
      <c r="CM35" s="425"/>
      <c r="CN35" s="425"/>
      <c r="CO35" s="425"/>
      <c r="CP35" s="425"/>
      <c r="CQ35" s="426"/>
      <c r="CR35" s="391">
        <v>125533</v>
      </c>
      <c r="CS35" s="410"/>
      <c r="CT35" s="410"/>
      <c r="CU35" s="410"/>
      <c r="CV35" s="410"/>
      <c r="CW35" s="410"/>
      <c r="CX35" s="410"/>
      <c r="CY35" s="411"/>
      <c r="CZ35" s="394">
        <v>1.4</v>
      </c>
      <c r="DA35" s="412"/>
      <c r="DB35" s="412"/>
      <c r="DC35" s="413"/>
      <c r="DD35" s="397">
        <v>94175</v>
      </c>
      <c r="DE35" s="410"/>
      <c r="DF35" s="410"/>
      <c r="DG35" s="410"/>
      <c r="DH35" s="410"/>
      <c r="DI35" s="410"/>
      <c r="DJ35" s="410"/>
      <c r="DK35" s="411"/>
      <c r="DL35" s="397">
        <v>75962</v>
      </c>
      <c r="DM35" s="410"/>
      <c r="DN35" s="410"/>
      <c r="DO35" s="410"/>
      <c r="DP35" s="410"/>
      <c r="DQ35" s="410"/>
      <c r="DR35" s="410"/>
      <c r="DS35" s="410"/>
      <c r="DT35" s="410"/>
      <c r="DU35" s="410"/>
      <c r="DV35" s="411"/>
      <c r="DW35" s="414">
        <v>1.7</v>
      </c>
      <c r="DX35" s="415"/>
      <c r="DY35" s="415"/>
      <c r="DZ35" s="415"/>
      <c r="EA35" s="415"/>
      <c r="EB35" s="415"/>
      <c r="EC35" s="416"/>
    </row>
    <row r="36" spans="2:133" ht="11.25" customHeight="1">
      <c r="B36" s="372" t="s">
        <v>308</v>
      </c>
      <c r="C36" s="373"/>
      <c r="D36" s="373"/>
      <c r="E36" s="373"/>
      <c r="F36" s="373"/>
      <c r="G36" s="373"/>
      <c r="H36" s="373"/>
      <c r="I36" s="373"/>
      <c r="J36" s="373"/>
      <c r="K36" s="373"/>
      <c r="L36" s="373"/>
      <c r="M36" s="373"/>
      <c r="N36" s="373"/>
      <c r="O36" s="373"/>
      <c r="P36" s="373"/>
      <c r="Q36" s="374"/>
      <c r="R36" s="375">
        <v>8928438</v>
      </c>
      <c r="S36" s="432"/>
      <c r="T36" s="432"/>
      <c r="U36" s="432"/>
      <c r="V36" s="432"/>
      <c r="W36" s="432"/>
      <c r="X36" s="432"/>
      <c r="Y36" s="435"/>
      <c r="Z36" s="436">
        <v>100</v>
      </c>
      <c r="AA36" s="436"/>
      <c r="AB36" s="436"/>
      <c r="AC36" s="436"/>
      <c r="AD36" s="437">
        <v>4157825</v>
      </c>
      <c r="AE36" s="437"/>
      <c r="AF36" s="437"/>
      <c r="AG36" s="437"/>
      <c r="AH36" s="437"/>
      <c r="AI36" s="437"/>
      <c r="AJ36" s="437"/>
      <c r="AK36" s="437"/>
      <c r="AL36" s="438">
        <v>100</v>
      </c>
      <c r="AM36" s="439"/>
      <c r="AN36" s="439"/>
      <c r="AO36" s="440"/>
      <c r="AQ36" s="417" t="s">
        <v>309</v>
      </c>
      <c r="AR36" s="418"/>
      <c r="AS36" s="418"/>
      <c r="AT36" s="418"/>
      <c r="AU36" s="418"/>
      <c r="AV36" s="418"/>
      <c r="AW36" s="418"/>
      <c r="AX36" s="418"/>
      <c r="AY36" s="419"/>
      <c r="AZ36" s="391">
        <v>320632</v>
      </c>
      <c r="BA36" s="392"/>
      <c r="BB36" s="392"/>
      <c r="BC36" s="392"/>
      <c r="BD36" s="410"/>
      <c r="BE36" s="410"/>
      <c r="BF36" s="420"/>
      <c r="BG36" s="428" t="s">
        <v>310</v>
      </c>
      <c r="BH36" s="425"/>
      <c r="BI36" s="425"/>
      <c r="BJ36" s="425"/>
      <c r="BK36" s="425"/>
      <c r="BL36" s="425"/>
      <c r="BM36" s="425"/>
      <c r="BN36" s="425"/>
      <c r="BO36" s="425"/>
      <c r="BP36" s="425"/>
      <c r="BQ36" s="425"/>
      <c r="BR36" s="425"/>
      <c r="BS36" s="425"/>
      <c r="BT36" s="425"/>
      <c r="BU36" s="426"/>
      <c r="BV36" s="391">
        <v>-33996</v>
      </c>
      <c r="BW36" s="392"/>
      <c r="BX36" s="392"/>
      <c r="BY36" s="392"/>
      <c r="BZ36" s="392"/>
      <c r="CA36" s="392"/>
      <c r="CB36" s="427"/>
      <c r="CD36" s="428" t="s">
        <v>311</v>
      </c>
      <c r="CE36" s="425"/>
      <c r="CF36" s="425"/>
      <c r="CG36" s="425"/>
      <c r="CH36" s="425"/>
      <c r="CI36" s="425"/>
      <c r="CJ36" s="425"/>
      <c r="CK36" s="425"/>
      <c r="CL36" s="425"/>
      <c r="CM36" s="425"/>
      <c r="CN36" s="425"/>
      <c r="CO36" s="425"/>
      <c r="CP36" s="425"/>
      <c r="CQ36" s="426"/>
      <c r="CR36" s="391">
        <v>1339283</v>
      </c>
      <c r="CS36" s="392"/>
      <c r="CT36" s="392"/>
      <c r="CU36" s="392"/>
      <c r="CV36" s="392"/>
      <c r="CW36" s="392"/>
      <c r="CX36" s="392"/>
      <c r="CY36" s="393"/>
      <c r="CZ36" s="394">
        <v>15.3</v>
      </c>
      <c r="DA36" s="412"/>
      <c r="DB36" s="412"/>
      <c r="DC36" s="413"/>
      <c r="DD36" s="397">
        <v>983524</v>
      </c>
      <c r="DE36" s="392"/>
      <c r="DF36" s="392"/>
      <c r="DG36" s="392"/>
      <c r="DH36" s="392"/>
      <c r="DI36" s="392"/>
      <c r="DJ36" s="392"/>
      <c r="DK36" s="393"/>
      <c r="DL36" s="397">
        <v>816376</v>
      </c>
      <c r="DM36" s="392"/>
      <c r="DN36" s="392"/>
      <c r="DO36" s="392"/>
      <c r="DP36" s="392"/>
      <c r="DQ36" s="392"/>
      <c r="DR36" s="392"/>
      <c r="DS36" s="392"/>
      <c r="DT36" s="392"/>
      <c r="DU36" s="392"/>
      <c r="DV36" s="393"/>
      <c r="DW36" s="414">
        <v>18.7</v>
      </c>
      <c r="DX36" s="415"/>
      <c r="DY36" s="415"/>
      <c r="DZ36" s="415"/>
      <c r="EA36" s="415"/>
      <c r="EB36" s="415"/>
      <c r="EC36" s="416"/>
    </row>
    <row r="37" spans="2:133" ht="11.25" customHeight="1">
      <c r="AQ37" s="417" t="s">
        <v>312</v>
      </c>
      <c r="AR37" s="418"/>
      <c r="AS37" s="418"/>
      <c r="AT37" s="418"/>
      <c r="AU37" s="418"/>
      <c r="AV37" s="418"/>
      <c r="AW37" s="418"/>
      <c r="AX37" s="418"/>
      <c r="AY37" s="419"/>
      <c r="AZ37" s="391">
        <v>232673</v>
      </c>
      <c r="BA37" s="392"/>
      <c r="BB37" s="392"/>
      <c r="BC37" s="392"/>
      <c r="BD37" s="410"/>
      <c r="BE37" s="410"/>
      <c r="BF37" s="420"/>
      <c r="BG37" s="428" t="s">
        <v>313</v>
      </c>
      <c r="BH37" s="425"/>
      <c r="BI37" s="425"/>
      <c r="BJ37" s="425"/>
      <c r="BK37" s="425"/>
      <c r="BL37" s="425"/>
      <c r="BM37" s="425"/>
      <c r="BN37" s="425"/>
      <c r="BO37" s="425"/>
      <c r="BP37" s="425"/>
      <c r="BQ37" s="425"/>
      <c r="BR37" s="425"/>
      <c r="BS37" s="425"/>
      <c r="BT37" s="425"/>
      <c r="BU37" s="426"/>
      <c r="BV37" s="391">
        <v>708</v>
      </c>
      <c r="BW37" s="392"/>
      <c r="BX37" s="392"/>
      <c r="BY37" s="392"/>
      <c r="BZ37" s="392"/>
      <c r="CA37" s="392"/>
      <c r="CB37" s="427"/>
      <c r="CD37" s="428" t="s">
        <v>314</v>
      </c>
      <c r="CE37" s="425"/>
      <c r="CF37" s="425"/>
      <c r="CG37" s="425"/>
      <c r="CH37" s="425"/>
      <c r="CI37" s="425"/>
      <c r="CJ37" s="425"/>
      <c r="CK37" s="425"/>
      <c r="CL37" s="425"/>
      <c r="CM37" s="425"/>
      <c r="CN37" s="425"/>
      <c r="CO37" s="425"/>
      <c r="CP37" s="425"/>
      <c r="CQ37" s="426"/>
      <c r="CR37" s="391">
        <v>327219</v>
      </c>
      <c r="CS37" s="410"/>
      <c r="CT37" s="410"/>
      <c r="CU37" s="410"/>
      <c r="CV37" s="410"/>
      <c r="CW37" s="410"/>
      <c r="CX37" s="410"/>
      <c r="CY37" s="411"/>
      <c r="CZ37" s="394">
        <v>3.7</v>
      </c>
      <c r="DA37" s="412"/>
      <c r="DB37" s="412"/>
      <c r="DC37" s="413"/>
      <c r="DD37" s="397">
        <v>325019</v>
      </c>
      <c r="DE37" s="410"/>
      <c r="DF37" s="410"/>
      <c r="DG37" s="410"/>
      <c r="DH37" s="410"/>
      <c r="DI37" s="410"/>
      <c r="DJ37" s="410"/>
      <c r="DK37" s="411"/>
      <c r="DL37" s="397">
        <v>321202</v>
      </c>
      <c r="DM37" s="410"/>
      <c r="DN37" s="410"/>
      <c r="DO37" s="410"/>
      <c r="DP37" s="410"/>
      <c r="DQ37" s="410"/>
      <c r="DR37" s="410"/>
      <c r="DS37" s="410"/>
      <c r="DT37" s="410"/>
      <c r="DU37" s="410"/>
      <c r="DV37" s="411"/>
      <c r="DW37" s="414">
        <v>7.4</v>
      </c>
      <c r="DX37" s="415"/>
      <c r="DY37" s="415"/>
      <c r="DZ37" s="415"/>
      <c r="EA37" s="415"/>
      <c r="EB37" s="415"/>
      <c r="EC37" s="416"/>
    </row>
    <row r="38" spans="2:133" ht="11.25" customHeight="1">
      <c r="AQ38" s="417" t="s">
        <v>315</v>
      </c>
      <c r="AR38" s="418"/>
      <c r="AS38" s="418"/>
      <c r="AT38" s="418"/>
      <c r="AU38" s="418"/>
      <c r="AV38" s="418"/>
      <c r="AW38" s="418"/>
      <c r="AX38" s="418"/>
      <c r="AY38" s="419"/>
      <c r="AZ38" s="391">
        <v>100907</v>
      </c>
      <c r="BA38" s="392"/>
      <c r="BB38" s="392"/>
      <c r="BC38" s="392"/>
      <c r="BD38" s="410"/>
      <c r="BE38" s="410"/>
      <c r="BF38" s="420"/>
      <c r="BG38" s="428" t="s">
        <v>316</v>
      </c>
      <c r="BH38" s="425"/>
      <c r="BI38" s="425"/>
      <c r="BJ38" s="425"/>
      <c r="BK38" s="425"/>
      <c r="BL38" s="425"/>
      <c r="BM38" s="425"/>
      <c r="BN38" s="425"/>
      <c r="BO38" s="425"/>
      <c r="BP38" s="425"/>
      <c r="BQ38" s="425"/>
      <c r="BR38" s="425"/>
      <c r="BS38" s="425"/>
      <c r="BT38" s="425"/>
      <c r="BU38" s="426"/>
      <c r="BV38" s="391">
        <v>1145</v>
      </c>
      <c r="BW38" s="392"/>
      <c r="BX38" s="392"/>
      <c r="BY38" s="392"/>
      <c r="BZ38" s="392"/>
      <c r="CA38" s="392"/>
      <c r="CB38" s="427"/>
      <c r="CD38" s="428" t="s">
        <v>317</v>
      </c>
      <c r="CE38" s="425"/>
      <c r="CF38" s="425"/>
      <c r="CG38" s="425"/>
      <c r="CH38" s="425"/>
      <c r="CI38" s="425"/>
      <c r="CJ38" s="425"/>
      <c r="CK38" s="425"/>
      <c r="CL38" s="425"/>
      <c r="CM38" s="425"/>
      <c r="CN38" s="425"/>
      <c r="CO38" s="425"/>
      <c r="CP38" s="425"/>
      <c r="CQ38" s="426"/>
      <c r="CR38" s="391">
        <v>658159</v>
      </c>
      <c r="CS38" s="392"/>
      <c r="CT38" s="392"/>
      <c r="CU38" s="392"/>
      <c r="CV38" s="392"/>
      <c r="CW38" s="392"/>
      <c r="CX38" s="392"/>
      <c r="CY38" s="393"/>
      <c r="CZ38" s="394">
        <v>7.5</v>
      </c>
      <c r="DA38" s="412"/>
      <c r="DB38" s="412"/>
      <c r="DC38" s="413"/>
      <c r="DD38" s="397">
        <v>579699</v>
      </c>
      <c r="DE38" s="392"/>
      <c r="DF38" s="392"/>
      <c r="DG38" s="392"/>
      <c r="DH38" s="392"/>
      <c r="DI38" s="392"/>
      <c r="DJ38" s="392"/>
      <c r="DK38" s="393"/>
      <c r="DL38" s="397">
        <v>484137</v>
      </c>
      <c r="DM38" s="392"/>
      <c r="DN38" s="392"/>
      <c r="DO38" s="392"/>
      <c r="DP38" s="392"/>
      <c r="DQ38" s="392"/>
      <c r="DR38" s="392"/>
      <c r="DS38" s="392"/>
      <c r="DT38" s="392"/>
      <c r="DU38" s="392"/>
      <c r="DV38" s="393"/>
      <c r="DW38" s="414">
        <v>11.1</v>
      </c>
      <c r="DX38" s="415"/>
      <c r="DY38" s="415"/>
      <c r="DZ38" s="415"/>
      <c r="EA38" s="415"/>
      <c r="EB38" s="415"/>
      <c r="EC38" s="416"/>
    </row>
    <row r="39" spans="2:133" ht="11.25" customHeight="1">
      <c r="AQ39" s="417" t="s">
        <v>318</v>
      </c>
      <c r="AR39" s="418"/>
      <c r="AS39" s="418"/>
      <c r="AT39" s="418"/>
      <c r="AU39" s="418"/>
      <c r="AV39" s="418"/>
      <c r="AW39" s="418"/>
      <c r="AX39" s="418"/>
      <c r="AY39" s="419"/>
      <c r="AZ39" s="391" t="s">
        <v>109</v>
      </c>
      <c r="BA39" s="392"/>
      <c r="BB39" s="392"/>
      <c r="BC39" s="392"/>
      <c r="BD39" s="410"/>
      <c r="BE39" s="410"/>
      <c r="BF39" s="420"/>
      <c r="BG39" s="421" t="s">
        <v>319</v>
      </c>
      <c r="BH39" s="422"/>
      <c r="BI39" s="422"/>
      <c r="BJ39" s="422"/>
      <c r="BK39" s="422"/>
      <c r="BL39" s="187"/>
      <c r="BM39" s="425" t="s">
        <v>320</v>
      </c>
      <c r="BN39" s="425"/>
      <c r="BO39" s="425"/>
      <c r="BP39" s="425"/>
      <c r="BQ39" s="425"/>
      <c r="BR39" s="425"/>
      <c r="BS39" s="425"/>
      <c r="BT39" s="425"/>
      <c r="BU39" s="426"/>
      <c r="BV39" s="391">
        <v>87</v>
      </c>
      <c r="BW39" s="392"/>
      <c r="BX39" s="392"/>
      <c r="BY39" s="392"/>
      <c r="BZ39" s="392"/>
      <c r="CA39" s="392"/>
      <c r="CB39" s="427"/>
      <c r="CD39" s="428" t="s">
        <v>321</v>
      </c>
      <c r="CE39" s="425"/>
      <c r="CF39" s="425"/>
      <c r="CG39" s="425"/>
      <c r="CH39" s="425"/>
      <c r="CI39" s="425"/>
      <c r="CJ39" s="425"/>
      <c r="CK39" s="425"/>
      <c r="CL39" s="425"/>
      <c r="CM39" s="425"/>
      <c r="CN39" s="425"/>
      <c r="CO39" s="425"/>
      <c r="CP39" s="425"/>
      <c r="CQ39" s="426"/>
      <c r="CR39" s="391">
        <v>170416</v>
      </c>
      <c r="CS39" s="410"/>
      <c r="CT39" s="410"/>
      <c r="CU39" s="410"/>
      <c r="CV39" s="410"/>
      <c r="CW39" s="410"/>
      <c r="CX39" s="410"/>
      <c r="CY39" s="411"/>
      <c r="CZ39" s="394">
        <v>1.9</v>
      </c>
      <c r="DA39" s="412"/>
      <c r="DB39" s="412"/>
      <c r="DC39" s="413"/>
      <c r="DD39" s="397">
        <v>48179</v>
      </c>
      <c r="DE39" s="410"/>
      <c r="DF39" s="410"/>
      <c r="DG39" s="410"/>
      <c r="DH39" s="410"/>
      <c r="DI39" s="410"/>
      <c r="DJ39" s="410"/>
      <c r="DK39" s="411"/>
      <c r="DL39" s="397" t="s">
        <v>109</v>
      </c>
      <c r="DM39" s="410"/>
      <c r="DN39" s="410"/>
      <c r="DO39" s="410"/>
      <c r="DP39" s="410"/>
      <c r="DQ39" s="410"/>
      <c r="DR39" s="410"/>
      <c r="DS39" s="410"/>
      <c r="DT39" s="410"/>
      <c r="DU39" s="410"/>
      <c r="DV39" s="411"/>
      <c r="DW39" s="414" t="s">
        <v>109</v>
      </c>
      <c r="DX39" s="415"/>
      <c r="DY39" s="415"/>
      <c r="DZ39" s="415"/>
      <c r="EA39" s="415"/>
      <c r="EB39" s="415"/>
      <c r="EC39" s="41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417" t="s">
        <v>322</v>
      </c>
      <c r="AR40" s="418"/>
      <c r="AS40" s="418"/>
      <c r="AT40" s="418"/>
      <c r="AU40" s="418"/>
      <c r="AV40" s="418"/>
      <c r="AW40" s="418"/>
      <c r="AX40" s="418"/>
      <c r="AY40" s="419"/>
      <c r="AZ40" s="391">
        <v>64595</v>
      </c>
      <c r="BA40" s="392"/>
      <c r="BB40" s="392"/>
      <c r="BC40" s="392"/>
      <c r="BD40" s="410"/>
      <c r="BE40" s="410"/>
      <c r="BF40" s="420"/>
      <c r="BG40" s="421"/>
      <c r="BH40" s="422"/>
      <c r="BI40" s="422"/>
      <c r="BJ40" s="422"/>
      <c r="BK40" s="422"/>
      <c r="BL40" s="187"/>
      <c r="BM40" s="425" t="s">
        <v>323</v>
      </c>
      <c r="BN40" s="425"/>
      <c r="BO40" s="425"/>
      <c r="BP40" s="425"/>
      <c r="BQ40" s="425"/>
      <c r="BR40" s="425"/>
      <c r="BS40" s="425"/>
      <c r="BT40" s="425"/>
      <c r="BU40" s="426"/>
      <c r="BV40" s="391">
        <v>120</v>
      </c>
      <c r="BW40" s="392"/>
      <c r="BX40" s="392"/>
      <c r="BY40" s="392"/>
      <c r="BZ40" s="392"/>
      <c r="CA40" s="392"/>
      <c r="CB40" s="427"/>
      <c r="CD40" s="428" t="s">
        <v>324</v>
      </c>
      <c r="CE40" s="425"/>
      <c r="CF40" s="425"/>
      <c r="CG40" s="425"/>
      <c r="CH40" s="425"/>
      <c r="CI40" s="425"/>
      <c r="CJ40" s="425"/>
      <c r="CK40" s="425"/>
      <c r="CL40" s="425"/>
      <c r="CM40" s="425"/>
      <c r="CN40" s="425"/>
      <c r="CO40" s="425"/>
      <c r="CP40" s="425"/>
      <c r="CQ40" s="426"/>
      <c r="CR40" s="391">
        <v>56754</v>
      </c>
      <c r="CS40" s="392"/>
      <c r="CT40" s="392"/>
      <c r="CU40" s="392"/>
      <c r="CV40" s="392"/>
      <c r="CW40" s="392"/>
      <c r="CX40" s="392"/>
      <c r="CY40" s="393"/>
      <c r="CZ40" s="394">
        <v>0.6</v>
      </c>
      <c r="DA40" s="412"/>
      <c r="DB40" s="412"/>
      <c r="DC40" s="413"/>
      <c r="DD40" s="397">
        <v>45704</v>
      </c>
      <c r="DE40" s="392"/>
      <c r="DF40" s="392"/>
      <c r="DG40" s="392"/>
      <c r="DH40" s="392"/>
      <c r="DI40" s="392"/>
      <c r="DJ40" s="392"/>
      <c r="DK40" s="393"/>
      <c r="DL40" s="397">
        <v>45704</v>
      </c>
      <c r="DM40" s="392"/>
      <c r="DN40" s="392"/>
      <c r="DO40" s="392"/>
      <c r="DP40" s="392"/>
      <c r="DQ40" s="392"/>
      <c r="DR40" s="392"/>
      <c r="DS40" s="392"/>
      <c r="DT40" s="392"/>
      <c r="DU40" s="392"/>
      <c r="DV40" s="393"/>
      <c r="DW40" s="414">
        <v>1</v>
      </c>
      <c r="DX40" s="415"/>
      <c r="DY40" s="415"/>
      <c r="DZ40" s="415"/>
      <c r="EA40" s="415"/>
      <c r="EB40" s="415"/>
      <c r="EC40" s="41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429" t="s">
        <v>325</v>
      </c>
      <c r="AR41" s="430"/>
      <c r="AS41" s="430"/>
      <c r="AT41" s="430"/>
      <c r="AU41" s="430"/>
      <c r="AV41" s="430"/>
      <c r="AW41" s="430"/>
      <c r="AX41" s="430"/>
      <c r="AY41" s="431"/>
      <c r="AZ41" s="375">
        <v>259984</v>
      </c>
      <c r="BA41" s="432"/>
      <c r="BB41" s="432"/>
      <c r="BC41" s="432"/>
      <c r="BD41" s="376"/>
      <c r="BE41" s="376"/>
      <c r="BF41" s="433"/>
      <c r="BG41" s="423"/>
      <c r="BH41" s="424"/>
      <c r="BI41" s="424"/>
      <c r="BJ41" s="424"/>
      <c r="BK41" s="424"/>
      <c r="BL41" s="189"/>
      <c r="BM41" s="430" t="s">
        <v>326</v>
      </c>
      <c r="BN41" s="430"/>
      <c r="BO41" s="430"/>
      <c r="BP41" s="430"/>
      <c r="BQ41" s="430"/>
      <c r="BR41" s="430"/>
      <c r="BS41" s="430"/>
      <c r="BT41" s="430"/>
      <c r="BU41" s="431"/>
      <c r="BV41" s="375">
        <v>358</v>
      </c>
      <c r="BW41" s="432"/>
      <c r="BX41" s="432"/>
      <c r="BY41" s="432"/>
      <c r="BZ41" s="432"/>
      <c r="CA41" s="432"/>
      <c r="CB41" s="434"/>
      <c r="CD41" s="428" t="s">
        <v>327</v>
      </c>
      <c r="CE41" s="425"/>
      <c r="CF41" s="425"/>
      <c r="CG41" s="425"/>
      <c r="CH41" s="425"/>
      <c r="CI41" s="425"/>
      <c r="CJ41" s="425"/>
      <c r="CK41" s="425"/>
      <c r="CL41" s="425"/>
      <c r="CM41" s="425"/>
      <c r="CN41" s="425"/>
      <c r="CO41" s="425"/>
      <c r="CP41" s="425"/>
      <c r="CQ41" s="426"/>
      <c r="CR41" s="391" t="s">
        <v>213</v>
      </c>
      <c r="CS41" s="410"/>
      <c r="CT41" s="410"/>
      <c r="CU41" s="410"/>
      <c r="CV41" s="410"/>
      <c r="CW41" s="410"/>
      <c r="CX41" s="410"/>
      <c r="CY41" s="411"/>
      <c r="CZ41" s="394" t="s">
        <v>213</v>
      </c>
      <c r="DA41" s="412"/>
      <c r="DB41" s="412"/>
      <c r="DC41" s="413"/>
      <c r="DD41" s="397" t="s">
        <v>213</v>
      </c>
      <c r="DE41" s="410"/>
      <c r="DF41" s="410"/>
      <c r="DG41" s="410"/>
      <c r="DH41" s="410"/>
      <c r="DI41" s="410"/>
      <c r="DJ41" s="410"/>
      <c r="DK41" s="411"/>
      <c r="DL41" s="398"/>
      <c r="DM41" s="399"/>
      <c r="DN41" s="399"/>
      <c r="DO41" s="399"/>
      <c r="DP41" s="399"/>
      <c r="DQ41" s="399"/>
      <c r="DR41" s="399"/>
      <c r="DS41" s="399"/>
      <c r="DT41" s="399"/>
      <c r="DU41" s="399"/>
      <c r="DV41" s="400"/>
      <c r="DW41" s="401"/>
      <c r="DX41" s="402"/>
      <c r="DY41" s="402"/>
      <c r="DZ41" s="402"/>
      <c r="EA41" s="402"/>
      <c r="EB41" s="402"/>
      <c r="EC41" s="403"/>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388" t="s">
        <v>329</v>
      </c>
      <c r="CE42" s="389"/>
      <c r="CF42" s="389"/>
      <c r="CG42" s="389"/>
      <c r="CH42" s="389"/>
      <c r="CI42" s="389"/>
      <c r="CJ42" s="389"/>
      <c r="CK42" s="389"/>
      <c r="CL42" s="389"/>
      <c r="CM42" s="389"/>
      <c r="CN42" s="389"/>
      <c r="CO42" s="389"/>
      <c r="CP42" s="389"/>
      <c r="CQ42" s="390"/>
      <c r="CR42" s="391">
        <v>2657505</v>
      </c>
      <c r="CS42" s="392"/>
      <c r="CT42" s="392"/>
      <c r="CU42" s="392"/>
      <c r="CV42" s="392"/>
      <c r="CW42" s="392"/>
      <c r="CX42" s="392"/>
      <c r="CY42" s="393"/>
      <c r="CZ42" s="394">
        <v>30.3</v>
      </c>
      <c r="DA42" s="395"/>
      <c r="DB42" s="395"/>
      <c r="DC42" s="396"/>
      <c r="DD42" s="397">
        <v>137152</v>
      </c>
      <c r="DE42" s="392"/>
      <c r="DF42" s="392"/>
      <c r="DG42" s="392"/>
      <c r="DH42" s="392"/>
      <c r="DI42" s="392"/>
      <c r="DJ42" s="392"/>
      <c r="DK42" s="393"/>
      <c r="DL42" s="398"/>
      <c r="DM42" s="399"/>
      <c r="DN42" s="399"/>
      <c r="DO42" s="399"/>
      <c r="DP42" s="399"/>
      <c r="DQ42" s="399"/>
      <c r="DR42" s="399"/>
      <c r="DS42" s="399"/>
      <c r="DT42" s="399"/>
      <c r="DU42" s="399"/>
      <c r="DV42" s="400"/>
      <c r="DW42" s="401"/>
      <c r="DX42" s="402"/>
      <c r="DY42" s="402"/>
      <c r="DZ42" s="402"/>
      <c r="EA42" s="402"/>
      <c r="EB42" s="402"/>
      <c r="EC42" s="403"/>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388" t="s">
        <v>331</v>
      </c>
      <c r="CE43" s="389"/>
      <c r="CF43" s="389"/>
      <c r="CG43" s="389"/>
      <c r="CH43" s="389"/>
      <c r="CI43" s="389"/>
      <c r="CJ43" s="389"/>
      <c r="CK43" s="389"/>
      <c r="CL43" s="389"/>
      <c r="CM43" s="389"/>
      <c r="CN43" s="389"/>
      <c r="CO43" s="389"/>
      <c r="CP43" s="389"/>
      <c r="CQ43" s="390"/>
      <c r="CR43" s="391" t="s">
        <v>117</v>
      </c>
      <c r="CS43" s="410"/>
      <c r="CT43" s="410"/>
      <c r="CU43" s="410"/>
      <c r="CV43" s="410"/>
      <c r="CW43" s="410"/>
      <c r="CX43" s="410"/>
      <c r="CY43" s="411"/>
      <c r="CZ43" s="394" t="s">
        <v>117</v>
      </c>
      <c r="DA43" s="412"/>
      <c r="DB43" s="412"/>
      <c r="DC43" s="413"/>
      <c r="DD43" s="397" t="s">
        <v>117</v>
      </c>
      <c r="DE43" s="410"/>
      <c r="DF43" s="410"/>
      <c r="DG43" s="410"/>
      <c r="DH43" s="410"/>
      <c r="DI43" s="410"/>
      <c r="DJ43" s="410"/>
      <c r="DK43" s="411"/>
      <c r="DL43" s="398"/>
      <c r="DM43" s="399"/>
      <c r="DN43" s="399"/>
      <c r="DO43" s="399"/>
      <c r="DP43" s="399"/>
      <c r="DQ43" s="399"/>
      <c r="DR43" s="399"/>
      <c r="DS43" s="399"/>
      <c r="DT43" s="399"/>
      <c r="DU43" s="399"/>
      <c r="DV43" s="400"/>
      <c r="DW43" s="401"/>
      <c r="DX43" s="402"/>
      <c r="DY43" s="402"/>
      <c r="DZ43" s="402"/>
      <c r="EA43" s="402"/>
      <c r="EB43" s="402"/>
      <c r="EC43" s="403"/>
    </row>
    <row r="44" spans="2:133" ht="11.25" customHeight="1">
      <c r="B44" s="192" t="s">
        <v>332</v>
      </c>
      <c r="CD44" s="404" t="s">
        <v>285</v>
      </c>
      <c r="CE44" s="405"/>
      <c r="CF44" s="388" t="s">
        <v>333</v>
      </c>
      <c r="CG44" s="389"/>
      <c r="CH44" s="389"/>
      <c r="CI44" s="389"/>
      <c r="CJ44" s="389"/>
      <c r="CK44" s="389"/>
      <c r="CL44" s="389"/>
      <c r="CM44" s="389"/>
      <c r="CN44" s="389"/>
      <c r="CO44" s="389"/>
      <c r="CP44" s="389"/>
      <c r="CQ44" s="390"/>
      <c r="CR44" s="391">
        <v>2621149</v>
      </c>
      <c r="CS44" s="392"/>
      <c r="CT44" s="392"/>
      <c r="CU44" s="392"/>
      <c r="CV44" s="392"/>
      <c r="CW44" s="392"/>
      <c r="CX44" s="392"/>
      <c r="CY44" s="393"/>
      <c r="CZ44" s="394">
        <v>29.9</v>
      </c>
      <c r="DA44" s="395"/>
      <c r="DB44" s="395"/>
      <c r="DC44" s="396"/>
      <c r="DD44" s="397">
        <v>135153</v>
      </c>
      <c r="DE44" s="392"/>
      <c r="DF44" s="392"/>
      <c r="DG44" s="392"/>
      <c r="DH44" s="392"/>
      <c r="DI44" s="392"/>
      <c r="DJ44" s="392"/>
      <c r="DK44" s="393"/>
      <c r="DL44" s="398"/>
      <c r="DM44" s="399"/>
      <c r="DN44" s="399"/>
      <c r="DO44" s="399"/>
      <c r="DP44" s="399"/>
      <c r="DQ44" s="399"/>
      <c r="DR44" s="399"/>
      <c r="DS44" s="399"/>
      <c r="DT44" s="399"/>
      <c r="DU44" s="399"/>
      <c r="DV44" s="400"/>
      <c r="DW44" s="401"/>
      <c r="DX44" s="402"/>
      <c r="DY44" s="402"/>
      <c r="DZ44" s="402"/>
      <c r="EA44" s="402"/>
      <c r="EB44" s="402"/>
      <c r="EC44" s="403"/>
    </row>
    <row r="45" spans="2:133" ht="11.25" customHeight="1">
      <c r="CD45" s="406"/>
      <c r="CE45" s="407"/>
      <c r="CF45" s="388" t="s">
        <v>334</v>
      </c>
      <c r="CG45" s="389"/>
      <c r="CH45" s="389"/>
      <c r="CI45" s="389"/>
      <c r="CJ45" s="389"/>
      <c r="CK45" s="389"/>
      <c r="CL45" s="389"/>
      <c r="CM45" s="389"/>
      <c r="CN45" s="389"/>
      <c r="CO45" s="389"/>
      <c r="CP45" s="389"/>
      <c r="CQ45" s="390"/>
      <c r="CR45" s="391">
        <v>1832418</v>
      </c>
      <c r="CS45" s="410"/>
      <c r="CT45" s="410"/>
      <c r="CU45" s="410"/>
      <c r="CV45" s="410"/>
      <c r="CW45" s="410"/>
      <c r="CX45" s="410"/>
      <c r="CY45" s="411"/>
      <c r="CZ45" s="394">
        <v>20.9</v>
      </c>
      <c r="DA45" s="412"/>
      <c r="DB45" s="412"/>
      <c r="DC45" s="413"/>
      <c r="DD45" s="397">
        <v>52778</v>
      </c>
      <c r="DE45" s="410"/>
      <c r="DF45" s="410"/>
      <c r="DG45" s="410"/>
      <c r="DH45" s="410"/>
      <c r="DI45" s="410"/>
      <c r="DJ45" s="410"/>
      <c r="DK45" s="411"/>
      <c r="DL45" s="398"/>
      <c r="DM45" s="399"/>
      <c r="DN45" s="399"/>
      <c r="DO45" s="399"/>
      <c r="DP45" s="399"/>
      <c r="DQ45" s="399"/>
      <c r="DR45" s="399"/>
      <c r="DS45" s="399"/>
      <c r="DT45" s="399"/>
      <c r="DU45" s="399"/>
      <c r="DV45" s="400"/>
      <c r="DW45" s="401"/>
      <c r="DX45" s="402"/>
      <c r="DY45" s="402"/>
      <c r="DZ45" s="402"/>
      <c r="EA45" s="402"/>
      <c r="EB45" s="402"/>
      <c r="EC45" s="403"/>
    </row>
    <row r="46" spans="2:133" ht="11.25" customHeight="1">
      <c r="CD46" s="406"/>
      <c r="CE46" s="407"/>
      <c r="CF46" s="388" t="s">
        <v>335</v>
      </c>
      <c r="CG46" s="389"/>
      <c r="CH46" s="389"/>
      <c r="CI46" s="389"/>
      <c r="CJ46" s="389"/>
      <c r="CK46" s="389"/>
      <c r="CL46" s="389"/>
      <c r="CM46" s="389"/>
      <c r="CN46" s="389"/>
      <c r="CO46" s="389"/>
      <c r="CP46" s="389"/>
      <c r="CQ46" s="390"/>
      <c r="CR46" s="391">
        <v>773431</v>
      </c>
      <c r="CS46" s="392"/>
      <c r="CT46" s="392"/>
      <c r="CU46" s="392"/>
      <c r="CV46" s="392"/>
      <c r="CW46" s="392"/>
      <c r="CX46" s="392"/>
      <c r="CY46" s="393"/>
      <c r="CZ46" s="394">
        <v>8.8000000000000007</v>
      </c>
      <c r="DA46" s="395"/>
      <c r="DB46" s="395"/>
      <c r="DC46" s="396"/>
      <c r="DD46" s="397">
        <v>81475</v>
      </c>
      <c r="DE46" s="392"/>
      <c r="DF46" s="392"/>
      <c r="DG46" s="392"/>
      <c r="DH46" s="392"/>
      <c r="DI46" s="392"/>
      <c r="DJ46" s="392"/>
      <c r="DK46" s="393"/>
      <c r="DL46" s="398"/>
      <c r="DM46" s="399"/>
      <c r="DN46" s="399"/>
      <c r="DO46" s="399"/>
      <c r="DP46" s="399"/>
      <c r="DQ46" s="399"/>
      <c r="DR46" s="399"/>
      <c r="DS46" s="399"/>
      <c r="DT46" s="399"/>
      <c r="DU46" s="399"/>
      <c r="DV46" s="400"/>
      <c r="DW46" s="401"/>
      <c r="DX46" s="402"/>
      <c r="DY46" s="402"/>
      <c r="DZ46" s="402"/>
      <c r="EA46" s="402"/>
      <c r="EB46" s="402"/>
      <c r="EC46" s="403"/>
    </row>
    <row r="47" spans="2:133" ht="11.25" customHeight="1">
      <c r="CD47" s="406"/>
      <c r="CE47" s="407"/>
      <c r="CF47" s="388" t="s">
        <v>336</v>
      </c>
      <c r="CG47" s="389"/>
      <c r="CH47" s="389"/>
      <c r="CI47" s="389"/>
      <c r="CJ47" s="389"/>
      <c r="CK47" s="389"/>
      <c r="CL47" s="389"/>
      <c r="CM47" s="389"/>
      <c r="CN47" s="389"/>
      <c r="CO47" s="389"/>
      <c r="CP47" s="389"/>
      <c r="CQ47" s="390"/>
      <c r="CR47" s="391">
        <v>36356</v>
      </c>
      <c r="CS47" s="410"/>
      <c r="CT47" s="410"/>
      <c r="CU47" s="410"/>
      <c r="CV47" s="410"/>
      <c r="CW47" s="410"/>
      <c r="CX47" s="410"/>
      <c r="CY47" s="411"/>
      <c r="CZ47" s="394">
        <v>0.4</v>
      </c>
      <c r="DA47" s="412"/>
      <c r="DB47" s="412"/>
      <c r="DC47" s="413"/>
      <c r="DD47" s="397">
        <v>1999</v>
      </c>
      <c r="DE47" s="410"/>
      <c r="DF47" s="410"/>
      <c r="DG47" s="410"/>
      <c r="DH47" s="410"/>
      <c r="DI47" s="410"/>
      <c r="DJ47" s="410"/>
      <c r="DK47" s="411"/>
      <c r="DL47" s="398"/>
      <c r="DM47" s="399"/>
      <c r="DN47" s="399"/>
      <c r="DO47" s="399"/>
      <c r="DP47" s="399"/>
      <c r="DQ47" s="399"/>
      <c r="DR47" s="399"/>
      <c r="DS47" s="399"/>
      <c r="DT47" s="399"/>
      <c r="DU47" s="399"/>
      <c r="DV47" s="400"/>
      <c r="DW47" s="401"/>
      <c r="DX47" s="402"/>
      <c r="DY47" s="402"/>
      <c r="DZ47" s="402"/>
      <c r="EA47" s="402"/>
      <c r="EB47" s="402"/>
      <c r="EC47" s="403"/>
    </row>
    <row r="48" spans="2:133">
      <c r="CD48" s="408"/>
      <c r="CE48" s="409"/>
      <c r="CF48" s="388" t="s">
        <v>337</v>
      </c>
      <c r="CG48" s="389"/>
      <c r="CH48" s="389"/>
      <c r="CI48" s="389"/>
      <c r="CJ48" s="389"/>
      <c r="CK48" s="389"/>
      <c r="CL48" s="389"/>
      <c r="CM48" s="389"/>
      <c r="CN48" s="389"/>
      <c r="CO48" s="389"/>
      <c r="CP48" s="389"/>
      <c r="CQ48" s="390"/>
      <c r="CR48" s="391" t="s">
        <v>117</v>
      </c>
      <c r="CS48" s="392"/>
      <c r="CT48" s="392"/>
      <c r="CU48" s="392"/>
      <c r="CV48" s="392"/>
      <c r="CW48" s="392"/>
      <c r="CX48" s="392"/>
      <c r="CY48" s="393"/>
      <c r="CZ48" s="394" t="s">
        <v>117</v>
      </c>
      <c r="DA48" s="395"/>
      <c r="DB48" s="395"/>
      <c r="DC48" s="396"/>
      <c r="DD48" s="397" t="s">
        <v>117</v>
      </c>
      <c r="DE48" s="392"/>
      <c r="DF48" s="392"/>
      <c r="DG48" s="392"/>
      <c r="DH48" s="392"/>
      <c r="DI48" s="392"/>
      <c r="DJ48" s="392"/>
      <c r="DK48" s="393"/>
      <c r="DL48" s="398"/>
      <c r="DM48" s="399"/>
      <c r="DN48" s="399"/>
      <c r="DO48" s="399"/>
      <c r="DP48" s="399"/>
      <c r="DQ48" s="399"/>
      <c r="DR48" s="399"/>
      <c r="DS48" s="399"/>
      <c r="DT48" s="399"/>
      <c r="DU48" s="399"/>
      <c r="DV48" s="400"/>
      <c r="DW48" s="401"/>
      <c r="DX48" s="402"/>
      <c r="DY48" s="402"/>
      <c r="DZ48" s="402"/>
      <c r="EA48" s="402"/>
      <c r="EB48" s="402"/>
      <c r="EC48" s="403"/>
    </row>
    <row r="49" spans="82:133" ht="11.25" customHeight="1">
      <c r="CD49" s="372" t="s">
        <v>338</v>
      </c>
      <c r="CE49" s="373"/>
      <c r="CF49" s="373"/>
      <c r="CG49" s="373"/>
      <c r="CH49" s="373"/>
      <c r="CI49" s="373"/>
      <c r="CJ49" s="373"/>
      <c r="CK49" s="373"/>
      <c r="CL49" s="373"/>
      <c r="CM49" s="373"/>
      <c r="CN49" s="373"/>
      <c r="CO49" s="373"/>
      <c r="CP49" s="373"/>
      <c r="CQ49" s="374"/>
      <c r="CR49" s="375">
        <v>8771503</v>
      </c>
      <c r="CS49" s="376"/>
      <c r="CT49" s="376"/>
      <c r="CU49" s="376"/>
      <c r="CV49" s="376"/>
      <c r="CW49" s="376"/>
      <c r="CX49" s="376"/>
      <c r="CY49" s="377"/>
      <c r="CZ49" s="378">
        <v>100</v>
      </c>
      <c r="DA49" s="379"/>
      <c r="DB49" s="379"/>
      <c r="DC49" s="380"/>
      <c r="DD49" s="381">
        <v>5025909</v>
      </c>
      <c r="DE49" s="376"/>
      <c r="DF49" s="376"/>
      <c r="DG49" s="376"/>
      <c r="DH49" s="376"/>
      <c r="DI49" s="376"/>
      <c r="DJ49" s="376"/>
      <c r="DK49" s="377"/>
      <c r="DL49" s="382"/>
      <c r="DM49" s="383"/>
      <c r="DN49" s="383"/>
      <c r="DO49" s="383"/>
      <c r="DP49" s="383"/>
      <c r="DQ49" s="383"/>
      <c r="DR49" s="383"/>
      <c r="DS49" s="383"/>
      <c r="DT49" s="383"/>
      <c r="DU49" s="383"/>
      <c r="DV49" s="384"/>
      <c r="DW49" s="385"/>
      <c r="DX49" s="386"/>
      <c r="DY49" s="386"/>
      <c r="DZ49" s="386"/>
      <c r="EA49" s="386"/>
      <c r="EB49" s="386"/>
      <c r="EC49" s="387"/>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8928</v>
      </c>
      <c r="R7" s="1131"/>
      <c r="S7" s="1131"/>
      <c r="T7" s="1131"/>
      <c r="U7" s="1131"/>
      <c r="V7" s="1131">
        <v>8771</v>
      </c>
      <c r="W7" s="1131"/>
      <c r="X7" s="1131"/>
      <c r="Y7" s="1131"/>
      <c r="Z7" s="1131"/>
      <c r="AA7" s="1131">
        <v>157</v>
      </c>
      <c r="AB7" s="1131"/>
      <c r="AC7" s="1131"/>
      <c r="AD7" s="1131"/>
      <c r="AE7" s="1132"/>
      <c r="AF7" s="1133">
        <v>120</v>
      </c>
      <c r="AG7" s="1134"/>
      <c r="AH7" s="1134"/>
      <c r="AI7" s="1134"/>
      <c r="AJ7" s="1135"/>
      <c r="AK7" s="1117" t="s">
        <v>532</v>
      </c>
      <c r="AL7" s="1118"/>
      <c r="AM7" s="1118"/>
      <c r="AN7" s="1118"/>
      <c r="AO7" s="1118"/>
      <c r="AP7" s="1118">
        <v>9316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533</v>
      </c>
      <c r="BT7" s="1122"/>
      <c r="BU7" s="1122"/>
      <c r="BV7" s="1122"/>
      <c r="BW7" s="1122"/>
      <c r="BX7" s="1122"/>
      <c r="BY7" s="1122"/>
      <c r="BZ7" s="1122"/>
      <c r="CA7" s="1122"/>
      <c r="CB7" s="1122"/>
      <c r="CC7" s="1122"/>
      <c r="CD7" s="1122"/>
      <c r="CE7" s="1122"/>
      <c r="CF7" s="1122"/>
      <c r="CG7" s="1123"/>
      <c r="CH7" s="1114">
        <v>-5</v>
      </c>
      <c r="CI7" s="1115"/>
      <c r="CJ7" s="1115"/>
      <c r="CK7" s="1115"/>
      <c r="CL7" s="1116"/>
      <c r="CM7" s="1114"/>
      <c r="CN7" s="1115"/>
      <c r="CO7" s="1115"/>
      <c r="CP7" s="1115"/>
      <c r="CQ7" s="1116"/>
      <c r="CR7" s="1114">
        <v>30</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8928</v>
      </c>
      <c r="R23" s="1095"/>
      <c r="S23" s="1095"/>
      <c r="T23" s="1095"/>
      <c r="U23" s="1095"/>
      <c r="V23" s="1095">
        <v>8771</v>
      </c>
      <c r="W23" s="1095"/>
      <c r="X23" s="1095"/>
      <c r="Y23" s="1095"/>
      <c r="Z23" s="1095"/>
      <c r="AA23" s="1095">
        <v>157</v>
      </c>
      <c r="AB23" s="1095"/>
      <c r="AC23" s="1095"/>
      <c r="AD23" s="1095"/>
      <c r="AE23" s="1096"/>
      <c r="AF23" s="1097">
        <v>120</v>
      </c>
      <c r="AG23" s="1095"/>
      <c r="AH23" s="1095"/>
      <c r="AI23" s="1095"/>
      <c r="AJ23" s="1098"/>
      <c r="AK23" s="1099"/>
      <c r="AL23" s="1100"/>
      <c r="AM23" s="1100"/>
      <c r="AN23" s="1100"/>
      <c r="AO23" s="1100"/>
      <c r="AP23" s="1095">
        <v>9316</v>
      </c>
      <c r="AQ23" s="1095"/>
      <c r="AR23" s="1095"/>
      <c r="AS23" s="1095"/>
      <c r="AT23" s="1095"/>
      <c r="AU23" s="1101"/>
      <c r="AV23" s="1101"/>
      <c r="AW23" s="1101"/>
      <c r="AX23" s="1101"/>
      <c r="AY23" s="1102"/>
      <c r="AZ23" s="1091" t="s">
        <v>440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662</v>
      </c>
      <c r="R28" s="1080"/>
      <c r="S28" s="1080"/>
      <c r="T28" s="1080"/>
      <c r="U28" s="1080"/>
      <c r="V28" s="1080">
        <v>662</v>
      </c>
      <c r="W28" s="1080"/>
      <c r="X28" s="1080"/>
      <c r="Y28" s="1080"/>
      <c r="Z28" s="1080"/>
      <c r="AA28" s="1080">
        <v>0</v>
      </c>
      <c r="AB28" s="1080"/>
      <c r="AC28" s="1080"/>
      <c r="AD28" s="1080"/>
      <c r="AE28" s="1081"/>
      <c r="AF28" s="1082">
        <v>0</v>
      </c>
      <c r="AG28" s="1080"/>
      <c r="AH28" s="1080"/>
      <c r="AI28" s="1080"/>
      <c r="AJ28" s="1083"/>
      <c r="AK28" s="1084" t="s">
        <v>537</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176</v>
      </c>
      <c r="R29" s="1070"/>
      <c r="S29" s="1070"/>
      <c r="T29" s="1070"/>
      <c r="U29" s="1070"/>
      <c r="V29" s="1070">
        <v>172</v>
      </c>
      <c r="W29" s="1070"/>
      <c r="X29" s="1070"/>
      <c r="Y29" s="1070"/>
      <c r="Z29" s="1070"/>
      <c r="AA29" s="1070">
        <v>5</v>
      </c>
      <c r="AB29" s="1070"/>
      <c r="AC29" s="1070"/>
      <c r="AD29" s="1070"/>
      <c r="AE29" s="1071"/>
      <c r="AF29" s="1045">
        <v>5</v>
      </c>
      <c r="AG29" s="1046"/>
      <c r="AH29" s="1046"/>
      <c r="AI29" s="1046"/>
      <c r="AJ29" s="1047"/>
      <c r="AK29" s="1006">
        <v>134</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28</v>
      </c>
      <c r="R30" s="1070"/>
      <c r="S30" s="1070"/>
      <c r="T30" s="1070"/>
      <c r="U30" s="1070"/>
      <c r="V30" s="1070">
        <v>27</v>
      </c>
      <c r="W30" s="1070"/>
      <c r="X30" s="1070"/>
      <c r="Y30" s="1070"/>
      <c r="Z30" s="1070"/>
      <c r="AA30" s="1070">
        <v>1</v>
      </c>
      <c r="AB30" s="1070"/>
      <c r="AC30" s="1070"/>
      <c r="AD30" s="1070"/>
      <c r="AE30" s="1071"/>
      <c r="AF30" s="1045">
        <v>1</v>
      </c>
      <c r="AG30" s="1046"/>
      <c r="AH30" s="1046"/>
      <c r="AI30" s="1046"/>
      <c r="AJ30" s="1047"/>
      <c r="AK30" s="1006" t="s">
        <v>532</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1065</v>
      </c>
      <c r="R31" s="1070"/>
      <c r="S31" s="1070"/>
      <c r="T31" s="1070"/>
      <c r="U31" s="1070"/>
      <c r="V31" s="1070">
        <v>1024</v>
      </c>
      <c r="W31" s="1070"/>
      <c r="X31" s="1070"/>
      <c r="Y31" s="1070"/>
      <c r="Z31" s="1070"/>
      <c r="AA31" s="1070">
        <v>41</v>
      </c>
      <c r="AB31" s="1070"/>
      <c r="AC31" s="1070"/>
      <c r="AD31" s="1070"/>
      <c r="AE31" s="1071"/>
      <c r="AF31" s="1045">
        <v>302</v>
      </c>
      <c r="AG31" s="1046"/>
      <c r="AH31" s="1046"/>
      <c r="AI31" s="1046"/>
      <c r="AJ31" s="1047"/>
      <c r="AK31" s="1006">
        <v>321</v>
      </c>
      <c r="AL31" s="997"/>
      <c r="AM31" s="997"/>
      <c r="AN31" s="997"/>
      <c r="AO31" s="997"/>
      <c r="AP31" s="997">
        <v>1099</v>
      </c>
      <c r="AQ31" s="997"/>
      <c r="AR31" s="997"/>
      <c r="AS31" s="997"/>
      <c r="AT31" s="997"/>
      <c r="AU31" s="997">
        <v>789</v>
      </c>
      <c r="AV31" s="997"/>
      <c r="AW31" s="997"/>
      <c r="AX31" s="997"/>
      <c r="AY31" s="997"/>
      <c r="AZ31" s="1068" t="s">
        <v>532</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360</v>
      </c>
      <c r="R32" s="1070"/>
      <c r="S32" s="1070"/>
      <c r="T32" s="1070"/>
      <c r="U32" s="1070"/>
      <c r="V32" s="1070">
        <v>353</v>
      </c>
      <c r="W32" s="1070"/>
      <c r="X32" s="1070"/>
      <c r="Y32" s="1070"/>
      <c r="Z32" s="1070"/>
      <c r="AA32" s="1070">
        <v>7</v>
      </c>
      <c r="AB32" s="1070"/>
      <c r="AC32" s="1070"/>
      <c r="AD32" s="1070"/>
      <c r="AE32" s="1071"/>
      <c r="AF32" s="1045">
        <v>7</v>
      </c>
      <c r="AG32" s="1046"/>
      <c r="AH32" s="1046"/>
      <c r="AI32" s="1046"/>
      <c r="AJ32" s="1047"/>
      <c r="AK32" s="1006">
        <v>101</v>
      </c>
      <c r="AL32" s="997"/>
      <c r="AM32" s="997"/>
      <c r="AN32" s="997"/>
      <c r="AO32" s="997"/>
      <c r="AP32" s="997">
        <v>1279</v>
      </c>
      <c r="AQ32" s="997"/>
      <c r="AR32" s="997"/>
      <c r="AS32" s="997"/>
      <c r="AT32" s="997"/>
      <c r="AU32" s="997">
        <v>991</v>
      </c>
      <c r="AV32" s="997"/>
      <c r="AW32" s="997"/>
      <c r="AX32" s="997"/>
      <c r="AY32" s="997"/>
      <c r="AZ32" s="1068" t="s">
        <v>532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412</v>
      </c>
      <c r="R33" s="1070"/>
      <c r="S33" s="1070"/>
      <c r="T33" s="1070"/>
      <c r="U33" s="1070"/>
      <c r="V33" s="1070">
        <v>406</v>
      </c>
      <c r="W33" s="1070"/>
      <c r="X33" s="1070"/>
      <c r="Y33" s="1070"/>
      <c r="Z33" s="1070"/>
      <c r="AA33" s="1070">
        <v>5</v>
      </c>
      <c r="AB33" s="1070"/>
      <c r="AC33" s="1070"/>
      <c r="AD33" s="1070"/>
      <c r="AE33" s="1071"/>
      <c r="AF33" s="1045">
        <v>5</v>
      </c>
      <c r="AG33" s="1046"/>
      <c r="AH33" s="1046"/>
      <c r="AI33" s="1046"/>
      <c r="AJ33" s="1047"/>
      <c r="AK33" s="1006">
        <v>213</v>
      </c>
      <c r="AL33" s="997"/>
      <c r="AM33" s="997"/>
      <c r="AN33" s="997"/>
      <c r="AO33" s="997"/>
      <c r="AP33" s="997">
        <v>2763</v>
      </c>
      <c r="AQ33" s="997"/>
      <c r="AR33" s="997"/>
      <c r="AS33" s="997"/>
      <c r="AT33" s="997"/>
      <c r="AU33" s="997">
        <v>2509</v>
      </c>
      <c r="AV33" s="997"/>
      <c r="AW33" s="997"/>
      <c r="AX33" s="997"/>
      <c r="AY33" s="997"/>
      <c r="AZ33" s="1068" t="s">
        <v>532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320</v>
      </c>
      <c r="AG63" s="985"/>
      <c r="AH63" s="985"/>
      <c r="AI63" s="985"/>
      <c r="AJ63" s="1056"/>
      <c r="AK63" s="1057"/>
      <c r="AL63" s="989"/>
      <c r="AM63" s="989"/>
      <c r="AN63" s="989"/>
      <c r="AO63" s="989"/>
      <c r="AP63" s="985">
        <v>5141</v>
      </c>
      <c r="AQ63" s="985"/>
      <c r="AR63" s="985"/>
      <c r="AS63" s="985"/>
      <c r="AT63" s="985"/>
      <c r="AU63" s="985">
        <v>4289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1389</v>
      </c>
      <c r="R68" s="1008"/>
      <c r="S68" s="1008"/>
      <c r="T68" s="1008"/>
      <c r="U68" s="1008"/>
      <c r="V68" s="1008">
        <v>1348</v>
      </c>
      <c r="W68" s="1008"/>
      <c r="X68" s="1008"/>
      <c r="Y68" s="1008"/>
      <c r="Z68" s="1008"/>
      <c r="AA68" s="1008">
        <v>41</v>
      </c>
      <c r="AB68" s="1008"/>
      <c r="AC68" s="1008"/>
      <c r="AD68" s="1008"/>
      <c r="AE68" s="1008"/>
      <c r="AF68" s="1008">
        <v>41</v>
      </c>
      <c r="AG68" s="1008"/>
      <c r="AH68" s="1008"/>
      <c r="AI68" s="1008"/>
      <c r="AJ68" s="1008"/>
      <c r="AK68" s="1008">
        <v>2</v>
      </c>
      <c r="AL68" s="1008"/>
      <c r="AM68" s="1008"/>
      <c r="AN68" s="1008"/>
      <c r="AO68" s="1008"/>
      <c r="AP68" s="1008">
        <v>1298</v>
      </c>
      <c r="AQ68" s="1008"/>
      <c r="AR68" s="1008"/>
      <c r="AS68" s="1008"/>
      <c r="AT68" s="1008"/>
      <c r="AU68" s="1008">
        <v>104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706</v>
      </c>
      <c r="R69" s="997"/>
      <c r="S69" s="997"/>
      <c r="T69" s="997"/>
      <c r="U69" s="997"/>
      <c r="V69" s="997">
        <v>699</v>
      </c>
      <c r="W69" s="997"/>
      <c r="X69" s="997"/>
      <c r="Y69" s="997"/>
      <c r="Z69" s="997"/>
      <c r="AA69" s="997">
        <v>7</v>
      </c>
      <c r="AB69" s="997"/>
      <c r="AC69" s="997"/>
      <c r="AD69" s="997"/>
      <c r="AE69" s="997"/>
      <c r="AF69" s="997">
        <v>7</v>
      </c>
      <c r="AG69" s="997"/>
      <c r="AH69" s="997"/>
      <c r="AI69" s="997"/>
      <c r="AJ69" s="997"/>
      <c r="AK69" s="997">
        <v>172</v>
      </c>
      <c r="AL69" s="997"/>
      <c r="AM69" s="997"/>
      <c r="AN69" s="997"/>
      <c r="AO69" s="997"/>
      <c r="AP69" s="997">
        <v>186</v>
      </c>
      <c r="AQ69" s="997"/>
      <c r="AR69" s="997"/>
      <c r="AS69" s="997"/>
      <c r="AT69" s="997"/>
      <c r="AU69" s="997">
        <v>11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2021</v>
      </c>
      <c r="R70" s="997"/>
      <c r="S70" s="997"/>
      <c r="T70" s="997"/>
      <c r="U70" s="997"/>
      <c r="V70" s="997">
        <v>1576</v>
      </c>
      <c r="W70" s="997"/>
      <c r="X70" s="997"/>
      <c r="Y70" s="997"/>
      <c r="Z70" s="997"/>
      <c r="AA70" s="997">
        <v>445</v>
      </c>
      <c r="AB70" s="997"/>
      <c r="AC70" s="997"/>
      <c r="AD70" s="997"/>
      <c r="AE70" s="997"/>
      <c r="AF70" s="997">
        <v>445</v>
      </c>
      <c r="AG70" s="997"/>
      <c r="AH70" s="997"/>
      <c r="AI70" s="997"/>
      <c r="AJ70" s="997"/>
      <c r="AK70" s="997">
        <v>10</v>
      </c>
      <c r="AL70" s="997"/>
      <c r="AM70" s="997"/>
      <c r="AN70" s="997"/>
      <c r="AO70" s="997"/>
      <c r="AP70" s="997">
        <v>432</v>
      </c>
      <c r="AQ70" s="997"/>
      <c r="AR70" s="997"/>
      <c r="AS70" s="997"/>
      <c r="AT70" s="997"/>
      <c r="AU70" s="997">
        <v>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493</v>
      </c>
      <c r="AG88" s="985"/>
      <c r="AH88" s="985"/>
      <c r="AI88" s="985"/>
      <c r="AJ88" s="985"/>
      <c r="AK88" s="989"/>
      <c r="AL88" s="989"/>
      <c r="AM88" s="989"/>
      <c r="AN88" s="989"/>
      <c r="AO88" s="989"/>
      <c r="AP88" s="985">
        <v>1916</v>
      </c>
      <c r="AQ88" s="985"/>
      <c r="AR88" s="985"/>
      <c r="AS88" s="985"/>
      <c r="AT88" s="985"/>
      <c r="AU88" s="985">
        <v>169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1216239</v>
      </c>
      <c r="AB110" s="903"/>
      <c r="AC110" s="903"/>
      <c r="AD110" s="903"/>
      <c r="AE110" s="904"/>
      <c r="AF110" s="905">
        <v>1272607</v>
      </c>
      <c r="AG110" s="903"/>
      <c r="AH110" s="903"/>
      <c r="AI110" s="903"/>
      <c r="AJ110" s="904"/>
      <c r="AK110" s="905">
        <v>1098122</v>
      </c>
      <c r="AL110" s="903"/>
      <c r="AM110" s="903"/>
      <c r="AN110" s="903"/>
      <c r="AO110" s="904"/>
      <c r="AP110" s="906">
        <v>34.9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9243278</v>
      </c>
      <c r="BR110" s="830"/>
      <c r="BS110" s="830"/>
      <c r="BT110" s="830"/>
      <c r="BU110" s="830"/>
      <c r="BV110" s="830">
        <v>8657031</v>
      </c>
      <c r="BW110" s="830"/>
      <c r="BX110" s="830"/>
      <c r="BY110" s="830"/>
      <c r="BZ110" s="830"/>
      <c r="CA110" s="830">
        <v>9316111</v>
      </c>
      <c r="CB110" s="830"/>
      <c r="CC110" s="830"/>
      <c r="CD110" s="830"/>
      <c r="CE110" s="830"/>
      <c r="CF110" s="891">
        <v>295.89999999999998</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541903</v>
      </c>
      <c r="BR111" s="801"/>
      <c r="BS111" s="801"/>
      <c r="BT111" s="801"/>
      <c r="BU111" s="801"/>
      <c r="BV111" s="801">
        <v>66416</v>
      </c>
      <c r="BW111" s="801"/>
      <c r="BX111" s="801"/>
      <c r="BY111" s="801"/>
      <c r="BZ111" s="801"/>
      <c r="CA111" s="801">
        <v>31023</v>
      </c>
      <c r="CB111" s="801"/>
      <c r="CC111" s="801"/>
      <c r="CD111" s="801"/>
      <c r="CE111" s="801"/>
      <c r="CF111" s="878">
        <v>1</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4384309</v>
      </c>
      <c r="BR112" s="801"/>
      <c r="BS112" s="801"/>
      <c r="BT112" s="801"/>
      <c r="BU112" s="801"/>
      <c r="BV112" s="801">
        <v>4280141</v>
      </c>
      <c r="BW112" s="801"/>
      <c r="BX112" s="801"/>
      <c r="BY112" s="801"/>
      <c r="BZ112" s="801"/>
      <c r="CA112" s="801">
        <v>4288590</v>
      </c>
      <c r="CB112" s="801"/>
      <c r="CC112" s="801"/>
      <c r="CD112" s="801"/>
      <c r="CE112" s="801"/>
      <c r="CF112" s="878">
        <v>136.19999999999999</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22386</v>
      </c>
      <c r="DH112" s="801"/>
      <c r="DI112" s="801"/>
      <c r="DJ112" s="801"/>
      <c r="DK112" s="801"/>
      <c r="DL112" s="801">
        <v>19605</v>
      </c>
      <c r="DM112" s="801"/>
      <c r="DN112" s="801"/>
      <c r="DO112" s="801"/>
      <c r="DP112" s="801"/>
      <c r="DQ112" s="801">
        <v>9027</v>
      </c>
      <c r="DR112" s="801"/>
      <c r="DS112" s="801"/>
      <c r="DT112" s="801"/>
      <c r="DU112" s="801"/>
      <c r="DV112" s="853">
        <v>0.3</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360825</v>
      </c>
      <c r="AB113" s="939"/>
      <c r="AC113" s="939"/>
      <c r="AD113" s="939"/>
      <c r="AE113" s="940"/>
      <c r="AF113" s="941">
        <v>336288</v>
      </c>
      <c r="AG113" s="939"/>
      <c r="AH113" s="939"/>
      <c r="AI113" s="939"/>
      <c r="AJ113" s="940"/>
      <c r="AK113" s="941">
        <v>320560</v>
      </c>
      <c r="AL113" s="939"/>
      <c r="AM113" s="939"/>
      <c r="AN113" s="939"/>
      <c r="AO113" s="940"/>
      <c r="AP113" s="942">
        <v>10.199999999999999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229322</v>
      </c>
      <c r="BR113" s="801"/>
      <c r="BS113" s="801"/>
      <c r="BT113" s="801"/>
      <c r="BU113" s="801"/>
      <c r="BV113" s="801">
        <v>200545</v>
      </c>
      <c r="BW113" s="801"/>
      <c r="BX113" s="801"/>
      <c r="BY113" s="801"/>
      <c r="BZ113" s="801"/>
      <c r="CA113" s="801">
        <v>168554</v>
      </c>
      <c r="CB113" s="801"/>
      <c r="CC113" s="801"/>
      <c r="CD113" s="801"/>
      <c r="CE113" s="801"/>
      <c r="CF113" s="878">
        <v>5.4</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47030</v>
      </c>
      <c r="DH113" s="814"/>
      <c r="DI113" s="814"/>
      <c r="DJ113" s="814"/>
      <c r="DK113" s="815"/>
      <c r="DL113" s="816">
        <v>35138</v>
      </c>
      <c r="DM113" s="814"/>
      <c r="DN113" s="814"/>
      <c r="DO113" s="814"/>
      <c r="DP113" s="815"/>
      <c r="DQ113" s="816">
        <v>19870</v>
      </c>
      <c r="DR113" s="814"/>
      <c r="DS113" s="814"/>
      <c r="DT113" s="814"/>
      <c r="DU113" s="815"/>
      <c r="DV113" s="784">
        <v>0.6</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44701</v>
      </c>
      <c r="AB114" s="814"/>
      <c r="AC114" s="814"/>
      <c r="AD114" s="814"/>
      <c r="AE114" s="815"/>
      <c r="AF114" s="816">
        <v>42767</v>
      </c>
      <c r="AG114" s="814"/>
      <c r="AH114" s="814"/>
      <c r="AI114" s="814"/>
      <c r="AJ114" s="815"/>
      <c r="AK114" s="816">
        <v>47759</v>
      </c>
      <c r="AL114" s="814"/>
      <c r="AM114" s="814"/>
      <c r="AN114" s="814"/>
      <c r="AO114" s="815"/>
      <c r="AP114" s="784">
        <v>1.5</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730994</v>
      </c>
      <c r="BR114" s="801"/>
      <c r="BS114" s="801"/>
      <c r="BT114" s="801"/>
      <c r="BU114" s="801"/>
      <c r="BV114" s="801">
        <v>732480</v>
      </c>
      <c r="BW114" s="801"/>
      <c r="BX114" s="801"/>
      <c r="BY114" s="801"/>
      <c r="BZ114" s="801"/>
      <c r="CA114" s="801">
        <v>680196</v>
      </c>
      <c r="CB114" s="801"/>
      <c r="CC114" s="801"/>
      <c r="CD114" s="801"/>
      <c r="CE114" s="801"/>
      <c r="CF114" s="878">
        <v>21.6</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26030</v>
      </c>
      <c r="AB115" s="939"/>
      <c r="AC115" s="939"/>
      <c r="AD115" s="939"/>
      <c r="AE115" s="940"/>
      <c r="AF115" s="941">
        <v>24079</v>
      </c>
      <c r="AG115" s="939"/>
      <c r="AH115" s="939"/>
      <c r="AI115" s="939"/>
      <c r="AJ115" s="940"/>
      <c r="AK115" s="941">
        <v>24575</v>
      </c>
      <c r="AL115" s="939"/>
      <c r="AM115" s="939"/>
      <c r="AN115" s="939"/>
      <c r="AO115" s="940"/>
      <c r="AP115" s="942">
        <v>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7904</v>
      </c>
      <c r="DH116" s="814"/>
      <c r="DI116" s="814"/>
      <c r="DJ116" s="814"/>
      <c r="DK116" s="815"/>
      <c r="DL116" s="816">
        <v>3900</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1647795</v>
      </c>
      <c r="AB117" s="925"/>
      <c r="AC117" s="925"/>
      <c r="AD117" s="925"/>
      <c r="AE117" s="926"/>
      <c r="AF117" s="928">
        <v>1675741</v>
      </c>
      <c r="AG117" s="925"/>
      <c r="AH117" s="925"/>
      <c r="AI117" s="925"/>
      <c r="AJ117" s="926"/>
      <c r="AK117" s="928">
        <v>1491016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15129806</v>
      </c>
      <c r="BR118" s="888"/>
      <c r="BS118" s="888"/>
      <c r="BT118" s="888"/>
      <c r="BU118" s="888"/>
      <c r="BV118" s="888">
        <v>13936613</v>
      </c>
      <c r="BW118" s="888"/>
      <c r="BX118" s="888"/>
      <c r="BY118" s="888"/>
      <c r="BZ118" s="888"/>
      <c r="CA118" s="888">
        <v>14484474</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2652489</v>
      </c>
      <c r="BR119" s="830"/>
      <c r="BS119" s="830"/>
      <c r="BT119" s="830"/>
      <c r="BU119" s="830"/>
      <c r="BV119" s="830">
        <v>2601766</v>
      </c>
      <c r="BW119" s="830"/>
      <c r="BX119" s="830"/>
      <c r="BY119" s="830"/>
      <c r="BZ119" s="830"/>
      <c r="CA119" s="830">
        <v>2613707</v>
      </c>
      <c r="CB119" s="830"/>
      <c r="CC119" s="830"/>
      <c r="CD119" s="830"/>
      <c r="CE119" s="830"/>
      <c r="CF119" s="891">
        <v>83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464583</v>
      </c>
      <c r="DH119" s="747"/>
      <c r="DI119" s="747"/>
      <c r="DJ119" s="747"/>
      <c r="DK119" s="748"/>
      <c r="DL119" s="749">
        <v>7773</v>
      </c>
      <c r="DM119" s="747"/>
      <c r="DN119" s="747"/>
      <c r="DO119" s="747"/>
      <c r="DP119" s="748"/>
      <c r="DQ119" s="749">
        <v>2126</v>
      </c>
      <c r="DR119" s="747"/>
      <c r="DS119" s="747"/>
      <c r="DT119" s="747"/>
      <c r="DU119" s="748"/>
      <c r="DV119" s="837">
        <v>0.1</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513641</v>
      </c>
      <c r="BR120" s="801"/>
      <c r="BS120" s="801"/>
      <c r="BT120" s="801"/>
      <c r="BU120" s="801"/>
      <c r="BV120" s="801">
        <v>375669</v>
      </c>
      <c r="BW120" s="801"/>
      <c r="BX120" s="801"/>
      <c r="BY120" s="801"/>
      <c r="BZ120" s="801"/>
      <c r="CA120" s="801">
        <v>186357</v>
      </c>
      <c r="CB120" s="801"/>
      <c r="CC120" s="801"/>
      <c r="CD120" s="801"/>
      <c r="CE120" s="801"/>
      <c r="CF120" s="878">
        <v>5.9</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2687766</v>
      </c>
      <c r="DH120" s="830"/>
      <c r="DI120" s="830"/>
      <c r="DJ120" s="830"/>
      <c r="DK120" s="830"/>
      <c r="DL120" s="830">
        <v>2578596</v>
      </c>
      <c r="DM120" s="830"/>
      <c r="DN120" s="830"/>
      <c r="DO120" s="830"/>
      <c r="DP120" s="830"/>
      <c r="DQ120" s="830">
        <v>2508613</v>
      </c>
      <c r="DR120" s="830"/>
      <c r="DS120" s="830"/>
      <c r="DT120" s="830"/>
      <c r="DU120" s="830"/>
      <c r="DV120" s="831">
        <v>79.7</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13244</v>
      </c>
      <c r="AB121" s="814"/>
      <c r="AC121" s="814"/>
      <c r="AD121" s="814"/>
      <c r="AE121" s="815"/>
      <c r="AF121" s="816">
        <v>13819</v>
      </c>
      <c r="AG121" s="814"/>
      <c r="AH121" s="814"/>
      <c r="AI121" s="814"/>
      <c r="AJ121" s="815"/>
      <c r="AK121" s="816">
        <v>14089</v>
      </c>
      <c r="AL121" s="814"/>
      <c r="AM121" s="814"/>
      <c r="AN121" s="814"/>
      <c r="AO121" s="815"/>
      <c r="AP121" s="784">
        <v>0.4</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9882858</v>
      </c>
      <c r="BR121" s="888"/>
      <c r="BS121" s="888"/>
      <c r="BT121" s="888"/>
      <c r="BU121" s="888"/>
      <c r="BV121" s="888">
        <v>9516222</v>
      </c>
      <c r="BW121" s="888"/>
      <c r="BX121" s="888"/>
      <c r="BY121" s="888"/>
      <c r="BZ121" s="888"/>
      <c r="CA121" s="888">
        <v>9947483</v>
      </c>
      <c r="CB121" s="888"/>
      <c r="CC121" s="888"/>
      <c r="CD121" s="888"/>
      <c r="CE121" s="888"/>
      <c r="CF121" s="889">
        <v>316</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940608</v>
      </c>
      <c r="DH121" s="801"/>
      <c r="DI121" s="801"/>
      <c r="DJ121" s="801"/>
      <c r="DK121" s="801"/>
      <c r="DL121" s="801">
        <v>969710</v>
      </c>
      <c r="DM121" s="801"/>
      <c r="DN121" s="801"/>
      <c r="DO121" s="801"/>
      <c r="DP121" s="801"/>
      <c r="DQ121" s="801">
        <v>991022</v>
      </c>
      <c r="DR121" s="801"/>
      <c r="DS121" s="801"/>
      <c r="DT121" s="801"/>
      <c r="DU121" s="801"/>
      <c r="DV121" s="853">
        <v>31.5</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13048988</v>
      </c>
      <c r="BR122" s="870"/>
      <c r="BS122" s="870"/>
      <c r="BT122" s="870"/>
      <c r="BU122" s="870"/>
      <c r="BV122" s="870">
        <v>12493657</v>
      </c>
      <c r="BW122" s="870"/>
      <c r="BX122" s="870"/>
      <c r="BY122" s="870"/>
      <c r="BZ122" s="870"/>
      <c r="CA122" s="870">
        <v>12747547</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755935</v>
      </c>
      <c r="DH122" s="801"/>
      <c r="DI122" s="801"/>
      <c r="DJ122" s="801"/>
      <c r="DK122" s="801"/>
      <c r="DL122" s="801">
        <v>731835</v>
      </c>
      <c r="DM122" s="801"/>
      <c r="DN122" s="801"/>
      <c r="DO122" s="801"/>
      <c r="DP122" s="801"/>
      <c r="DQ122" s="801">
        <v>788955</v>
      </c>
      <c r="DR122" s="801"/>
      <c r="DS122" s="801"/>
      <c r="DT122" s="801"/>
      <c r="DU122" s="801"/>
      <c r="DV122" s="853">
        <v>25.1</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5083</v>
      </c>
      <c r="AB123" s="814"/>
      <c r="AC123" s="814"/>
      <c r="AD123" s="814"/>
      <c r="AE123" s="815"/>
      <c r="AF123" s="816">
        <v>4004</v>
      </c>
      <c r="AG123" s="814"/>
      <c r="AH123" s="814"/>
      <c r="AI123" s="814"/>
      <c r="AJ123" s="815"/>
      <c r="AK123" s="816">
        <v>3900</v>
      </c>
      <c r="AL123" s="814"/>
      <c r="AM123" s="814"/>
      <c r="AN123" s="814"/>
      <c r="AO123" s="815"/>
      <c r="AP123" s="784">
        <v>0.1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65</v>
      </c>
      <c r="BR123" s="862"/>
      <c r="BS123" s="862"/>
      <c r="BT123" s="862"/>
      <c r="BU123" s="862"/>
      <c r="BV123" s="862">
        <v>46.1</v>
      </c>
      <c r="BW123" s="862"/>
      <c r="BX123" s="862"/>
      <c r="BY123" s="862"/>
      <c r="BZ123" s="862"/>
      <c r="CA123" s="862">
        <v>55.1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6285</v>
      </c>
      <c r="AB126" s="814"/>
      <c r="AC126" s="814"/>
      <c r="AD126" s="814"/>
      <c r="AE126" s="815"/>
      <c r="AF126" s="816">
        <v>5490</v>
      </c>
      <c r="AG126" s="814"/>
      <c r="AH126" s="814"/>
      <c r="AI126" s="814"/>
      <c r="AJ126" s="815"/>
      <c r="AK126" s="816">
        <v>4635</v>
      </c>
      <c r="AL126" s="814"/>
      <c r="AM126" s="814"/>
      <c r="AN126" s="814"/>
      <c r="AO126" s="815"/>
      <c r="AP126" s="784">
        <v>0.1</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1418</v>
      </c>
      <c r="AB127" s="814"/>
      <c r="AC127" s="814"/>
      <c r="AD127" s="814"/>
      <c r="AE127" s="815"/>
      <c r="AF127" s="816">
        <v>766</v>
      </c>
      <c r="AG127" s="814"/>
      <c r="AH127" s="814"/>
      <c r="AI127" s="814"/>
      <c r="AJ127" s="815"/>
      <c r="AK127" s="816">
        <v>1951</v>
      </c>
      <c r="AL127" s="814"/>
      <c r="AM127" s="814"/>
      <c r="AN127" s="814"/>
      <c r="AO127" s="815"/>
      <c r="AP127" s="784">
        <v>0.1</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44460</v>
      </c>
      <c r="AB128" s="754"/>
      <c r="AC128" s="754"/>
      <c r="AD128" s="754"/>
      <c r="AE128" s="755"/>
      <c r="AF128" s="756">
        <v>42052</v>
      </c>
      <c r="AG128" s="754"/>
      <c r="AH128" s="754"/>
      <c r="AI128" s="754"/>
      <c r="AJ128" s="755"/>
      <c r="AK128" s="756">
        <v>52866</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4409348</v>
      </c>
      <c r="AB129" s="814"/>
      <c r="AC129" s="814"/>
      <c r="AD129" s="814"/>
      <c r="AE129" s="815"/>
      <c r="AF129" s="816">
        <v>4351391</v>
      </c>
      <c r="AG129" s="814"/>
      <c r="AH129" s="814"/>
      <c r="AI129" s="814"/>
      <c r="AJ129" s="815"/>
      <c r="AK129" s="816">
        <v>4339764</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1210948</v>
      </c>
      <c r="AB130" s="814"/>
      <c r="AC130" s="814"/>
      <c r="AD130" s="814"/>
      <c r="AE130" s="815"/>
      <c r="AF130" s="816">
        <v>1225954</v>
      </c>
      <c r="AG130" s="814"/>
      <c r="AH130" s="814"/>
      <c r="AI130" s="814"/>
      <c r="AJ130" s="815"/>
      <c r="AK130" s="816">
        <v>1191476</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55.1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3198400</v>
      </c>
      <c r="AB131" s="747"/>
      <c r="AC131" s="747"/>
      <c r="AD131" s="747"/>
      <c r="AE131" s="748"/>
      <c r="AF131" s="749">
        <v>3125437</v>
      </c>
      <c r="AG131" s="747"/>
      <c r="AH131" s="747"/>
      <c r="AI131" s="747"/>
      <c r="AJ131" s="748"/>
      <c r="AK131" s="749">
        <v>3148288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12.26822786</v>
      </c>
      <c r="AB132" s="770"/>
      <c r="AC132" s="770"/>
      <c r="AD132" s="770"/>
      <c r="AE132" s="771"/>
      <c r="AF132" s="772">
        <v>13.045695690000001</v>
      </c>
      <c r="AG132" s="770"/>
      <c r="AH132" s="770"/>
      <c r="AI132" s="770"/>
      <c r="AJ132" s="771"/>
      <c r="AK132" s="772">
        <v>7.8351789930000004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15.6</v>
      </c>
      <c r="AB133" s="779"/>
      <c r="AC133" s="779"/>
      <c r="AD133" s="779"/>
      <c r="AE133" s="780"/>
      <c r="AF133" s="778">
        <v>13.7</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877972</v>
      </c>
      <c r="L9" s="264">
        <v>170084</v>
      </c>
      <c r="M9" s="265">
        <v>133600</v>
      </c>
      <c r="N9" s="266">
        <v>27.3</v>
      </c>
    </row>
    <row r="10" spans="1:16">
      <c r="A10" s="248"/>
      <c r="B10" s="244"/>
      <c r="C10" s="244"/>
      <c r="D10" s="244"/>
      <c r="E10" s="244"/>
      <c r="F10" s="244"/>
      <c r="G10" s="1163" t="s">
        <v>474</v>
      </c>
      <c r="H10" s="1164"/>
      <c r="I10" s="1164"/>
      <c r="J10" s="1165"/>
      <c r="K10" s="267">
        <v>54828</v>
      </c>
      <c r="L10" s="268">
        <v>10621</v>
      </c>
      <c r="M10" s="269">
        <v>14806</v>
      </c>
      <c r="N10" s="270">
        <v>-28.3</v>
      </c>
    </row>
    <row r="11" spans="1:16" ht="13.5" customHeight="1">
      <c r="A11" s="248"/>
      <c r="B11" s="244"/>
      <c r="C11" s="244"/>
      <c r="D11" s="244"/>
      <c r="E11" s="244"/>
      <c r="F11" s="244"/>
      <c r="G11" s="1163" t="s">
        <v>475</v>
      </c>
      <c r="H11" s="1164"/>
      <c r="I11" s="1164"/>
      <c r="J11" s="1165"/>
      <c r="K11" s="267">
        <v>144885</v>
      </c>
      <c r="L11" s="268">
        <v>28068</v>
      </c>
      <c r="M11" s="269">
        <v>22006</v>
      </c>
      <c r="N11" s="270">
        <v>27.5</v>
      </c>
    </row>
    <row r="12" spans="1:16" ht="13.5" customHeight="1">
      <c r="A12" s="248"/>
      <c r="B12" s="244"/>
      <c r="C12" s="244"/>
      <c r="D12" s="244"/>
      <c r="E12" s="244"/>
      <c r="F12" s="244"/>
      <c r="G12" s="1163" t="s">
        <v>476</v>
      </c>
      <c r="H12" s="1164"/>
      <c r="I12" s="1164"/>
      <c r="J12" s="1165"/>
      <c r="K12" s="267">
        <v>28140</v>
      </c>
      <c r="L12" s="268">
        <v>5451</v>
      </c>
      <c r="M12" s="269">
        <v>3064</v>
      </c>
      <c r="N12" s="270">
        <v>77.900000000000006</v>
      </c>
    </row>
    <row r="13" spans="1:16" ht="13.5" customHeight="1">
      <c r="A13" s="248"/>
      <c r="B13" s="244"/>
      <c r="C13" s="244"/>
      <c r="D13" s="244"/>
      <c r="E13" s="244"/>
      <c r="F13" s="244"/>
      <c r="G13" s="1163" t="s">
        <v>477</v>
      </c>
      <c r="H13" s="1164"/>
      <c r="I13" s="1164"/>
      <c r="J13" s="1165"/>
      <c r="K13" s="267" t="s">
        <v>478</v>
      </c>
      <c r="L13" s="268" t="s">
        <v>478</v>
      </c>
      <c r="M13" s="269" t="s">
        <v>478</v>
      </c>
      <c r="N13" s="270" t="s">
        <v>478</v>
      </c>
    </row>
    <row r="14" spans="1:16" ht="13.5" customHeight="1">
      <c r="A14" s="248"/>
      <c r="B14" s="244"/>
      <c r="C14" s="244"/>
      <c r="D14" s="244"/>
      <c r="E14" s="244"/>
      <c r="F14" s="244"/>
      <c r="G14" s="1163" t="s">
        <v>479</v>
      </c>
      <c r="H14" s="1164"/>
      <c r="I14" s="1164"/>
      <c r="J14" s="1165"/>
      <c r="K14" s="267">
        <v>27572</v>
      </c>
      <c r="L14" s="268">
        <v>5341</v>
      </c>
      <c r="M14" s="269">
        <v>5782</v>
      </c>
      <c r="N14" s="270">
        <v>-7.6</v>
      </c>
    </row>
    <row r="15" spans="1:16" ht="13.5" customHeight="1">
      <c r="A15" s="248"/>
      <c r="B15" s="244"/>
      <c r="C15" s="244"/>
      <c r="D15" s="244"/>
      <c r="E15" s="244"/>
      <c r="F15" s="244"/>
      <c r="G15" s="1163" t="s">
        <v>480</v>
      </c>
      <c r="H15" s="1164"/>
      <c r="I15" s="1164"/>
      <c r="J15" s="1165"/>
      <c r="K15" s="267" t="s">
        <v>478</v>
      </c>
      <c r="L15" s="268" t="s">
        <v>478</v>
      </c>
      <c r="M15" s="269">
        <v>3053</v>
      </c>
      <c r="N15" s="270" t="s">
        <v>478</v>
      </c>
    </row>
    <row r="16" spans="1:16">
      <c r="A16" s="248"/>
      <c r="B16" s="244"/>
      <c r="C16" s="244"/>
      <c r="D16" s="244"/>
      <c r="E16" s="244"/>
      <c r="F16" s="244"/>
      <c r="G16" s="1166" t="s">
        <v>481</v>
      </c>
      <c r="H16" s="1167"/>
      <c r="I16" s="1167"/>
      <c r="J16" s="1168"/>
      <c r="K16" s="268">
        <v>-98243</v>
      </c>
      <c r="L16" s="268">
        <v>-19032</v>
      </c>
      <c r="M16" s="269">
        <v>-14525</v>
      </c>
      <c r="N16" s="270">
        <v>31</v>
      </c>
    </row>
    <row r="17" spans="1:16">
      <c r="A17" s="248"/>
      <c r="B17" s="244"/>
      <c r="C17" s="244"/>
      <c r="D17" s="244"/>
      <c r="E17" s="244"/>
      <c r="F17" s="244"/>
      <c r="G17" s="1166" t="s">
        <v>167</v>
      </c>
      <c r="H17" s="1167"/>
      <c r="I17" s="1167"/>
      <c r="J17" s="1168"/>
      <c r="K17" s="268">
        <v>1035154</v>
      </c>
      <c r="L17" s="268">
        <v>200534</v>
      </c>
      <c r="M17" s="269">
        <v>167785</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17.82</v>
      </c>
      <c r="L21" s="281">
        <v>15.11</v>
      </c>
      <c r="M21" s="282">
        <v>2.71</v>
      </c>
      <c r="N21" s="249"/>
      <c r="O21" s="283"/>
      <c r="P21" s="279"/>
    </row>
    <row r="22" spans="1:16" s="284" customFormat="1">
      <c r="A22" s="279"/>
      <c r="B22" s="249"/>
      <c r="C22" s="249"/>
      <c r="D22" s="249"/>
      <c r="E22" s="249"/>
      <c r="F22" s="249"/>
      <c r="G22" s="1160" t="s">
        <v>487</v>
      </c>
      <c r="H22" s="1161"/>
      <c r="I22" s="1161"/>
      <c r="J22" s="1162"/>
      <c r="K22" s="285">
        <v>98.2</v>
      </c>
      <c r="L22" s="286">
        <v>96.1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1098122</v>
      </c>
      <c r="L32" s="294">
        <v>212732</v>
      </c>
      <c r="M32" s="295">
        <v>102348</v>
      </c>
      <c r="N32" s="296">
        <v>107.9</v>
      </c>
    </row>
    <row r="33" spans="1:16" ht="13.5" customHeight="1">
      <c r="A33" s="248"/>
      <c r="B33" s="244"/>
      <c r="C33" s="244"/>
      <c r="D33" s="244"/>
      <c r="E33" s="244"/>
      <c r="F33" s="244"/>
      <c r="G33" s="1151" t="s">
        <v>492</v>
      </c>
      <c r="H33" s="1152"/>
      <c r="I33" s="1152"/>
      <c r="J33" s="1153"/>
      <c r="K33" s="294" t="s">
        <v>478</v>
      </c>
      <c r="L33" s="294" t="s">
        <v>478</v>
      </c>
      <c r="M33" s="295" t="s">
        <v>478</v>
      </c>
      <c r="N33" s="296" t="s">
        <v>478</v>
      </c>
    </row>
    <row r="34" spans="1:16" ht="27" customHeight="1">
      <c r="A34" s="248"/>
      <c r="B34" s="244"/>
      <c r="C34" s="244"/>
      <c r="D34" s="244"/>
      <c r="E34" s="244"/>
      <c r="F34" s="244"/>
      <c r="G34" s="1151" t="s">
        <v>493</v>
      </c>
      <c r="H34" s="1152"/>
      <c r="I34" s="1152"/>
      <c r="J34" s="1153"/>
      <c r="K34" s="294" t="s">
        <v>478</v>
      </c>
      <c r="L34" s="294" t="s">
        <v>478</v>
      </c>
      <c r="M34" s="295">
        <v>242</v>
      </c>
      <c r="N34" s="296" t="s">
        <v>478</v>
      </c>
    </row>
    <row r="35" spans="1:16" ht="27" customHeight="1">
      <c r="A35" s="248"/>
      <c r="B35" s="244"/>
      <c r="C35" s="244"/>
      <c r="D35" s="244"/>
      <c r="E35" s="244"/>
      <c r="F35" s="244"/>
      <c r="G35" s="1151" t="s">
        <v>494</v>
      </c>
      <c r="H35" s="1152"/>
      <c r="I35" s="1152"/>
      <c r="J35" s="1153"/>
      <c r="K35" s="294">
        <v>320560</v>
      </c>
      <c r="L35" s="294">
        <v>62100</v>
      </c>
      <c r="M35" s="295">
        <v>23122</v>
      </c>
      <c r="N35" s="296">
        <v>168.6</v>
      </c>
    </row>
    <row r="36" spans="1:16" ht="27" customHeight="1">
      <c r="A36" s="248"/>
      <c r="B36" s="244"/>
      <c r="C36" s="244"/>
      <c r="D36" s="244"/>
      <c r="E36" s="244"/>
      <c r="F36" s="244"/>
      <c r="G36" s="1151" t="s">
        <v>495</v>
      </c>
      <c r="H36" s="1152"/>
      <c r="I36" s="1152"/>
      <c r="J36" s="1153"/>
      <c r="K36" s="294">
        <v>47759</v>
      </c>
      <c r="L36" s="294">
        <v>9252</v>
      </c>
      <c r="M36" s="295">
        <v>5214</v>
      </c>
      <c r="N36" s="296">
        <v>77.400000000000006</v>
      </c>
    </row>
    <row r="37" spans="1:16" ht="13.5" customHeight="1">
      <c r="A37" s="248"/>
      <c r="B37" s="244"/>
      <c r="C37" s="244"/>
      <c r="D37" s="244"/>
      <c r="E37" s="244"/>
      <c r="F37" s="244"/>
      <c r="G37" s="1151" t="s">
        <v>496</v>
      </c>
      <c r="H37" s="1152"/>
      <c r="I37" s="1152"/>
      <c r="J37" s="1153"/>
      <c r="K37" s="294">
        <v>24575</v>
      </c>
      <c r="L37" s="294">
        <v>4761</v>
      </c>
      <c r="M37" s="295">
        <v>1563</v>
      </c>
      <c r="N37" s="296">
        <v>204.6</v>
      </c>
    </row>
    <row r="38" spans="1:16" ht="27" customHeight="1">
      <c r="A38" s="248"/>
      <c r="B38" s="244"/>
      <c r="C38" s="244"/>
      <c r="D38" s="244"/>
      <c r="E38" s="244"/>
      <c r="F38" s="244"/>
      <c r="G38" s="1154" t="s">
        <v>497</v>
      </c>
      <c r="H38" s="1155"/>
      <c r="I38" s="1155"/>
      <c r="J38" s="1156"/>
      <c r="K38" s="297" t="s">
        <v>478</v>
      </c>
      <c r="L38" s="297" t="s">
        <v>478</v>
      </c>
      <c r="M38" s="298">
        <v>19</v>
      </c>
      <c r="N38" s="299" t="s">
        <v>478</v>
      </c>
      <c r="O38" s="293"/>
    </row>
    <row r="39" spans="1:16">
      <c r="A39" s="248"/>
      <c r="B39" s="244"/>
      <c r="C39" s="244"/>
      <c r="D39" s="244"/>
      <c r="E39" s="244"/>
      <c r="F39" s="244"/>
      <c r="G39" s="1154" t="s">
        <v>498</v>
      </c>
      <c r="H39" s="1155"/>
      <c r="I39" s="1155"/>
      <c r="J39" s="1156"/>
      <c r="K39" s="300">
        <v>-52866</v>
      </c>
      <c r="L39" s="300">
        <v>-10241</v>
      </c>
      <c r="M39" s="301">
        <v>-4672</v>
      </c>
      <c r="N39" s="302">
        <v>119.2</v>
      </c>
      <c r="O39" s="293"/>
    </row>
    <row r="40" spans="1:16" ht="27" customHeight="1">
      <c r="A40" s="248"/>
      <c r="B40" s="244"/>
      <c r="C40" s="244"/>
      <c r="D40" s="244"/>
      <c r="E40" s="244"/>
      <c r="F40" s="244"/>
      <c r="G40" s="1151" t="s">
        <v>499</v>
      </c>
      <c r="H40" s="1152"/>
      <c r="I40" s="1152"/>
      <c r="J40" s="1153"/>
      <c r="K40" s="300">
        <v>-1191476</v>
      </c>
      <c r="L40" s="300">
        <v>-230817</v>
      </c>
      <c r="M40" s="301">
        <v>-92903</v>
      </c>
      <c r="N40" s="302">
        <v>148.4</v>
      </c>
      <c r="O40" s="293"/>
    </row>
    <row r="41" spans="1:16">
      <c r="A41" s="248"/>
      <c r="B41" s="244"/>
      <c r="C41" s="244"/>
      <c r="D41" s="244"/>
      <c r="E41" s="244"/>
      <c r="F41" s="244"/>
      <c r="G41" s="1157" t="s">
        <v>278</v>
      </c>
      <c r="H41" s="1158"/>
      <c r="I41" s="1158"/>
      <c r="J41" s="1159"/>
      <c r="K41" s="294">
        <v>246674</v>
      </c>
      <c r="L41" s="300">
        <v>47787</v>
      </c>
      <c r="M41" s="301">
        <v>34934</v>
      </c>
      <c r="N41" s="302">
        <v>36.799999999999997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1457932</v>
      </c>
      <c r="J51" s="320">
        <v>265175</v>
      </c>
      <c r="K51" s="321">
        <v>-6.2</v>
      </c>
      <c r="L51" s="322">
        <v>146140</v>
      </c>
      <c r="M51" s="323">
        <v>-24.1</v>
      </c>
      <c r="N51" s="324">
        <v>17.899999999999999</v>
      </c>
    </row>
    <row r="52" spans="1:14">
      <c r="A52" s="248"/>
      <c r="B52" s="244"/>
      <c r="C52" s="244"/>
      <c r="D52" s="244"/>
      <c r="E52" s="244"/>
      <c r="F52" s="244"/>
      <c r="G52" s="325"/>
      <c r="H52" s="326" t="s">
        <v>510</v>
      </c>
      <c r="I52" s="327">
        <v>573145</v>
      </c>
      <c r="J52" s="328">
        <v>104246</v>
      </c>
      <c r="K52" s="329">
        <v>-41</v>
      </c>
      <c r="L52" s="330">
        <v>75451</v>
      </c>
      <c r="M52" s="331">
        <v>-8.1999999999999993</v>
      </c>
      <c r="N52" s="332">
        <v>-32.799999999999997</v>
      </c>
    </row>
    <row r="53" spans="1:14">
      <c r="A53" s="248"/>
      <c r="B53" s="244"/>
      <c r="C53" s="244"/>
      <c r="D53" s="244"/>
      <c r="E53" s="244"/>
      <c r="F53" s="244"/>
      <c r="G53" s="310" t="s">
        <v>511</v>
      </c>
      <c r="H53" s="311"/>
      <c r="I53" s="319">
        <v>1055044</v>
      </c>
      <c r="J53" s="320">
        <v>193302</v>
      </c>
      <c r="K53" s="321">
        <v>-27.1</v>
      </c>
      <c r="L53" s="322">
        <v>146641</v>
      </c>
      <c r="M53" s="323">
        <v>0.3</v>
      </c>
      <c r="N53" s="324">
        <v>-27.4</v>
      </c>
    </row>
    <row r="54" spans="1:14">
      <c r="A54" s="248"/>
      <c r="B54" s="244"/>
      <c r="C54" s="244"/>
      <c r="D54" s="244"/>
      <c r="E54" s="244"/>
      <c r="F54" s="244"/>
      <c r="G54" s="325"/>
      <c r="H54" s="326" t="s">
        <v>510</v>
      </c>
      <c r="I54" s="327">
        <v>251680</v>
      </c>
      <c r="J54" s="328">
        <v>46112</v>
      </c>
      <c r="K54" s="329">
        <v>-55.8</v>
      </c>
      <c r="L54" s="330">
        <v>68142</v>
      </c>
      <c r="M54" s="331">
        <v>-9.6999999999999993</v>
      </c>
      <c r="N54" s="332">
        <v>-46.1</v>
      </c>
    </row>
    <row r="55" spans="1:14">
      <c r="A55" s="248"/>
      <c r="B55" s="244"/>
      <c r="C55" s="244"/>
      <c r="D55" s="244"/>
      <c r="E55" s="244"/>
      <c r="F55" s="244"/>
      <c r="G55" s="310" t="s">
        <v>512</v>
      </c>
      <c r="H55" s="311"/>
      <c r="I55" s="319">
        <v>1045817</v>
      </c>
      <c r="J55" s="320">
        <v>194354</v>
      </c>
      <c r="K55" s="321">
        <v>0.5</v>
      </c>
      <c r="L55" s="322">
        <v>174587</v>
      </c>
      <c r="M55" s="323">
        <v>19.100000000000001</v>
      </c>
      <c r="N55" s="324">
        <v>-18.600000000000001</v>
      </c>
    </row>
    <row r="56" spans="1:14">
      <c r="A56" s="248"/>
      <c r="B56" s="244"/>
      <c r="C56" s="244"/>
      <c r="D56" s="244"/>
      <c r="E56" s="244"/>
      <c r="F56" s="244"/>
      <c r="G56" s="325"/>
      <c r="H56" s="326" t="s">
        <v>510</v>
      </c>
      <c r="I56" s="327">
        <v>254557</v>
      </c>
      <c r="J56" s="328">
        <v>47307</v>
      </c>
      <c r="K56" s="329">
        <v>2.6</v>
      </c>
      <c r="L56" s="330">
        <v>79695</v>
      </c>
      <c r="M56" s="331">
        <v>17</v>
      </c>
      <c r="N56" s="332">
        <v>-14.4</v>
      </c>
    </row>
    <row r="57" spans="1:14">
      <c r="A57" s="248"/>
      <c r="B57" s="244"/>
      <c r="C57" s="244"/>
      <c r="D57" s="244"/>
      <c r="E57" s="244"/>
      <c r="F57" s="244"/>
      <c r="G57" s="310" t="s">
        <v>513</v>
      </c>
      <c r="H57" s="311"/>
      <c r="I57" s="319">
        <v>1496948</v>
      </c>
      <c r="J57" s="320">
        <v>285079</v>
      </c>
      <c r="K57" s="321">
        <v>46.7</v>
      </c>
      <c r="L57" s="322">
        <v>175675</v>
      </c>
      <c r="M57" s="323">
        <v>0.6</v>
      </c>
      <c r="N57" s="324">
        <v>46.1</v>
      </c>
    </row>
    <row r="58" spans="1:14">
      <c r="A58" s="248"/>
      <c r="B58" s="244"/>
      <c r="C58" s="244"/>
      <c r="D58" s="244"/>
      <c r="E58" s="244"/>
      <c r="F58" s="244"/>
      <c r="G58" s="325"/>
      <c r="H58" s="326" t="s">
        <v>510</v>
      </c>
      <c r="I58" s="327">
        <v>531143</v>
      </c>
      <c r="J58" s="328">
        <v>101151</v>
      </c>
      <c r="K58" s="329">
        <v>113.8</v>
      </c>
      <c r="L58" s="330">
        <v>87698</v>
      </c>
      <c r="M58" s="331">
        <v>10</v>
      </c>
      <c r="N58" s="332">
        <v>103.8</v>
      </c>
    </row>
    <row r="59" spans="1:14">
      <c r="A59" s="248"/>
      <c r="B59" s="244"/>
      <c r="C59" s="244"/>
      <c r="D59" s="244"/>
      <c r="E59" s="244"/>
      <c r="F59" s="244"/>
      <c r="G59" s="310" t="s">
        <v>514</v>
      </c>
      <c r="H59" s="311"/>
      <c r="I59" s="319">
        <v>2621149</v>
      </c>
      <c r="J59" s="320">
        <v>507778</v>
      </c>
      <c r="K59" s="321">
        <v>78.099999999999994</v>
      </c>
      <c r="L59" s="322">
        <v>162193</v>
      </c>
      <c r="M59" s="323">
        <v>-7.7</v>
      </c>
      <c r="N59" s="324">
        <v>85.8</v>
      </c>
    </row>
    <row r="60" spans="1:14">
      <c r="A60" s="248"/>
      <c r="B60" s="244"/>
      <c r="C60" s="244"/>
      <c r="D60" s="244"/>
      <c r="E60" s="244"/>
      <c r="F60" s="244"/>
      <c r="G60" s="325"/>
      <c r="H60" s="326" t="s">
        <v>510</v>
      </c>
      <c r="I60" s="333">
        <v>773431</v>
      </c>
      <c r="J60" s="328">
        <v>149832</v>
      </c>
      <c r="K60" s="329">
        <v>48.1</v>
      </c>
      <c r="L60" s="330">
        <v>79985</v>
      </c>
      <c r="M60" s="331">
        <v>-8.8000000000000007</v>
      </c>
      <c r="N60" s="332">
        <v>56.9</v>
      </c>
    </row>
    <row r="61" spans="1:14">
      <c r="A61" s="248"/>
      <c r="B61" s="244"/>
      <c r="C61" s="244"/>
      <c r="D61" s="244"/>
      <c r="E61" s="244"/>
      <c r="F61" s="244"/>
      <c r="G61" s="310" t="s">
        <v>515</v>
      </c>
      <c r="H61" s="334"/>
      <c r="I61" s="335">
        <v>1535378</v>
      </c>
      <c r="J61" s="336">
        <v>289138</v>
      </c>
      <c r="K61" s="337">
        <v>18.399999999999999</v>
      </c>
      <c r="L61" s="338">
        <v>161047</v>
      </c>
      <c r="M61" s="339">
        <v>-2.4</v>
      </c>
      <c r="N61" s="324">
        <v>20.8</v>
      </c>
    </row>
    <row r="62" spans="1:14">
      <c r="A62" s="248"/>
      <c r="B62" s="244"/>
      <c r="C62" s="244"/>
      <c r="D62" s="244"/>
      <c r="E62" s="244"/>
      <c r="F62" s="244"/>
      <c r="G62" s="325"/>
      <c r="H62" s="326" t="s">
        <v>510</v>
      </c>
      <c r="I62" s="327">
        <v>476791</v>
      </c>
      <c r="J62" s="328">
        <v>89730</v>
      </c>
      <c r="K62" s="329">
        <v>13.5</v>
      </c>
      <c r="L62" s="330">
        <v>78194</v>
      </c>
      <c r="M62" s="331">
        <v>0.1</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14.16</v>
      </c>
      <c r="G47" s="12">
        <v>14.1</v>
      </c>
      <c r="H47" s="12">
        <v>14.03</v>
      </c>
      <c r="I47" s="12">
        <v>14.25</v>
      </c>
      <c r="J47" s="13">
        <v>14.29</v>
      </c>
    </row>
    <row r="48" spans="2:10" ht="57.75" customHeight="1">
      <c r="B48" s="14"/>
      <c r="C48" s="1171" t="s">
        <v>4</v>
      </c>
      <c r="D48" s="1171"/>
      <c r="E48" s="1172"/>
      <c r="F48" s="15">
        <v>0.71</v>
      </c>
      <c r="G48" s="16">
        <v>1.99</v>
      </c>
      <c r="H48" s="16">
        <v>2.75</v>
      </c>
      <c r="I48" s="16">
        <v>1.2</v>
      </c>
      <c r="J48" s="17">
        <v>2.77</v>
      </c>
    </row>
    <row r="49" spans="2:10" ht="57.75" customHeight="1" thickBot="1">
      <c r="B49" s="18"/>
      <c r="C49" s="1173" t="s">
        <v>5</v>
      </c>
      <c r="D49" s="1173"/>
      <c r="E49" s="1174"/>
      <c r="F49" s="19">
        <v>7.06</v>
      </c>
      <c r="G49" s="20">
        <v>8.94</v>
      </c>
      <c r="H49" s="20">
        <v>8.75</v>
      </c>
      <c r="I49" s="20">
        <v>6.51</v>
      </c>
      <c r="J49" s="21">
        <v>9.48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2017-05-24T02:48:12Z</cp:lastPrinted>
  <dcterms:created xsi:type="dcterms:W3CDTF">2017-02-15T21:24:39Z</dcterms:created>
  <dcterms:modified xsi:type="dcterms:W3CDTF">2017-05-25T06:39:44Z</dcterms:modified>
  <cp:category/>
</cp:coreProperties>
</file>