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730" windowHeight="9405" tabRatio="83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40" i="9" l="1"/>
  <c r="BG39" i="9"/>
  <c r="BG38" i="9"/>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AM40" i="9"/>
  <c r="U40" i="9"/>
  <c r="C40" i="9"/>
  <c r="CO39" i="9"/>
  <c r="BW39" i="9"/>
  <c r="AM39" i="9"/>
  <c r="U39" i="9"/>
  <c r="C39" i="9"/>
  <c r="CO38" i="9"/>
  <c r="BW38" i="9"/>
  <c r="AM38" i="9"/>
  <c r="C38" i="9"/>
  <c r="CO37" i="9"/>
  <c r="AM37" i="9"/>
  <c r="C37" i="9"/>
  <c r="CO36" i="9"/>
  <c r="AM36" i="9"/>
  <c r="C36" i="9"/>
  <c r="CO35" i="9"/>
  <c r="BW35" i="9"/>
  <c r="BW36" i="9" s="1"/>
  <c r="BW37" i="9" s="1"/>
  <c r="AM35" i="9"/>
  <c r="CO34" i="9"/>
  <c r="BW34" i="9"/>
  <c r="C34" i="9"/>
  <c r="C35" i="9" s="1"/>
  <c r="U34" i="9" l="1"/>
  <c r="U35" i="9" s="1"/>
  <c r="U36" i="9" s="1"/>
  <c r="U37" i="9" s="1"/>
  <c r="U38" i="9" s="1"/>
  <c r="AM34" i="9"/>
  <c r="BE34" i="9" s="1"/>
  <c r="BE35" i="9" s="1"/>
  <c r="BE36" i="9" s="1"/>
  <c r="BE37" i="9" s="1"/>
  <c r="BE38" i="9" s="1"/>
  <c r="BE39" i="9" s="1"/>
  <c r="BE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<sst xmlns="http://schemas.openxmlformats.org/spreadsheetml/2006/main" count="1024" uniqueCount="570">
  <si>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</si>
  <si>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</si>
  <si>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</si>
  <si>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</si>
  <si>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</si>
  <si>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</si>
  <si>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</si>
  <si>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</si>
  <si>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</si>
  <si>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</si>
  <si>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</si>
  <si>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</si>
  <si>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</si>
  <si>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</si>
  <si>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</si>
  <si>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</si>
  <si>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</si>
  <si>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</si>
  <si>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</si>
  <si>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</si>
  <si>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</si>
  <si>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</si>
  <si>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</si>
  <si>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</si>
  <si>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</si>
  <si>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</si>
  <si>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</si>
  <si>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</si>
  <si>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</si>
  <si>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</si>
  <si>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</si>
  <si>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</si>
  <si>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</si>
  <si>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</si>
  <si>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</si>
  <si>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</si>
  <si>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</si>
  <si>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</si>
  <si>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</si>
  <si>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</si>
  <si>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</si>
  <si>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</si>
  <si>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</si>
  <si>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</si>
  <si>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</si>
  <si>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</si>
  <si>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</si>
  <si>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</si>
  <si>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</si>
  <si>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</si>
  <si>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</si>
  <si>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</si>
  <si>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</si>
  <si>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</si>
  <si>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</si>
  <si>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</si>
  <si>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</si>
  <si>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</si>
  <si>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</si>
  <si>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</si>
  <si>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</si>
  <si>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</si>
  <si>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</si>
  <si>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</si>
  <si>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</si>
  <si>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</si>
  <si>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</si>
  <si>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</si>
  <si>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</si>
  <si>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</si>
  <si>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</si>
  <si>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</si>
  <si>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</si>
  <si>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</si>
  <si>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</si>
  <si>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</si>
  <si>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</si>
  <si>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</si>
  <si>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</si>
  <si>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</si>
  <si>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</si>
  <si>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</si>
  <si>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奥出雲町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</si>
  <si>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</si>
  <si>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</si>
  <si>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</si>
  <si>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</si>
  <si>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</si>
  <si>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</si>
  <si>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</si>
  <si>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</si>
  <si>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</si>
  <si>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</si>
  <si>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</si>
  <si>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</si>
  <si>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</si>
  <si>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</si>
  <si>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</si>
  <si>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</si>
  <si>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</si>
  <si>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</si>
  <si>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</si>
  <si>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</si>
  <si>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</si>
  <si>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</si>
  <si>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</si>
  <si>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</si>
  <si>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</si>
  <si>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</si>
  <si>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</si>
  <si>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</si>
  <si>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</si>
  <si>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</si>
  <si>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</si>
  <si>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</si>
  <si>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</si>
  <si>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</si>
  <si>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</si>
  <si>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</si>
  <si>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</si>
  <si>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</si>
  <si>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</si>
  <si>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</si>
  <si>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</si>
  <si>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</si>
  <si>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</si>
  <si>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</si>
  <si>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</si>
  <si>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</si>
  <si>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</si>
  <si>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</si>
  <si>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</si>
  <si>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</si>
  <si>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</si>
  <si>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</si>
  <si>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</si>
  <si>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</si>
  <si>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</si>
  <si>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</si>
  <si>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</si>
  <si>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</si>
  <si>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</si>
  <si>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</si>
  <si>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</si>
  <si>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</si>
  <si>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</si>
  <si>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</si>
  <si>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</si>
  <si>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</si>
  <si>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</si>
  <si>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</si>
  <si>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</si>
  <si>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</si>
  <si>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</si>
  <si>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</si>
  <si>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</si>
  <si>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</si>
  <si>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</si>
  <si>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</si>
  <si>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</si>
  <si>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</si>
  <si>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</si>
  <si>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</si>
  <si>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</si>
  <si>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</si>
  <si>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</si>
  <si>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</si>
  <si>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</si>
  <si>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</si>
  <si>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</si>
  <si>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</si>
  <si>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</si>
  <si>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</si>
  <si>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</si>
  <si>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</si>
  <si>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</si>
  <si>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</si>
  <si>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</si>
  <si>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</si>
  <si>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</si>
  <si>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</si>
  <si>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</si>
  <si>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</si>
  <si>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</si>
  <si>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</si>
  <si>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</si>
  <si>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</si>
  <si>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</si>
  <si>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</si>
  <si>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</si>
  <si>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</si>
  <si>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</si>
  <si>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</si>
  <si>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</si>
  <si>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</si>
  <si>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</si>
  <si>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</si>
  <si>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島根県奥出雲町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</si>
  <si>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</si>
  <si>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</si>
  <si>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</si>
  <si>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</si>
  <si>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</si>
  <si>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</si>
  <si>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</si>
  <si>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</si>
  <si>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</si>
  <si>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</si>
  <si>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</si>
  <si>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</si>
  <si>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</si>
  <si>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</si>
  <si>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</si>
  <si>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</si>
  <si>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</si>
  <si>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</si>
  <si>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</si>
  <si>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</si>
  <si>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</si>
  <si>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</si>
  <si>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</si>
  <si>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</si>
  <si>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</si>
  <si>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</si>
  <si>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</si>
  <si>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</si>
  <si>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</si>
  <si>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</si>
  <si>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</si>
  <si>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</si>
  <si>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</si>
  <si>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</si>
  <si>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</si>
  <si>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</si>
  <si>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</si>
  <si>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</si>
  <si>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</si>
  <si>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</si>
  <si>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</si>
  <si>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</si>
  <si>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</si>
  <si>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</si>
  <si>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</si>
  <si>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</si>
  <si>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</si>
  <si>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</si>
  <si>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</si>
  <si>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</si>
  <si>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</si>
  <si>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</si>
  <si>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</si>
  <si>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</si>
  <si>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</si>
  <si>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</si>
  <si>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</si>
  <si>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</si>
  <si>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</si>
  <si>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</si>
  <si>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</si>
  <si>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</si>
  <si>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</si>
  <si>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</si>
  <si>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</si>
  <si>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</si>
  <si>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</si>
  <si>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</si>
  <si>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</si>
  <si>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</si>
  <si>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</si>
  <si>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</si>
  <si>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</si>
  <si>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</si>
  <si>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</si>
  <si>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</si>
  <si>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</si>
  <si>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</si>
  <si>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</si>
  <si>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</si>
  <si>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</si>
  <si>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</si>
  <si>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</si>
  <si>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</si>
  <si>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</si>
  <si>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</si>
  <si>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</si>
  <si>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</si>
  <si>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</si>
  <si>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</si>
  <si>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</si>
  <si>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</si>
  <si>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</si>
  <si>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</si>
  <si>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</si>
  <si>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</si>
  <si>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</si>
  <si>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</si>
  <si>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</si>
  <si>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</si>
  <si>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</si>
  <si>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</si>
  <si>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</si>
  <si>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</si>
  <si>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</si>
  <si>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</si>
  <si>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</si>
  <si>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</si>
  <si>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</si>
  <si>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</si>
  <si>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</si>
  <si>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</si>
  <si>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</si>
  <si>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</si>
  <si>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</si>
  <si>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</si>
  <si>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</si>
  <si>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</si>
  <si>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</si>
  <si>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</si>
  <si>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</si>
  <si>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</si>
  <si>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</si>
  <si>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</si>
  <si>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</si>
  <si>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</si>
  <si>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</si>
  <si>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</si>
  <si>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</si>
  <si>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</si>
  <si>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</si>
  <si>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</si>
  <si>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</si>
  <si>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</si>
  <si>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</si>
  <si>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</si>
  <si>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</si>
  <si>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</si>
  <si>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</si>
  <si>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</si>
  <si>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</si>
  <si>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</si>
  <si>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</si>
  <si>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</si>
  <si>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</si>
  <si>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</si>
  <si>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</si>
  <si>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</si>
  <si>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</si>
  <si>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島根県奥出雲町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</si>
  <si>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</si>
  <si>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</si>
  <si>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</si>
  <si>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</si>
  <si>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</si>
  <si>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</si>
  <si>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</si>
  <si>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</si>
  <si>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</si>
  <si>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</si>
  <si>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</si>
  <si>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</si>
  <si>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</si>
  <si>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</si>
  <si>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</si>
  <si>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</si>
  <si>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</si>
  <si>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</si>
  <si>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</si>
  <si>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</si>
  <si>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国営農地開発事業会計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</si>
  <si>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</si>
  <si>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</si>
  <si>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</si>
  <si>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</si>
  <si>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</si>
  <si>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</si>
  <si>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</si>
  <si>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</si>
  <si>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</si>
  <si>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</si>
  <si>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</si>
  <si>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</si>
  <si>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</si>
  <si>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</si>
  <si>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後期高齢者医療事業会計</t>
    <phoneticPr fontId="5"/>
  </si>
  <si>
    <t>介護老人保健施設事業会計</t>
    <phoneticPr fontId="5"/>
  </si>
  <si>
    <t>介護サービス事業会計</t>
    <phoneticPr fontId="5"/>
  </si>
  <si>
    <t>訪問看護ステーション事業会計</t>
    <phoneticPr fontId="5"/>
  </si>
  <si>
    <t>奥出雲病院事業会計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</si>
  <si>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</si>
  <si>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</si>
  <si>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</si>
  <si>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</si>
  <si>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</si>
  <si>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合併処理浄化槽事業特別会計</t>
    <phoneticPr fontId="5"/>
  </si>
  <si>
    <t>スキーリフト事業特別会計</t>
    <phoneticPr fontId="5"/>
  </si>
  <si>
    <t>仁多発電事業特別会計</t>
    <phoneticPr fontId="5"/>
  </si>
  <si>
    <t>農業用小水力発電事業特別会計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</si>
  <si>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</si>
  <si>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</si>
  <si>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</si>
  <si>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</si>
  <si>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</si>
  <si>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</si>
  <si>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</si>
  <si>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</si>
  <si>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</si>
  <si>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</si>
  <si>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</si>
  <si>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</si>
  <si>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</si>
  <si>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</si>
  <si>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</si>
  <si>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</si>
  <si>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</si>
  <si>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</si>
  <si>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</si>
  <si>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</si>
  <si>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</si>
  <si>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</si>
  <si>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</si>
  <si>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</si>
  <si>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</si>
  <si>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</si>
  <si>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</si>
  <si>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</si>
  <si>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</si>
  <si>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</si>
  <si>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</si>
  <si>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</si>
  <si>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</si>
  <si>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</si>
  <si>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</si>
  <si>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</si>
  <si>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</si>
  <si>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</si>
  <si>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</si>
  <si>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</si>
  <si>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</si>
  <si>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</si>
  <si>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</si>
  <si>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</si>
  <si>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</si>
  <si>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</si>
  <si>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</si>
  <si>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</si>
  <si>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</si>
  <si>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</si>
  <si>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</si>
  <si>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</si>
  <si>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</si>
  <si>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</si>
  <si>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</si>
  <si>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</si>
  <si>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</si>
  <si>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</si>
  <si>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</si>
  <si>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</si>
  <si>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奥出雲病院事業特別会計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</si>
  <si>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</si>
  <si>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</si>
  <si>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</si>
  <si>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</si>
  <si>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</si>
  <si>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</si>
  <si>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</si>
  <si>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</si>
  <si>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</si>
  <si>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</si>
  <si>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</si>
  <si>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</si>
  <si>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</si>
  <si>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</si>
  <si>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</si>
  <si>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</si>
  <si>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</si>
  <si>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</si>
  <si>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</si>
  <si>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</si>
  <si>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</si>
  <si>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</si>
  <si>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</si>
  <si>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</si>
  <si>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</si>
  <si>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</si>
  <si>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</si>
  <si>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</si>
  <si>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</si>
  <si>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</si>
  <si>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</si>
  <si>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</si>
  <si>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</si>
  <si>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</si>
  <si>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</si>
  <si>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</si>
  <si>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</si>
  <si>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</si>
  <si>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</si>
  <si>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</si>
  <si>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</si>
  <si>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</si>
  <si>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</si>
  <si>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</si>
  <si>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</si>
  <si>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</si>
  <si>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</si>
  <si>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</si>
  <si>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</si>
  <si>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</si>
  <si>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</si>
  <si>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</si>
  <si>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</si>
  <si>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</si>
  <si>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</si>
  <si>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</si>
  <si>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</si>
  <si>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</si>
  <si>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</si>
  <si>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</si>
  <si>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</si>
  <si>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</si>
  <si>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</si>
  <si>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</si>
  <si>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</si>
  <si>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</si>
  <si>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</si>
  <si>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</si>
  <si>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</si>
  <si>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</si>
  <si>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</si>
  <si>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</si>
  <si>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</si>
  <si>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</si>
  <si>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</si>
  <si>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</si>
  <si>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</si>
  <si>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</si>
  <si>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</si>
  <si>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奥出雲病院事業会計</t>
  </si>
  <si>
    <t>一般会計</t>
  </si>
  <si>
    <t>後期高齢者医療事業会計</t>
  </si>
  <si>
    <t>国民健康保険事業会計</t>
  </si>
  <si>
    <t>国営農地開発事業会計</t>
  </si>
  <si>
    <t>合併処理浄化槽事業特別会計</t>
  </si>
  <si>
    <t>簡易水道事業特別会計</t>
  </si>
  <si>
    <t>訪問看護ステーション事業会計</t>
  </si>
  <si>
    <t>その他会計（赤字）</t>
  </si>
  <si>
    <t>その他会計（黒字）</t>
  </si>
  <si>
    <t>-</t>
    <phoneticPr fontId="2"/>
  </si>
  <si>
    <t>-</t>
    <phoneticPr fontId="2"/>
  </si>
  <si>
    <t>-</t>
    <phoneticPr fontId="2"/>
  </si>
  <si>
    <t>島根県市町村総合事務組合（普通）</t>
    <rPh sb="0" eb="3">
      <t>シマネケン</t>
    </rPh>
    <rPh sb="3" eb="6">
      <t>シチョウソン</t>
    </rPh>
    <rPh sb="6" eb="8">
      <t>ソウゴウ</t>
    </rPh>
    <rPh sb="8" eb="10">
      <t>ジム</t>
    </rPh>
    <rPh sb="10" eb="12">
      <t>クミアイ</t>
    </rPh>
    <rPh sb="13" eb="15">
      <t>フツウ</t>
    </rPh>
    <phoneticPr fontId="2"/>
  </si>
  <si>
    <t>雲南広域連合（普通）</t>
    <rPh sb="0" eb="2">
      <t>ウンナン</t>
    </rPh>
    <rPh sb="2" eb="4">
      <t>コウイキ</t>
    </rPh>
    <rPh sb="4" eb="6">
      <t>レンゴウ</t>
    </rPh>
    <rPh sb="7" eb="9">
      <t>フツウ</t>
    </rPh>
    <phoneticPr fontId="2"/>
  </si>
  <si>
    <t>雲南広域連合（介護）</t>
    <rPh sb="0" eb="2">
      <t>ウンナン</t>
    </rPh>
    <rPh sb="2" eb="4">
      <t>コウイキ</t>
    </rPh>
    <rPh sb="4" eb="6">
      <t>レンゴウ</t>
    </rPh>
    <rPh sb="7" eb="9">
      <t>カイゴ</t>
    </rPh>
    <phoneticPr fontId="2"/>
  </si>
  <si>
    <t>雲南広域連合（公共下水）</t>
    <rPh sb="0" eb="2">
      <t>ウンナン</t>
    </rPh>
    <rPh sb="2" eb="4">
      <t>コウイキ</t>
    </rPh>
    <rPh sb="4" eb="6">
      <t>レンゴウ</t>
    </rPh>
    <rPh sb="7" eb="9">
      <t>コウキョウ</t>
    </rPh>
    <rPh sb="9" eb="11">
      <t>ゲスイ</t>
    </rPh>
    <phoneticPr fontId="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</si>
  <si>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</si>
  <si>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</si>
  <si>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奥出雲椎茸</t>
    <rPh sb="0" eb="3">
      <t>オクイズモ</t>
    </rPh>
    <rPh sb="3" eb="5">
      <t>シイタケ</t>
    </rPh>
    <phoneticPr fontId="2"/>
  </si>
  <si>
    <t>奥出雲仁多米</t>
    <rPh sb="0" eb="3">
      <t>オクイズモ</t>
    </rPh>
    <rPh sb="3" eb="5">
      <t>ニタ</t>
    </rPh>
    <rPh sb="5" eb="6">
      <t>マイ</t>
    </rPh>
    <phoneticPr fontId="2"/>
  </si>
  <si>
    <t>奥出雲交通</t>
    <rPh sb="0" eb="3">
      <t>オクイズモ</t>
    </rPh>
    <rPh sb="3" eb="5">
      <t>コウツウ</t>
    </rPh>
    <phoneticPr fontId="2"/>
  </si>
  <si>
    <t>奥出雲振興</t>
    <rPh sb="0" eb="3">
      <t>オクイズモ</t>
    </rPh>
    <rPh sb="3" eb="5">
      <t>シンコウ</t>
    </rPh>
    <phoneticPr fontId="2"/>
  </si>
  <si>
    <t>仁多堆肥センター</t>
    <rPh sb="0" eb="2">
      <t>ニタ</t>
    </rPh>
    <rPh sb="2" eb="4">
      <t>タイヒ</t>
    </rPh>
    <phoneticPr fontId="2"/>
  </si>
  <si>
    <t>奥出雲町土地開発公社</t>
    <rPh sb="0" eb="4">
      <t>オクイズモチョウ</t>
    </rPh>
    <rPh sb="4" eb="6">
      <t>トチ</t>
    </rPh>
    <rPh sb="6" eb="8">
      <t>カイハツ</t>
    </rPh>
    <rPh sb="8" eb="10">
      <t>コウシャ</t>
    </rPh>
    <phoneticPr fontId="2"/>
  </si>
  <si>
    <t>奥出雲町農業公社</t>
    <rPh sb="0" eb="4">
      <t>オクイズモチョウ</t>
    </rPh>
    <rPh sb="4" eb="6">
      <t>ノウギョウ</t>
    </rPh>
    <rPh sb="6" eb="8">
      <t>コウシャ</t>
    </rPh>
    <phoneticPr fontId="2"/>
  </si>
  <si>
    <t>道の駅おろちループ</t>
    <rPh sb="0" eb="1">
      <t>ミチ</t>
    </rPh>
    <rPh sb="2" eb="3">
      <t>エキ</t>
    </rPh>
    <phoneticPr fontId="2"/>
  </si>
  <si>
    <t>舞茸奥出雲</t>
    <rPh sb="0" eb="2">
      <t>マイタケ</t>
    </rPh>
    <rPh sb="2" eb="5">
      <t>オクイズモ</t>
    </rPh>
    <phoneticPr fontId="2"/>
  </si>
  <si>
    <t>-</t>
    <phoneticPr fontId="2"/>
  </si>
  <si>
    <t>奥出雲酒造</t>
    <rPh sb="0" eb="3">
      <t>オクイズモ</t>
    </rPh>
    <rPh sb="3" eb="5">
      <t>シュゾウ</t>
    </rPh>
    <phoneticPr fontId="2"/>
  </si>
  <si>
    <t>よこた福祉会</t>
    <rPh sb="3" eb="5">
      <t>フクシ</t>
    </rPh>
    <rPh sb="5" eb="6">
      <t>カイ</t>
    </rPh>
    <phoneticPr fontId="2"/>
  </si>
  <si>
    <t>島根県住宅供給公社</t>
    <rPh sb="0" eb="3">
      <t>シマネケン</t>
    </rPh>
    <rPh sb="3" eb="5">
      <t>ジュウタク</t>
    </rPh>
    <rPh sb="5" eb="7">
      <t>キョウキュウ</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</si>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</sst>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106194</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259750</c:v>
                </c:pt>
                <c:pt idx="1">
                  <c:v>227913</c:v>
                </c:pt>
                <c:pt idx="2">
                  <c:v>185759</c:v>
                </c:pt>
                <c:pt idx="3">
                  <c:v>202506</c:v>
                </c:pt>
                <c:pt idx="4">
                  <c:v>155408</c:v>
                </c:pt>
              </c:numCache>
            </c:numRef>
          </c:val>
          <c:smooth val="0"/>
        </c:ser>
        <c:dLbls>
          <c:showLegendKey val="0"/>
          <c:showVal val="0"/>
          <c:showCatName val="0"/>
          <c:showSerName val="0"/>
          <c:showPercent val="0"/>
          <c:showBubbleSize val="0"/>
        </c:dLbls>
        <c:marker val="1"/>
        <c:smooth val="0"/>
        <c:axId val="129218432"/>
        <c:axId val="131350528"/>
      </c:lineChart>
      <c:catAx>
        <c:axId val="129218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350528"/>
        <c:crosses val="autoZero"/>
        <c:auto val="1"/>
        <c:lblAlgn val="ctr"/>
        <c:lblOffset val="100"/>
        <c:tickLblSkip val="1"/>
        <c:tickMarkSkip val="1"/>
        <c:noMultiLvlLbl val="0"/>
      </c:catAx>
      <c:valAx>
        <c:axId val="13135052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218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3.5</c:v>
                </c:pt>
                <c:pt idx="1">
                  <c:v>2.52</c:v>
                </c:pt>
                <c:pt idx="2">
                  <c:v>2.0099999999999998</c:v>
                </c:pt>
                <c:pt idx="3">
                  <c:v>2.93</c:v>
                </c:pt>
                <c:pt idx="4">
                  <c:v>2.2400000000000002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11.64</c:v>
                </c:pt>
                <c:pt idx="1">
                  <c:v>11.75</c:v>
                </c:pt>
                <c:pt idx="2">
                  <c:v>11.75</c:v>
                </c:pt>
                <c:pt idx="3">
                  <c:v>11.89</c:v>
                </c:pt>
                <c:pt idx="4">
                  <c:v>12</c:v>
                </c:pt>
              </c:numCache>
            </c:numRef>
          </c:val>
        </c:ser>
        <c:dLbls>
          <c:showLegendKey val="0"/>
          <c:showVal val="0"/>
          <c:showCatName val="0"/>
          <c:showSerName val="0"/>
          <c:showPercent val="0"/>
          <c:showBubbleSize val="0"/>
        </c:dLbls>
        <c:gapWidth val="250"/>
        <c:overlap val="100"/>
        <c:axId val="127142144"/>
        <c:axId val="127144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7.72</c:v>
                </c:pt>
                <c:pt idx="1">
                  <c:v>7.08</c:v>
                </c:pt>
                <c:pt idx="2">
                  <c:v>7.39</c:v>
                </c:pt>
                <c:pt idx="3">
                  <c:v>9.15</c:v>
                </c:pt>
                <c:pt idx="4">
                  <c:v>7.51</c:v>
                </c:pt>
              </c:numCache>
            </c:numRef>
          </c:val>
          <c:smooth val="0"/>
        </c:ser>
        <c:dLbls>
          <c:showLegendKey val="0"/>
          <c:showVal val="0"/>
          <c:showCatName val="0"/>
          <c:showSerName val="0"/>
          <c:showPercent val="0"/>
          <c:showBubbleSize val="0"/>
        </c:dLbls>
        <c:marker val="1"/>
        <c:smooth val="0"/>
        <c:axId val="127142144"/>
        <c:axId val="127144320"/>
      </c:lineChart>
      <c:catAx>
        <c:axId val="12714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144320"/>
        <c:crosses val="autoZero"/>
        <c:auto val="1"/>
        <c:lblAlgn val="ctr"/>
        <c:lblOffset val="100"/>
        <c:tickLblSkip val="1"/>
        <c:tickMarkSkip val="1"/>
        <c:noMultiLvlLbl val="0"/>
      </c:catAx>
      <c:valAx>
        <c:axId val="12714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14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0.04</c:v>
                </c:pt>
                <c:pt idx="4">
                  <c:v>#N/A</c:v>
                </c:pt>
                <c:pt idx="5">
                  <c:v>0.03</c:v>
                </c:pt>
                <c:pt idx="6">
                  <c:v>#N/A</c:v>
                </c:pt>
                <c:pt idx="7">
                  <c:v>0.03</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訪問看護ステーション事業会計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0.2</c:v>
                </c:pt>
                <c:pt idx="8">
                  <c:v>#N/A</c:v>
                </c:pt>
                <c:pt idx="9">
                  <c:v>0.01</c:v>
                </c:pt>
              </c:numCache>
            </c:numRef>
          </c:val>
        </c:ser>
        <c:ser>
          <c:idx val="4"/>
          <c:order val="4"/>
          <c:tx>
            <c:strRef>
              <c:f>データシート!$A$31</c:f>
              <c:strCache>
                <c:ptCount val="1"/>
                <c:pt idx="0">
                  <c:v>合併処理浄化槽事業特別会計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国営農地開発事業会計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0.01</c:v>
                </c:pt>
              </c:numCache>
            </c:numRef>
          </c:val>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0.02</c:v>
                </c:pt>
                <c:pt idx="2">
                  <c:v>#N/A</c:v>
                </c:pt>
                <c:pt idx="3">
                  <c:v>0</c:v>
                </c:pt>
                <c:pt idx="4">
                  <c:v>#N/A</c:v>
                </c:pt>
                <c:pt idx="5">
                  <c:v>0.06</c:v>
                </c:pt>
                <c:pt idx="6">
                  <c:v>#N/A</c:v>
                </c:pt>
                <c:pt idx="7">
                  <c:v>0.02</c:v>
                </c:pt>
                <c:pt idx="8">
                  <c:v>#N/A</c:v>
                </c:pt>
                <c:pt idx="9">
                  <c:v>0.03</c:v>
                </c:pt>
              </c:numCache>
            </c:numRef>
          </c:val>
        </c:ser>
        <c:ser>
          <c:idx val="7"/>
          <c:order val="7"/>
          <c:tx>
            <c:strRef>
              <c:f>データシート!$A$34</c:f>
              <c:strCache>
                <c:ptCount val="1"/>
                <c:pt idx="0">
                  <c:v>後期高齢者医療事業会計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0.03</c:v>
                </c:pt>
                <c:pt idx="6">
                  <c:v>#N/A</c:v>
                </c:pt>
                <c:pt idx="7">
                  <c:v>0.03</c:v>
                </c:pt>
                <c:pt idx="8">
                  <c:v>#N/A</c:v>
                </c:pt>
                <c:pt idx="9">
                  <c:v>0.03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3.48</c:v>
                </c:pt>
                <c:pt idx="2">
                  <c:v>#N/A</c:v>
                </c:pt>
                <c:pt idx="3">
                  <c:v>2.5</c:v>
                </c:pt>
                <c:pt idx="4">
                  <c:v>#N/A</c:v>
                </c:pt>
                <c:pt idx="5">
                  <c:v>2.0099999999999998</c:v>
                </c:pt>
                <c:pt idx="6">
                  <c:v>#N/A</c:v>
                </c:pt>
                <c:pt idx="7">
                  <c:v>2.89</c:v>
                </c:pt>
                <c:pt idx="8">
                  <c:v>#N/A</c:v>
                </c:pt>
                <c:pt idx="9">
                  <c:v>2.2200000000000002</c:v>
                </c:pt>
              </c:numCache>
            </c:numRef>
          </c:val>
        </c:ser>
        <c:ser>
          <c:idx val="9"/>
          <c:order val="9"/>
          <c:tx>
            <c:strRef>
              <c:f>データシート!$A$36</c:f>
              <c:strCache>
                <c:ptCount val="1"/>
                <c:pt idx="0">
                  <c:v>奥出雲病院事業会計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6.88</c:v>
                </c:pt>
                <c:pt idx="2">
                  <c:v>#N/A</c:v>
                </c:pt>
                <c:pt idx="3">
                  <c:v>6.24</c:v>
                </c:pt>
                <c:pt idx="4">
                  <c:v>#N/A</c:v>
                </c:pt>
                <c:pt idx="5">
                  <c:v>4.6500000000000004</c:v>
                </c:pt>
                <c:pt idx="6">
                  <c:v>#N/A</c:v>
                </c:pt>
                <c:pt idx="7">
                  <c:v>4.4000000000000004</c:v>
                </c:pt>
                <c:pt idx="8">
                  <c:v>#N/A</c:v>
                </c:pt>
                <c:pt idx="9">
                  <c:v>4.9400000000000004</c:v>
                </c:pt>
              </c:numCache>
            </c:numRef>
          </c:val>
        </c:ser>
        <c:dLbls>
          <c:showLegendKey val="0"/>
          <c:showVal val="0"/>
          <c:showCatName val="0"/>
          <c:showSerName val="0"/>
          <c:showPercent val="0"/>
          <c:showBubbleSize val="0"/>
        </c:dLbls>
        <c:gapWidth val="150"/>
        <c:overlap val="100"/>
        <c:axId val="130667264"/>
        <c:axId val="130668800"/>
      </c:barChart>
      <c:catAx>
        <c:axId val="13066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668800"/>
        <c:crosses val="autoZero"/>
        <c:auto val="1"/>
        <c:lblAlgn val="ctr"/>
        <c:lblOffset val="100"/>
        <c:tickLblSkip val="1"/>
        <c:tickMarkSkip val="1"/>
        <c:noMultiLvlLbl val="0"/>
      </c:catAx>
      <c:valAx>
        <c:axId val="130668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67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2834</c:v>
                </c:pt>
                <c:pt idx="5">
                  <c:v>2893</c:v>
                </c:pt>
                <c:pt idx="8">
                  <c:v>2985</c:v>
                </c:pt>
                <c:pt idx="11">
                  <c:v>2844</c:v>
                </c:pt>
                <c:pt idx="14">
                  <c:v>2917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63</c:v>
                </c:pt>
                <c:pt idx="3">
                  <c:v>62</c:v>
                </c:pt>
                <c:pt idx="6">
                  <c:v>77</c:v>
                </c:pt>
                <c:pt idx="9">
                  <c:v>74</c:v>
                </c:pt>
                <c:pt idx="12">
                  <c:v>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23</c:v>
                </c:pt>
                <c:pt idx="3">
                  <c:v>20</c:v>
                </c:pt>
                <c:pt idx="6">
                  <c:v>19</c:v>
                </c:pt>
                <c:pt idx="9">
                  <c:v>19</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948</c:v>
                </c:pt>
                <c:pt idx="3">
                  <c:v>999</c:v>
                </c:pt>
                <c:pt idx="6">
                  <c:v>995</c:v>
                </c:pt>
                <c:pt idx="9">
                  <c:v>986</c:v>
                </c:pt>
                <c:pt idx="12">
                  <c:v>983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2886</c:v>
                </c:pt>
                <c:pt idx="3">
                  <c:v>2857</c:v>
                </c:pt>
                <c:pt idx="6">
                  <c:v>2759</c:v>
                </c:pt>
                <c:pt idx="9">
                  <c:v>2676</c:v>
                </c:pt>
                <c:pt idx="12">
                  <c:v>2649</c:v>
                </c:pt>
              </c:numCache>
            </c:numRef>
          </c:val>
        </c:ser>
        <c:dLbls>
          <c:showLegendKey val="0"/>
          <c:showVal val="0"/>
          <c:showCatName val="0"/>
          <c:showSerName val="0"/>
          <c:showPercent val="0"/>
          <c:showBubbleSize val="0"/>
        </c:dLbls>
        <c:gapWidth val="100"/>
        <c:overlap val="100"/>
        <c:axId val="130766336"/>
        <c:axId val="130768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1087</c:v>
                </c:pt>
                <c:pt idx="2">
                  <c:v>#N/A</c:v>
                </c:pt>
                <c:pt idx="3">
                  <c:v>#N/A</c:v>
                </c:pt>
                <c:pt idx="4">
                  <c:v>1046</c:v>
                </c:pt>
                <c:pt idx="5">
                  <c:v>#N/A</c:v>
                </c:pt>
                <c:pt idx="6">
                  <c:v>#N/A</c:v>
                </c:pt>
                <c:pt idx="7">
                  <c:v>866</c:v>
                </c:pt>
                <c:pt idx="8">
                  <c:v>#N/A</c:v>
                </c:pt>
                <c:pt idx="9">
                  <c:v>#N/A</c:v>
                </c:pt>
                <c:pt idx="10">
                  <c:v>911</c:v>
                </c:pt>
                <c:pt idx="11">
                  <c:v>#N/A</c:v>
                </c:pt>
                <c:pt idx="12">
                  <c:v>#N/A</c:v>
                </c:pt>
                <c:pt idx="13">
                  <c:v>761</c:v>
                </c:pt>
                <c:pt idx="14">
                  <c:v>#N/A</c:v>
                </c:pt>
              </c:numCache>
            </c:numRef>
          </c:val>
          <c:smooth val="0"/>
        </c:ser>
        <c:dLbls>
          <c:showLegendKey val="0"/>
          <c:showVal val="0"/>
          <c:showCatName val="0"/>
          <c:showSerName val="0"/>
          <c:showPercent val="0"/>
          <c:showBubbleSize val="0"/>
        </c:dLbls>
        <c:marker val="1"/>
        <c:smooth val="0"/>
        <c:axId val="130766336"/>
        <c:axId val="130768256"/>
      </c:lineChart>
      <c:catAx>
        <c:axId val="13076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768256"/>
        <c:crosses val="autoZero"/>
        <c:auto val="1"/>
        <c:lblAlgn val="ctr"/>
        <c:lblOffset val="100"/>
        <c:tickLblSkip val="1"/>
        <c:tickMarkSkip val="1"/>
        <c:noMultiLvlLbl val="0"/>
      </c:catAx>
      <c:valAx>
        <c:axId val="13076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6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26603</c:v>
                </c:pt>
                <c:pt idx="5">
                  <c:v>26979</c:v>
                </c:pt>
                <c:pt idx="8">
                  <c:v>26538</c:v>
                </c:pt>
                <c:pt idx="11">
                  <c:v>26081</c:v>
                </c:pt>
                <c:pt idx="14">
                  <c:v>25301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660</c:v>
                </c:pt>
                <c:pt idx="5">
                  <c:v>1014</c:v>
                </c:pt>
                <c:pt idx="8">
                  <c:v>1135</c:v>
                </c:pt>
                <c:pt idx="11">
                  <c:v>1066</c:v>
                </c:pt>
                <c:pt idx="14">
                  <c:v>911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2515</c:v>
                </c:pt>
                <c:pt idx="5">
                  <c:v>2829</c:v>
                </c:pt>
                <c:pt idx="8">
                  <c:v>2980</c:v>
                </c:pt>
                <c:pt idx="11">
                  <c:v>3115</c:v>
                </c:pt>
                <c:pt idx="14">
                  <c:v>3144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151</c:v>
                </c:pt>
                <c:pt idx="3">
                  <c:v>119</c:v>
                </c:pt>
                <c:pt idx="6">
                  <c:v>328</c:v>
                </c:pt>
                <c:pt idx="9">
                  <c:v>166</c:v>
                </c:pt>
                <c:pt idx="12">
                  <c:v>64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1278</c:v>
                </c:pt>
                <c:pt idx="3">
                  <c:v>1265</c:v>
                </c:pt>
                <c:pt idx="6">
                  <c:v>1279</c:v>
                </c:pt>
                <c:pt idx="9">
                  <c:v>1244</c:v>
                </c:pt>
                <c:pt idx="12">
                  <c:v>1209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245</c:v>
                </c:pt>
                <c:pt idx="3">
                  <c:v>231</c:v>
                </c:pt>
                <c:pt idx="6">
                  <c:v>230</c:v>
                </c:pt>
                <c:pt idx="9">
                  <c:v>231</c:v>
                </c:pt>
                <c:pt idx="12">
                  <c:v>234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13618</c:v>
                </c:pt>
                <c:pt idx="3">
                  <c:v>13414</c:v>
                </c:pt>
                <c:pt idx="6">
                  <c:v>13363</c:v>
                </c:pt>
                <c:pt idx="9">
                  <c:v>13192</c:v>
                </c:pt>
                <c:pt idx="12">
                  <c:v>13003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1051</c:v>
                </c:pt>
                <c:pt idx="3">
                  <c:v>965</c:v>
                </c:pt>
                <c:pt idx="6">
                  <c:v>824</c:v>
                </c:pt>
                <c:pt idx="9">
                  <c:v>718</c:v>
                </c:pt>
                <c:pt idx="12">
                  <c:v>595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25058</c:v>
                </c:pt>
                <c:pt idx="3">
                  <c:v>24940</c:v>
                </c:pt>
                <c:pt idx="6">
                  <c:v>24836</c:v>
                </c:pt>
                <c:pt idx="9">
                  <c:v>24325</c:v>
                </c:pt>
                <c:pt idx="12">
                  <c:v>23442</c:v>
                </c:pt>
              </c:numCache>
            </c:numRef>
          </c:val>
        </c:ser>
        <c:dLbls>
          <c:showLegendKey val="0"/>
          <c:showVal val="0"/>
          <c:showCatName val="0"/>
          <c:showSerName val="0"/>
          <c:showPercent val="0"/>
          <c:showBubbleSize val="0"/>
        </c:dLbls>
        <c:gapWidth val="100"/>
        <c:overlap val="100"/>
        <c:axId val="132488576"/>
        <c:axId val="1324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11624</c:v>
                </c:pt>
                <c:pt idx="2">
                  <c:v>#N/A</c:v>
                </c:pt>
                <c:pt idx="3">
                  <c:v>#N/A</c:v>
                </c:pt>
                <c:pt idx="4">
                  <c:v>10112</c:v>
                </c:pt>
                <c:pt idx="5">
                  <c:v>#N/A</c:v>
                </c:pt>
                <c:pt idx="6">
                  <c:v>#N/A</c:v>
                </c:pt>
                <c:pt idx="7">
                  <c:v>10206</c:v>
                </c:pt>
                <c:pt idx="8">
                  <c:v>#N/A</c:v>
                </c:pt>
                <c:pt idx="9">
                  <c:v>#N/A</c:v>
                </c:pt>
                <c:pt idx="10">
                  <c:v>9614</c:v>
                </c:pt>
                <c:pt idx="11">
                  <c:v>#N/A</c:v>
                </c:pt>
                <c:pt idx="12">
                  <c:v>#N/A</c:v>
                </c:pt>
                <c:pt idx="13">
                  <c:v>9189</c:v>
                </c:pt>
                <c:pt idx="14">
                  <c:v>#N/A</c:v>
                </c:pt>
              </c:numCache>
            </c:numRef>
          </c:val>
          <c:smooth val="0"/>
        </c:ser>
        <c:dLbls>
          <c:showLegendKey val="0"/>
          <c:showVal val="0"/>
          <c:showCatName val="0"/>
          <c:showSerName val="0"/>
          <c:showPercent val="0"/>
          <c:showBubbleSize val="0"/>
        </c:dLbls>
        <c:marker val="1"/>
        <c:smooth val="0"/>
        <c:axId val="132488576"/>
        <c:axId val="132498944"/>
      </c:lineChart>
      <c:catAx>
        <c:axId val="13248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498944"/>
        <c:crosses val="autoZero"/>
        <c:auto val="1"/>
        <c:lblAlgn val="ctr"/>
        <c:lblOffset val="100"/>
        <c:tickLblSkip val="1"/>
        <c:tickMarkSkip val="1"/>
        <c:noMultiLvlLbl val="0"/>
      </c:catAx>
      <c:valAx>
        <c:axId val="1324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8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島根県奥出雲町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13,875
13,792
368.01
15,091,477
14,800,376
180,176
8,045,159
23,441,599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173.4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a:t>
          </a:r>
          <a:r>
            <a:rPr kumimoji="1" lang="en-US" altLang="ja-JP" sz="1300">
              <a:latin typeface="ＭＳ Ｐゴシック"/>
            </a:rPr>
            <a:t>H26</a:t>
          </a:r>
          <a:r>
            <a:rPr kumimoji="1" lang="ja-JP" altLang="en-US" sz="1300">
              <a:latin typeface="ＭＳ Ｐゴシック"/>
            </a:rPr>
            <a:t>年度末</a:t>
          </a:r>
          <a:r>
            <a:rPr kumimoji="1" lang="en-US" altLang="ja-JP" sz="1300">
              <a:latin typeface="ＭＳ Ｐゴシック"/>
            </a:rPr>
            <a:t>39.0</a:t>
          </a:r>
          <a:r>
            <a:rPr kumimoji="1" lang="ja-JP" altLang="en-US" sz="1300">
              <a:latin typeface="ＭＳ Ｐゴシック"/>
            </a:rPr>
            <a:t>％）に加え、町内企業が少ないこと等により財政基盤が弱く、類似団体平均をかなり下回る状況が続いている。今後も行財政改革等による歳出削減を実施するなど、財政基盤の強化に努める。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44</xdr:row>
      <xdr:rowOff>4233</xdr:rowOff>
    </xdr:to>
    <xdr:cxnSp macro="">
      <xdr:nvCxnSpPr>
        <xdr:cNvPr id="67" name="直線コネクタ 66"/>
        <xdr:cNvCxnSpPr/>
      </xdr:nvCxnSpPr>
      <xdr:spPr>
        <a:xfrm flipV="1">
          <a:off x="4114800" y="75078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0" name="直線コネクタ 69"/>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2" name="テキスト ボックス 7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44</xdr:row>
      <xdr:rowOff>4233</xdr:rowOff>
    </xdr:to>
    <xdr:cxnSp macro="">
      <xdr:nvCxnSpPr>
        <xdr:cNvPr id="73" name="直線コネクタ 72"/>
        <xdr:cNvCxnSpPr/>
      </xdr:nvCxnSpPr>
      <xdr:spPr>
        <a:xfrm>
          <a:off x="2336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135467</xdr:rowOff>
    </xdr:to>
    <xdr:cxnSp macro="">
      <xdr:nvCxnSpPr>
        <xdr:cNvPr id="76" name="直線コネクタ 75"/>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79" name="フローチャート : 判断 78"/>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80" name="テキスト ボックス 79"/>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6" name="円/楕円 85"/>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151994</xdr:rowOff>
    </xdr:from>
    <xdr:ext cx="762000" cy="259045"/>
    <xdr:sp macro="" textlink="">
      <xdr:nvSpPr>
        <xdr:cNvPr id="87" name="財政力該当値テキスト"/>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1" name="テキスト ボックス 90"/>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2" name="円/楕円 91"/>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3" name="テキスト ボックス 92"/>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4" name="円/楕円 93"/>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5" name="テキスト ボックス 94"/>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分子となる歳出経常一般財源において、</a:t>
          </a:r>
          <a:r>
            <a:rPr kumimoji="1" lang="en-US" altLang="ja-JP" sz="1300">
              <a:latin typeface="ＭＳ Ｐゴシック"/>
            </a:rPr>
            <a:t>H25</a:t>
          </a:r>
          <a:r>
            <a:rPr kumimoji="1" lang="ja-JP" altLang="en-US" sz="1300">
              <a:latin typeface="ＭＳ Ｐゴシック"/>
            </a:rPr>
            <a:t>まで実施していた給与の特例減額に伴う給与カット終了などによる人件費の増、町立病院における電子カルテ更新などによる負担金の増などにより補助費等が増となり、前年度に比べ</a:t>
          </a:r>
          <a:r>
            <a:rPr kumimoji="1" lang="en-US" altLang="ja-JP" sz="1300">
              <a:latin typeface="ＭＳ Ｐゴシック"/>
            </a:rPr>
            <a:t>2.97%</a:t>
          </a:r>
          <a:r>
            <a:rPr kumimoji="1" lang="ja-JP" altLang="en-US" sz="1300">
              <a:latin typeface="ＭＳ Ｐゴシック"/>
            </a:rPr>
            <a:t>増となった。</a:t>
          </a:r>
          <a:endParaRPr kumimoji="1" lang="en-US" altLang="ja-JP" sz="1300">
            <a:latin typeface="ＭＳ Ｐゴシック"/>
          </a:endParaRPr>
        </a:p>
        <a:p>
          <a:r>
            <a:rPr kumimoji="1" lang="ja-JP" altLang="en-US" sz="1300">
              <a:latin typeface="ＭＳ Ｐゴシック"/>
            </a:rPr>
            <a:t>　一方、分母となる歳入経常一般財源は、普通交付税における基準財政需要額の道路橋りょう費、地域経済雇用対策費、包括的算定経費（人口分）の単位費用の引き下げによる減などにより前年度に比べ</a:t>
          </a:r>
          <a:r>
            <a:rPr kumimoji="1" lang="en-US" altLang="ja-JP" sz="1300">
              <a:latin typeface="ＭＳ Ｐゴシック"/>
            </a:rPr>
            <a:t>0.89%</a:t>
          </a:r>
          <a:r>
            <a:rPr kumimoji="1" lang="ja-JP" altLang="en-US" sz="1300">
              <a:latin typeface="ＭＳ Ｐゴシック"/>
            </a:rPr>
            <a:t>の減となり結果として対前年度</a:t>
          </a:r>
          <a:r>
            <a:rPr kumimoji="1" lang="en-US" altLang="ja-JP" sz="1300">
              <a:latin typeface="ＭＳ Ｐゴシック"/>
            </a:rPr>
            <a:t>3.3</a:t>
          </a:r>
          <a:r>
            <a:rPr kumimoji="1" lang="ja-JP" altLang="en-US" sz="1300">
              <a:latin typeface="ＭＳ Ｐゴシック"/>
            </a:rPr>
            <a:t>ポイント悪化した。</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58928</xdr:rowOff>
    </xdr:from>
    <xdr:to>
      <xdr:col>7</xdr:col>
      <xdr:colOff>152400</xdr:colOff>
      <xdr:row>63</xdr:row>
      <xdr:rowOff>46736</xdr:rowOff>
    </xdr:to>
    <xdr:cxnSp macro="">
      <xdr:nvCxnSpPr>
        <xdr:cNvPr id="128" name="直線コネクタ 127"/>
        <xdr:cNvCxnSpPr/>
      </xdr:nvCxnSpPr>
      <xdr:spPr>
        <a:xfrm>
          <a:off x="4114800" y="10688828"/>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158767</xdr:rowOff>
    </xdr:from>
    <xdr:ext cx="762000" cy="259045"/>
    <xdr:sp macro="" textlink="">
      <xdr:nvSpPr>
        <xdr:cNvPr id="129" name="財政構造の弾力性平均値テキスト"/>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58928</xdr:rowOff>
    </xdr:from>
    <xdr:to>
      <xdr:col>6</xdr:col>
      <xdr:colOff>0</xdr:colOff>
      <xdr:row>62</xdr:row>
      <xdr:rowOff>68580</xdr:rowOff>
    </xdr:to>
    <xdr:cxnSp macro="">
      <xdr:nvCxnSpPr>
        <xdr:cNvPr id="131" name="直線コネクタ 130"/>
        <xdr:cNvCxnSpPr/>
      </xdr:nvCxnSpPr>
      <xdr:spPr>
        <a:xfrm flipV="1">
          <a:off x="3225800" y="106888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3" name="テキスト ボックス 132"/>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62</xdr:row>
      <xdr:rowOff>131318</xdr:rowOff>
    </xdr:to>
    <xdr:cxnSp macro="">
      <xdr:nvCxnSpPr>
        <xdr:cNvPr id="134" name="直線コネクタ 133"/>
        <xdr:cNvCxnSpPr/>
      </xdr:nvCxnSpPr>
      <xdr:spPr>
        <a:xfrm flipV="1">
          <a:off x="2336800" y="1069848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6" name="テキスト ボックス 13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157988</xdr:rowOff>
    </xdr:from>
    <xdr:to>
      <xdr:col>3</xdr:col>
      <xdr:colOff>279400</xdr:colOff>
      <xdr:row>62</xdr:row>
      <xdr:rowOff>131318</xdr:rowOff>
    </xdr:to>
    <xdr:cxnSp macro="">
      <xdr:nvCxnSpPr>
        <xdr:cNvPr id="137" name="直線コネクタ 136"/>
        <xdr:cNvCxnSpPr/>
      </xdr:nvCxnSpPr>
      <xdr:spPr>
        <a:xfrm>
          <a:off x="1447800" y="1061643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48531</xdr:rowOff>
    </xdr:from>
    <xdr:ext cx="762000" cy="259045"/>
    <xdr:sp macro="" textlink="">
      <xdr:nvSpPr>
        <xdr:cNvPr id="139" name="テキスト ボックス 138"/>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0" name="フローチャート : 判断 139"/>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1" name="テキスト ボックス 140"/>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47" name="円/楕円 146"/>
        <xdr:cNvSpPr/>
      </xdr:nvSpPr>
      <xdr:spPr>
        <a:xfrm>
          <a:off x="4902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12463</xdr:rowOff>
    </xdr:from>
    <xdr:ext cx="762000" cy="259045"/>
    <xdr:sp macro="" textlink="">
      <xdr:nvSpPr>
        <xdr:cNvPr id="148" name="財政構造の弾力性該当値テキスト"/>
        <xdr:cNvSpPr txBox="1"/>
      </xdr:nvSpPr>
      <xdr:spPr>
        <a:xfrm>
          <a:off x="50419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8128</xdr:rowOff>
    </xdr:from>
    <xdr:to>
      <xdr:col>6</xdr:col>
      <xdr:colOff>50800</xdr:colOff>
      <xdr:row>62</xdr:row>
      <xdr:rowOff>109728</xdr:rowOff>
    </xdr:to>
    <xdr:sp macro="" textlink="">
      <xdr:nvSpPr>
        <xdr:cNvPr id="149" name="円/楕円 148"/>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119905</xdr:rowOff>
    </xdr:from>
    <xdr:ext cx="736600" cy="259045"/>
    <xdr:sp macro="" textlink="">
      <xdr:nvSpPr>
        <xdr:cNvPr id="150" name="テキスト ボックス 149"/>
        <xdr:cNvSpPr txBox="1"/>
      </xdr:nvSpPr>
      <xdr:spPr>
        <a:xfrm>
          <a:off x="3733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51" name="円/楕円 150"/>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129557</xdr:rowOff>
    </xdr:from>
    <xdr:ext cx="762000" cy="259045"/>
    <xdr:sp macro="" textlink="">
      <xdr:nvSpPr>
        <xdr:cNvPr id="152" name="テキスト ボックス 151"/>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80518</xdr:rowOff>
    </xdr:from>
    <xdr:to>
      <xdr:col>3</xdr:col>
      <xdr:colOff>330200</xdr:colOff>
      <xdr:row>63</xdr:row>
      <xdr:rowOff>10668</xdr:rowOff>
    </xdr:to>
    <xdr:sp macro="" textlink="">
      <xdr:nvSpPr>
        <xdr:cNvPr id="153" name="円/楕円 152"/>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20845</xdr:rowOff>
    </xdr:from>
    <xdr:ext cx="762000" cy="259045"/>
    <xdr:sp macro="" textlink="">
      <xdr:nvSpPr>
        <xdr:cNvPr id="154" name="テキスト ボックス 153"/>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107188</xdr:rowOff>
    </xdr:from>
    <xdr:to>
      <xdr:col>2</xdr:col>
      <xdr:colOff>127000</xdr:colOff>
      <xdr:row>62</xdr:row>
      <xdr:rowOff>37338</xdr:rowOff>
    </xdr:to>
    <xdr:sp macro="" textlink="">
      <xdr:nvSpPr>
        <xdr:cNvPr id="155" name="円/楕円 154"/>
        <xdr:cNvSpPr/>
      </xdr:nvSpPr>
      <xdr:spPr>
        <a:xfrm>
          <a:off x="1397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47515</xdr:rowOff>
    </xdr:from>
    <xdr:ext cx="762000" cy="259045"/>
    <xdr:sp macro="" textlink="">
      <xdr:nvSpPr>
        <xdr:cNvPr id="156" name="テキスト ボックス 155"/>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[194,439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155,564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人件費が低い中で類似団体平均とほぼ同額となっているのは、物件費が類似団体よりも多額となっているためと考えられる。</a:t>
          </a:r>
          <a:endParaRPr kumimoji="1" lang="en-US" altLang="ja-JP" sz="1300">
            <a:latin typeface="ＭＳ Ｐゴシック"/>
          </a:endParaRPr>
        </a:p>
        <a:p>
          <a:r>
            <a:rPr kumimoji="1" lang="ja-JP" altLang="en-US" sz="1300">
              <a:latin typeface="ＭＳ Ｐゴシック"/>
            </a:rPr>
            <a:t>　原因としては、過疎債による過疎対策関連ソフト事業の実施、町有</a:t>
          </a:r>
          <a:r>
            <a:rPr kumimoji="1" lang="en-US" altLang="ja-JP" sz="1300">
              <a:latin typeface="ＭＳ Ｐゴシック"/>
            </a:rPr>
            <a:t>CATV</a:t>
          </a:r>
          <a:r>
            <a:rPr kumimoji="1" lang="ja-JP" altLang="en-US" sz="1300">
              <a:latin typeface="ＭＳ Ｐゴシック"/>
            </a:rPr>
            <a:t>機器保守業務、地籍調査業務、スクールバス運行業務の委託料が多額であること等が考えられる。</a:t>
          </a:r>
          <a:endParaRPr kumimoji="1" lang="en-US" altLang="ja-JP" sz="1300">
            <a:latin typeface="ＭＳ Ｐゴシック"/>
          </a:endParaRPr>
        </a:p>
        <a:p>
          <a:r>
            <a:rPr kumimoji="1" lang="ja-JP" altLang="en-US" sz="1300">
              <a:latin typeface="ＭＳ Ｐゴシック"/>
            </a:rPr>
            <a:t>　限られた職員数のなかでｻｰﾋﾞｽの質を維持するためには、業務委託を活用する必要があるが、事業の見直しを行いながら、コストパフォーマンスの向上に努めたい。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72495</xdr:rowOff>
    </xdr:from>
    <xdr:to>
      <xdr:col>7</xdr:col>
      <xdr:colOff>152400</xdr:colOff>
      <xdr:row>83</xdr:row>
      <xdr:rowOff>163954</xdr:rowOff>
    </xdr:to>
    <xdr:cxnSp macro="">
      <xdr:nvCxnSpPr>
        <xdr:cNvPr id="193" name="直線コネクタ 192"/>
        <xdr:cNvCxnSpPr/>
      </xdr:nvCxnSpPr>
      <xdr:spPr>
        <a:xfrm>
          <a:off x="4114800" y="14302845"/>
          <a:ext cx="838200" cy="9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122787</xdr:rowOff>
    </xdr:from>
    <xdr:ext cx="762000" cy="259045"/>
    <xdr:sp macro="" textlink="">
      <xdr:nvSpPr>
        <xdr:cNvPr id="194" name="人件費・物件費等の状況平均値テキスト"/>
        <xdr:cNvSpPr txBox="1"/>
      </xdr:nvSpPr>
      <xdr:spPr>
        <a:xfrm>
          <a:off x="5041900" y="14181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72495</xdr:rowOff>
    </xdr:from>
    <xdr:to>
      <xdr:col>6</xdr:col>
      <xdr:colOff>0</xdr:colOff>
      <xdr:row>83</xdr:row>
      <xdr:rowOff>131750</xdr:rowOff>
    </xdr:to>
    <xdr:cxnSp macro="">
      <xdr:nvCxnSpPr>
        <xdr:cNvPr id="196" name="直線コネクタ 195"/>
        <xdr:cNvCxnSpPr/>
      </xdr:nvCxnSpPr>
      <xdr:spPr>
        <a:xfrm flipV="1">
          <a:off x="3225800" y="14302845"/>
          <a:ext cx="889000" cy="5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139964</xdr:rowOff>
    </xdr:from>
    <xdr:ext cx="736600" cy="259045"/>
    <xdr:sp macro="" textlink="">
      <xdr:nvSpPr>
        <xdr:cNvPr id="198" name="テキスト ボックス 197"/>
        <xdr:cNvSpPr txBox="1"/>
      </xdr:nvSpPr>
      <xdr:spPr>
        <a:xfrm>
          <a:off x="3733800" y="1437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131750</xdr:rowOff>
    </xdr:from>
    <xdr:to>
      <xdr:col>4</xdr:col>
      <xdr:colOff>482600</xdr:colOff>
      <xdr:row>83</xdr:row>
      <xdr:rowOff>151468</xdr:rowOff>
    </xdr:to>
    <xdr:cxnSp macro="">
      <xdr:nvCxnSpPr>
        <xdr:cNvPr id="199" name="直線コネクタ 198"/>
        <xdr:cNvCxnSpPr/>
      </xdr:nvCxnSpPr>
      <xdr:spPr>
        <a:xfrm flipV="1">
          <a:off x="2336800" y="14362100"/>
          <a:ext cx="889000" cy="1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147770</xdr:rowOff>
    </xdr:from>
    <xdr:ext cx="762000" cy="259045"/>
    <xdr:sp macro="" textlink="">
      <xdr:nvSpPr>
        <xdr:cNvPr id="201" name="テキスト ボックス 200"/>
        <xdr:cNvSpPr txBox="1"/>
      </xdr:nvSpPr>
      <xdr:spPr>
        <a:xfrm>
          <a:off x="2844800" y="1403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33266</xdr:rowOff>
    </xdr:from>
    <xdr:to>
      <xdr:col>3</xdr:col>
      <xdr:colOff>279400</xdr:colOff>
      <xdr:row>83</xdr:row>
      <xdr:rowOff>151468</xdr:rowOff>
    </xdr:to>
    <xdr:cxnSp macro="">
      <xdr:nvCxnSpPr>
        <xdr:cNvPr id="202" name="直線コネクタ 201"/>
        <xdr:cNvCxnSpPr/>
      </xdr:nvCxnSpPr>
      <xdr:spPr>
        <a:xfrm>
          <a:off x="1447800" y="14263616"/>
          <a:ext cx="889000" cy="11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144632</xdr:rowOff>
    </xdr:from>
    <xdr:ext cx="762000" cy="259045"/>
    <xdr:sp macro="" textlink="">
      <xdr:nvSpPr>
        <xdr:cNvPr id="204" name="テキスト ボックス 203"/>
        <xdr:cNvSpPr txBox="1"/>
      </xdr:nvSpPr>
      <xdr:spPr>
        <a:xfrm>
          <a:off x="1955800" y="1403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43593</xdr:rowOff>
    </xdr:from>
    <xdr:to>
      <xdr:col>2</xdr:col>
      <xdr:colOff>127000</xdr:colOff>
      <xdr:row>82</xdr:row>
      <xdr:rowOff>145193</xdr:rowOff>
    </xdr:to>
    <xdr:sp macro="" textlink="">
      <xdr:nvSpPr>
        <xdr:cNvPr id="205" name="フローチャート : 判断 204"/>
        <xdr:cNvSpPr/>
      </xdr:nvSpPr>
      <xdr:spPr>
        <a:xfrm>
          <a:off x="1397000" y="141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155370</xdr:rowOff>
    </xdr:from>
    <xdr:ext cx="762000" cy="259045"/>
    <xdr:sp macro="" textlink="">
      <xdr:nvSpPr>
        <xdr:cNvPr id="206" name="テキスト ボックス 205"/>
        <xdr:cNvSpPr txBox="1"/>
      </xdr:nvSpPr>
      <xdr:spPr>
        <a:xfrm>
          <a:off x="1066800" y="138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113154</xdr:rowOff>
    </xdr:from>
    <xdr:to>
      <xdr:col>7</xdr:col>
      <xdr:colOff>203200</xdr:colOff>
      <xdr:row>84</xdr:row>
      <xdr:rowOff>43304</xdr:rowOff>
    </xdr:to>
    <xdr:sp macro="" textlink="">
      <xdr:nvSpPr>
        <xdr:cNvPr id="212" name="円/楕円 211"/>
        <xdr:cNvSpPr/>
      </xdr:nvSpPr>
      <xdr:spPr>
        <a:xfrm>
          <a:off x="4902200" y="143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85231</xdr:rowOff>
    </xdr:from>
    <xdr:ext cx="762000" cy="259045"/>
    <xdr:sp macro="" textlink="">
      <xdr:nvSpPr>
        <xdr:cNvPr id="213" name="人件費・物件費等の状況該当値テキスト"/>
        <xdr:cNvSpPr txBox="1"/>
      </xdr:nvSpPr>
      <xdr:spPr>
        <a:xfrm>
          <a:off x="5041900" y="1431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194,439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21695</xdr:rowOff>
    </xdr:from>
    <xdr:to>
      <xdr:col>6</xdr:col>
      <xdr:colOff>50800</xdr:colOff>
      <xdr:row>83</xdr:row>
      <xdr:rowOff>123295</xdr:rowOff>
    </xdr:to>
    <xdr:sp macro="" textlink="">
      <xdr:nvSpPr>
        <xdr:cNvPr id="214" name="円/楕円 213"/>
        <xdr:cNvSpPr/>
      </xdr:nvSpPr>
      <xdr:spPr>
        <a:xfrm>
          <a:off x="4064000" y="142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133472</xdr:rowOff>
    </xdr:from>
    <xdr:ext cx="736600" cy="259045"/>
    <xdr:sp macro="" textlink="">
      <xdr:nvSpPr>
        <xdr:cNvPr id="215" name="テキスト ボックス 214"/>
        <xdr:cNvSpPr txBox="1"/>
      </xdr:nvSpPr>
      <xdr:spPr>
        <a:xfrm>
          <a:off x="3733800" y="14020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181,173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80950</xdr:rowOff>
    </xdr:from>
    <xdr:to>
      <xdr:col>4</xdr:col>
      <xdr:colOff>533400</xdr:colOff>
      <xdr:row>84</xdr:row>
      <xdr:rowOff>11100</xdr:rowOff>
    </xdr:to>
    <xdr:sp macro="" textlink="">
      <xdr:nvSpPr>
        <xdr:cNvPr id="216" name="円/楕円 215"/>
        <xdr:cNvSpPr/>
      </xdr:nvSpPr>
      <xdr:spPr>
        <a:xfrm>
          <a:off x="3175000" y="143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167327</xdr:rowOff>
    </xdr:from>
    <xdr:ext cx="762000" cy="259045"/>
    <xdr:sp macro="" textlink="">
      <xdr:nvSpPr>
        <xdr:cNvPr id="217" name="テキスト ボックス 216"/>
        <xdr:cNvSpPr txBox="1"/>
      </xdr:nvSpPr>
      <xdr:spPr>
        <a:xfrm>
          <a:off x="2844800" y="1439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189,768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100668</xdr:rowOff>
    </xdr:from>
    <xdr:to>
      <xdr:col>3</xdr:col>
      <xdr:colOff>330200</xdr:colOff>
      <xdr:row>84</xdr:row>
      <xdr:rowOff>30818</xdr:rowOff>
    </xdr:to>
    <xdr:sp macro="" textlink="">
      <xdr:nvSpPr>
        <xdr:cNvPr id="218" name="円/楕円 217"/>
        <xdr:cNvSpPr/>
      </xdr:nvSpPr>
      <xdr:spPr>
        <a:xfrm>
          <a:off x="2286000" y="1433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15595</xdr:rowOff>
    </xdr:from>
    <xdr:ext cx="762000" cy="259045"/>
    <xdr:sp macro="" textlink="">
      <xdr:nvSpPr>
        <xdr:cNvPr id="219" name="テキスト ボックス 218"/>
        <xdr:cNvSpPr txBox="1"/>
      </xdr:nvSpPr>
      <xdr:spPr>
        <a:xfrm>
          <a:off x="1955800" y="1441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192,628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153916</xdr:rowOff>
    </xdr:from>
    <xdr:to>
      <xdr:col>2</xdr:col>
      <xdr:colOff>127000</xdr:colOff>
      <xdr:row>83</xdr:row>
      <xdr:rowOff>84066</xdr:rowOff>
    </xdr:to>
    <xdr:sp macro="" textlink="">
      <xdr:nvSpPr>
        <xdr:cNvPr id="220" name="円/楕円 219"/>
        <xdr:cNvSpPr/>
      </xdr:nvSpPr>
      <xdr:spPr>
        <a:xfrm>
          <a:off x="1397000" y="1421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68843</xdr:rowOff>
    </xdr:from>
    <xdr:ext cx="762000" cy="259045"/>
    <xdr:sp macro="" textlink="">
      <xdr:nvSpPr>
        <xdr:cNvPr id="221" name="テキスト ボックス 220"/>
        <xdr:cNvSpPr txBox="1"/>
      </xdr:nvSpPr>
      <xdr:spPr>
        <a:xfrm>
          <a:off x="1066800" y="142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175,483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ラスパイレス指数は経験年数階層の変動等により、対前年比で</a:t>
          </a:r>
          <a:r>
            <a:rPr kumimoji="1" lang="en-US" altLang="ja-JP" sz="1300">
              <a:latin typeface="ＭＳ Ｐゴシック"/>
            </a:rPr>
            <a:t>0.2</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本町は合併時にワタリ制度を廃止し、独自の給与カットを平成</a:t>
          </a:r>
          <a:r>
            <a:rPr kumimoji="1" lang="en-US" altLang="ja-JP" sz="1300">
              <a:latin typeface="ＭＳ Ｐゴシック"/>
            </a:rPr>
            <a:t>23</a:t>
          </a:r>
          <a:r>
            <a:rPr kumimoji="1" lang="ja-JP" altLang="en-US" sz="1300">
              <a:latin typeface="ＭＳ Ｐゴシック"/>
            </a:rPr>
            <a:t>年度まで実施、平成</a:t>
          </a:r>
          <a:r>
            <a:rPr kumimoji="1" lang="en-US" altLang="ja-JP" sz="1300">
              <a:latin typeface="ＭＳ Ｐゴシック"/>
            </a:rPr>
            <a:t>25</a:t>
          </a:r>
          <a:r>
            <a:rPr kumimoji="1" lang="ja-JP" altLang="en-US" sz="1300">
              <a:latin typeface="ＭＳ Ｐゴシック"/>
            </a:rPr>
            <a:t>年度は給与削減措置を実施した。</a:t>
          </a:r>
          <a:endParaRPr kumimoji="1" lang="en-US" altLang="ja-JP" sz="1300">
            <a:latin typeface="ＭＳ Ｐゴシック"/>
          </a:endParaRPr>
        </a:p>
        <a:p>
          <a:r>
            <a:rPr kumimoji="1" lang="ja-JP" altLang="en-US" sz="1300">
              <a:latin typeface="ＭＳ Ｐゴシック"/>
            </a:rPr>
            <a:t>　また、平成</a:t>
          </a:r>
          <a:r>
            <a:rPr kumimoji="1" lang="en-US" altLang="ja-JP" sz="1300">
              <a:latin typeface="ＭＳ Ｐゴシック"/>
            </a:rPr>
            <a:t>24</a:t>
          </a:r>
          <a:r>
            <a:rPr kumimoji="1" lang="ja-JP" altLang="en-US" sz="1300">
              <a:latin typeface="ＭＳ Ｐゴシック"/>
            </a:rPr>
            <a:t>年度から県内の民間給与水準と均衡するよう、県と同様に地域給を導入している。</a:t>
          </a:r>
          <a:endParaRPr kumimoji="1" lang="en-US" altLang="ja-JP" sz="1300">
            <a:latin typeface="ＭＳ Ｐゴシック"/>
          </a:endParaRPr>
        </a:p>
        <a:p>
          <a:r>
            <a:rPr kumimoji="1" lang="ja-JP" altLang="en-US" sz="1300">
              <a:latin typeface="ＭＳ Ｐゴシック"/>
            </a:rPr>
            <a:t>　今後も、適正な給与水準を維持していきたい。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48805</xdr:rowOff>
    </xdr:from>
    <xdr:to>
      <xdr:col>24</xdr:col>
      <xdr:colOff>558800</xdr:colOff>
      <xdr:row>88</xdr:row>
      <xdr:rowOff>20682</xdr:rowOff>
    </xdr:to>
    <xdr:cxnSp macro="">
      <xdr:nvCxnSpPr>
        <xdr:cNvPr id="252" name="直線コネクタ 251"/>
        <xdr:cNvCxnSpPr/>
      </xdr:nvCxnSpPr>
      <xdr:spPr>
        <a:xfrm flipV="1">
          <a:off x="17018000" y="13936255"/>
          <a:ext cx="0" cy="1172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164209</xdr:rowOff>
    </xdr:from>
    <xdr:ext cx="762000" cy="259045"/>
    <xdr:sp macro="" textlink="">
      <xdr:nvSpPr>
        <xdr:cNvPr id="253" name="給与水準   （国との比較）最小値テキスト"/>
        <xdr:cNvSpPr txBox="1"/>
      </xdr:nvSpPr>
      <xdr:spPr>
        <a:xfrm>
          <a:off x="17106900" y="1508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20682</xdr:rowOff>
    </xdr:from>
    <xdr:to>
      <xdr:col>24</xdr:col>
      <xdr:colOff>647700</xdr:colOff>
      <xdr:row>88</xdr:row>
      <xdr:rowOff>20682</xdr:rowOff>
    </xdr:to>
    <xdr:cxnSp macro="">
      <xdr:nvCxnSpPr>
        <xdr:cNvPr id="254" name="直線コネクタ 253"/>
        <xdr:cNvCxnSpPr/>
      </xdr:nvCxnSpPr>
      <xdr:spPr>
        <a:xfrm>
          <a:off x="16929100" y="1510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135182</xdr:rowOff>
    </xdr:from>
    <xdr:ext cx="762000" cy="259045"/>
    <xdr:sp macro="" textlink="">
      <xdr:nvSpPr>
        <xdr:cNvPr id="255" name="給与水準   （国との比較）最大値テキスト"/>
        <xdr:cNvSpPr txBox="1"/>
      </xdr:nvSpPr>
      <xdr:spPr>
        <a:xfrm>
          <a:off x="17106900" y="1367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48805</xdr:rowOff>
    </xdr:from>
    <xdr:to>
      <xdr:col>24</xdr:col>
      <xdr:colOff>647700</xdr:colOff>
      <xdr:row>81</xdr:row>
      <xdr:rowOff>48805</xdr:rowOff>
    </xdr:to>
    <xdr:cxnSp macro="">
      <xdr:nvCxnSpPr>
        <xdr:cNvPr id="256" name="直線コネクタ 255"/>
        <xdr:cNvCxnSpPr/>
      </xdr:nvCxnSpPr>
      <xdr:spPr>
        <a:xfrm>
          <a:off x="16929100" y="13936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11068</xdr:rowOff>
    </xdr:from>
    <xdr:to>
      <xdr:col>24</xdr:col>
      <xdr:colOff>558800</xdr:colOff>
      <xdr:row>85</xdr:row>
      <xdr:rowOff>24856</xdr:rowOff>
    </xdr:to>
    <xdr:cxnSp macro="">
      <xdr:nvCxnSpPr>
        <xdr:cNvPr id="257" name="直線コネクタ 256"/>
        <xdr:cNvCxnSpPr/>
      </xdr:nvCxnSpPr>
      <xdr:spPr>
        <a:xfrm>
          <a:off x="16179800" y="14584318"/>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118490</xdr:rowOff>
    </xdr:from>
    <xdr:ext cx="762000" cy="259045"/>
    <xdr:sp macro="" textlink="">
      <xdr:nvSpPr>
        <xdr:cNvPr id="258" name="給与水準   （国との比較）平均値テキスト"/>
        <xdr:cNvSpPr txBox="1"/>
      </xdr:nvSpPr>
      <xdr:spPr>
        <a:xfrm>
          <a:off x="17106900" y="14691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146413</xdr:rowOff>
    </xdr:from>
    <xdr:to>
      <xdr:col>24</xdr:col>
      <xdr:colOff>609600</xdr:colOff>
      <xdr:row>86</xdr:row>
      <xdr:rowOff>76563</xdr:rowOff>
    </xdr:to>
    <xdr:sp macro="" textlink="">
      <xdr:nvSpPr>
        <xdr:cNvPr id="259" name="フローチャート : 判断 258"/>
        <xdr:cNvSpPr/>
      </xdr:nvSpPr>
      <xdr:spPr>
        <a:xfrm>
          <a:off x="16967200" y="147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11068</xdr:rowOff>
    </xdr:from>
    <xdr:to>
      <xdr:col>23</xdr:col>
      <xdr:colOff>406400</xdr:colOff>
      <xdr:row>87</xdr:row>
      <xdr:rowOff>164556</xdr:rowOff>
    </xdr:to>
    <xdr:cxnSp macro="">
      <xdr:nvCxnSpPr>
        <xdr:cNvPr id="260" name="直線コネクタ 259"/>
        <xdr:cNvCxnSpPr/>
      </xdr:nvCxnSpPr>
      <xdr:spPr>
        <a:xfrm flipV="1">
          <a:off x="15290800" y="14584318"/>
          <a:ext cx="889000" cy="49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139519</xdr:rowOff>
    </xdr:from>
    <xdr:to>
      <xdr:col>23</xdr:col>
      <xdr:colOff>457200</xdr:colOff>
      <xdr:row>86</xdr:row>
      <xdr:rowOff>69669</xdr:rowOff>
    </xdr:to>
    <xdr:sp macro="" textlink="">
      <xdr:nvSpPr>
        <xdr:cNvPr id="261" name="フローチャート : 判断 260"/>
        <xdr:cNvSpPr/>
      </xdr:nvSpPr>
      <xdr:spPr>
        <a:xfrm>
          <a:off x="161290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54446</xdr:rowOff>
    </xdr:from>
    <xdr:ext cx="736600" cy="259045"/>
    <xdr:sp macro="" textlink="">
      <xdr:nvSpPr>
        <xdr:cNvPr id="262" name="テキスト ボックス 261"/>
        <xdr:cNvSpPr txBox="1"/>
      </xdr:nvSpPr>
      <xdr:spPr>
        <a:xfrm>
          <a:off x="15798800" y="1479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40458</xdr:rowOff>
    </xdr:from>
    <xdr:to>
      <xdr:col>22</xdr:col>
      <xdr:colOff>203200</xdr:colOff>
      <xdr:row>87</xdr:row>
      <xdr:rowOff>164556</xdr:rowOff>
    </xdr:to>
    <xdr:cxnSp macro="">
      <xdr:nvCxnSpPr>
        <xdr:cNvPr id="263" name="直線コネクタ 262"/>
        <xdr:cNvCxnSpPr/>
      </xdr:nvCxnSpPr>
      <xdr:spPr>
        <a:xfrm>
          <a:off x="14401800" y="14956608"/>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64" name="フローチャート : 判断 263"/>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57166</xdr:rowOff>
    </xdr:from>
    <xdr:ext cx="762000" cy="259045"/>
    <xdr:sp macro="" textlink="">
      <xdr:nvSpPr>
        <xdr:cNvPr id="265" name="テキスト ボックス 264"/>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160927</xdr:rowOff>
    </xdr:from>
    <xdr:to>
      <xdr:col>21</xdr:col>
      <xdr:colOff>0</xdr:colOff>
      <xdr:row>87</xdr:row>
      <xdr:rowOff>40458</xdr:rowOff>
    </xdr:to>
    <xdr:cxnSp macro="">
      <xdr:nvCxnSpPr>
        <xdr:cNvPr id="266" name="直線コネクタ 265"/>
        <xdr:cNvCxnSpPr/>
      </xdr:nvCxnSpPr>
      <xdr:spPr>
        <a:xfrm>
          <a:off x="13512800" y="14391277"/>
          <a:ext cx="889000" cy="56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128451</xdr:rowOff>
    </xdr:from>
    <xdr:to>
      <xdr:col>21</xdr:col>
      <xdr:colOff>50800</xdr:colOff>
      <xdr:row>89</xdr:row>
      <xdr:rowOff>58601</xdr:rowOff>
    </xdr:to>
    <xdr:sp macro="" textlink="">
      <xdr:nvSpPr>
        <xdr:cNvPr id="267" name="フローチャート : 判断 266"/>
        <xdr:cNvSpPr/>
      </xdr:nvSpPr>
      <xdr:spPr>
        <a:xfrm>
          <a:off x="14351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43378</xdr:rowOff>
    </xdr:from>
    <xdr:ext cx="762000" cy="259045"/>
    <xdr:sp macro="" textlink="">
      <xdr:nvSpPr>
        <xdr:cNvPr id="268" name="テキスト ボックス 267"/>
        <xdr:cNvSpPr txBox="1"/>
      </xdr:nvSpPr>
      <xdr:spPr>
        <a:xfrm>
          <a:off x="14020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146413</xdr:rowOff>
    </xdr:from>
    <xdr:to>
      <xdr:col>19</xdr:col>
      <xdr:colOff>533400</xdr:colOff>
      <xdr:row>86</xdr:row>
      <xdr:rowOff>76563</xdr:rowOff>
    </xdr:to>
    <xdr:sp macro="" textlink="">
      <xdr:nvSpPr>
        <xdr:cNvPr id="269" name="フローチャート : 判断 268"/>
        <xdr:cNvSpPr/>
      </xdr:nvSpPr>
      <xdr:spPr>
        <a:xfrm>
          <a:off x="13462000" y="147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61340</xdr:rowOff>
    </xdr:from>
    <xdr:ext cx="762000" cy="259045"/>
    <xdr:sp macro="" textlink="">
      <xdr:nvSpPr>
        <xdr:cNvPr id="270" name="テキスト ボックス 269"/>
        <xdr:cNvSpPr txBox="1"/>
      </xdr:nvSpPr>
      <xdr:spPr>
        <a:xfrm>
          <a:off x="13131800" y="1480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145506</xdr:rowOff>
    </xdr:from>
    <xdr:to>
      <xdr:col>24</xdr:col>
      <xdr:colOff>609600</xdr:colOff>
      <xdr:row>85</xdr:row>
      <xdr:rowOff>75656</xdr:rowOff>
    </xdr:to>
    <xdr:sp macro="" textlink="">
      <xdr:nvSpPr>
        <xdr:cNvPr id="276" name="円/楕円 275"/>
        <xdr:cNvSpPr/>
      </xdr:nvSpPr>
      <xdr:spPr>
        <a:xfrm>
          <a:off x="16967200" y="145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162033</xdr:rowOff>
    </xdr:from>
    <xdr:ext cx="762000" cy="259045"/>
    <xdr:sp macro="" textlink="">
      <xdr:nvSpPr>
        <xdr:cNvPr id="277" name="給与水準   （国との比較）該当値テキスト"/>
        <xdr:cNvSpPr txBox="1"/>
      </xdr:nvSpPr>
      <xdr:spPr>
        <a:xfrm>
          <a:off x="17106900" y="1439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131718</xdr:rowOff>
    </xdr:from>
    <xdr:to>
      <xdr:col>23</xdr:col>
      <xdr:colOff>457200</xdr:colOff>
      <xdr:row>85</xdr:row>
      <xdr:rowOff>61868</xdr:rowOff>
    </xdr:to>
    <xdr:sp macro="" textlink="">
      <xdr:nvSpPr>
        <xdr:cNvPr id="278" name="円/楕円 277"/>
        <xdr:cNvSpPr/>
      </xdr:nvSpPr>
      <xdr:spPr>
        <a:xfrm>
          <a:off x="16129000" y="145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72045</xdr:rowOff>
    </xdr:from>
    <xdr:ext cx="736600" cy="259045"/>
    <xdr:sp macro="" textlink="">
      <xdr:nvSpPr>
        <xdr:cNvPr id="279" name="テキスト ボックス 278"/>
        <xdr:cNvSpPr txBox="1"/>
      </xdr:nvSpPr>
      <xdr:spPr>
        <a:xfrm>
          <a:off x="15798800" y="14302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113756</xdr:rowOff>
    </xdr:from>
    <xdr:to>
      <xdr:col>22</xdr:col>
      <xdr:colOff>254000</xdr:colOff>
      <xdr:row>88</xdr:row>
      <xdr:rowOff>43906</xdr:rowOff>
    </xdr:to>
    <xdr:sp macro="" textlink="">
      <xdr:nvSpPr>
        <xdr:cNvPr id="280" name="円/楕円 279"/>
        <xdr:cNvSpPr/>
      </xdr:nvSpPr>
      <xdr:spPr>
        <a:xfrm>
          <a:off x="15240000" y="1502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54083</xdr:rowOff>
    </xdr:from>
    <xdr:ext cx="762000" cy="259045"/>
    <xdr:sp macro="" textlink="">
      <xdr:nvSpPr>
        <xdr:cNvPr id="281" name="テキスト ボックス 280"/>
        <xdr:cNvSpPr txBox="1"/>
      </xdr:nvSpPr>
      <xdr:spPr>
        <a:xfrm>
          <a:off x="14909800" y="1479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161108</xdr:rowOff>
    </xdr:from>
    <xdr:to>
      <xdr:col>21</xdr:col>
      <xdr:colOff>50800</xdr:colOff>
      <xdr:row>87</xdr:row>
      <xdr:rowOff>91258</xdr:rowOff>
    </xdr:to>
    <xdr:sp macro="" textlink="">
      <xdr:nvSpPr>
        <xdr:cNvPr id="282" name="円/楕円 281"/>
        <xdr:cNvSpPr/>
      </xdr:nvSpPr>
      <xdr:spPr>
        <a:xfrm>
          <a:off x="14351000" y="1490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101435</xdr:rowOff>
    </xdr:from>
    <xdr:ext cx="762000" cy="259045"/>
    <xdr:sp macro="" textlink="">
      <xdr:nvSpPr>
        <xdr:cNvPr id="283" name="テキスト ボックス 282"/>
        <xdr:cNvSpPr txBox="1"/>
      </xdr:nvSpPr>
      <xdr:spPr>
        <a:xfrm>
          <a:off x="14020800" y="1467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110127</xdr:rowOff>
    </xdr:from>
    <xdr:to>
      <xdr:col>19</xdr:col>
      <xdr:colOff>533400</xdr:colOff>
      <xdr:row>84</xdr:row>
      <xdr:rowOff>40277</xdr:rowOff>
    </xdr:to>
    <xdr:sp macro="" textlink="">
      <xdr:nvSpPr>
        <xdr:cNvPr id="284" name="円/楕円 283"/>
        <xdr:cNvSpPr/>
      </xdr:nvSpPr>
      <xdr:spPr>
        <a:xfrm>
          <a:off x="13462000" y="1434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50454</xdr:rowOff>
    </xdr:from>
    <xdr:ext cx="762000" cy="259045"/>
    <xdr:sp macro="" textlink="">
      <xdr:nvSpPr>
        <xdr:cNvPr id="285" name="テキスト ボックス 284"/>
        <xdr:cNvSpPr txBox="1"/>
      </xdr:nvSpPr>
      <xdr:spPr>
        <a:xfrm>
          <a:off x="13131800" y="1410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職員数はほぼ同数だが、人口減少により千人当たり職員数は</a:t>
          </a:r>
          <a:r>
            <a:rPr kumimoji="1" lang="en-US" altLang="ja-JP" sz="1300">
              <a:latin typeface="ＭＳ Ｐゴシック"/>
            </a:rPr>
            <a:t>0.12</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本町は</a:t>
          </a:r>
          <a:r>
            <a:rPr kumimoji="1" lang="en-US" altLang="ja-JP" sz="1300">
              <a:latin typeface="ＭＳ Ｐゴシック"/>
            </a:rPr>
            <a:t>H17</a:t>
          </a:r>
          <a:r>
            <a:rPr kumimoji="1" lang="ja-JP" altLang="en-US" sz="1300">
              <a:latin typeface="ＭＳ Ｐゴシック"/>
            </a:rPr>
            <a:t>合併後、退職者の大半を不補充としてきたことから類似団体の中では職員数が少ない方の団体である。</a:t>
          </a:r>
          <a:endParaRPr kumimoji="1" lang="en-US" altLang="ja-JP" sz="1300">
            <a:latin typeface="ＭＳ Ｐゴシック"/>
          </a:endParaRPr>
        </a:p>
        <a:p>
          <a:r>
            <a:rPr kumimoji="1" lang="ja-JP" altLang="en-US" sz="1300">
              <a:latin typeface="ＭＳ Ｐゴシック"/>
            </a:rPr>
            <a:t>　急激な人員削減により生じた年齢構成のバラつきの是正と職員のメンタルヘルスへの配慮が課題となってきている。今後もバランスのとれた職員数維持を念頭にスリムで効率的な組織づくりに努めていきたい。</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7" name="直線コネクタ 316"/>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8"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9" name="直線コネクタ 318"/>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20"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1" name="直線コネクタ 320"/>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61020</xdr:rowOff>
    </xdr:from>
    <xdr:to>
      <xdr:col>24</xdr:col>
      <xdr:colOff>558800</xdr:colOff>
      <xdr:row>60</xdr:row>
      <xdr:rowOff>74809</xdr:rowOff>
    </xdr:to>
    <xdr:cxnSp macro="">
      <xdr:nvCxnSpPr>
        <xdr:cNvPr id="322" name="直線コネクタ 321"/>
        <xdr:cNvCxnSpPr/>
      </xdr:nvCxnSpPr>
      <xdr:spPr>
        <a:xfrm>
          <a:off x="16179800" y="10348020"/>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6186</xdr:rowOff>
    </xdr:from>
    <xdr:ext cx="762000" cy="259045"/>
    <xdr:sp macro="" textlink="">
      <xdr:nvSpPr>
        <xdr:cNvPr id="323"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4" name="フローチャート : 判断 323"/>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52977</xdr:rowOff>
    </xdr:from>
    <xdr:to>
      <xdr:col>23</xdr:col>
      <xdr:colOff>406400</xdr:colOff>
      <xdr:row>60</xdr:row>
      <xdr:rowOff>61020</xdr:rowOff>
    </xdr:to>
    <xdr:cxnSp macro="">
      <xdr:nvCxnSpPr>
        <xdr:cNvPr id="325" name="直線コネクタ 324"/>
        <xdr:cNvCxnSpPr/>
      </xdr:nvCxnSpPr>
      <xdr:spPr>
        <a:xfrm>
          <a:off x="15290800" y="103399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6" name="フローチャート : 判断 325"/>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115889</xdr:rowOff>
    </xdr:from>
    <xdr:ext cx="736600" cy="259045"/>
    <xdr:sp macro="" textlink="">
      <xdr:nvSpPr>
        <xdr:cNvPr id="327" name="テキスト ボックス 326"/>
        <xdr:cNvSpPr txBox="1"/>
      </xdr:nvSpPr>
      <xdr:spPr>
        <a:xfrm>
          <a:off x="15798800" y="1057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52977</xdr:rowOff>
    </xdr:from>
    <xdr:to>
      <xdr:col>22</xdr:col>
      <xdr:colOff>203200</xdr:colOff>
      <xdr:row>60</xdr:row>
      <xdr:rowOff>58722</xdr:rowOff>
    </xdr:to>
    <xdr:cxnSp macro="">
      <xdr:nvCxnSpPr>
        <xdr:cNvPr id="328" name="直線コネクタ 327"/>
        <xdr:cNvCxnSpPr/>
      </xdr:nvCxnSpPr>
      <xdr:spPr>
        <a:xfrm flipV="1">
          <a:off x="14401800" y="1033997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9" name="フローチャート : 判断 328"/>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107846</xdr:rowOff>
    </xdr:from>
    <xdr:ext cx="762000" cy="259045"/>
    <xdr:sp macro="" textlink="">
      <xdr:nvSpPr>
        <xdr:cNvPr id="330" name="テキスト ボックス 329"/>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146292</xdr:rowOff>
    </xdr:from>
    <xdr:to>
      <xdr:col>21</xdr:col>
      <xdr:colOff>0</xdr:colOff>
      <xdr:row>60</xdr:row>
      <xdr:rowOff>58722</xdr:rowOff>
    </xdr:to>
    <xdr:cxnSp macro="">
      <xdr:nvCxnSpPr>
        <xdr:cNvPr id="331" name="直線コネクタ 330"/>
        <xdr:cNvCxnSpPr/>
      </xdr:nvCxnSpPr>
      <xdr:spPr>
        <a:xfrm>
          <a:off x="13512800" y="10261842"/>
          <a:ext cx="889000" cy="8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32" name="フローチャート : 判断 331"/>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89461</xdr:rowOff>
    </xdr:from>
    <xdr:ext cx="762000" cy="259045"/>
    <xdr:sp macro="" textlink="">
      <xdr:nvSpPr>
        <xdr:cNvPr id="333" name="テキスト ボックス 332"/>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99846</xdr:rowOff>
    </xdr:from>
    <xdr:to>
      <xdr:col>19</xdr:col>
      <xdr:colOff>533400</xdr:colOff>
      <xdr:row>61</xdr:row>
      <xdr:rowOff>29996</xdr:rowOff>
    </xdr:to>
    <xdr:sp macro="" textlink="">
      <xdr:nvSpPr>
        <xdr:cNvPr id="334" name="フローチャート : 判断 333"/>
        <xdr:cNvSpPr/>
      </xdr:nvSpPr>
      <xdr:spPr>
        <a:xfrm>
          <a:off x="13462000" y="103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14773</xdr:rowOff>
    </xdr:from>
    <xdr:ext cx="762000" cy="259045"/>
    <xdr:sp macro="" textlink="">
      <xdr:nvSpPr>
        <xdr:cNvPr id="335" name="テキスト ボックス 334"/>
        <xdr:cNvSpPr txBox="1"/>
      </xdr:nvSpPr>
      <xdr:spPr>
        <a:xfrm>
          <a:off x="13131800" y="104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41" name="円/楕円 340"/>
        <xdr:cNvSpPr/>
      </xdr:nvSpPr>
      <xdr:spPr>
        <a:xfrm>
          <a:off x="16967200" y="103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40536</xdr:rowOff>
    </xdr:from>
    <xdr:ext cx="762000" cy="259045"/>
    <xdr:sp macro="" textlink="">
      <xdr:nvSpPr>
        <xdr:cNvPr id="342" name="定員管理の状況該当値テキスト"/>
        <xdr:cNvSpPr txBox="1"/>
      </xdr:nvSpPr>
      <xdr:spPr>
        <a:xfrm>
          <a:off x="17106900" y="101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10220</xdr:rowOff>
    </xdr:from>
    <xdr:to>
      <xdr:col>23</xdr:col>
      <xdr:colOff>457200</xdr:colOff>
      <xdr:row>60</xdr:row>
      <xdr:rowOff>111820</xdr:rowOff>
    </xdr:to>
    <xdr:sp macro="" textlink="">
      <xdr:nvSpPr>
        <xdr:cNvPr id="343" name="円/楕円 342"/>
        <xdr:cNvSpPr/>
      </xdr:nvSpPr>
      <xdr:spPr>
        <a:xfrm>
          <a:off x="16129000" y="102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121997</xdr:rowOff>
    </xdr:from>
    <xdr:ext cx="736600" cy="259045"/>
    <xdr:sp macro="" textlink="">
      <xdr:nvSpPr>
        <xdr:cNvPr id="344" name="テキスト ボックス 343"/>
        <xdr:cNvSpPr txBox="1"/>
      </xdr:nvSpPr>
      <xdr:spPr>
        <a:xfrm>
          <a:off x="15798800" y="1006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2177</xdr:rowOff>
    </xdr:from>
    <xdr:to>
      <xdr:col>22</xdr:col>
      <xdr:colOff>254000</xdr:colOff>
      <xdr:row>60</xdr:row>
      <xdr:rowOff>103777</xdr:rowOff>
    </xdr:to>
    <xdr:sp macro="" textlink="">
      <xdr:nvSpPr>
        <xdr:cNvPr id="345" name="円/楕円 344"/>
        <xdr:cNvSpPr/>
      </xdr:nvSpPr>
      <xdr:spPr>
        <a:xfrm>
          <a:off x="15240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113954</xdr:rowOff>
    </xdr:from>
    <xdr:ext cx="762000" cy="259045"/>
    <xdr:sp macro="" textlink="">
      <xdr:nvSpPr>
        <xdr:cNvPr id="346" name="テキスト ボックス 345"/>
        <xdr:cNvSpPr txBox="1"/>
      </xdr:nvSpPr>
      <xdr:spPr>
        <a:xfrm>
          <a:off x="14909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7922</xdr:rowOff>
    </xdr:from>
    <xdr:to>
      <xdr:col>21</xdr:col>
      <xdr:colOff>50800</xdr:colOff>
      <xdr:row>60</xdr:row>
      <xdr:rowOff>109522</xdr:rowOff>
    </xdr:to>
    <xdr:sp macro="" textlink="">
      <xdr:nvSpPr>
        <xdr:cNvPr id="347" name="円/楕円 346"/>
        <xdr:cNvSpPr/>
      </xdr:nvSpPr>
      <xdr:spPr>
        <a:xfrm>
          <a:off x="14351000" y="102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119699</xdr:rowOff>
    </xdr:from>
    <xdr:ext cx="762000" cy="259045"/>
    <xdr:sp macro="" textlink="">
      <xdr:nvSpPr>
        <xdr:cNvPr id="348" name="テキスト ボックス 347"/>
        <xdr:cNvSpPr txBox="1"/>
      </xdr:nvSpPr>
      <xdr:spPr>
        <a:xfrm>
          <a:off x="14020800" y="1006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95492</xdr:rowOff>
    </xdr:from>
    <xdr:to>
      <xdr:col>19</xdr:col>
      <xdr:colOff>533400</xdr:colOff>
      <xdr:row>60</xdr:row>
      <xdr:rowOff>25642</xdr:rowOff>
    </xdr:to>
    <xdr:sp macro="" textlink="">
      <xdr:nvSpPr>
        <xdr:cNvPr id="349" name="円/楕円 348"/>
        <xdr:cNvSpPr/>
      </xdr:nvSpPr>
      <xdr:spPr>
        <a:xfrm>
          <a:off x="13462000" y="102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35819</xdr:rowOff>
    </xdr:from>
    <xdr:ext cx="762000" cy="259045"/>
    <xdr:sp macro="" textlink="">
      <xdr:nvSpPr>
        <xdr:cNvPr id="350" name="テキスト ボックス 349"/>
        <xdr:cNvSpPr txBox="1"/>
      </xdr:nvSpPr>
      <xdr:spPr>
        <a:xfrm>
          <a:off x="13131800" y="997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1.6</a:t>
          </a:r>
          <a:r>
            <a:rPr kumimoji="1" lang="ja-JP" altLang="en-US" sz="1300">
              <a:latin typeface="ＭＳ Ｐゴシック"/>
            </a:rPr>
            <a:t>ポイント改善し、毎年着実に改善してきているが、類似団体と比較しても依然として高い水準にある。</a:t>
          </a:r>
          <a:endParaRPr kumimoji="1" lang="en-US" altLang="ja-JP" sz="1300">
            <a:latin typeface="ＭＳ Ｐゴシック"/>
          </a:endParaRPr>
        </a:p>
        <a:p>
          <a:r>
            <a:rPr kumimoji="1" lang="ja-JP" altLang="en-US" sz="1300">
              <a:latin typeface="ＭＳ Ｐゴシック"/>
            </a:rPr>
            <a:t>　一部事務組合負担金公債費分の若干の増加はあるものの、繰上償還の実施による償還額の減少や準公債費の減少はあるが、算出分母の基礎である交付税額、臨財債の減少が大きく、比率の大幅な改善には至っていない。</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H27</a:t>
          </a:r>
          <a:r>
            <a:rPr kumimoji="1" lang="ja-JP" altLang="en-US" sz="1300">
              <a:latin typeface="ＭＳ Ｐゴシック"/>
            </a:rPr>
            <a:t>年度以降は交付税合併算定替の縮減期間に入ることから、計画的な繰上償還と新規起債発行の抑制により公債費の適正化を図りたい。</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80" name="直線コネクタ 379"/>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3"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4" name="直線コネクタ 383"/>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11854</xdr:rowOff>
    </xdr:from>
    <xdr:to>
      <xdr:col>24</xdr:col>
      <xdr:colOff>558800</xdr:colOff>
      <xdr:row>41</xdr:row>
      <xdr:rowOff>140546</xdr:rowOff>
    </xdr:to>
    <xdr:cxnSp macro="">
      <xdr:nvCxnSpPr>
        <xdr:cNvPr id="385" name="直線コネクタ 384"/>
        <xdr:cNvCxnSpPr/>
      </xdr:nvCxnSpPr>
      <xdr:spPr>
        <a:xfrm flipV="1">
          <a:off x="16179800" y="7041304"/>
          <a:ext cx="8382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154110</xdr:rowOff>
    </xdr:from>
    <xdr:ext cx="762000" cy="259045"/>
    <xdr:sp macro="" textlink="">
      <xdr:nvSpPr>
        <xdr:cNvPr id="386"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7" name="フローチャート : 判断 386"/>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140546</xdr:rowOff>
    </xdr:from>
    <xdr:to>
      <xdr:col>23</xdr:col>
      <xdr:colOff>406400</xdr:colOff>
      <xdr:row>42</xdr:row>
      <xdr:rowOff>73660</xdr:rowOff>
    </xdr:to>
    <xdr:cxnSp macro="">
      <xdr:nvCxnSpPr>
        <xdr:cNvPr id="388" name="直線コネクタ 387"/>
        <xdr:cNvCxnSpPr/>
      </xdr:nvCxnSpPr>
      <xdr:spPr>
        <a:xfrm flipV="1">
          <a:off x="15290800" y="716999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9" name="フローチャート : 判断 388"/>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390" name="テキスト ボックス 389"/>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42</xdr:row>
      <xdr:rowOff>162137</xdr:rowOff>
    </xdr:to>
    <xdr:cxnSp macro="">
      <xdr:nvCxnSpPr>
        <xdr:cNvPr id="391" name="直線コネクタ 390"/>
        <xdr:cNvCxnSpPr/>
      </xdr:nvCxnSpPr>
      <xdr:spPr>
        <a:xfrm flipV="1">
          <a:off x="14401800" y="72745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92" name="フローチャート : 判断 391"/>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51240</xdr:rowOff>
    </xdr:from>
    <xdr:ext cx="762000" cy="259045"/>
    <xdr:sp macro="" textlink="">
      <xdr:nvSpPr>
        <xdr:cNvPr id="393" name="テキスト ボックス 392"/>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162137</xdr:rowOff>
    </xdr:from>
    <xdr:to>
      <xdr:col>21</xdr:col>
      <xdr:colOff>0</xdr:colOff>
      <xdr:row>43</xdr:row>
      <xdr:rowOff>71120</xdr:rowOff>
    </xdr:to>
    <xdr:cxnSp macro="">
      <xdr:nvCxnSpPr>
        <xdr:cNvPr id="394" name="直線コネクタ 393"/>
        <xdr:cNvCxnSpPr/>
      </xdr:nvCxnSpPr>
      <xdr:spPr>
        <a:xfrm flipV="1">
          <a:off x="13512800" y="73630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5" name="フローチャート :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68156</xdr:rowOff>
    </xdr:from>
    <xdr:to>
      <xdr:col>19</xdr:col>
      <xdr:colOff>533400</xdr:colOff>
      <xdr:row>40</xdr:row>
      <xdr:rowOff>169756</xdr:rowOff>
    </xdr:to>
    <xdr:sp macro="" textlink="">
      <xdr:nvSpPr>
        <xdr:cNvPr id="397" name="フローチャート : 判断 396"/>
        <xdr:cNvSpPr/>
      </xdr:nvSpPr>
      <xdr:spPr>
        <a:xfrm>
          <a:off x="13462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8483</xdr:rowOff>
    </xdr:from>
    <xdr:ext cx="762000" cy="259045"/>
    <xdr:sp macro="" textlink="">
      <xdr:nvSpPr>
        <xdr:cNvPr id="398" name="テキスト ボックス 397"/>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132504</xdr:rowOff>
    </xdr:from>
    <xdr:to>
      <xdr:col>24</xdr:col>
      <xdr:colOff>609600</xdr:colOff>
      <xdr:row>41</xdr:row>
      <xdr:rowOff>62654</xdr:rowOff>
    </xdr:to>
    <xdr:sp macro="" textlink="">
      <xdr:nvSpPr>
        <xdr:cNvPr id="404" name="円/楕円 403"/>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104581</xdr:rowOff>
    </xdr:from>
    <xdr:ext cx="762000" cy="259045"/>
    <xdr:sp macro="" textlink="">
      <xdr:nvSpPr>
        <xdr:cNvPr id="405" name="公債費負担の状況該当値テキスト"/>
        <xdr:cNvSpPr txBox="1"/>
      </xdr:nvSpPr>
      <xdr:spPr>
        <a:xfrm>
          <a:off x="17106900" y="696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89746</xdr:rowOff>
    </xdr:from>
    <xdr:to>
      <xdr:col>23</xdr:col>
      <xdr:colOff>457200</xdr:colOff>
      <xdr:row>42</xdr:row>
      <xdr:rowOff>19896</xdr:rowOff>
    </xdr:to>
    <xdr:sp macro="" textlink="">
      <xdr:nvSpPr>
        <xdr:cNvPr id="406" name="円/楕円 405"/>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4673</xdr:rowOff>
    </xdr:from>
    <xdr:ext cx="736600" cy="259045"/>
    <xdr:sp macro="" textlink="">
      <xdr:nvSpPr>
        <xdr:cNvPr id="407" name="テキスト ボックス 406"/>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408" name="円/楕円 407"/>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409" name="テキスト ボックス 408"/>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111337</xdr:rowOff>
    </xdr:from>
    <xdr:to>
      <xdr:col>21</xdr:col>
      <xdr:colOff>50800</xdr:colOff>
      <xdr:row>43</xdr:row>
      <xdr:rowOff>41487</xdr:rowOff>
    </xdr:to>
    <xdr:sp macro="" textlink="">
      <xdr:nvSpPr>
        <xdr:cNvPr id="410" name="円/楕円 409"/>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411" name="テキスト ボックス 410"/>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412" name="円/楕円 411"/>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413" name="テキスト ボックス 412"/>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繰上償還の実施、起債発行額の抑制による地方債残高の減少や債務負担の解消等を実施しているが、類似団体と比較しても依然として高水準にある。</a:t>
          </a:r>
          <a:endParaRPr kumimoji="1" lang="en-US" altLang="ja-JP" sz="1300">
            <a:latin typeface="ＭＳ Ｐゴシック"/>
          </a:endParaRPr>
        </a:p>
        <a:p>
          <a:r>
            <a:rPr kumimoji="1" lang="ja-JP" altLang="en-US" sz="1300">
              <a:latin typeface="ＭＳ Ｐゴシック"/>
            </a:rPr>
            <a:t>　今後、大きく負担となっている地方債残高や公営企業債等繰入見込額の圧縮を進める。また、</a:t>
          </a:r>
          <a:r>
            <a:rPr kumimoji="1" lang="en-US" altLang="ja-JP" sz="1300">
              <a:latin typeface="ＭＳ Ｐゴシック"/>
            </a:rPr>
            <a:t>H28</a:t>
          </a:r>
          <a:r>
            <a:rPr kumimoji="1" lang="ja-JP" altLang="en-US" sz="1300">
              <a:latin typeface="ＭＳ Ｐゴシック"/>
            </a:rPr>
            <a:t>年度決算から三セク等への短期貸付が算入されることなども踏まえ、三セク等への経営指導・助言等を行い将来負担の健全化に努める。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40" name="直線コネクタ 439"/>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41"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42" name="直線コネクタ 441"/>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30378</xdr:rowOff>
    </xdr:from>
    <xdr:to>
      <xdr:col>24</xdr:col>
      <xdr:colOff>558800</xdr:colOff>
      <xdr:row>19</xdr:row>
      <xdr:rowOff>52578</xdr:rowOff>
    </xdr:to>
    <xdr:cxnSp macro="">
      <xdr:nvCxnSpPr>
        <xdr:cNvPr id="445" name="直線コネクタ 444"/>
        <xdr:cNvCxnSpPr/>
      </xdr:nvCxnSpPr>
      <xdr:spPr>
        <a:xfrm flipV="1">
          <a:off x="16179800" y="3287928"/>
          <a:ext cx="8382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105681</xdr:rowOff>
    </xdr:from>
    <xdr:ext cx="762000" cy="259045"/>
    <xdr:sp macro="" textlink="">
      <xdr:nvSpPr>
        <xdr:cNvPr id="446" name="将来負担の状況平均値テキスト"/>
        <xdr:cNvSpPr txBox="1"/>
      </xdr:nvSpPr>
      <xdr:spPr>
        <a:xfrm>
          <a:off x="17106900" y="2505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7" name="フローチャート : 判断 446"/>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52578</xdr:rowOff>
    </xdr:from>
    <xdr:to>
      <xdr:col>23</xdr:col>
      <xdr:colOff>406400</xdr:colOff>
      <xdr:row>19</xdr:row>
      <xdr:rowOff>111455</xdr:rowOff>
    </xdr:to>
    <xdr:cxnSp macro="">
      <xdr:nvCxnSpPr>
        <xdr:cNvPr id="448" name="直線コネクタ 447"/>
        <xdr:cNvCxnSpPr/>
      </xdr:nvCxnSpPr>
      <xdr:spPr>
        <a:xfrm flipV="1">
          <a:off x="15290800" y="3310128"/>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9" name="フローチャート : 判断 448"/>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50" name="テキスト ボックス 449"/>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109042</xdr:rowOff>
    </xdr:from>
    <xdr:to>
      <xdr:col>22</xdr:col>
      <xdr:colOff>203200</xdr:colOff>
      <xdr:row>19</xdr:row>
      <xdr:rowOff>111455</xdr:rowOff>
    </xdr:to>
    <xdr:cxnSp macro="">
      <xdr:nvCxnSpPr>
        <xdr:cNvPr id="451" name="直線コネクタ 450"/>
        <xdr:cNvCxnSpPr/>
      </xdr:nvCxnSpPr>
      <xdr:spPr>
        <a:xfrm>
          <a:off x="14401800" y="336659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140792</xdr:rowOff>
    </xdr:from>
    <xdr:to>
      <xdr:col>22</xdr:col>
      <xdr:colOff>254000</xdr:colOff>
      <xdr:row>16</xdr:row>
      <xdr:rowOff>70942</xdr:rowOff>
    </xdr:to>
    <xdr:sp macro="" textlink="">
      <xdr:nvSpPr>
        <xdr:cNvPr id="452" name="フローチャート : 判断 451"/>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81119</xdr:rowOff>
    </xdr:from>
    <xdr:ext cx="762000" cy="259045"/>
    <xdr:sp macro="" textlink="">
      <xdr:nvSpPr>
        <xdr:cNvPr id="453" name="テキスト ボックス 452"/>
        <xdr:cNvSpPr txBox="1"/>
      </xdr:nvSpPr>
      <xdr:spPr>
        <a:xfrm>
          <a:off x="14909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109042</xdr:rowOff>
    </xdr:from>
    <xdr:to>
      <xdr:col>21</xdr:col>
      <xdr:colOff>0</xdr:colOff>
      <xdr:row>20</xdr:row>
      <xdr:rowOff>57277</xdr:rowOff>
    </xdr:to>
    <xdr:cxnSp macro="">
      <xdr:nvCxnSpPr>
        <xdr:cNvPr id="454" name="直線コネクタ 453"/>
        <xdr:cNvCxnSpPr/>
      </xdr:nvCxnSpPr>
      <xdr:spPr>
        <a:xfrm flipV="1">
          <a:off x="13512800" y="3366592"/>
          <a:ext cx="889000" cy="1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18085</xdr:rowOff>
    </xdr:from>
    <xdr:to>
      <xdr:col>21</xdr:col>
      <xdr:colOff>50800</xdr:colOff>
      <xdr:row>16</xdr:row>
      <xdr:rowOff>119685</xdr:rowOff>
    </xdr:to>
    <xdr:sp macro="" textlink="">
      <xdr:nvSpPr>
        <xdr:cNvPr id="455" name="フローチャート : 判断 454"/>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129862</xdr:rowOff>
    </xdr:from>
    <xdr:ext cx="762000" cy="259045"/>
    <xdr:sp macro="" textlink="">
      <xdr:nvSpPr>
        <xdr:cNvPr id="456" name="テキスト ボックス 455"/>
        <xdr:cNvSpPr txBox="1"/>
      </xdr:nvSpPr>
      <xdr:spPr>
        <a:xfrm>
          <a:off x="14020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126187</xdr:rowOff>
    </xdr:from>
    <xdr:to>
      <xdr:col>19</xdr:col>
      <xdr:colOff>533400</xdr:colOff>
      <xdr:row>17</xdr:row>
      <xdr:rowOff>56337</xdr:rowOff>
    </xdr:to>
    <xdr:sp macro="" textlink="">
      <xdr:nvSpPr>
        <xdr:cNvPr id="457" name="フローチャート : 判断 456"/>
        <xdr:cNvSpPr/>
      </xdr:nvSpPr>
      <xdr:spPr>
        <a:xfrm>
          <a:off x="13462000" y="28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66514</xdr:rowOff>
    </xdr:from>
    <xdr:ext cx="762000" cy="259045"/>
    <xdr:sp macro="" textlink="">
      <xdr:nvSpPr>
        <xdr:cNvPr id="458" name="テキスト ボックス 457"/>
        <xdr:cNvSpPr txBox="1"/>
      </xdr:nvSpPr>
      <xdr:spPr>
        <a:xfrm>
          <a:off x="13131800" y="263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151028</xdr:rowOff>
    </xdr:from>
    <xdr:to>
      <xdr:col>24</xdr:col>
      <xdr:colOff>609600</xdr:colOff>
      <xdr:row>19</xdr:row>
      <xdr:rowOff>81178</xdr:rowOff>
    </xdr:to>
    <xdr:sp macro="" textlink="">
      <xdr:nvSpPr>
        <xdr:cNvPr id="464" name="円/楕円 463"/>
        <xdr:cNvSpPr/>
      </xdr:nvSpPr>
      <xdr:spPr>
        <a:xfrm>
          <a:off x="16967200" y="323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123105</xdr:rowOff>
    </xdr:from>
    <xdr:ext cx="762000" cy="259045"/>
    <xdr:sp macro="" textlink="">
      <xdr:nvSpPr>
        <xdr:cNvPr id="465" name="将来負担の状況該当値テキスト"/>
        <xdr:cNvSpPr txBox="1"/>
      </xdr:nvSpPr>
      <xdr:spPr>
        <a:xfrm>
          <a:off x="17106900" y="32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1778</xdr:rowOff>
    </xdr:from>
    <xdr:to>
      <xdr:col>23</xdr:col>
      <xdr:colOff>457200</xdr:colOff>
      <xdr:row>19</xdr:row>
      <xdr:rowOff>103378</xdr:rowOff>
    </xdr:to>
    <xdr:sp macro="" textlink="">
      <xdr:nvSpPr>
        <xdr:cNvPr id="466" name="円/楕円 465"/>
        <xdr:cNvSpPr/>
      </xdr:nvSpPr>
      <xdr:spPr>
        <a:xfrm>
          <a:off x="16129000" y="325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88155</xdr:rowOff>
    </xdr:from>
    <xdr:ext cx="736600" cy="259045"/>
    <xdr:sp macro="" textlink="">
      <xdr:nvSpPr>
        <xdr:cNvPr id="467" name="テキスト ボックス 466"/>
        <xdr:cNvSpPr txBox="1"/>
      </xdr:nvSpPr>
      <xdr:spPr>
        <a:xfrm>
          <a:off x="15798800" y="334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60655</xdr:rowOff>
    </xdr:from>
    <xdr:to>
      <xdr:col>22</xdr:col>
      <xdr:colOff>254000</xdr:colOff>
      <xdr:row>19</xdr:row>
      <xdr:rowOff>162255</xdr:rowOff>
    </xdr:to>
    <xdr:sp macro="" textlink="">
      <xdr:nvSpPr>
        <xdr:cNvPr id="468" name="円/楕円 467"/>
        <xdr:cNvSpPr/>
      </xdr:nvSpPr>
      <xdr:spPr>
        <a:xfrm>
          <a:off x="15240000" y="33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147032</xdr:rowOff>
    </xdr:from>
    <xdr:ext cx="762000" cy="259045"/>
    <xdr:sp macro="" textlink="">
      <xdr:nvSpPr>
        <xdr:cNvPr id="469" name="テキスト ボックス 468"/>
        <xdr:cNvSpPr txBox="1"/>
      </xdr:nvSpPr>
      <xdr:spPr>
        <a:xfrm>
          <a:off x="14909800" y="340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58242</xdr:rowOff>
    </xdr:from>
    <xdr:to>
      <xdr:col>21</xdr:col>
      <xdr:colOff>50800</xdr:colOff>
      <xdr:row>19</xdr:row>
      <xdr:rowOff>159842</xdr:rowOff>
    </xdr:to>
    <xdr:sp macro="" textlink="">
      <xdr:nvSpPr>
        <xdr:cNvPr id="470" name="円/楕円 469"/>
        <xdr:cNvSpPr/>
      </xdr:nvSpPr>
      <xdr:spPr>
        <a:xfrm>
          <a:off x="14351000" y="331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144619</xdr:rowOff>
    </xdr:from>
    <xdr:ext cx="762000" cy="259045"/>
    <xdr:sp macro="" textlink="">
      <xdr:nvSpPr>
        <xdr:cNvPr id="471" name="テキスト ボックス 470"/>
        <xdr:cNvSpPr txBox="1"/>
      </xdr:nvSpPr>
      <xdr:spPr>
        <a:xfrm>
          <a:off x="14020800" y="340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6477</xdr:rowOff>
    </xdr:from>
    <xdr:to>
      <xdr:col>19</xdr:col>
      <xdr:colOff>533400</xdr:colOff>
      <xdr:row>20</xdr:row>
      <xdr:rowOff>108077</xdr:rowOff>
    </xdr:to>
    <xdr:sp macro="" textlink="">
      <xdr:nvSpPr>
        <xdr:cNvPr id="472" name="円/楕円 471"/>
        <xdr:cNvSpPr/>
      </xdr:nvSpPr>
      <xdr:spPr>
        <a:xfrm>
          <a:off x="13462000" y="343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92854</xdr:rowOff>
    </xdr:from>
    <xdr:ext cx="762000" cy="259045"/>
    <xdr:sp macro="" textlink="">
      <xdr:nvSpPr>
        <xdr:cNvPr id="473" name="テキスト ボックス 472"/>
        <xdr:cNvSpPr txBox="1"/>
      </xdr:nvSpPr>
      <xdr:spPr>
        <a:xfrm>
          <a:off x="13131800" y="352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島根県奥出雲町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13,875
13,792
368.01
15,091,477
14,800,376
180,176
8,045,159
23,441,599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173.4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合併後、退職者の大半を不補充としたことなどにより職員数削減や人件費を抑制してきたが、</a:t>
          </a:r>
          <a:r>
            <a:rPr kumimoji="1" lang="en-US" altLang="ja-JP" sz="1300">
              <a:latin typeface="ＭＳ Ｐゴシック"/>
            </a:rPr>
            <a:t>H25</a:t>
          </a:r>
          <a:r>
            <a:rPr kumimoji="1" lang="ja-JP" altLang="en-US" sz="1300">
              <a:latin typeface="ＭＳ Ｐゴシック"/>
            </a:rPr>
            <a:t>まで実施してきた給与カットを終了したことなどにより人件費の経常比率は若干悪化した。</a:t>
          </a:r>
          <a:endParaRPr kumimoji="1" lang="en-US" altLang="ja-JP" sz="1300">
            <a:latin typeface="ＭＳ Ｐゴシック"/>
          </a:endParaRPr>
        </a:p>
        <a:p>
          <a:r>
            <a:rPr kumimoji="1" lang="ja-JP" altLang="en-US" sz="1300">
              <a:latin typeface="ＭＳ Ｐゴシック"/>
            </a:rPr>
            <a:t>　今後も定員適正化計画を考慮しながら効率的な人員配置に努め、人件費の抑制を図っていきたい。</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138430</xdr:rowOff>
    </xdr:from>
    <xdr:to>
      <xdr:col>7</xdr:col>
      <xdr:colOff>15875</xdr:colOff>
      <xdr:row>34</xdr:row>
      <xdr:rowOff>27940</xdr:rowOff>
    </xdr:to>
    <xdr:cxnSp macro="">
      <xdr:nvCxnSpPr>
        <xdr:cNvPr id="64" name="直線コネクタ 63"/>
        <xdr:cNvCxnSpPr/>
      </xdr:nvCxnSpPr>
      <xdr:spPr>
        <a:xfrm>
          <a:off x="3987800" y="57962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74947</xdr:rowOff>
    </xdr:from>
    <xdr:ext cx="762000" cy="259045"/>
    <xdr:sp macro="" textlink="">
      <xdr:nvSpPr>
        <xdr:cNvPr id="65"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138430</xdr:rowOff>
    </xdr:from>
    <xdr:to>
      <xdr:col>5</xdr:col>
      <xdr:colOff>549275</xdr:colOff>
      <xdr:row>33</xdr:row>
      <xdr:rowOff>161290</xdr:rowOff>
    </xdr:to>
    <xdr:cxnSp macro="">
      <xdr:nvCxnSpPr>
        <xdr:cNvPr id="67" name="直線コネクタ 66"/>
        <xdr:cNvCxnSpPr/>
      </xdr:nvCxnSpPr>
      <xdr:spPr>
        <a:xfrm flipV="1">
          <a:off x="3098800" y="579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69" name="テキスト ボックス 68"/>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161290</xdr:rowOff>
    </xdr:from>
    <xdr:to>
      <xdr:col>4</xdr:col>
      <xdr:colOff>346075</xdr:colOff>
      <xdr:row>33</xdr:row>
      <xdr:rowOff>168910</xdr:rowOff>
    </xdr:to>
    <xdr:cxnSp macro="">
      <xdr:nvCxnSpPr>
        <xdr:cNvPr id="70" name="直線コネクタ 69"/>
        <xdr:cNvCxnSpPr/>
      </xdr:nvCxnSpPr>
      <xdr:spPr>
        <a:xfrm flipV="1">
          <a:off x="2209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72" name="テキスト ボックス 71"/>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100330</xdr:rowOff>
    </xdr:from>
    <xdr:to>
      <xdr:col>3</xdr:col>
      <xdr:colOff>142875</xdr:colOff>
      <xdr:row>33</xdr:row>
      <xdr:rowOff>168910</xdr:rowOff>
    </xdr:to>
    <xdr:cxnSp macro="">
      <xdr:nvCxnSpPr>
        <xdr:cNvPr id="73" name="直線コネクタ 72"/>
        <xdr:cNvCxnSpPr/>
      </xdr:nvCxnSpPr>
      <xdr:spPr>
        <a:xfrm>
          <a:off x="1320800" y="5758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75" name="テキスト ボックス 74"/>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68580</xdr:rowOff>
    </xdr:from>
    <xdr:to>
      <xdr:col>1</xdr:col>
      <xdr:colOff>676275</xdr:colOff>
      <xdr:row>38</xdr:row>
      <xdr:rowOff>170180</xdr:rowOff>
    </xdr:to>
    <xdr:sp macro="" textlink="">
      <xdr:nvSpPr>
        <xdr:cNvPr id="76" name="フローチャート : 判断 75"/>
        <xdr:cNvSpPr/>
      </xdr:nvSpPr>
      <xdr:spPr>
        <a:xfrm>
          <a:off x="12700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154957</xdr:rowOff>
    </xdr:from>
    <xdr:ext cx="762000" cy="259045"/>
    <xdr:sp macro="" textlink="">
      <xdr:nvSpPr>
        <xdr:cNvPr id="77" name="テキスト ボックス 76"/>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148590</xdr:rowOff>
    </xdr:from>
    <xdr:to>
      <xdr:col>7</xdr:col>
      <xdr:colOff>66675</xdr:colOff>
      <xdr:row>34</xdr:row>
      <xdr:rowOff>78740</xdr:rowOff>
    </xdr:to>
    <xdr:sp macro="" textlink="">
      <xdr:nvSpPr>
        <xdr:cNvPr id="83" name="円/楕円 82"/>
        <xdr:cNvSpPr/>
      </xdr:nvSpPr>
      <xdr:spPr>
        <a:xfrm>
          <a:off x="4775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57167</xdr:rowOff>
    </xdr:from>
    <xdr:ext cx="762000" cy="259045"/>
    <xdr:sp macro="" textlink="">
      <xdr:nvSpPr>
        <xdr:cNvPr id="84" name="人件費該当値テキスト"/>
        <xdr:cNvSpPr txBox="1"/>
      </xdr:nvSpPr>
      <xdr:spPr>
        <a:xfrm>
          <a:off x="4914900" y="571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87630</xdr:rowOff>
    </xdr:from>
    <xdr:to>
      <xdr:col>5</xdr:col>
      <xdr:colOff>600075</xdr:colOff>
      <xdr:row>34</xdr:row>
      <xdr:rowOff>17780</xdr:rowOff>
    </xdr:to>
    <xdr:sp macro="" textlink="">
      <xdr:nvSpPr>
        <xdr:cNvPr id="85" name="円/楕円 84"/>
        <xdr:cNvSpPr/>
      </xdr:nvSpPr>
      <xdr:spPr>
        <a:xfrm>
          <a:off x="3937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27957</xdr:rowOff>
    </xdr:from>
    <xdr:ext cx="736600" cy="259045"/>
    <xdr:sp macro="" textlink="">
      <xdr:nvSpPr>
        <xdr:cNvPr id="86" name="テキスト ボックス 85"/>
        <xdr:cNvSpPr txBox="1"/>
      </xdr:nvSpPr>
      <xdr:spPr>
        <a:xfrm>
          <a:off x="3606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110490</xdr:rowOff>
    </xdr:from>
    <xdr:to>
      <xdr:col>4</xdr:col>
      <xdr:colOff>396875</xdr:colOff>
      <xdr:row>34</xdr:row>
      <xdr:rowOff>40640</xdr:rowOff>
    </xdr:to>
    <xdr:sp macro="" textlink="">
      <xdr:nvSpPr>
        <xdr:cNvPr id="87" name="円/楕円 86"/>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50817</xdr:rowOff>
    </xdr:from>
    <xdr:ext cx="762000" cy="259045"/>
    <xdr:sp macro="" textlink="">
      <xdr:nvSpPr>
        <xdr:cNvPr id="88" name="テキスト ボックス 87"/>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118110</xdr:rowOff>
    </xdr:from>
    <xdr:to>
      <xdr:col>3</xdr:col>
      <xdr:colOff>193675</xdr:colOff>
      <xdr:row>34</xdr:row>
      <xdr:rowOff>48260</xdr:rowOff>
    </xdr:to>
    <xdr:sp macro="" textlink="">
      <xdr:nvSpPr>
        <xdr:cNvPr id="89" name="円/楕円 88"/>
        <xdr:cNvSpPr/>
      </xdr:nvSpPr>
      <xdr:spPr>
        <a:xfrm>
          <a:off x="2159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58437</xdr:rowOff>
    </xdr:from>
    <xdr:ext cx="762000" cy="259045"/>
    <xdr:sp macro="" textlink="">
      <xdr:nvSpPr>
        <xdr:cNvPr id="90" name="テキスト ボックス 89"/>
        <xdr:cNvSpPr txBox="1"/>
      </xdr:nvSpPr>
      <xdr:spPr>
        <a:xfrm>
          <a:off x="1828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49530</xdr:rowOff>
    </xdr:from>
    <xdr:to>
      <xdr:col>1</xdr:col>
      <xdr:colOff>676275</xdr:colOff>
      <xdr:row>33</xdr:row>
      <xdr:rowOff>151130</xdr:rowOff>
    </xdr:to>
    <xdr:sp macro="" textlink="">
      <xdr:nvSpPr>
        <xdr:cNvPr id="91" name="円/楕円 90"/>
        <xdr:cNvSpPr/>
      </xdr:nvSpPr>
      <xdr:spPr>
        <a:xfrm>
          <a:off x="1270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161307</xdr:rowOff>
    </xdr:from>
    <xdr:ext cx="762000" cy="259045"/>
    <xdr:sp macro="" textlink="">
      <xdr:nvSpPr>
        <xdr:cNvPr id="92" name="テキスト ボックス 91"/>
        <xdr:cNvSpPr txBox="1"/>
      </xdr:nvSpPr>
      <xdr:spPr>
        <a:xfrm>
          <a:off x="939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電算ｼｽﾃﾑ保守委託料の増やゴミ袋販売における手数料収入の減に伴う経常一般財源負担の増などの要因により比率は悪化したが、類似団体の中では４番目の低い比率となっている。</a:t>
          </a:r>
          <a:endParaRPr kumimoji="1" lang="en-US" altLang="ja-JP" sz="1300">
            <a:latin typeface="ＭＳ Ｐゴシック"/>
          </a:endParaRPr>
        </a:p>
        <a:p>
          <a:r>
            <a:rPr kumimoji="1" lang="ja-JP" altLang="en-US" sz="1300">
              <a:latin typeface="ＭＳ Ｐゴシック"/>
            </a:rPr>
            <a:t>　今後も事務機器のリース単価の見直しや保有施設の抜本的な見直しなどを実施し、経常経費の削減に努めたい。</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121557</xdr:rowOff>
    </xdr:from>
    <xdr:to>
      <xdr:col>24</xdr:col>
      <xdr:colOff>31750</xdr:colOff>
      <xdr:row>13</xdr:row>
      <xdr:rowOff>113393</xdr:rowOff>
    </xdr:to>
    <xdr:cxnSp macro="">
      <xdr:nvCxnSpPr>
        <xdr:cNvPr id="127" name="直線コネクタ 126"/>
        <xdr:cNvCxnSpPr/>
      </xdr:nvCxnSpPr>
      <xdr:spPr>
        <a:xfrm>
          <a:off x="15671800" y="21789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64606</xdr:rowOff>
    </xdr:from>
    <xdr:ext cx="762000" cy="259045"/>
    <xdr:sp macro="" textlink="">
      <xdr:nvSpPr>
        <xdr:cNvPr id="128"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121557</xdr:rowOff>
    </xdr:from>
    <xdr:to>
      <xdr:col>22</xdr:col>
      <xdr:colOff>565150</xdr:colOff>
      <xdr:row>12</xdr:row>
      <xdr:rowOff>121557</xdr:rowOff>
    </xdr:to>
    <xdr:cxnSp macro="">
      <xdr:nvCxnSpPr>
        <xdr:cNvPr id="130" name="直線コネクタ 129"/>
        <xdr:cNvCxnSpPr/>
      </xdr:nvCxnSpPr>
      <xdr:spPr>
        <a:xfrm>
          <a:off x="14782800" y="2178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121557</xdr:rowOff>
    </xdr:from>
    <xdr:to>
      <xdr:col>21</xdr:col>
      <xdr:colOff>361950</xdr:colOff>
      <xdr:row>12</xdr:row>
      <xdr:rowOff>132443</xdr:rowOff>
    </xdr:to>
    <xdr:cxnSp macro="">
      <xdr:nvCxnSpPr>
        <xdr:cNvPr id="133" name="直線コネクタ 132"/>
        <xdr:cNvCxnSpPr/>
      </xdr:nvCxnSpPr>
      <xdr:spPr>
        <a:xfrm flipV="1">
          <a:off x="13893800" y="2178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26506</xdr:rowOff>
    </xdr:from>
    <xdr:ext cx="762000" cy="259045"/>
    <xdr:sp macro="" textlink="">
      <xdr:nvSpPr>
        <xdr:cNvPr id="135" name="テキスト ボックス 134"/>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88900</xdr:rowOff>
    </xdr:from>
    <xdr:to>
      <xdr:col>20</xdr:col>
      <xdr:colOff>158750</xdr:colOff>
      <xdr:row>12</xdr:row>
      <xdr:rowOff>132443</xdr:rowOff>
    </xdr:to>
    <xdr:cxnSp macro="">
      <xdr:nvCxnSpPr>
        <xdr:cNvPr id="136" name="直線コネクタ 135"/>
        <xdr:cNvCxnSpPr/>
      </xdr:nvCxnSpPr>
      <xdr:spPr>
        <a:xfrm>
          <a:off x="13004800" y="2146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165298</xdr:rowOff>
    </xdr:from>
    <xdr:ext cx="762000" cy="259045"/>
    <xdr:sp macro="" textlink="">
      <xdr:nvSpPr>
        <xdr:cNvPr id="138" name="テキスト ボックス 137"/>
        <xdr:cNvSpPr txBox="1"/>
      </xdr:nvSpPr>
      <xdr:spPr>
        <a:xfrm>
          <a:off x="13512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62593</xdr:rowOff>
    </xdr:from>
    <xdr:to>
      <xdr:col>24</xdr:col>
      <xdr:colOff>82550</xdr:colOff>
      <xdr:row>13</xdr:row>
      <xdr:rowOff>164193</xdr:rowOff>
    </xdr:to>
    <xdr:sp macro="" textlink="">
      <xdr:nvSpPr>
        <xdr:cNvPr id="146" name="円/楕円 145"/>
        <xdr:cNvSpPr/>
      </xdr:nvSpPr>
      <xdr:spPr>
        <a:xfrm>
          <a:off x="164592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79120</xdr:rowOff>
    </xdr:from>
    <xdr:ext cx="762000" cy="259045"/>
    <xdr:sp macro="" textlink="">
      <xdr:nvSpPr>
        <xdr:cNvPr id="147" name="物件費該当値テキスト"/>
        <xdr:cNvSpPr txBox="1"/>
      </xdr:nvSpPr>
      <xdr:spPr>
        <a:xfrm>
          <a:off x="165989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70757</xdr:rowOff>
    </xdr:from>
    <xdr:to>
      <xdr:col>22</xdr:col>
      <xdr:colOff>615950</xdr:colOff>
      <xdr:row>13</xdr:row>
      <xdr:rowOff>907</xdr:rowOff>
    </xdr:to>
    <xdr:sp macro="" textlink="">
      <xdr:nvSpPr>
        <xdr:cNvPr id="148" name="円/楕円 147"/>
        <xdr:cNvSpPr/>
      </xdr:nvSpPr>
      <xdr:spPr>
        <a:xfrm>
          <a:off x="15621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11084</xdr:rowOff>
    </xdr:from>
    <xdr:ext cx="736600" cy="259045"/>
    <xdr:sp macro="" textlink="">
      <xdr:nvSpPr>
        <xdr:cNvPr id="149" name="テキスト ボックス 148"/>
        <xdr:cNvSpPr txBox="1"/>
      </xdr:nvSpPr>
      <xdr:spPr>
        <a:xfrm>
          <a:off x="15290800" y="189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70757</xdr:rowOff>
    </xdr:from>
    <xdr:to>
      <xdr:col>21</xdr:col>
      <xdr:colOff>412750</xdr:colOff>
      <xdr:row>13</xdr:row>
      <xdr:rowOff>907</xdr:rowOff>
    </xdr:to>
    <xdr:sp macro="" textlink="">
      <xdr:nvSpPr>
        <xdr:cNvPr id="150" name="円/楕円 149"/>
        <xdr:cNvSpPr/>
      </xdr:nvSpPr>
      <xdr:spPr>
        <a:xfrm>
          <a:off x="14732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11084</xdr:rowOff>
    </xdr:from>
    <xdr:ext cx="762000" cy="259045"/>
    <xdr:sp macro="" textlink="">
      <xdr:nvSpPr>
        <xdr:cNvPr id="151" name="テキスト ボックス 150"/>
        <xdr:cNvSpPr txBox="1"/>
      </xdr:nvSpPr>
      <xdr:spPr>
        <a:xfrm>
          <a:off x="14401800" y="189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81643</xdr:rowOff>
    </xdr:from>
    <xdr:to>
      <xdr:col>20</xdr:col>
      <xdr:colOff>209550</xdr:colOff>
      <xdr:row>13</xdr:row>
      <xdr:rowOff>11793</xdr:rowOff>
    </xdr:to>
    <xdr:sp macro="" textlink="">
      <xdr:nvSpPr>
        <xdr:cNvPr id="152" name="円/楕円 151"/>
        <xdr:cNvSpPr/>
      </xdr:nvSpPr>
      <xdr:spPr>
        <a:xfrm>
          <a:off x="138430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21970</xdr:rowOff>
    </xdr:from>
    <xdr:ext cx="762000" cy="259045"/>
    <xdr:sp macro="" textlink="">
      <xdr:nvSpPr>
        <xdr:cNvPr id="153" name="テキスト ボックス 152"/>
        <xdr:cNvSpPr txBox="1"/>
      </xdr:nvSpPr>
      <xdr:spPr>
        <a:xfrm>
          <a:off x="13512800" y="190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38100</xdr:rowOff>
    </xdr:from>
    <xdr:to>
      <xdr:col>19</xdr:col>
      <xdr:colOff>6350</xdr:colOff>
      <xdr:row>12</xdr:row>
      <xdr:rowOff>139700</xdr:rowOff>
    </xdr:to>
    <xdr:sp macro="" textlink="">
      <xdr:nvSpPr>
        <xdr:cNvPr id="154" name="円/楕円 153"/>
        <xdr:cNvSpPr/>
      </xdr:nvSpPr>
      <xdr:spPr>
        <a:xfrm>
          <a:off x="129540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149877</xdr:rowOff>
    </xdr:from>
    <xdr:ext cx="762000" cy="259045"/>
    <xdr:sp macro="" textlink="">
      <xdr:nvSpPr>
        <xdr:cNvPr id="155" name="テキスト ボックス 154"/>
        <xdr:cNvSpPr txBox="1"/>
      </xdr:nvSpPr>
      <xdr:spPr>
        <a:xfrm>
          <a:off x="126238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H19</a:t>
          </a:r>
          <a:r>
            <a:rPr kumimoji="1" lang="ja-JP" altLang="en-US" sz="1300">
              <a:latin typeface="ＭＳ Ｐゴシック"/>
            </a:rPr>
            <a:t>に県から福祉事務所の事務移管を受けたため経常経費が高止まりしている。また、高齢化率の上昇により老人福祉関係経費及び障害者福祉経費は増加傾向にある。</a:t>
          </a:r>
          <a:endParaRPr kumimoji="1" lang="en-US" altLang="ja-JP" sz="1300">
            <a:latin typeface="ＭＳ Ｐゴシック"/>
          </a:endParaRPr>
        </a:p>
        <a:p>
          <a:r>
            <a:rPr kumimoji="1" lang="ja-JP" altLang="en-US" sz="1300">
              <a:latin typeface="ＭＳ Ｐゴシック"/>
            </a:rPr>
            <a:t>　さらに、本町では幼稚園と保育所を一体化した「幼児園」を設置しており運営費の増加などにより扶助費自体が増加している。</a:t>
          </a:r>
          <a:endParaRPr kumimoji="1" lang="en-US" altLang="ja-JP" sz="1300">
            <a:latin typeface="ＭＳ Ｐゴシック"/>
          </a:endParaRPr>
        </a:p>
        <a:p>
          <a:r>
            <a:rPr kumimoji="1" lang="ja-JP" altLang="en-US" sz="1300">
              <a:latin typeface="ＭＳ Ｐゴシック"/>
            </a:rPr>
            <a:t>　社会保障経費が増加するなか、独自の施策についても不断の見直しを行い経費を抑制していきたい。</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50800</xdr:rowOff>
    </xdr:to>
    <xdr:cxnSp macro="">
      <xdr:nvCxnSpPr>
        <xdr:cNvPr id="188" name="直線コネクタ 187"/>
        <xdr:cNvCxnSpPr/>
      </xdr:nvCxnSpPr>
      <xdr:spPr>
        <a:xfrm flipV="1">
          <a:off x="3987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9"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69850</xdr:rowOff>
    </xdr:to>
    <xdr:cxnSp macro="">
      <xdr:nvCxnSpPr>
        <xdr:cNvPr id="191" name="直線コネクタ 190"/>
        <xdr:cNvCxnSpPr/>
      </xdr:nvCxnSpPr>
      <xdr:spPr>
        <a:xfrm flipV="1">
          <a:off x="3098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3" name="テキスト ボックス 192"/>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69850</xdr:rowOff>
    </xdr:to>
    <xdr:cxnSp macro="">
      <xdr:nvCxnSpPr>
        <xdr:cNvPr id="194" name="直線コネクタ 193"/>
        <xdr:cNvCxnSpPr/>
      </xdr:nvCxnSpPr>
      <xdr:spPr>
        <a:xfrm>
          <a:off x="2209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6" name="テキスト ボックス 195"/>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56</xdr:row>
      <xdr:rowOff>12700</xdr:rowOff>
    </xdr:to>
    <xdr:cxnSp macro="">
      <xdr:nvCxnSpPr>
        <xdr:cNvPr id="197" name="直線コネクタ 196"/>
        <xdr:cNvCxnSpPr/>
      </xdr:nvCxnSpPr>
      <xdr:spPr>
        <a:xfrm>
          <a:off x="1320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199" name="テキスト ボックス 198"/>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0" name="フローチャート : 判断 199"/>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1" name="テキスト ボックス 200"/>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7" name="円/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8"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9" name="円/楕円 208"/>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210" name="テキスト ボックス 209"/>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19050</xdr:rowOff>
    </xdr:from>
    <xdr:to>
      <xdr:col>4</xdr:col>
      <xdr:colOff>396875</xdr:colOff>
      <xdr:row>56</xdr:row>
      <xdr:rowOff>120650</xdr:rowOff>
    </xdr:to>
    <xdr:sp macro="" textlink="">
      <xdr:nvSpPr>
        <xdr:cNvPr id="211" name="円/楕円 210"/>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12" name="テキスト ボックス 21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3" name="円/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4" name="テキスト ボックス 21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5" name="円/楕円 214"/>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16" name="テキスト ボックス 215"/>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比率としては類似団体平均が若干悪化するなか、本町は前年度と同率となった。</a:t>
          </a:r>
          <a:endParaRPr kumimoji="1" lang="en-US" altLang="ja-JP" sz="1300">
            <a:latin typeface="ＭＳ Ｐゴシック"/>
          </a:endParaRPr>
        </a:p>
        <a:p>
          <a:r>
            <a:rPr kumimoji="1" lang="ja-JP" altLang="en-US" sz="1300">
              <a:latin typeface="ＭＳ Ｐゴシック"/>
            </a:rPr>
            <a:t>　しかしながら、この部分の殆どを占める簡易水道事業、下水道事業など特別会計繰出金は多額となっているため、料金改定や保有資産の適正配置を検討しながら独立採算の原則を念頭に抑制に努めていきたい。</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115570</xdr:rowOff>
    </xdr:to>
    <xdr:cxnSp macro="">
      <xdr:nvCxnSpPr>
        <xdr:cNvPr id="249" name="直線コネクタ 248"/>
        <xdr:cNvCxnSpPr/>
      </xdr:nvCxnSpPr>
      <xdr:spPr>
        <a:xfrm>
          <a:off x="15671800" y="9888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0"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62230</xdr:rowOff>
    </xdr:from>
    <xdr:to>
      <xdr:col>22</xdr:col>
      <xdr:colOff>565150</xdr:colOff>
      <xdr:row>57</xdr:row>
      <xdr:rowOff>115570</xdr:rowOff>
    </xdr:to>
    <xdr:cxnSp macro="">
      <xdr:nvCxnSpPr>
        <xdr:cNvPr id="252" name="直線コネクタ 251"/>
        <xdr:cNvCxnSpPr/>
      </xdr:nvCxnSpPr>
      <xdr:spPr>
        <a:xfrm>
          <a:off x="14782800" y="983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xdr:rowOff>
    </xdr:from>
    <xdr:to>
      <xdr:col>21</xdr:col>
      <xdr:colOff>361950</xdr:colOff>
      <xdr:row>57</xdr:row>
      <xdr:rowOff>62230</xdr:rowOff>
    </xdr:to>
    <xdr:cxnSp macro="">
      <xdr:nvCxnSpPr>
        <xdr:cNvPr id="255" name="直線コネクタ 254"/>
        <xdr:cNvCxnSpPr/>
      </xdr:nvCxnSpPr>
      <xdr:spPr>
        <a:xfrm>
          <a:off x="13893800" y="9781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7" name="テキスト ボックス 256"/>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57</xdr:row>
      <xdr:rowOff>8890</xdr:rowOff>
    </xdr:to>
    <xdr:cxnSp macro="">
      <xdr:nvCxnSpPr>
        <xdr:cNvPr id="258" name="直線コネクタ 257"/>
        <xdr:cNvCxnSpPr/>
      </xdr:nvCxnSpPr>
      <xdr:spPr>
        <a:xfrm>
          <a:off x="13004800" y="9712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60" name="テキスト ボックス 259"/>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1" name="フローチャート : 判断 260"/>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62" name="テキスト ボックス 261"/>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68" name="円/楕円 267"/>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69"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70" name="円/楕円 269"/>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151147</xdr:rowOff>
    </xdr:from>
    <xdr:ext cx="736600" cy="259045"/>
    <xdr:sp macro="" textlink="">
      <xdr:nvSpPr>
        <xdr:cNvPr id="271" name="テキスト ボックス 270"/>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11430</xdr:rowOff>
    </xdr:from>
    <xdr:to>
      <xdr:col>21</xdr:col>
      <xdr:colOff>412750</xdr:colOff>
      <xdr:row>57</xdr:row>
      <xdr:rowOff>113030</xdr:rowOff>
    </xdr:to>
    <xdr:sp macro="" textlink="">
      <xdr:nvSpPr>
        <xdr:cNvPr id="272" name="円/楕円 271"/>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97807</xdr:rowOff>
    </xdr:from>
    <xdr:ext cx="762000" cy="259045"/>
    <xdr:sp macro="" textlink="">
      <xdr:nvSpPr>
        <xdr:cNvPr id="273" name="テキスト ボックス 272"/>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74" name="円/楕円 273"/>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75" name="テキスト ボックス 274"/>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6" name="円/楕円 275"/>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77" name="テキスト ボックス 276"/>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町立病院における電子カルテ更新などに伴う病院負担金が増加したことなどにより、前年度に比べ</a:t>
          </a:r>
          <a:r>
            <a:rPr kumimoji="1" lang="en-US" altLang="ja-JP" sz="1300">
              <a:latin typeface="ＭＳ Ｐゴシック"/>
            </a:rPr>
            <a:t>1.3</a:t>
          </a:r>
          <a:r>
            <a:rPr kumimoji="1" lang="ja-JP" altLang="en-US" sz="1300">
              <a:latin typeface="ＭＳ Ｐゴシック"/>
            </a:rPr>
            <a:t>ポイント悪化したものの、ほぼ類似団体の平均値となっている。</a:t>
          </a:r>
          <a:endParaRPr kumimoji="1" lang="en-US" altLang="ja-JP" sz="1300">
            <a:latin typeface="ＭＳ Ｐゴシック"/>
          </a:endParaRPr>
        </a:p>
        <a:p>
          <a:r>
            <a:rPr kumimoji="1" lang="ja-JP" altLang="en-US" sz="1300">
              <a:latin typeface="ＭＳ Ｐゴシック"/>
            </a:rPr>
            <a:t>　上記以外でも各種団体補助金や政策的補助金が多数存在するため事業評価を実施し、効果検証を踏まえた不断の見直しを行っていきたい。</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165100</xdr:rowOff>
    </xdr:from>
    <xdr:to>
      <xdr:col>24</xdr:col>
      <xdr:colOff>31750</xdr:colOff>
      <xdr:row>36</xdr:row>
      <xdr:rowOff>117475</xdr:rowOff>
    </xdr:to>
    <xdr:cxnSp macro="">
      <xdr:nvCxnSpPr>
        <xdr:cNvPr id="314" name="直線コネクタ 313"/>
        <xdr:cNvCxnSpPr/>
      </xdr:nvCxnSpPr>
      <xdr:spPr>
        <a:xfrm>
          <a:off x="15671800" y="616585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67327</xdr:rowOff>
    </xdr:from>
    <xdr:ext cx="762000" cy="259045"/>
    <xdr:sp macro="" textlink="">
      <xdr:nvSpPr>
        <xdr:cNvPr id="315" name="補助費等平均値テキスト"/>
        <xdr:cNvSpPr txBox="1"/>
      </xdr:nvSpPr>
      <xdr:spPr>
        <a:xfrm>
          <a:off x="16598900" y="623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155575</xdr:rowOff>
    </xdr:from>
    <xdr:to>
      <xdr:col>22</xdr:col>
      <xdr:colOff>565150</xdr:colOff>
      <xdr:row>35</xdr:row>
      <xdr:rowOff>165100</xdr:rowOff>
    </xdr:to>
    <xdr:cxnSp macro="">
      <xdr:nvCxnSpPr>
        <xdr:cNvPr id="317" name="直線コネクタ 316"/>
        <xdr:cNvCxnSpPr/>
      </xdr:nvCxnSpPr>
      <xdr:spPr>
        <a:xfrm>
          <a:off x="14782800" y="61563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143527</xdr:rowOff>
    </xdr:from>
    <xdr:ext cx="736600" cy="259045"/>
    <xdr:sp macro="" textlink="">
      <xdr:nvSpPr>
        <xdr:cNvPr id="319" name="テキスト ボックス 318"/>
        <xdr:cNvSpPr txBox="1"/>
      </xdr:nvSpPr>
      <xdr:spPr>
        <a:xfrm>
          <a:off x="15290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155575</xdr:rowOff>
    </xdr:from>
    <xdr:to>
      <xdr:col>21</xdr:col>
      <xdr:colOff>361950</xdr:colOff>
      <xdr:row>36</xdr:row>
      <xdr:rowOff>31750</xdr:rowOff>
    </xdr:to>
    <xdr:cxnSp macro="">
      <xdr:nvCxnSpPr>
        <xdr:cNvPr id="320" name="直線コネクタ 319"/>
        <xdr:cNvCxnSpPr/>
      </xdr:nvCxnSpPr>
      <xdr:spPr>
        <a:xfrm flipV="1">
          <a:off x="13893800" y="61563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134002</xdr:rowOff>
    </xdr:from>
    <xdr:ext cx="762000" cy="259045"/>
    <xdr:sp macro="" textlink="">
      <xdr:nvSpPr>
        <xdr:cNvPr id="322" name="テキスト ボックス 321"/>
        <xdr:cNvSpPr txBox="1"/>
      </xdr:nvSpPr>
      <xdr:spPr>
        <a:xfrm>
          <a:off x="14401800" y="630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165100</xdr:rowOff>
    </xdr:from>
    <xdr:to>
      <xdr:col>20</xdr:col>
      <xdr:colOff>158750</xdr:colOff>
      <xdr:row>36</xdr:row>
      <xdr:rowOff>31750</xdr:rowOff>
    </xdr:to>
    <xdr:cxnSp macro="">
      <xdr:nvCxnSpPr>
        <xdr:cNvPr id="323" name="直線コネクタ 322"/>
        <xdr:cNvCxnSpPr/>
      </xdr:nvCxnSpPr>
      <xdr:spPr>
        <a:xfrm>
          <a:off x="13004800" y="6165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153052</xdr:rowOff>
    </xdr:from>
    <xdr:ext cx="762000" cy="259045"/>
    <xdr:sp macro="" textlink="">
      <xdr:nvSpPr>
        <xdr:cNvPr id="325" name="テキスト ボックス 324"/>
        <xdr:cNvSpPr txBox="1"/>
      </xdr:nvSpPr>
      <xdr:spPr>
        <a:xfrm>
          <a:off x="13512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123825</xdr:rowOff>
    </xdr:from>
    <xdr:to>
      <xdr:col>19</xdr:col>
      <xdr:colOff>6350</xdr:colOff>
      <xdr:row>36</xdr:row>
      <xdr:rowOff>53975</xdr:rowOff>
    </xdr:to>
    <xdr:sp macro="" textlink="">
      <xdr:nvSpPr>
        <xdr:cNvPr id="326" name="フローチャート : 判断 325"/>
        <xdr:cNvSpPr/>
      </xdr:nvSpPr>
      <xdr:spPr>
        <a:xfrm>
          <a:off x="12954000" y="612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38752</xdr:rowOff>
    </xdr:from>
    <xdr:ext cx="762000" cy="259045"/>
    <xdr:sp macro="" textlink="">
      <xdr:nvSpPr>
        <xdr:cNvPr id="327" name="テキスト ボックス 326"/>
        <xdr:cNvSpPr txBox="1"/>
      </xdr:nvSpPr>
      <xdr:spPr>
        <a:xfrm>
          <a:off x="12623800" y="621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66675</xdr:rowOff>
    </xdr:from>
    <xdr:to>
      <xdr:col>24</xdr:col>
      <xdr:colOff>82550</xdr:colOff>
      <xdr:row>36</xdr:row>
      <xdr:rowOff>168275</xdr:rowOff>
    </xdr:to>
    <xdr:sp macro="" textlink="">
      <xdr:nvSpPr>
        <xdr:cNvPr id="333" name="円/楕円 332"/>
        <xdr:cNvSpPr/>
      </xdr:nvSpPr>
      <xdr:spPr>
        <a:xfrm>
          <a:off x="164592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83202</xdr:rowOff>
    </xdr:from>
    <xdr:ext cx="762000" cy="259045"/>
    <xdr:sp macro="" textlink="">
      <xdr:nvSpPr>
        <xdr:cNvPr id="334" name="補助費等該当値テキスト"/>
        <xdr:cNvSpPr txBox="1"/>
      </xdr:nvSpPr>
      <xdr:spPr>
        <a:xfrm>
          <a:off x="16598900" y="608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114300</xdr:rowOff>
    </xdr:from>
    <xdr:to>
      <xdr:col>22</xdr:col>
      <xdr:colOff>615950</xdr:colOff>
      <xdr:row>36</xdr:row>
      <xdr:rowOff>44450</xdr:rowOff>
    </xdr:to>
    <xdr:sp macro="" textlink="">
      <xdr:nvSpPr>
        <xdr:cNvPr id="335" name="円/楕円 334"/>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54627</xdr:rowOff>
    </xdr:from>
    <xdr:ext cx="736600" cy="259045"/>
    <xdr:sp macro="" textlink="">
      <xdr:nvSpPr>
        <xdr:cNvPr id="336" name="テキスト ボックス 335"/>
        <xdr:cNvSpPr txBox="1"/>
      </xdr:nvSpPr>
      <xdr:spPr>
        <a:xfrm>
          <a:off x="15290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104775</xdr:rowOff>
    </xdr:from>
    <xdr:to>
      <xdr:col>21</xdr:col>
      <xdr:colOff>412750</xdr:colOff>
      <xdr:row>36</xdr:row>
      <xdr:rowOff>34925</xdr:rowOff>
    </xdr:to>
    <xdr:sp macro="" textlink="">
      <xdr:nvSpPr>
        <xdr:cNvPr id="337" name="円/楕円 336"/>
        <xdr:cNvSpPr/>
      </xdr:nvSpPr>
      <xdr:spPr>
        <a:xfrm>
          <a:off x="14732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45102</xdr:rowOff>
    </xdr:from>
    <xdr:ext cx="762000" cy="259045"/>
    <xdr:sp macro="" textlink="">
      <xdr:nvSpPr>
        <xdr:cNvPr id="338" name="テキスト ボックス 337"/>
        <xdr:cNvSpPr txBox="1"/>
      </xdr:nvSpPr>
      <xdr:spPr>
        <a:xfrm>
          <a:off x="14401800" y="58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152400</xdr:rowOff>
    </xdr:from>
    <xdr:to>
      <xdr:col>20</xdr:col>
      <xdr:colOff>209550</xdr:colOff>
      <xdr:row>36</xdr:row>
      <xdr:rowOff>82550</xdr:rowOff>
    </xdr:to>
    <xdr:sp macro="" textlink="">
      <xdr:nvSpPr>
        <xdr:cNvPr id="339" name="円/楕円 338"/>
        <xdr:cNvSpPr/>
      </xdr:nvSpPr>
      <xdr:spPr>
        <a:xfrm>
          <a:off x="13843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92727</xdr:rowOff>
    </xdr:from>
    <xdr:ext cx="762000" cy="259045"/>
    <xdr:sp macro="" textlink="">
      <xdr:nvSpPr>
        <xdr:cNvPr id="340" name="テキスト ボックス 339"/>
        <xdr:cNvSpPr txBox="1"/>
      </xdr:nvSpPr>
      <xdr:spPr>
        <a:xfrm>
          <a:off x="13512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114300</xdr:rowOff>
    </xdr:from>
    <xdr:to>
      <xdr:col>19</xdr:col>
      <xdr:colOff>6350</xdr:colOff>
      <xdr:row>36</xdr:row>
      <xdr:rowOff>44450</xdr:rowOff>
    </xdr:to>
    <xdr:sp macro="" textlink="">
      <xdr:nvSpPr>
        <xdr:cNvPr id="341" name="円/楕円 340"/>
        <xdr:cNvSpPr/>
      </xdr:nvSpPr>
      <xdr:spPr>
        <a:xfrm>
          <a:off x="12954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54627</xdr:rowOff>
    </xdr:from>
    <xdr:ext cx="762000" cy="259045"/>
    <xdr:sp macro="" textlink="">
      <xdr:nvSpPr>
        <xdr:cNvPr id="342" name="テキスト ボックス 341"/>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昨年度にくらべ</a:t>
          </a:r>
          <a:r>
            <a:rPr kumimoji="1" lang="en-US" altLang="ja-JP" sz="1300">
              <a:latin typeface="ＭＳ Ｐゴシック"/>
            </a:rPr>
            <a:t>0.1</a:t>
          </a:r>
          <a:r>
            <a:rPr kumimoji="1" lang="ja-JP" altLang="en-US" sz="1300">
              <a:latin typeface="ＭＳ Ｐゴシック"/>
            </a:rPr>
            <a:t>ポイント改善したが、依然として類似団体のなかでは最も高い比率となっている。</a:t>
          </a:r>
          <a:endParaRPr kumimoji="1" lang="en-US" altLang="ja-JP" sz="1300">
            <a:latin typeface="ＭＳ Ｐゴシック"/>
          </a:endParaRPr>
        </a:p>
        <a:p>
          <a:r>
            <a:rPr kumimoji="1" lang="ja-JP" altLang="en-US" sz="1300">
              <a:latin typeface="ＭＳ Ｐゴシック"/>
            </a:rPr>
            <a:t>　これは、市町村合併に伴う格差是正のための普通建設事業の増加やリーマンショック後の公共投資の増加に起因している。</a:t>
          </a:r>
          <a:endParaRPr kumimoji="1" lang="en-US" altLang="ja-JP" sz="1300">
            <a:latin typeface="ＭＳ Ｐゴシック"/>
          </a:endParaRPr>
        </a:p>
        <a:p>
          <a:r>
            <a:rPr kumimoji="1" lang="ja-JP" altLang="en-US" sz="1300">
              <a:latin typeface="ＭＳ Ｐゴシック"/>
            </a:rPr>
            <a:t>　これまでの計画的な繰上償還等により改善傾向にはあるが、当面は高い水準で推移することが予想されるため、投資事業の抑制や効率的な繰上償還の実施により比率の改善に努めたい。</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97282</xdr:rowOff>
    </xdr:from>
    <xdr:to>
      <xdr:col>7</xdr:col>
      <xdr:colOff>15875</xdr:colOff>
      <xdr:row>79</xdr:row>
      <xdr:rowOff>33274</xdr:rowOff>
    </xdr:to>
    <xdr:cxnSp macro="">
      <xdr:nvCxnSpPr>
        <xdr:cNvPr id="368" name="直線コネクタ 367"/>
        <xdr:cNvCxnSpPr/>
      </xdr:nvCxnSpPr>
      <xdr:spPr>
        <a:xfrm flipV="1">
          <a:off x="4826000" y="1261313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5351</xdr:rowOff>
    </xdr:from>
    <xdr:ext cx="762000" cy="259045"/>
    <xdr:sp macro="" textlink="">
      <xdr:nvSpPr>
        <xdr:cNvPr id="369" name="公債費最小値テキスト"/>
        <xdr:cNvSpPr txBox="1"/>
      </xdr:nvSpPr>
      <xdr:spPr>
        <a:xfrm>
          <a:off x="4914900" y="1354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79</xdr:row>
      <xdr:rowOff>33274</xdr:rowOff>
    </xdr:from>
    <xdr:to>
      <xdr:col>7</xdr:col>
      <xdr:colOff>104775</xdr:colOff>
      <xdr:row>79</xdr:row>
      <xdr:rowOff>33274</xdr:rowOff>
    </xdr:to>
    <xdr:cxnSp macro="">
      <xdr:nvCxnSpPr>
        <xdr:cNvPr id="370" name="直線コネクタ 369"/>
        <xdr:cNvCxnSpPr/>
      </xdr:nvCxnSpPr>
      <xdr:spPr>
        <a:xfrm>
          <a:off x="4737100" y="13577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12209</xdr:rowOff>
    </xdr:from>
    <xdr:ext cx="762000" cy="259045"/>
    <xdr:sp macro="" textlink="">
      <xdr:nvSpPr>
        <xdr:cNvPr id="37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73</xdr:row>
      <xdr:rowOff>97282</xdr:rowOff>
    </xdr:from>
    <xdr:to>
      <xdr:col>7</xdr:col>
      <xdr:colOff>104775</xdr:colOff>
      <xdr:row>73</xdr:row>
      <xdr:rowOff>97282</xdr:rowOff>
    </xdr:to>
    <xdr:cxnSp macro="">
      <xdr:nvCxnSpPr>
        <xdr:cNvPr id="372" name="直線コネクタ 37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33274</xdr:rowOff>
    </xdr:from>
    <xdr:to>
      <xdr:col>7</xdr:col>
      <xdr:colOff>15875</xdr:colOff>
      <xdr:row>79</xdr:row>
      <xdr:rowOff>37846</xdr:rowOff>
    </xdr:to>
    <xdr:cxnSp macro="">
      <xdr:nvCxnSpPr>
        <xdr:cNvPr id="373" name="直線コネクタ 372"/>
        <xdr:cNvCxnSpPr/>
      </xdr:nvCxnSpPr>
      <xdr:spPr>
        <a:xfrm flipV="1">
          <a:off x="3987800" y="135778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154449</xdr:rowOff>
    </xdr:from>
    <xdr:ext cx="762000" cy="259045"/>
    <xdr:sp macro="" textlink="">
      <xdr:nvSpPr>
        <xdr:cNvPr id="374" name="公債費平均値テキスト"/>
        <xdr:cNvSpPr txBox="1"/>
      </xdr:nvSpPr>
      <xdr:spPr>
        <a:xfrm>
          <a:off x="4914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137922</xdr:rowOff>
    </xdr:from>
    <xdr:to>
      <xdr:col>7</xdr:col>
      <xdr:colOff>66675</xdr:colOff>
      <xdr:row>76</xdr:row>
      <xdr:rowOff>68072</xdr:rowOff>
    </xdr:to>
    <xdr:sp macro="" textlink="">
      <xdr:nvSpPr>
        <xdr:cNvPr id="375" name="フローチャート : 判断 374"/>
        <xdr:cNvSpPr/>
      </xdr:nvSpPr>
      <xdr:spPr>
        <a:xfrm>
          <a:off x="4775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37846</xdr:rowOff>
    </xdr:from>
    <xdr:to>
      <xdr:col>5</xdr:col>
      <xdr:colOff>549275</xdr:colOff>
      <xdr:row>79</xdr:row>
      <xdr:rowOff>65278</xdr:rowOff>
    </xdr:to>
    <xdr:cxnSp macro="">
      <xdr:nvCxnSpPr>
        <xdr:cNvPr id="376" name="直線コネクタ 375"/>
        <xdr:cNvCxnSpPr/>
      </xdr:nvCxnSpPr>
      <xdr:spPr>
        <a:xfrm flipV="1">
          <a:off x="3098800" y="135823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7" name="フローチャート : 判断 376"/>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8" name="テキスト ボックス 377"/>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65278</xdr:rowOff>
    </xdr:from>
    <xdr:to>
      <xdr:col>4</xdr:col>
      <xdr:colOff>346075</xdr:colOff>
      <xdr:row>79</xdr:row>
      <xdr:rowOff>138430</xdr:rowOff>
    </xdr:to>
    <xdr:cxnSp macro="">
      <xdr:nvCxnSpPr>
        <xdr:cNvPr id="379" name="直線コネクタ 378"/>
        <xdr:cNvCxnSpPr/>
      </xdr:nvCxnSpPr>
      <xdr:spPr>
        <a:xfrm flipV="1">
          <a:off x="2209800" y="136098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21337</xdr:rowOff>
    </xdr:from>
    <xdr:to>
      <xdr:col>4</xdr:col>
      <xdr:colOff>396875</xdr:colOff>
      <xdr:row>76</xdr:row>
      <xdr:rowOff>122937</xdr:rowOff>
    </xdr:to>
    <xdr:sp macro="" textlink="">
      <xdr:nvSpPr>
        <xdr:cNvPr id="380" name="フローチャート : 判断 379"/>
        <xdr:cNvSpPr/>
      </xdr:nvSpPr>
      <xdr:spPr>
        <a:xfrm>
          <a:off x="3048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133113</xdr:rowOff>
    </xdr:from>
    <xdr:ext cx="762000" cy="259045"/>
    <xdr:sp macro="" textlink="">
      <xdr:nvSpPr>
        <xdr:cNvPr id="381" name="テキスト ボックス 380"/>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138430</xdr:rowOff>
    </xdr:from>
    <xdr:to>
      <xdr:col>3</xdr:col>
      <xdr:colOff>142875</xdr:colOff>
      <xdr:row>79</xdr:row>
      <xdr:rowOff>143002</xdr:rowOff>
    </xdr:to>
    <xdr:cxnSp macro="">
      <xdr:nvCxnSpPr>
        <xdr:cNvPr id="382" name="直線コネクタ 381"/>
        <xdr:cNvCxnSpPr/>
      </xdr:nvCxnSpPr>
      <xdr:spPr>
        <a:xfrm flipV="1">
          <a:off x="1320800" y="136829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39624</xdr:rowOff>
    </xdr:from>
    <xdr:to>
      <xdr:col>3</xdr:col>
      <xdr:colOff>193675</xdr:colOff>
      <xdr:row>76</xdr:row>
      <xdr:rowOff>141224</xdr:rowOff>
    </xdr:to>
    <xdr:sp macro="" textlink="">
      <xdr:nvSpPr>
        <xdr:cNvPr id="383" name="フローチャート : 判断 382"/>
        <xdr:cNvSpPr/>
      </xdr:nvSpPr>
      <xdr:spPr>
        <a:xfrm>
          <a:off x="2159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151401</xdr:rowOff>
    </xdr:from>
    <xdr:ext cx="762000" cy="259045"/>
    <xdr:sp macro="" textlink="">
      <xdr:nvSpPr>
        <xdr:cNvPr id="384" name="テキスト ボックス 383"/>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151637</xdr:rowOff>
    </xdr:from>
    <xdr:to>
      <xdr:col>1</xdr:col>
      <xdr:colOff>676275</xdr:colOff>
      <xdr:row>76</xdr:row>
      <xdr:rowOff>81787</xdr:rowOff>
    </xdr:to>
    <xdr:sp macro="" textlink="">
      <xdr:nvSpPr>
        <xdr:cNvPr id="385" name="フローチャート : 判断 384"/>
        <xdr:cNvSpPr/>
      </xdr:nvSpPr>
      <xdr:spPr>
        <a:xfrm>
          <a:off x="1270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91965</xdr:rowOff>
    </xdr:from>
    <xdr:ext cx="762000" cy="259045"/>
    <xdr:sp macro="" textlink="">
      <xdr:nvSpPr>
        <xdr:cNvPr id="386" name="テキスト ボックス 385"/>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153924</xdr:rowOff>
    </xdr:from>
    <xdr:to>
      <xdr:col>7</xdr:col>
      <xdr:colOff>66675</xdr:colOff>
      <xdr:row>79</xdr:row>
      <xdr:rowOff>84074</xdr:rowOff>
    </xdr:to>
    <xdr:sp macro="" textlink="">
      <xdr:nvSpPr>
        <xdr:cNvPr id="392" name="円/楕円 391"/>
        <xdr:cNvSpPr/>
      </xdr:nvSpPr>
      <xdr:spPr>
        <a:xfrm>
          <a:off x="4775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62501</xdr:rowOff>
    </xdr:from>
    <xdr:ext cx="762000" cy="259045"/>
    <xdr:sp macro="" textlink="">
      <xdr:nvSpPr>
        <xdr:cNvPr id="393" name="公債費該当値テキスト"/>
        <xdr:cNvSpPr txBox="1"/>
      </xdr:nvSpPr>
      <xdr:spPr>
        <a:xfrm>
          <a:off x="4914900" y="1343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158496</xdr:rowOff>
    </xdr:from>
    <xdr:to>
      <xdr:col>5</xdr:col>
      <xdr:colOff>600075</xdr:colOff>
      <xdr:row>79</xdr:row>
      <xdr:rowOff>88646</xdr:rowOff>
    </xdr:to>
    <xdr:sp macro="" textlink="">
      <xdr:nvSpPr>
        <xdr:cNvPr id="394" name="円/楕円 393"/>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73423</xdr:rowOff>
    </xdr:from>
    <xdr:ext cx="736600" cy="259045"/>
    <xdr:sp macro="" textlink="">
      <xdr:nvSpPr>
        <xdr:cNvPr id="395" name="テキスト ボックス 394"/>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14478</xdr:rowOff>
    </xdr:from>
    <xdr:to>
      <xdr:col>4</xdr:col>
      <xdr:colOff>396875</xdr:colOff>
      <xdr:row>79</xdr:row>
      <xdr:rowOff>116078</xdr:rowOff>
    </xdr:to>
    <xdr:sp macro="" textlink="">
      <xdr:nvSpPr>
        <xdr:cNvPr id="396" name="円/楕円 395"/>
        <xdr:cNvSpPr/>
      </xdr:nvSpPr>
      <xdr:spPr>
        <a:xfrm>
          <a:off x="3048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100855</xdr:rowOff>
    </xdr:from>
    <xdr:ext cx="762000" cy="259045"/>
    <xdr:sp macro="" textlink="">
      <xdr:nvSpPr>
        <xdr:cNvPr id="397" name="テキスト ボックス 396"/>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87630</xdr:rowOff>
    </xdr:from>
    <xdr:to>
      <xdr:col>3</xdr:col>
      <xdr:colOff>193675</xdr:colOff>
      <xdr:row>80</xdr:row>
      <xdr:rowOff>17780</xdr:rowOff>
    </xdr:to>
    <xdr:sp macro="" textlink="">
      <xdr:nvSpPr>
        <xdr:cNvPr id="398" name="円/楕円 397"/>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2557</xdr:rowOff>
    </xdr:from>
    <xdr:ext cx="762000" cy="259045"/>
    <xdr:sp macro="" textlink="">
      <xdr:nvSpPr>
        <xdr:cNvPr id="399" name="テキスト ボックス 398"/>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92202</xdr:rowOff>
    </xdr:from>
    <xdr:to>
      <xdr:col>1</xdr:col>
      <xdr:colOff>676275</xdr:colOff>
      <xdr:row>80</xdr:row>
      <xdr:rowOff>22352</xdr:rowOff>
    </xdr:to>
    <xdr:sp macro="" textlink="">
      <xdr:nvSpPr>
        <xdr:cNvPr id="400" name="円/楕円 399"/>
        <xdr:cNvSpPr/>
      </xdr:nvSpPr>
      <xdr:spPr>
        <a:xfrm>
          <a:off x="1270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7129</xdr:rowOff>
    </xdr:from>
    <xdr:ext cx="762000" cy="259045"/>
    <xdr:sp macro="" textlink="">
      <xdr:nvSpPr>
        <xdr:cNvPr id="401" name="テキスト ボックス 400"/>
        <xdr:cNvSpPr txBox="1"/>
      </xdr:nvSpPr>
      <xdr:spPr>
        <a:xfrm>
          <a:off x="939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類似団体比較において、公債費では最も高い比率、公債費以外では最も低い比率となっている。</a:t>
          </a:r>
          <a:endParaRPr kumimoji="1" lang="en-US" altLang="ja-JP" sz="1300">
            <a:latin typeface="ＭＳ Ｐゴシック"/>
          </a:endParaRPr>
        </a:p>
        <a:p>
          <a:r>
            <a:rPr kumimoji="1" lang="ja-JP" altLang="en-US" sz="1300">
              <a:latin typeface="ＭＳ Ｐゴシック"/>
            </a:rPr>
            <a:t>　これまで以上に、公債費以外の経費を抑制しながら繰上償還を実施するとともに、投資事業の抑制により新規債発行を抑制し、比率の改善に努めていきたい。</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7" name="直線コネクタ 426"/>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8"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9" name="直線コネクタ 428"/>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30"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31" name="直線コネクタ 430"/>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115570</xdr:rowOff>
    </xdr:from>
    <xdr:to>
      <xdr:col>24</xdr:col>
      <xdr:colOff>31750</xdr:colOff>
      <xdr:row>74</xdr:row>
      <xdr:rowOff>99568</xdr:rowOff>
    </xdr:to>
    <xdr:cxnSp macro="">
      <xdr:nvCxnSpPr>
        <xdr:cNvPr id="432" name="直線コネクタ 431"/>
        <xdr:cNvCxnSpPr/>
      </xdr:nvCxnSpPr>
      <xdr:spPr>
        <a:xfrm>
          <a:off x="15671800" y="1263142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3"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4" name="フローチャート : 判断 433"/>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97282</xdr:rowOff>
    </xdr:from>
    <xdr:to>
      <xdr:col>22</xdr:col>
      <xdr:colOff>565150</xdr:colOff>
      <xdr:row>73</xdr:row>
      <xdr:rowOff>115570</xdr:rowOff>
    </xdr:to>
    <xdr:cxnSp macro="">
      <xdr:nvCxnSpPr>
        <xdr:cNvPr id="435" name="直線コネクタ 434"/>
        <xdr:cNvCxnSpPr/>
      </xdr:nvCxnSpPr>
      <xdr:spPr>
        <a:xfrm>
          <a:off x="14782800" y="126131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6" name="フローチャート : 判断 435"/>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64279</xdr:rowOff>
    </xdr:from>
    <xdr:ext cx="736600" cy="259045"/>
    <xdr:sp macro="" textlink="">
      <xdr:nvSpPr>
        <xdr:cNvPr id="437" name="テキスト ボックス 436"/>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83566</xdr:rowOff>
    </xdr:from>
    <xdr:to>
      <xdr:col>21</xdr:col>
      <xdr:colOff>361950</xdr:colOff>
      <xdr:row>73</xdr:row>
      <xdr:rowOff>97282</xdr:rowOff>
    </xdr:to>
    <xdr:cxnSp macro="">
      <xdr:nvCxnSpPr>
        <xdr:cNvPr id="438" name="直線コネクタ 437"/>
        <xdr:cNvCxnSpPr/>
      </xdr:nvCxnSpPr>
      <xdr:spPr>
        <a:xfrm>
          <a:off x="13893800" y="125994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9" name="フローチャート : 判断 43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40" name="テキスト ボックス 439"/>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113284</xdr:rowOff>
    </xdr:from>
    <xdr:to>
      <xdr:col>20</xdr:col>
      <xdr:colOff>158750</xdr:colOff>
      <xdr:row>73</xdr:row>
      <xdr:rowOff>83566</xdr:rowOff>
    </xdr:to>
    <xdr:cxnSp macro="">
      <xdr:nvCxnSpPr>
        <xdr:cNvPr id="441" name="直線コネクタ 440"/>
        <xdr:cNvCxnSpPr/>
      </xdr:nvCxnSpPr>
      <xdr:spPr>
        <a:xfrm>
          <a:off x="13004800" y="1245768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2" name="フローチャート : 判断 441"/>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43" name="テキスト ボックス 442"/>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4" name="フローチャート : 判断 443"/>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4842</xdr:rowOff>
    </xdr:from>
    <xdr:ext cx="762000" cy="259045"/>
    <xdr:sp macro="" textlink="">
      <xdr:nvSpPr>
        <xdr:cNvPr id="445" name="テキスト ボックス 444"/>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48768</xdr:rowOff>
    </xdr:from>
    <xdr:to>
      <xdr:col>24</xdr:col>
      <xdr:colOff>82550</xdr:colOff>
      <xdr:row>74</xdr:row>
      <xdr:rowOff>150368</xdr:rowOff>
    </xdr:to>
    <xdr:sp macro="" textlink="">
      <xdr:nvSpPr>
        <xdr:cNvPr id="451" name="円/楕円 450"/>
        <xdr:cNvSpPr/>
      </xdr:nvSpPr>
      <xdr:spPr>
        <a:xfrm>
          <a:off x="164592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128795</xdr:rowOff>
    </xdr:from>
    <xdr:ext cx="762000" cy="259045"/>
    <xdr:sp macro="" textlink="">
      <xdr:nvSpPr>
        <xdr:cNvPr id="452" name="公債費以外該当値テキスト"/>
        <xdr:cNvSpPr txBox="1"/>
      </xdr:nvSpPr>
      <xdr:spPr>
        <a:xfrm>
          <a:off x="16598900" y="1264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64770</xdr:rowOff>
    </xdr:from>
    <xdr:to>
      <xdr:col>22</xdr:col>
      <xdr:colOff>615950</xdr:colOff>
      <xdr:row>73</xdr:row>
      <xdr:rowOff>166370</xdr:rowOff>
    </xdr:to>
    <xdr:sp macro="" textlink="">
      <xdr:nvSpPr>
        <xdr:cNvPr id="453" name="円/楕円 452"/>
        <xdr:cNvSpPr/>
      </xdr:nvSpPr>
      <xdr:spPr>
        <a:xfrm>
          <a:off x="15621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5097</xdr:rowOff>
    </xdr:from>
    <xdr:ext cx="736600" cy="259045"/>
    <xdr:sp macro="" textlink="">
      <xdr:nvSpPr>
        <xdr:cNvPr id="454" name="テキスト ボックス 453"/>
        <xdr:cNvSpPr txBox="1"/>
      </xdr:nvSpPr>
      <xdr:spPr>
        <a:xfrm>
          <a:off x="15290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46482</xdr:rowOff>
    </xdr:from>
    <xdr:to>
      <xdr:col>21</xdr:col>
      <xdr:colOff>412750</xdr:colOff>
      <xdr:row>73</xdr:row>
      <xdr:rowOff>148082</xdr:rowOff>
    </xdr:to>
    <xdr:sp macro="" textlink="">
      <xdr:nvSpPr>
        <xdr:cNvPr id="455" name="円/楕円 454"/>
        <xdr:cNvSpPr/>
      </xdr:nvSpPr>
      <xdr:spPr>
        <a:xfrm>
          <a:off x="14732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158259</xdr:rowOff>
    </xdr:from>
    <xdr:ext cx="762000" cy="259045"/>
    <xdr:sp macro="" textlink="">
      <xdr:nvSpPr>
        <xdr:cNvPr id="456" name="テキスト ボックス 455"/>
        <xdr:cNvSpPr txBox="1"/>
      </xdr:nvSpPr>
      <xdr:spPr>
        <a:xfrm>
          <a:off x="14401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32766</xdr:rowOff>
    </xdr:from>
    <xdr:to>
      <xdr:col>20</xdr:col>
      <xdr:colOff>209550</xdr:colOff>
      <xdr:row>73</xdr:row>
      <xdr:rowOff>134366</xdr:rowOff>
    </xdr:to>
    <xdr:sp macro="" textlink="">
      <xdr:nvSpPr>
        <xdr:cNvPr id="457" name="円/楕円 456"/>
        <xdr:cNvSpPr/>
      </xdr:nvSpPr>
      <xdr:spPr>
        <a:xfrm>
          <a:off x="138430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144543</xdr:rowOff>
    </xdr:from>
    <xdr:ext cx="762000" cy="259045"/>
    <xdr:sp macro="" textlink="">
      <xdr:nvSpPr>
        <xdr:cNvPr id="458" name="テキスト ボックス 457"/>
        <xdr:cNvSpPr txBox="1"/>
      </xdr:nvSpPr>
      <xdr:spPr>
        <a:xfrm>
          <a:off x="13512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62484</xdr:rowOff>
    </xdr:from>
    <xdr:to>
      <xdr:col>19</xdr:col>
      <xdr:colOff>6350</xdr:colOff>
      <xdr:row>72</xdr:row>
      <xdr:rowOff>164084</xdr:rowOff>
    </xdr:to>
    <xdr:sp macro="" textlink="">
      <xdr:nvSpPr>
        <xdr:cNvPr id="459" name="円/楕円 458"/>
        <xdr:cNvSpPr/>
      </xdr:nvSpPr>
      <xdr:spPr>
        <a:xfrm>
          <a:off x="12954000" y="124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2811</xdr:rowOff>
    </xdr:from>
    <xdr:ext cx="762000" cy="259045"/>
    <xdr:sp macro="" textlink="">
      <xdr:nvSpPr>
        <xdr:cNvPr id="460" name="テキスト ボックス 459"/>
        <xdr:cNvSpPr txBox="1"/>
      </xdr:nvSpPr>
      <xdr:spPr>
        <a:xfrm>
          <a:off x="12623800" y="1217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島根県奥出雲町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33557</xdr:rowOff>
    </xdr:from>
    <xdr:to>
      <xdr:col>4</xdr:col>
      <xdr:colOff>1117600</xdr:colOff>
      <xdr:row>17</xdr:row>
      <xdr:rowOff>95475</xdr:rowOff>
    </xdr:to>
    <xdr:cxnSp macro="">
      <xdr:nvCxnSpPr>
        <xdr:cNvPr id="52" name="直線コネクタ 51"/>
        <xdr:cNvCxnSpPr/>
      </xdr:nvCxnSpPr>
      <xdr:spPr bwMode="auto">
        <a:xfrm flipV="1">
          <a:off x="5003800" y="2995832"/>
          <a:ext cx="647700" cy="61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72774</xdr:rowOff>
    </xdr:from>
    <xdr:ext cx="762000" cy="259045"/>
    <xdr:sp macro="" textlink="">
      <xdr:nvSpPr>
        <xdr:cNvPr id="53" name="人口1人当たり決算額の推移平均値テキスト130"/>
        <xdr:cNvSpPr txBox="1"/>
      </xdr:nvSpPr>
      <xdr:spPr>
        <a:xfrm>
          <a:off x="5740400" y="269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76915</xdr:rowOff>
    </xdr:from>
    <xdr:to>
      <xdr:col>4</xdr:col>
      <xdr:colOff>469900</xdr:colOff>
      <xdr:row>17</xdr:row>
      <xdr:rowOff>95475</xdr:rowOff>
    </xdr:to>
    <xdr:cxnSp macro="">
      <xdr:nvCxnSpPr>
        <xdr:cNvPr id="55" name="直線コネクタ 54"/>
        <xdr:cNvCxnSpPr/>
      </xdr:nvCxnSpPr>
      <xdr:spPr bwMode="auto">
        <a:xfrm>
          <a:off x="4305300" y="3039190"/>
          <a:ext cx="698500" cy="18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23494</xdr:rowOff>
    </xdr:from>
    <xdr:ext cx="736600" cy="259045"/>
    <xdr:sp macro="" textlink="">
      <xdr:nvSpPr>
        <xdr:cNvPr id="57" name="テキスト ボックス 56"/>
        <xdr:cNvSpPr txBox="1"/>
      </xdr:nvSpPr>
      <xdr:spPr>
        <a:xfrm>
          <a:off x="4622800" y="264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52640</xdr:rowOff>
    </xdr:from>
    <xdr:to>
      <xdr:col>3</xdr:col>
      <xdr:colOff>904875</xdr:colOff>
      <xdr:row>17</xdr:row>
      <xdr:rowOff>76915</xdr:rowOff>
    </xdr:to>
    <xdr:cxnSp macro="">
      <xdr:nvCxnSpPr>
        <xdr:cNvPr id="58" name="直線コネクタ 57"/>
        <xdr:cNvCxnSpPr/>
      </xdr:nvCxnSpPr>
      <xdr:spPr bwMode="auto">
        <a:xfrm>
          <a:off x="3606800" y="3014915"/>
          <a:ext cx="698500" cy="24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13893</xdr:rowOff>
    </xdr:from>
    <xdr:ext cx="762000" cy="259045"/>
    <xdr:sp macro="" textlink="">
      <xdr:nvSpPr>
        <xdr:cNvPr id="60" name="テキスト ボックス 59"/>
        <xdr:cNvSpPr txBox="1"/>
      </xdr:nvSpPr>
      <xdr:spPr>
        <a:xfrm>
          <a:off x="3924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52640</xdr:rowOff>
    </xdr:from>
    <xdr:to>
      <xdr:col>3</xdr:col>
      <xdr:colOff>206375</xdr:colOff>
      <xdr:row>17</xdr:row>
      <xdr:rowOff>125324</xdr:rowOff>
    </xdr:to>
    <xdr:cxnSp macro="">
      <xdr:nvCxnSpPr>
        <xdr:cNvPr id="61" name="直線コネクタ 60"/>
        <xdr:cNvCxnSpPr/>
      </xdr:nvCxnSpPr>
      <xdr:spPr bwMode="auto">
        <a:xfrm flipV="1">
          <a:off x="2908300" y="3014915"/>
          <a:ext cx="698500" cy="72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4749</xdr:rowOff>
    </xdr:from>
    <xdr:ext cx="762000" cy="259045"/>
    <xdr:sp macro="" textlink="">
      <xdr:nvSpPr>
        <xdr:cNvPr id="63" name="テキスト ボックス 62"/>
        <xdr:cNvSpPr txBox="1"/>
      </xdr:nvSpPr>
      <xdr:spPr>
        <a:xfrm>
          <a:off x="32258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23100</xdr:rowOff>
    </xdr:from>
    <xdr:to>
      <xdr:col>2</xdr:col>
      <xdr:colOff>692150</xdr:colOff>
      <xdr:row>17</xdr:row>
      <xdr:rowOff>124700</xdr:rowOff>
    </xdr:to>
    <xdr:sp macro="" textlink="">
      <xdr:nvSpPr>
        <xdr:cNvPr id="64" name="フローチャート : 判断 63"/>
        <xdr:cNvSpPr/>
      </xdr:nvSpPr>
      <xdr:spPr bwMode="auto">
        <a:xfrm>
          <a:off x="2857500" y="2985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134877</xdr:rowOff>
    </xdr:from>
    <xdr:ext cx="762000" cy="259045"/>
    <xdr:sp macro="" textlink="">
      <xdr:nvSpPr>
        <xdr:cNvPr id="65" name="テキスト ボックス 64"/>
        <xdr:cNvSpPr txBox="1"/>
      </xdr:nvSpPr>
      <xdr:spPr>
        <a:xfrm>
          <a:off x="2527300" y="2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154207</xdr:rowOff>
    </xdr:from>
    <xdr:to>
      <xdr:col>5</xdr:col>
      <xdr:colOff>34925</xdr:colOff>
      <xdr:row>17</xdr:row>
      <xdr:rowOff>84357</xdr:rowOff>
    </xdr:to>
    <xdr:sp macro="" textlink="">
      <xdr:nvSpPr>
        <xdr:cNvPr id="71" name="円/楕円 70"/>
        <xdr:cNvSpPr/>
      </xdr:nvSpPr>
      <xdr:spPr bwMode="auto">
        <a:xfrm>
          <a:off x="5600700" y="2945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126284</xdr:rowOff>
    </xdr:from>
    <xdr:ext cx="762000" cy="259045"/>
    <xdr:sp macro="" textlink="">
      <xdr:nvSpPr>
        <xdr:cNvPr id="72" name="人口1人当たり決算額の推移該当値テキスト130"/>
        <xdr:cNvSpPr txBox="1"/>
      </xdr:nvSpPr>
      <xdr:spPr>
        <a:xfrm>
          <a:off x="5740400" y="291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116,459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44675</xdr:rowOff>
    </xdr:from>
    <xdr:to>
      <xdr:col>4</xdr:col>
      <xdr:colOff>520700</xdr:colOff>
      <xdr:row>17</xdr:row>
      <xdr:rowOff>146275</xdr:rowOff>
    </xdr:to>
    <xdr:sp macro="" textlink="">
      <xdr:nvSpPr>
        <xdr:cNvPr id="73" name="円/楕円 72"/>
        <xdr:cNvSpPr/>
      </xdr:nvSpPr>
      <xdr:spPr bwMode="auto">
        <a:xfrm>
          <a:off x="4953000" y="3006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131052</xdr:rowOff>
    </xdr:from>
    <xdr:ext cx="736600" cy="259045"/>
    <xdr:sp macro="" textlink="">
      <xdr:nvSpPr>
        <xdr:cNvPr id="74" name="テキスト ボックス 73"/>
        <xdr:cNvSpPr txBox="1"/>
      </xdr:nvSpPr>
      <xdr:spPr>
        <a:xfrm>
          <a:off x="4622800" y="309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110,771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26115</xdr:rowOff>
    </xdr:from>
    <xdr:to>
      <xdr:col>3</xdr:col>
      <xdr:colOff>955675</xdr:colOff>
      <xdr:row>17</xdr:row>
      <xdr:rowOff>127715</xdr:rowOff>
    </xdr:to>
    <xdr:sp macro="" textlink="">
      <xdr:nvSpPr>
        <xdr:cNvPr id="75" name="円/楕円 74"/>
        <xdr:cNvSpPr/>
      </xdr:nvSpPr>
      <xdr:spPr bwMode="auto">
        <a:xfrm>
          <a:off x="4254500" y="298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112492</xdr:rowOff>
    </xdr:from>
    <xdr:ext cx="762000" cy="259045"/>
    <xdr:sp macro="" textlink="">
      <xdr:nvSpPr>
        <xdr:cNvPr id="76" name="テキスト ボックス 75"/>
        <xdr:cNvSpPr txBox="1"/>
      </xdr:nvSpPr>
      <xdr:spPr>
        <a:xfrm>
          <a:off x="3924300" y="30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112,476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1840</xdr:rowOff>
    </xdr:from>
    <xdr:to>
      <xdr:col>3</xdr:col>
      <xdr:colOff>257175</xdr:colOff>
      <xdr:row>17</xdr:row>
      <xdr:rowOff>103440</xdr:rowOff>
    </xdr:to>
    <xdr:sp macro="" textlink="">
      <xdr:nvSpPr>
        <xdr:cNvPr id="77" name="円/楕円 76"/>
        <xdr:cNvSpPr/>
      </xdr:nvSpPr>
      <xdr:spPr bwMode="auto">
        <a:xfrm>
          <a:off x="3556000" y="296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88217</xdr:rowOff>
    </xdr:from>
    <xdr:ext cx="762000" cy="259045"/>
    <xdr:sp macro="" textlink="">
      <xdr:nvSpPr>
        <xdr:cNvPr id="78" name="テキスト ボックス 77"/>
        <xdr:cNvSpPr txBox="1"/>
      </xdr:nvSpPr>
      <xdr:spPr>
        <a:xfrm>
          <a:off x="3225800" y="305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114,706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74524</xdr:rowOff>
    </xdr:from>
    <xdr:to>
      <xdr:col>2</xdr:col>
      <xdr:colOff>692150</xdr:colOff>
      <xdr:row>18</xdr:row>
      <xdr:rowOff>4674</xdr:rowOff>
    </xdr:to>
    <xdr:sp macro="" textlink="">
      <xdr:nvSpPr>
        <xdr:cNvPr id="79" name="円/楕円 78"/>
        <xdr:cNvSpPr/>
      </xdr:nvSpPr>
      <xdr:spPr bwMode="auto">
        <a:xfrm>
          <a:off x="2857500" y="303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160901</xdr:rowOff>
    </xdr:from>
    <xdr:ext cx="762000" cy="259045"/>
    <xdr:sp macro="" textlink="">
      <xdr:nvSpPr>
        <xdr:cNvPr id="80" name="テキスト ボックス 79"/>
        <xdr:cNvSpPr txBox="1"/>
      </xdr:nvSpPr>
      <xdr:spPr>
        <a:xfrm>
          <a:off x="2527300" y="312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64040</xdr:rowOff>
    </xdr:from>
    <xdr:to>
      <xdr:col>4</xdr:col>
      <xdr:colOff>1117600</xdr:colOff>
      <xdr:row>34</xdr:row>
      <xdr:rowOff>242519</xdr:rowOff>
    </xdr:to>
    <xdr:cxnSp macro="">
      <xdr:nvCxnSpPr>
        <xdr:cNvPr id="114" name="直線コネクタ 113"/>
        <xdr:cNvCxnSpPr/>
      </xdr:nvCxnSpPr>
      <xdr:spPr bwMode="auto">
        <a:xfrm>
          <a:off x="5003800" y="6331490"/>
          <a:ext cx="647700" cy="178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174102</xdr:rowOff>
    </xdr:from>
    <xdr:ext cx="762000" cy="259045"/>
    <xdr:sp macro="" textlink="">
      <xdr:nvSpPr>
        <xdr:cNvPr id="115" name="人口1人当たり決算額の推移平均値テキスト445"/>
        <xdr:cNvSpPr txBox="1"/>
      </xdr:nvSpPr>
      <xdr:spPr>
        <a:xfrm>
          <a:off x="5740400" y="678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64040</xdr:rowOff>
    </xdr:from>
    <xdr:to>
      <xdr:col>4</xdr:col>
      <xdr:colOff>469900</xdr:colOff>
      <xdr:row>34</xdr:row>
      <xdr:rowOff>134220</xdr:rowOff>
    </xdr:to>
    <xdr:cxnSp macro="">
      <xdr:nvCxnSpPr>
        <xdr:cNvPr id="117" name="直線コネクタ 116"/>
        <xdr:cNvCxnSpPr/>
      </xdr:nvCxnSpPr>
      <xdr:spPr bwMode="auto">
        <a:xfrm flipV="1">
          <a:off x="4305300" y="6331490"/>
          <a:ext cx="698500" cy="70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211726</xdr:rowOff>
    </xdr:from>
    <xdr:ext cx="736600" cy="259045"/>
    <xdr:sp macro="" textlink="">
      <xdr:nvSpPr>
        <xdr:cNvPr id="119" name="テキスト ボックス 118"/>
        <xdr:cNvSpPr txBox="1"/>
      </xdr:nvSpPr>
      <xdr:spPr>
        <a:xfrm>
          <a:off x="4622800" y="6822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248310</xdr:rowOff>
    </xdr:from>
    <xdr:to>
      <xdr:col>3</xdr:col>
      <xdr:colOff>904875</xdr:colOff>
      <xdr:row>34</xdr:row>
      <xdr:rowOff>134220</xdr:rowOff>
    </xdr:to>
    <xdr:cxnSp macro="">
      <xdr:nvCxnSpPr>
        <xdr:cNvPr id="120" name="直線コネクタ 119"/>
        <xdr:cNvCxnSpPr/>
      </xdr:nvCxnSpPr>
      <xdr:spPr bwMode="auto">
        <a:xfrm>
          <a:off x="3606800" y="6172860"/>
          <a:ext cx="698500" cy="228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163530</xdr:rowOff>
    </xdr:from>
    <xdr:ext cx="762000" cy="259045"/>
    <xdr:sp macro="" textlink="">
      <xdr:nvSpPr>
        <xdr:cNvPr id="122" name="テキスト ボックス 121"/>
        <xdr:cNvSpPr txBox="1"/>
      </xdr:nvSpPr>
      <xdr:spPr>
        <a:xfrm>
          <a:off x="3924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219126</xdr:rowOff>
    </xdr:from>
    <xdr:to>
      <xdr:col>3</xdr:col>
      <xdr:colOff>206375</xdr:colOff>
      <xdr:row>33</xdr:row>
      <xdr:rowOff>248310</xdr:rowOff>
    </xdr:to>
    <xdr:cxnSp macro="">
      <xdr:nvCxnSpPr>
        <xdr:cNvPr id="123" name="直線コネクタ 122"/>
        <xdr:cNvCxnSpPr/>
      </xdr:nvCxnSpPr>
      <xdr:spPr bwMode="auto">
        <a:xfrm>
          <a:off x="2908300" y="6143676"/>
          <a:ext cx="698500" cy="29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100874</xdr:rowOff>
    </xdr:from>
    <xdr:ext cx="762000" cy="259045"/>
    <xdr:sp macro="" textlink="">
      <xdr:nvSpPr>
        <xdr:cNvPr id="125" name="テキスト ボックス 124"/>
        <xdr:cNvSpPr txBox="1"/>
      </xdr:nvSpPr>
      <xdr:spPr>
        <a:xfrm>
          <a:off x="32258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70142</xdr:rowOff>
    </xdr:from>
    <xdr:to>
      <xdr:col>2</xdr:col>
      <xdr:colOff>692150</xdr:colOff>
      <xdr:row>35</xdr:row>
      <xdr:rowOff>171742</xdr:rowOff>
    </xdr:to>
    <xdr:sp macro="" textlink="">
      <xdr:nvSpPr>
        <xdr:cNvPr id="126" name="フローチャート : 判断 125"/>
        <xdr:cNvSpPr/>
      </xdr:nvSpPr>
      <xdr:spPr bwMode="auto">
        <a:xfrm>
          <a:off x="28575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156519</xdr:rowOff>
    </xdr:from>
    <xdr:ext cx="762000" cy="259045"/>
    <xdr:sp macro="" textlink="">
      <xdr:nvSpPr>
        <xdr:cNvPr id="127" name="テキスト ボックス 126"/>
        <xdr:cNvSpPr txBox="1"/>
      </xdr:nvSpPr>
      <xdr:spPr>
        <a:xfrm>
          <a:off x="2527300" y="676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191719</xdr:rowOff>
    </xdr:from>
    <xdr:to>
      <xdr:col>5</xdr:col>
      <xdr:colOff>34925</xdr:colOff>
      <xdr:row>34</xdr:row>
      <xdr:rowOff>293319</xdr:rowOff>
    </xdr:to>
    <xdr:sp macro="" textlink="">
      <xdr:nvSpPr>
        <xdr:cNvPr id="133" name="円/楕円 132"/>
        <xdr:cNvSpPr/>
      </xdr:nvSpPr>
      <xdr:spPr bwMode="auto">
        <a:xfrm>
          <a:off x="5600700" y="6459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36796</xdr:rowOff>
    </xdr:from>
    <xdr:ext cx="762000" cy="259045"/>
    <xdr:sp macro="" textlink="">
      <xdr:nvSpPr>
        <xdr:cNvPr id="134" name="人口1人当たり決算額の推移該当値テキスト445"/>
        <xdr:cNvSpPr txBox="1"/>
      </xdr:nvSpPr>
      <xdr:spPr>
        <a:xfrm>
          <a:off x="5740400" y="630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54,936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13240</xdr:rowOff>
    </xdr:from>
    <xdr:to>
      <xdr:col>4</xdr:col>
      <xdr:colOff>520700</xdr:colOff>
      <xdr:row>34</xdr:row>
      <xdr:rowOff>114840</xdr:rowOff>
    </xdr:to>
    <xdr:sp macro="" textlink="">
      <xdr:nvSpPr>
        <xdr:cNvPr id="135" name="円/楕円 134"/>
        <xdr:cNvSpPr/>
      </xdr:nvSpPr>
      <xdr:spPr bwMode="auto">
        <a:xfrm>
          <a:off x="4953000" y="6280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125017</xdr:rowOff>
    </xdr:from>
    <xdr:ext cx="736600" cy="259045"/>
    <xdr:sp macro="" textlink="">
      <xdr:nvSpPr>
        <xdr:cNvPr id="136" name="テキスト ボックス 135"/>
        <xdr:cNvSpPr txBox="1"/>
      </xdr:nvSpPr>
      <xdr:spPr>
        <a:xfrm>
          <a:off x="4622800" y="604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64,305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83420</xdr:rowOff>
    </xdr:from>
    <xdr:to>
      <xdr:col>3</xdr:col>
      <xdr:colOff>955675</xdr:colOff>
      <xdr:row>34</xdr:row>
      <xdr:rowOff>185020</xdr:rowOff>
    </xdr:to>
    <xdr:sp macro="" textlink="">
      <xdr:nvSpPr>
        <xdr:cNvPr id="137" name="円/楕円 136"/>
        <xdr:cNvSpPr/>
      </xdr:nvSpPr>
      <xdr:spPr bwMode="auto">
        <a:xfrm>
          <a:off x="4254500" y="635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195197</xdr:rowOff>
    </xdr:from>
    <xdr:ext cx="762000" cy="259045"/>
    <xdr:sp macro="" textlink="">
      <xdr:nvSpPr>
        <xdr:cNvPr id="138" name="テキスト ボックス 137"/>
        <xdr:cNvSpPr txBox="1"/>
      </xdr:nvSpPr>
      <xdr:spPr>
        <a:xfrm>
          <a:off x="3924300" y="611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60,621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197510</xdr:rowOff>
    </xdr:from>
    <xdr:to>
      <xdr:col>3</xdr:col>
      <xdr:colOff>257175</xdr:colOff>
      <xdr:row>33</xdr:row>
      <xdr:rowOff>299110</xdr:rowOff>
    </xdr:to>
    <xdr:sp macro="" textlink="">
      <xdr:nvSpPr>
        <xdr:cNvPr id="139" name="円/楕円 138"/>
        <xdr:cNvSpPr/>
      </xdr:nvSpPr>
      <xdr:spPr bwMode="auto">
        <a:xfrm>
          <a:off x="3556000" y="6122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137837</xdr:rowOff>
    </xdr:from>
    <xdr:ext cx="762000" cy="259045"/>
    <xdr:sp macro="" textlink="">
      <xdr:nvSpPr>
        <xdr:cNvPr id="140" name="テキスト ボックス 139"/>
        <xdr:cNvSpPr txBox="1"/>
      </xdr:nvSpPr>
      <xdr:spPr>
        <a:xfrm>
          <a:off x="3225800" y="58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72,632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168326</xdr:rowOff>
    </xdr:from>
    <xdr:to>
      <xdr:col>2</xdr:col>
      <xdr:colOff>692150</xdr:colOff>
      <xdr:row>33</xdr:row>
      <xdr:rowOff>269926</xdr:rowOff>
    </xdr:to>
    <xdr:sp macro="" textlink="">
      <xdr:nvSpPr>
        <xdr:cNvPr id="141" name="円/楕円 140"/>
        <xdr:cNvSpPr/>
      </xdr:nvSpPr>
      <xdr:spPr bwMode="auto">
        <a:xfrm>
          <a:off x="2857500" y="609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108653</xdr:rowOff>
    </xdr:from>
    <xdr:ext cx="762000" cy="259045"/>
    <xdr:sp macro="" textlink="">
      <xdr:nvSpPr>
        <xdr:cNvPr id="142" name="テキスト ボックス 141"/>
        <xdr:cNvSpPr txBox="1"/>
      </xdr:nvSpPr>
      <xdr:spPr>
        <a:xfrm>
          <a:off x="2527300" y="58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財政調整基金残高はほぼ横ばいだが、比率の分母となる標準財政規模が小さくなったため、財政調整基金残高比率は上昇した。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実質収支額の比率については、形式収支は約</a:t>
          </a:r>
          <a:r>
            <a:rPr kumimoji="1" lang="en-US" altLang="ja-JP" sz="1200">
              <a:latin typeface="ＭＳ ゴシック" pitchFamily="49" charset="-128"/>
              <a:ea typeface="ＭＳ ゴシック" pitchFamily="49" charset="-128"/>
            </a:rPr>
            <a:t>2000</a:t>
          </a:r>
          <a:r>
            <a:rPr kumimoji="1" lang="ja-JP" altLang="en-US" sz="1200">
              <a:latin typeface="ＭＳ ゴシック" pitchFamily="49" charset="-128"/>
              <a:ea typeface="ＭＳ ゴシック" pitchFamily="49" charset="-128"/>
            </a:rPr>
            <a:t>万円減少したが翌年度への繰越財源が前年決算に比べ</a:t>
          </a:r>
          <a:r>
            <a:rPr kumimoji="1" lang="en-US" altLang="ja-JP" sz="1200">
              <a:latin typeface="ＭＳ ゴシック" pitchFamily="49" charset="-128"/>
              <a:ea typeface="ＭＳ ゴシック" pitchFamily="49" charset="-128"/>
            </a:rPr>
            <a:t>3700</a:t>
          </a:r>
          <a:r>
            <a:rPr kumimoji="1" lang="ja-JP" altLang="en-US" sz="1200">
              <a:latin typeface="ＭＳ ゴシック" pitchFamily="49" charset="-128"/>
              <a:ea typeface="ＭＳ ゴシック" pitchFamily="49" charset="-128"/>
            </a:rPr>
            <a:t>万円多いため実質収支は▲</a:t>
          </a:r>
          <a:r>
            <a:rPr kumimoji="1" lang="en-US" altLang="ja-JP" sz="1200">
              <a:latin typeface="ＭＳ ゴシック" pitchFamily="49" charset="-128"/>
              <a:ea typeface="ＭＳ ゴシック" pitchFamily="49" charset="-128"/>
            </a:rPr>
            <a:t>5700</a:t>
          </a:r>
          <a:r>
            <a:rPr kumimoji="1" lang="ja-JP" altLang="en-US" sz="1200">
              <a:latin typeface="ＭＳ ゴシック" pitchFamily="49" charset="-128"/>
              <a:ea typeface="ＭＳ ゴシック" pitchFamily="49" charset="-128"/>
            </a:rPr>
            <a:t>万円となり単年度収支は前年と比較して</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2900</a:t>
          </a:r>
          <a:r>
            <a:rPr kumimoji="1" lang="ja-JP" altLang="en-US" sz="1200">
              <a:latin typeface="ＭＳ ゴシック" pitchFamily="49" charset="-128"/>
              <a:ea typeface="ＭＳ ゴシック" pitchFamily="49" charset="-128"/>
            </a:rPr>
            <a:t>万円減少した。そのため実質単年度収支比比率も大きく減少した。</a:t>
          </a:r>
          <a:endParaRPr kumimoji="1" lang="en-US" altLang="ja-JP"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病院事業は公営企業会計制度見直しの影響もあり前年度に引き続き赤字決算となり、資金剰余額の標準財政規模に対する比率も</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より改善したものの５％以下となっている。今後策定される新･病院改革プランの方針を念頭におきながら、常勤医師確保を早急に進め経営改善を強く進めたい。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一般会計については、実質収支が２億円弱から３億円で推移し、標準財政規模も変動していることから近年の比率は２％台で推移している。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その他の会計について、比率は１％以下ではあるが全て黒字決算となっている。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元利償還金は繰上償還の実施による抑制効果により、前年度より約</a:t>
          </a:r>
          <a:r>
            <a:rPr kumimoji="1" lang="en-US" altLang="ja-JP" sz="1400">
              <a:latin typeface="ＭＳ ゴシック" pitchFamily="49" charset="-128"/>
              <a:ea typeface="ＭＳ ゴシック" pitchFamily="49" charset="-128"/>
            </a:rPr>
            <a:t>2700</a:t>
          </a:r>
          <a:r>
            <a:rPr kumimoji="1" lang="ja-JP" altLang="en-US" sz="1400">
              <a:latin typeface="ＭＳ ゴシック" pitchFamily="49" charset="-128"/>
              <a:ea typeface="ＭＳ ゴシック" pitchFamily="49" charset="-128"/>
            </a:rPr>
            <a:t>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また、算入公債費等については、控除特定財源の増、災害復旧費等分の増が主な要因となって約</a:t>
          </a:r>
          <a:r>
            <a:rPr kumimoji="1" lang="en-US" altLang="ja-JP" sz="1400">
              <a:latin typeface="ＭＳ ゴシック" pitchFamily="49" charset="-128"/>
              <a:ea typeface="ＭＳ ゴシック" pitchFamily="49" charset="-128"/>
            </a:rPr>
            <a:t>7300</a:t>
          </a:r>
          <a:r>
            <a:rPr kumimoji="1" lang="ja-JP" altLang="en-US" sz="1400">
              <a:latin typeface="ＭＳ ゴシック" pitchFamily="49" charset="-128"/>
              <a:ea typeface="ＭＳ ゴシック" pitchFamily="49" charset="-128"/>
            </a:rPr>
            <a:t>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上記の要因により実質公債費比率の分子としては、約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5000</a:t>
          </a:r>
          <a:r>
            <a:rPr kumimoji="1" lang="ja-JP" altLang="en-US" sz="1400">
              <a:latin typeface="ＭＳ ゴシック" pitchFamily="49" charset="-128"/>
              <a:ea typeface="ＭＳ ゴシック" pitchFamily="49" charset="-128"/>
            </a:rPr>
            <a:t>万円の減少となった。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地方債残高は繰上償還の効果等により近年減少傾向にあり</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883</a:t>
          </a:r>
          <a:r>
            <a:rPr kumimoji="1" lang="ja-JP" altLang="en-US" sz="1400">
              <a:latin typeface="ＭＳ ゴシック" pitchFamily="49" charset="-128"/>
              <a:ea typeface="ＭＳ ゴシック" pitchFamily="49" charset="-128"/>
            </a:rPr>
            <a:t>百万円減少した。そのほか債務負担行為に基づく支出予定額は</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百万円の減、公営企業債等繰入見込額が</a:t>
          </a:r>
          <a:r>
            <a:rPr kumimoji="1" lang="en-US" altLang="ja-JP" sz="1400">
              <a:latin typeface="ＭＳ ゴシック" pitchFamily="49" charset="-128"/>
              <a:ea typeface="ＭＳ ゴシック" pitchFamily="49" charset="-128"/>
            </a:rPr>
            <a:t>189</a:t>
          </a:r>
          <a:r>
            <a:rPr kumimoji="1" lang="ja-JP" altLang="en-US" sz="1400">
              <a:latin typeface="ＭＳ ゴシック" pitchFamily="49" charset="-128"/>
              <a:ea typeface="ＭＳ ゴシック" pitchFamily="49" charset="-128"/>
            </a:rPr>
            <a:t>百万円の減となっている。また第三セクターの経常損失が減少したことによる算入率が</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％にさがったことにより、負債額等負担見込額が</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一方で、基準財政需要額算入見込額における事業費補正分について、算入期間が終了したことなどにより約</a:t>
          </a:r>
          <a:r>
            <a:rPr kumimoji="1" lang="en-US" altLang="ja-JP" sz="1400">
              <a:latin typeface="ＭＳ ゴシック" pitchFamily="49" charset="-128"/>
              <a:ea typeface="ＭＳ ゴシック" pitchFamily="49" charset="-128"/>
            </a:rPr>
            <a:t>780</a:t>
          </a:r>
          <a:r>
            <a:rPr kumimoji="1" lang="ja-JP" altLang="en-US" sz="1400">
              <a:latin typeface="ＭＳ ゴシック" pitchFamily="49" charset="-128"/>
              <a:ea typeface="ＭＳ ゴシック" pitchFamily="49" charset="-128"/>
            </a:rPr>
            <a:t>百万円の減となり、充当可能財源等全体としては約</a:t>
          </a:r>
          <a:r>
            <a:rPr kumimoji="1" lang="en-US" altLang="ja-JP" sz="1400">
              <a:latin typeface="ＭＳ ゴシック" pitchFamily="49" charset="-128"/>
              <a:ea typeface="ＭＳ ゴシック" pitchFamily="49" charset="-128"/>
            </a:rPr>
            <a:t>906</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これらの要因により分子は</a:t>
          </a:r>
          <a:r>
            <a:rPr kumimoji="1" lang="en-US" altLang="ja-JP" sz="1400">
              <a:latin typeface="ＭＳ ゴシック" pitchFamily="49" charset="-128"/>
              <a:ea typeface="ＭＳ ゴシック" pitchFamily="49" charset="-128"/>
            </a:rPr>
            <a:t>425</a:t>
          </a:r>
          <a:r>
            <a:rPr kumimoji="1" lang="ja-JP" altLang="en-US" sz="1400">
              <a:latin typeface="ＭＳ ゴシック" pitchFamily="49" charset="-128"/>
              <a:ea typeface="ＭＳ ゴシック" pitchFamily="49" charset="-128"/>
            </a:rPr>
            <a:t>百万円の減少となった。</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15091477</v>
      </c>
      <c r="BO4" s="349"/>
      <c r="BP4" s="349"/>
      <c r="BQ4" s="349"/>
      <c r="BR4" s="349"/>
      <c r="BS4" s="349"/>
      <c r="BT4" s="349"/>
      <c r="BU4" s="350"/>
      <c r="BV4" s="348">
        <v>15599648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2.2000000000000002</v>
      </c>
      <c r="CU4" s="355"/>
      <c r="CV4" s="355"/>
      <c r="CW4" s="355"/>
      <c r="CX4" s="355"/>
      <c r="CY4" s="355"/>
      <c r="CZ4" s="355"/>
      <c r="DA4" s="356"/>
      <c r="DB4" s="354">
        <v>2.9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14800376</v>
      </c>
      <c r="BO5" s="386"/>
      <c r="BP5" s="386"/>
      <c r="BQ5" s="386"/>
      <c r="BR5" s="386"/>
      <c r="BS5" s="386"/>
      <c r="BT5" s="386"/>
      <c r="BU5" s="387"/>
      <c r="BV5" s="385">
        <v>15288552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86.1</v>
      </c>
      <c r="CU5" s="383"/>
      <c r="CV5" s="383"/>
      <c r="CW5" s="383"/>
      <c r="CX5" s="383"/>
      <c r="CY5" s="383"/>
      <c r="CZ5" s="383"/>
      <c r="DA5" s="384"/>
      <c r="DB5" s="382">
        <v>82.8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291101</v>
      </c>
      <c r="BO6" s="386"/>
      <c r="BP6" s="386"/>
      <c r="BQ6" s="386"/>
      <c r="BR6" s="386"/>
      <c r="BS6" s="386"/>
      <c r="BT6" s="386"/>
      <c r="BU6" s="387"/>
      <c r="BV6" s="385">
        <v>311096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90.5</v>
      </c>
      <c r="CU6" s="423"/>
      <c r="CV6" s="423"/>
      <c r="CW6" s="423"/>
      <c r="CX6" s="423"/>
      <c r="CY6" s="423"/>
      <c r="CZ6" s="423"/>
      <c r="DA6" s="424"/>
      <c r="DB6" s="422">
        <v>87.3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110925</v>
      </c>
      <c r="BO7" s="386"/>
      <c r="BP7" s="386"/>
      <c r="BQ7" s="386"/>
      <c r="BR7" s="386"/>
      <c r="BS7" s="386"/>
      <c r="BT7" s="386"/>
      <c r="BU7" s="387"/>
      <c r="BV7" s="385">
        <v>73809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8045159</v>
      </c>
      <c r="CU7" s="386"/>
      <c r="CV7" s="386"/>
      <c r="CW7" s="386"/>
      <c r="CX7" s="386"/>
      <c r="CY7" s="386"/>
      <c r="CZ7" s="386"/>
      <c r="DA7" s="387"/>
      <c r="DB7" s="385">
        <v>8111457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180176</v>
      </c>
      <c r="BO8" s="386"/>
      <c r="BP8" s="386"/>
      <c r="BQ8" s="386"/>
      <c r="BR8" s="386"/>
      <c r="BS8" s="386"/>
      <c r="BT8" s="386"/>
      <c r="BU8" s="387"/>
      <c r="BV8" s="385">
        <v>237287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0.17</v>
      </c>
      <c r="CU8" s="426"/>
      <c r="CV8" s="426"/>
      <c r="CW8" s="426"/>
      <c r="CX8" s="426"/>
      <c r="CY8" s="426"/>
      <c r="CZ8" s="426"/>
      <c r="DA8" s="427"/>
      <c r="DB8" s="425">
        <v>0.16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14456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-57111</v>
      </c>
      <c r="BO9" s="386"/>
      <c r="BP9" s="386"/>
      <c r="BQ9" s="386"/>
      <c r="BR9" s="386"/>
      <c r="BS9" s="386"/>
      <c r="BT9" s="386"/>
      <c r="BU9" s="387"/>
      <c r="BV9" s="385">
        <v>72135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33.9</v>
      </c>
      <c r="CU9" s="383"/>
      <c r="CV9" s="383"/>
      <c r="CW9" s="383"/>
      <c r="CX9" s="383"/>
      <c r="CY9" s="383"/>
      <c r="CZ9" s="383"/>
      <c r="DA9" s="384"/>
      <c r="DB9" s="382">
        <v>34.1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15812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264</v>
      </c>
      <c r="BO10" s="386"/>
      <c r="BP10" s="386"/>
      <c r="BQ10" s="386"/>
      <c r="BR10" s="386"/>
      <c r="BS10" s="386"/>
      <c r="BT10" s="386"/>
      <c r="BU10" s="387"/>
      <c r="BV10" s="385">
        <v>259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660721</v>
      </c>
      <c r="BO11" s="386"/>
      <c r="BP11" s="386"/>
      <c r="BQ11" s="386"/>
      <c r="BR11" s="386"/>
      <c r="BS11" s="386"/>
      <c r="BT11" s="386"/>
      <c r="BU11" s="387"/>
      <c r="BV11" s="385">
        <v>669429</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13875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13792</v>
      </c>
      <c r="S13" s="467"/>
      <c r="T13" s="467"/>
      <c r="U13" s="467"/>
      <c r="V13" s="468"/>
      <c r="W13" s="401" t="s">
        <v>124</v>
      </c>
      <c r="X13" s="402"/>
      <c r="Y13" s="402"/>
      <c r="Z13" s="402"/>
      <c r="AA13" s="402"/>
      <c r="AB13" s="392"/>
      <c r="AC13" s="436">
        <v>1689</v>
      </c>
      <c r="AD13" s="437"/>
      <c r="AE13" s="437"/>
      <c r="AF13" s="437"/>
      <c r="AG13" s="476"/>
      <c r="AH13" s="436">
        <v>1785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603874</v>
      </c>
      <c r="BO13" s="386"/>
      <c r="BP13" s="386"/>
      <c r="BQ13" s="386"/>
      <c r="BR13" s="386"/>
      <c r="BS13" s="386"/>
      <c r="BT13" s="386"/>
      <c r="BU13" s="387"/>
      <c r="BV13" s="385">
        <v>741823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15.7</v>
      </c>
      <c r="CU13" s="383"/>
      <c r="CV13" s="383"/>
      <c r="CW13" s="383"/>
      <c r="CX13" s="383"/>
      <c r="CY13" s="383"/>
      <c r="CZ13" s="383"/>
      <c r="DA13" s="384"/>
      <c r="DB13" s="382">
        <v>17.3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14152</v>
      </c>
      <c r="S14" s="467"/>
      <c r="T14" s="467"/>
      <c r="U14" s="467"/>
      <c r="V14" s="468"/>
      <c r="W14" s="375"/>
      <c r="X14" s="376"/>
      <c r="Y14" s="376"/>
      <c r="Z14" s="376"/>
      <c r="AA14" s="376"/>
      <c r="AB14" s="365"/>
      <c r="AC14" s="469">
        <v>22.3</v>
      </c>
      <c r="AD14" s="470"/>
      <c r="AE14" s="470"/>
      <c r="AF14" s="470"/>
      <c r="AG14" s="471"/>
      <c r="AH14" s="469">
        <v>21.8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173.4</v>
      </c>
      <c r="CU14" s="481"/>
      <c r="CV14" s="481"/>
      <c r="CW14" s="481"/>
      <c r="CX14" s="481"/>
      <c r="CY14" s="481"/>
      <c r="CZ14" s="481"/>
      <c r="DA14" s="482"/>
      <c r="DB14" s="480">
        <v>178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14066</v>
      </c>
      <c r="S15" s="467"/>
      <c r="T15" s="467"/>
      <c r="U15" s="467"/>
      <c r="V15" s="468"/>
      <c r="W15" s="401" t="s">
        <v>131</v>
      </c>
      <c r="X15" s="402"/>
      <c r="Y15" s="402"/>
      <c r="Z15" s="402"/>
      <c r="AA15" s="402"/>
      <c r="AB15" s="392"/>
      <c r="AC15" s="436">
        <v>2461</v>
      </c>
      <c r="AD15" s="437"/>
      <c r="AE15" s="437"/>
      <c r="AF15" s="437"/>
      <c r="AG15" s="476"/>
      <c r="AH15" s="436">
        <v>2599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1196247</v>
      </c>
      <c r="BO15" s="349"/>
      <c r="BP15" s="349"/>
      <c r="BQ15" s="349"/>
      <c r="BR15" s="349"/>
      <c r="BS15" s="349"/>
      <c r="BT15" s="349"/>
      <c r="BU15" s="350"/>
      <c r="BV15" s="348">
        <v>1125550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32.5</v>
      </c>
      <c r="AD16" s="470"/>
      <c r="AE16" s="470"/>
      <c r="AF16" s="470"/>
      <c r="AG16" s="471"/>
      <c r="AH16" s="469">
        <v>31.8</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6755754</v>
      </c>
      <c r="BO16" s="386"/>
      <c r="BP16" s="386"/>
      <c r="BQ16" s="386"/>
      <c r="BR16" s="386"/>
      <c r="BS16" s="386"/>
      <c r="BT16" s="386"/>
      <c r="BU16" s="387"/>
      <c r="BV16" s="385">
        <v>6770867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3428</v>
      </c>
      <c r="AD17" s="437"/>
      <c r="AE17" s="437"/>
      <c r="AF17" s="437"/>
      <c r="AG17" s="476"/>
      <c r="AH17" s="436">
        <v>3779</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1505984</v>
      </c>
      <c r="BO17" s="386"/>
      <c r="BP17" s="386"/>
      <c r="BQ17" s="386"/>
      <c r="BR17" s="386"/>
      <c r="BS17" s="386"/>
      <c r="BT17" s="386"/>
      <c r="BU17" s="387"/>
      <c r="BV17" s="385">
        <v>1421714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368.01</v>
      </c>
      <c r="M18" s="498"/>
      <c r="N18" s="498"/>
      <c r="O18" s="498"/>
      <c r="P18" s="498"/>
      <c r="Q18" s="498"/>
      <c r="R18" s="499"/>
      <c r="S18" s="499"/>
      <c r="T18" s="499"/>
      <c r="U18" s="499"/>
      <c r="V18" s="500"/>
      <c r="W18" s="403"/>
      <c r="X18" s="404"/>
      <c r="Y18" s="404"/>
      <c r="Z18" s="404"/>
      <c r="AA18" s="404"/>
      <c r="AB18" s="395"/>
      <c r="AC18" s="501">
        <v>45.2</v>
      </c>
      <c r="AD18" s="502"/>
      <c r="AE18" s="502"/>
      <c r="AF18" s="502"/>
      <c r="AG18" s="503"/>
      <c r="AH18" s="501">
        <v>46.2</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7069781</v>
      </c>
      <c r="BO18" s="386"/>
      <c r="BP18" s="386"/>
      <c r="BQ18" s="386"/>
      <c r="BR18" s="386"/>
      <c r="BS18" s="386"/>
      <c r="BT18" s="386"/>
      <c r="BU18" s="387"/>
      <c r="BV18" s="385">
        <v>6865793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39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9641377</v>
      </c>
      <c r="BO19" s="386"/>
      <c r="BP19" s="386"/>
      <c r="BQ19" s="386"/>
      <c r="BR19" s="386"/>
      <c r="BS19" s="386"/>
      <c r="BT19" s="386"/>
      <c r="BU19" s="387"/>
      <c r="BV19" s="385">
        <v>9699231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4713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23441599</v>
      </c>
      <c r="BO23" s="386"/>
      <c r="BP23" s="386"/>
      <c r="BQ23" s="386"/>
      <c r="BR23" s="386"/>
      <c r="BS23" s="386"/>
      <c r="BT23" s="386"/>
      <c r="BU23" s="387"/>
      <c r="BV23" s="385">
        <v>24324945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6750</v>
      </c>
      <c r="R24" s="437"/>
      <c r="S24" s="437"/>
      <c r="T24" s="437"/>
      <c r="U24" s="437"/>
      <c r="V24" s="476"/>
      <c r="W24" s="531"/>
      <c r="X24" s="519"/>
      <c r="Y24" s="520"/>
      <c r="Z24" s="435" t="s">
        <v>155</v>
      </c>
      <c r="AA24" s="415"/>
      <c r="AB24" s="415"/>
      <c r="AC24" s="415"/>
      <c r="AD24" s="415"/>
      <c r="AE24" s="415"/>
      <c r="AF24" s="415"/>
      <c r="AG24" s="416"/>
      <c r="AH24" s="436">
        <v>134</v>
      </c>
      <c r="AI24" s="437"/>
      <c r="AJ24" s="437"/>
      <c r="AK24" s="437"/>
      <c r="AL24" s="476"/>
      <c r="AM24" s="436">
        <v>417678</v>
      </c>
      <c r="AN24" s="437"/>
      <c r="AO24" s="437"/>
      <c r="AP24" s="437"/>
      <c r="AQ24" s="437"/>
      <c r="AR24" s="476"/>
      <c r="AS24" s="436">
        <v>3117</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17013699</v>
      </c>
      <c r="BO24" s="386"/>
      <c r="BP24" s="386"/>
      <c r="BQ24" s="386"/>
      <c r="BR24" s="386"/>
      <c r="BS24" s="386"/>
      <c r="BT24" s="386"/>
      <c r="BU24" s="387"/>
      <c r="BV24" s="385">
        <v>17769613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6014</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2657964</v>
      </c>
      <c r="BO25" s="349"/>
      <c r="BP25" s="349"/>
      <c r="BQ25" s="349"/>
      <c r="BR25" s="349"/>
      <c r="BS25" s="349"/>
      <c r="BT25" s="349"/>
      <c r="BU25" s="350"/>
      <c r="BV25" s="348">
        <v>782571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5320</v>
      </c>
      <c r="R26" s="437"/>
      <c r="S26" s="437"/>
      <c r="T26" s="437"/>
      <c r="U26" s="437"/>
      <c r="V26" s="476"/>
      <c r="W26" s="531"/>
      <c r="X26" s="519"/>
      <c r="Y26" s="520"/>
      <c r="Z26" s="435" t="s">
        <v>161</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2830</v>
      </c>
      <c r="R27" s="437"/>
      <c r="S27" s="437"/>
      <c r="T27" s="437"/>
      <c r="U27" s="437"/>
      <c r="V27" s="476"/>
      <c r="W27" s="531"/>
      <c r="X27" s="519"/>
      <c r="Y27" s="520"/>
      <c r="Z27" s="435" t="s">
        <v>164</v>
      </c>
      <c r="AA27" s="415"/>
      <c r="AB27" s="415"/>
      <c r="AC27" s="415"/>
      <c r="AD27" s="415"/>
      <c r="AE27" s="415"/>
      <c r="AF27" s="415"/>
      <c r="AG27" s="416"/>
      <c r="AH27" s="436">
        <v>1</v>
      </c>
      <c r="AI27" s="437"/>
      <c r="AJ27" s="437"/>
      <c r="AK27" s="437"/>
      <c r="AL27" s="476"/>
      <c r="AM27" s="436" t="s">
        <v>165</v>
      </c>
      <c r="AN27" s="437"/>
      <c r="AO27" s="437"/>
      <c r="AP27" s="437"/>
      <c r="AQ27" s="437"/>
      <c r="AR27" s="476"/>
      <c r="AS27" s="436" t="s">
        <v>165</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2320</v>
      </c>
      <c r="R28" s="437"/>
      <c r="S28" s="437"/>
      <c r="T28" s="437"/>
      <c r="U28" s="437"/>
      <c r="V28" s="476"/>
      <c r="W28" s="531"/>
      <c r="X28" s="519"/>
      <c r="Y28" s="520"/>
      <c r="Z28" s="435" t="s">
        <v>168</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965087</v>
      </c>
      <c r="BO28" s="349"/>
      <c r="BP28" s="349"/>
      <c r="BQ28" s="349"/>
      <c r="BR28" s="349"/>
      <c r="BS28" s="349"/>
      <c r="BT28" s="349"/>
      <c r="BU28" s="350"/>
      <c r="BV28" s="348">
        <v>964823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12</v>
      </c>
      <c r="M29" s="437"/>
      <c r="N29" s="437"/>
      <c r="O29" s="437"/>
      <c r="P29" s="476"/>
      <c r="Q29" s="436">
        <v>1950</v>
      </c>
      <c r="R29" s="437"/>
      <c r="S29" s="437"/>
      <c r="T29" s="437"/>
      <c r="U29" s="437"/>
      <c r="V29" s="476"/>
      <c r="W29" s="532"/>
      <c r="X29" s="533"/>
      <c r="Y29" s="534"/>
      <c r="Z29" s="435" t="s">
        <v>172</v>
      </c>
      <c r="AA29" s="415"/>
      <c r="AB29" s="415"/>
      <c r="AC29" s="415"/>
      <c r="AD29" s="415"/>
      <c r="AE29" s="415"/>
      <c r="AF29" s="415"/>
      <c r="AG29" s="416"/>
      <c r="AH29" s="436">
        <v>135</v>
      </c>
      <c r="AI29" s="437"/>
      <c r="AJ29" s="437"/>
      <c r="AK29" s="437"/>
      <c r="AL29" s="476"/>
      <c r="AM29" s="436">
        <v>419597</v>
      </c>
      <c r="AN29" s="437"/>
      <c r="AO29" s="437"/>
      <c r="AP29" s="437"/>
      <c r="AQ29" s="437"/>
      <c r="AR29" s="476"/>
      <c r="AS29" s="436">
        <v>3108</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864959</v>
      </c>
      <c r="BO29" s="386"/>
      <c r="BP29" s="386"/>
      <c r="BQ29" s="386"/>
      <c r="BR29" s="386"/>
      <c r="BS29" s="386"/>
      <c r="BT29" s="386"/>
      <c r="BU29" s="387"/>
      <c r="BV29" s="385">
        <v>859185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92.4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1886717</v>
      </c>
      <c r="BO30" s="555"/>
      <c r="BP30" s="555"/>
      <c r="BQ30" s="555"/>
      <c r="BR30" s="555"/>
      <c r="BS30" s="555"/>
      <c r="BT30" s="555"/>
      <c r="BU30" s="556"/>
      <c r="BV30" s="554">
        <v>1858031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IF('各会計、関係団体の財政状況及び健全化判断比率'!B33="","",'各会計、関係団体の財政状況及び健全化判断比率'!B33)</f>
        <v>奥出雲病院事業会計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IF('各会計、関係団体の財政状況及び健全化判断比率'!B34="","",'各会計、関係団体の財政状況及び健全化判断比率'!B34)</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16</v>
      </c>
      <c r="BX34" s="566"/>
      <c r="BY34" s="567" t="str">
        <f>IF('各会計、関係団体の財政状況及び健全化判断比率'!B68="","",'各会計、関係団体の財政状況及び健全化判断比率'!B68)</f>
        <v>島根県市町村総合事務組合（普通）</v>
      </c>
      <c r="BZ34" s="567"/>
      <c r="CA34" s="567"/>
      <c r="CB34" s="567"/>
      <c r="CC34" s="567"/>
      <c r="CD34" s="567"/>
      <c r="CE34" s="567"/>
      <c r="CF34" s="567"/>
      <c r="CG34" s="567"/>
      <c r="CH34" s="567"/>
      <c r="CI34" s="567"/>
      <c r="CJ34" s="567"/>
      <c r="CK34" s="567"/>
      <c r="CL34" s="567"/>
      <c r="CM34" s="567"/>
      <c r="CN34" s="165"/>
      <c r="CO34" s="566">
        <f>IF(CQ34="","",MAX(C34:D43,U34:V43,AM34:AN43,BE34:BF43,BW34:BX43)+1)</f>
        <v>22</v>
      </c>
      <c r="CP34" s="566"/>
      <c r="CQ34" s="567" t="str">
        <f>IF('各会計、関係団体の財政状況及び健全化判断比率'!BS7="","",'各会計、関係団体の財政状況及び健全化判断比率'!BS7)</f>
        <v>奥出雲椎茸</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国営農地開発事業会計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後期高齢者医療事業会計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IF('各会計、関係団体の財政状況及び健全化判断比率'!B35="","",'各会計、関係団体の財政状況及び健全化判断比率'!B35)</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17</v>
      </c>
      <c r="BX35" s="566"/>
      <c r="BY35" s="567" t="str">
        <f>IF('各会計、関係団体の財政状況及び健全化判断比率'!B69="","",'各会計、関係団体の財政状況及び健全化判断比率'!B69)</f>
        <v>雲南広域連合（普通）</v>
      </c>
      <c r="BZ35" s="567"/>
      <c r="CA35" s="567"/>
      <c r="CB35" s="567"/>
      <c r="CC35" s="567"/>
      <c r="CD35" s="567"/>
      <c r="CE35" s="567"/>
      <c r="CF35" s="567"/>
      <c r="CG35" s="567"/>
      <c r="CH35" s="567"/>
      <c r="CI35" s="567"/>
      <c r="CJ35" s="567"/>
      <c r="CK35" s="567"/>
      <c r="CL35" s="567"/>
      <c r="CM35" s="567"/>
      <c r="CN35" s="165"/>
      <c r="CO35" s="566">
        <f t="shared" ref="CO35:CO43" si="3">IF(CQ35="","",CO34+1)</f>
        <v>23</v>
      </c>
      <c r="CP35" s="566"/>
      <c r="CQ35" s="567" t="str">
        <f>IF('各会計、関係団体の財政状況及び健全化判断比率'!BS8="","",'各会計、関係団体の財政状況及び健全化判断比率'!BS8)</f>
        <v>奥出雲仁多米</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介護老人保健施設事業会計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IF('各会計、関係団体の財政状況及び健全化判断比率'!B36="","",'各会計、関係団体の財政状況及び健全化判断比率'!B36)</f>
        <v>農業集落排水事業特別会計</v>
      </c>
      <c r="BH36" s="567"/>
      <c r="BI36" s="567"/>
      <c r="BJ36" s="567"/>
      <c r="BK36" s="567"/>
      <c r="BL36" s="567"/>
      <c r="BM36" s="567"/>
      <c r="BN36" s="567"/>
      <c r="BO36" s="567"/>
      <c r="BP36" s="567"/>
      <c r="BQ36" s="567"/>
      <c r="BR36" s="567"/>
      <c r="BS36" s="567"/>
      <c r="BT36" s="567"/>
      <c r="BU36" s="567"/>
      <c r="BV36" s="165"/>
      <c r="BW36" s="566">
        <f t="shared" si="2"/>
        <v>18</v>
      </c>
      <c r="BX36" s="566"/>
      <c r="BY36" s="567" t="str">
        <f>IF('各会計、関係団体の財政状況及び健全化判断比率'!B70="","",'各会計、関係団体の財政状況及び健全化判断比率'!B70)</f>
        <v>雲南広域連合（介護）</v>
      </c>
      <c r="BZ36" s="567"/>
      <c r="CA36" s="567"/>
      <c r="CB36" s="567"/>
      <c r="CC36" s="567"/>
      <c r="CD36" s="567"/>
      <c r="CE36" s="567"/>
      <c r="CF36" s="567"/>
      <c r="CG36" s="567"/>
      <c r="CH36" s="567"/>
      <c r="CI36" s="567"/>
      <c r="CJ36" s="567"/>
      <c r="CK36" s="567"/>
      <c r="CL36" s="567"/>
      <c r="CM36" s="567"/>
      <c r="CN36" s="165"/>
      <c r="CO36" s="566">
        <f t="shared" si="3"/>
        <v>24</v>
      </c>
      <c r="CP36" s="566"/>
      <c r="CQ36" s="567" t="str">
        <f>IF('各会計、関係団体の財政状況及び健全化判断比率'!BS9="","",'各会計、関係団体の財政状況及び健全化判断比率'!BS9)</f>
        <v>奥出雲交通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介護サービス事業会計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12</v>
      </c>
      <c r="BF37" s="566"/>
      <c r="BG37" s="567" t="str">
        <f>IF('各会計、関係団体の財政状況及び健全化判断比率'!B37="","",'各会計、関係団体の財政状況及び健全化判断比率'!B37)</f>
        <v>合併処理浄化槽事業特別会計</v>
      </c>
      <c r="BH37" s="567"/>
      <c r="BI37" s="567"/>
      <c r="BJ37" s="567"/>
      <c r="BK37" s="567"/>
      <c r="BL37" s="567"/>
      <c r="BM37" s="567"/>
      <c r="BN37" s="567"/>
      <c r="BO37" s="567"/>
      <c r="BP37" s="567"/>
      <c r="BQ37" s="567"/>
      <c r="BR37" s="567"/>
      <c r="BS37" s="567"/>
      <c r="BT37" s="567"/>
      <c r="BU37" s="567"/>
      <c r="BV37" s="165"/>
      <c r="BW37" s="566">
        <f t="shared" si="2"/>
        <v>19</v>
      </c>
      <c r="BX37" s="566"/>
      <c r="BY37" s="567" t="str">
        <f>IF('各会計、関係団体の財政状況及び健全化判断比率'!B71="","",'各会計、関係団体の財政状況及び健全化判断比率'!B71)</f>
        <v>雲南広域連合（公共下水）</v>
      </c>
      <c r="BZ37" s="567"/>
      <c r="CA37" s="567"/>
      <c r="CB37" s="567"/>
      <c r="CC37" s="567"/>
      <c r="CD37" s="567"/>
      <c r="CE37" s="567"/>
      <c r="CF37" s="567"/>
      <c r="CG37" s="567"/>
      <c r="CH37" s="567"/>
      <c r="CI37" s="567"/>
      <c r="CJ37" s="567"/>
      <c r="CK37" s="567"/>
      <c r="CL37" s="567"/>
      <c r="CM37" s="567"/>
      <c r="CN37" s="165"/>
      <c r="CO37" s="566">
        <f t="shared" si="3"/>
        <v>25</v>
      </c>
      <c r="CP37" s="566"/>
      <c r="CQ37" s="567" t="str">
        <f>IF('各会計、関係団体の財政状況及び健全化判断比率'!BS10="","",'各会計、関係団体の財政状況及び健全化判断比率'!BS10)</f>
        <v>奥出雲振興</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7</v>
      </c>
      <c r="V38" s="566"/>
      <c r="W38" s="567" t="str">
        <f>IF('各会計、関係団体の財政状況及び健全化判断比率'!B32="","",'各会計、関係団体の財政状況及び健全化判断比率'!B32)</f>
        <v>訪問看護ステーション事業会計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13</v>
      </c>
      <c r="BF38" s="566"/>
      <c r="BG38" s="567" t="str">
        <f>IF('各会計、関係団体の財政状況及び健全化判断比率'!B38="","",'各会計、関係団体の財政状況及び健全化判断比率'!B38)</f>
        <v>スキーリフト事業特別会計</v>
      </c>
      <c r="BH38" s="567"/>
      <c r="BI38" s="567"/>
      <c r="BJ38" s="567"/>
      <c r="BK38" s="567"/>
      <c r="BL38" s="567"/>
      <c r="BM38" s="567"/>
      <c r="BN38" s="567"/>
      <c r="BO38" s="567"/>
      <c r="BP38" s="567"/>
      <c r="BQ38" s="567"/>
      <c r="BR38" s="567"/>
      <c r="BS38" s="567"/>
      <c r="BT38" s="567"/>
      <c r="BU38" s="567"/>
      <c r="BV38" s="165"/>
      <c r="BW38" s="566">
        <f t="shared" si="2"/>
        <v>20</v>
      </c>
      <c r="BX38" s="566"/>
      <c r="BY38" s="567" t="str">
        <f>IF('各会計、関係団体の財政状況及び健全化判断比率'!B72="","",'各会計、関係団体の財政状況及び健全化判断比率'!B72)</f>
        <v>島根県後期高齢者医療広域連合（普通）</v>
      </c>
      <c r="BZ38" s="567"/>
      <c r="CA38" s="567"/>
      <c r="CB38" s="567"/>
      <c r="CC38" s="567"/>
      <c r="CD38" s="567"/>
      <c r="CE38" s="567"/>
      <c r="CF38" s="567"/>
      <c r="CG38" s="567"/>
      <c r="CH38" s="567"/>
      <c r="CI38" s="567"/>
      <c r="CJ38" s="567"/>
      <c r="CK38" s="567"/>
      <c r="CL38" s="567"/>
      <c r="CM38" s="567"/>
      <c r="CN38" s="165"/>
      <c r="CO38" s="566">
        <f t="shared" si="3"/>
        <v>26</v>
      </c>
      <c r="CP38" s="566"/>
      <c r="CQ38" s="567" t="str">
        <f>IF('各会計、関係団体の財政状況及び健全化判断比率'!BS11="","",'各会計、関係団体の財政状況及び健全化判断比率'!BS11)</f>
        <v>仁多堆肥センター</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14</v>
      </c>
      <c r="BF39" s="566"/>
      <c r="BG39" s="567" t="str">
        <f>IF('各会計、関係団体の財政状況及び健全化判断比率'!B39="","",'各会計、関係団体の財政状況及び健全化判断比率'!B39)</f>
        <v>仁多発電事業特別会計</v>
      </c>
      <c r="BH39" s="567"/>
      <c r="BI39" s="567"/>
      <c r="BJ39" s="567"/>
      <c r="BK39" s="567"/>
      <c r="BL39" s="567"/>
      <c r="BM39" s="567"/>
      <c r="BN39" s="567"/>
      <c r="BO39" s="567"/>
      <c r="BP39" s="567"/>
      <c r="BQ39" s="567"/>
      <c r="BR39" s="567"/>
      <c r="BS39" s="567"/>
      <c r="BT39" s="567"/>
      <c r="BU39" s="567"/>
      <c r="BV39" s="165"/>
      <c r="BW39" s="566">
        <f t="shared" si="2"/>
        <v>21</v>
      </c>
      <c r="BX39" s="566"/>
      <c r="BY39" s="567" t="str">
        <f>IF('各会計、関係団体の財政状況及び健全化判断比率'!B73="","",'各会計、関係団体の財政状況及び健全化判断比率'!B73)</f>
        <v>島根県後期高齢者医療広域連合（後期高齢）</v>
      </c>
      <c r="BZ39" s="567"/>
      <c r="CA39" s="567"/>
      <c r="CB39" s="567"/>
      <c r="CC39" s="567"/>
      <c r="CD39" s="567"/>
      <c r="CE39" s="567"/>
      <c r="CF39" s="567"/>
      <c r="CG39" s="567"/>
      <c r="CH39" s="567"/>
      <c r="CI39" s="567"/>
      <c r="CJ39" s="567"/>
      <c r="CK39" s="567"/>
      <c r="CL39" s="567"/>
      <c r="CM39" s="567"/>
      <c r="CN39" s="165"/>
      <c r="CO39" s="566">
        <f t="shared" si="3"/>
        <v>27</v>
      </c>
      <c r="CP39" s="566"/>
      <c r="CQ39" s="567" t="str">
        <f>IF('各会計、関係団体の財政状況及び健全化判断比率'!BS12="","",'各会計、関係団体の財政状況及び健全化判断比率'!BS12)</f>
        <v>奥出雲町土地開発公社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f t="shared" si="1"/>
        <v>15</v>
      </c>
      <c r="BF40" s="566"/>
      <c r="BG40" s="567" t="str">
        <f>IF('各会計、関係団体の財政状況及び健全化判断比率'!B40="","",'各会計、関係団体の財政状況及び健全化判断比率'!B40)</f>
        <v>農業用小水力発電事業特別会計</v>
      </c>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28</v>
      </c>
      <c r="CP40" s="566"/>
      <c r="CQ40" s="567" t="str">
        <f>IF('各会計、関係団体の財政状況及び健全化判断比率'!BS13="","",'各会計、関係団体の財政状況及び健全化判断比率'!BS13)</f>
        <v>奥出雲町農業公社</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29</v>
      </c>
      <c r="CP41" s="566"/>
      <c r="CQ41" s="567" t="str">
        <f>IF('各会計、関係団体の財政状況及び健全化判断比率'!BS14="","",'各会計、関係団体の財政状況及び健全化判断比率'!BS14)</f>
        <v>道の駅おろちループ</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30</v>
      </c>
      <c r="CP42" s="566"/>
      <c r="CQ42" s="567" t="str">
        <f>IF('各会計、関係団体の財政状況及び健全化判断比率'!BS15="","",'各会計、関係団体の財政状況及び健全化判断比率'!BS15)</f>
        <v>舞茸奥出雲</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31</v>
      </c>
      <c r="CP43" s="566"/>
      <c r="CQ43" s="567" t="str">
        <f>IF('各会計、関係団体の財政状況及び健全化判断比率'!BS16="","",'各会計、関係団体の財政状況及び健全化判断比率'!BS16)</f>
        <v>奥出雲酒造</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532</v>
      </c>
      <c r="J40" s="79" t="s">
        <v>533</v>
      </c>
      <c r="K40" s="79" t="s">
        <v>534</v>
      </c>
      <c r="L40" s="79" t="s">
        <v>535</v>
      </c>
      <c r="M40" s="80" t="s">
        <v>536</v>
      </c>
    </row>
    <row r="41" spans="2:13" ht="27.75" customHeight="1">
      <c r="B41" s="1169" t="s">
        <v>24</v>
      </c>
      <c r="C41" s="1170"/>
      <c r="D41" s="81"/>
      <c r="E41" s="1175" t="s">
        <v>25</v>
      </c>
      <c r="F41" s="1175"/>
      <c r="G41" s="1175"/>
      <c r="H41" s="1176"/>
      <c r="I41" s="82">
        <v>25058</v>
      </c>
      <c r="J41" s="83">
        <v>24940</v>
      </c>
      <c r="K41" s="83">
        <v>24836</v>
      </c>
      <c r="L41" s="83">
        <v>24325</v>
      </c>
      <c r="M41" s="84">
        <v>23442</v>
      </c>
    </row>
    <row r="42" spans="2:13" ht="27.75" customHeight="1">
      <c r="B42" s="1171"/>
      <c r="C42" s="1172"/>
      <c r="D42" s="85"/>
      <c r="E42" s="1177" t="s">
        <v>26</v>
      </c>
      <c r="F42" s="1177"/>
      <c r="G42" s="1177"/>
      <c r="H42" s="1178"/>
      <c r="I42" s="86">
        <v>1051</v>
      </c>
      <c r="J42" s="87">
        <v>965</v>
      </c>
      <c r="K42" s="87">
        <v>824</v>
      </c>
      <c r="L42" s="87">
        <v>718</v>
      </c>
      <c r="M42" s="88">
        <v>595</v>
      </c>
    </row>
    <row r="43" spans="2:13" ht="27.75" customHeight="1">
      <c r="B43" s="1171"/>
      <c r="C43" s="1172"/>
      <c r="D43" s="85"/>
      <c r="E43" s="1177" t="s">
        <v>27</v>
      </c>
      <c r="F43" s="1177"/>
      <c r="G43" s="1177"/>
      <c r="H43" s="1178"/>
      <c r="I43" s="86">
        <v>13618</v>
      </c>
      <c r="J43" s="87">
        <v>13414</v>
      </c>
      <c r="K43" s="87">
        <v>13363</v>
      </c>
      <c r="L43" s="87">
        <v>13192</v>
      </c>
      <c r="M43" s="88">
        <v>13003</v>
      </c>
    </row>
    <row r="44" spans="2:13" ht="27.75" customHeight="1">
      <c r="B44" s="1171"/>
      <c r="C44" s="1172"/>
      <c r="D44" s="85"/>
      <c r="E44" s="1177" t="s">
        <v>28</v>
      </c>
      <c r="F44" s="1177"/>
      <c r="G44" s="1177"/>
      <c r="H44" s="1178"/>
      <c r="I44" s="86">
        <v>245</v>
      </c>
      <c r="J44" s="87">
        <v>231</v>
      </c>
      <c r="K44" s="87">
        <v>230</v>
      </c>
      <c r="L44" s="87">
        <v>231</v>
      </c>
      <c r="M44" s="88">
        <v>234</v>
      </c>
    </row>
    <row r="45" spans="2:13" ht="27.75" customHeight="1">
      <c r="B45" s="1171"/>
      <c r="C45" s="1172"/>
      <c r="D45" s="85"/>
      <c r="E45" s="1177" t="s">
        <v>29</v>
      </c>
      <c r="F45" s="1177"/>
      <c r="G45" s="1177"/>
      <c r="H45" s="1178"/>
      <c r="I45" s="86">
        <v>1278</v>
      </c>
      <c r="J45" s="87">
        <v>1265</v>
      </c>
      <c r="K45" s="87">
        <v>1279</v>
      </c>
      <c r="L45" s="87">
        <v>1244</v>
      </c>
      <c r="M45" s="88">
        <v>1209</v>
      </c>
    </row>
    <row r="46" spans="2:13" ht="27.75" customHeight="1">
      <c r="B46" s="1171"/>
      <c r="C46" s="1172"/>
      <c r="D46" s="85"/>
      <c r="E46" s="1177" t="s">
        <v>30</v>
      </c>
      <c r="F46" s="1177"/>
      <c r="G46" s="1177"/>
      <c r="H46" s="1178"/>
      <c r="I46" s="86">
        <v>151</v>
      </c>
      <c r="J46" s="87">
        <v>119</v>
      </c>
      <c r="K46" s="87">
        <v>328</v>
      </c>
      <c r="L46" s="87">
        <v>166</v>
      </c>
      <c r="M46" s="88">
        <v>64</v>
      </c>
    </row>
    <row r="47" spans="2:13" ht="27.75" customHeight="1">
      <c r="B47" s="1171"/>
      <c r="C47" s="1172"/>
      <c r="D47" s="85"/>
      <c r="E47" s="1177" t="s">
        <v>31</v>
      </c>
      <c r="F47" s="1177"/>
      <c r="G47" s="1177"/>
      <c r="H47" s="1178"/>
      <c r="I47" s="86" t="s">
        <v>494</v>
      </c>
      <c r="J47" s="87" t="s">
        <v>494</v>
      </c>
      <c r="K47" s="87" t="s">
        <v>494</v>
      </c>
      <c r="L47" s="87" t="s">
        <v>494</v>
      </c>
      <c r="M47" s="88" t="s">
        <v>494</v>
      </c>
    </row>
    <row r="48" spans="2:13" ht="27.75" customHeight="1">
      <c r="B48" s="1173"/>
      <c r="C48" s="1174"/>
      <c r="D48" s="85"/>
      <c r="E48" s="1177" t="s">
        <v>32</v>
      </c>
      <c r="F48" s="1177"/>
      <c r="G48" s="1177"/>
      <c r="H48" s="1178"/>
      <c r="I48" s="86" t="s">
        <v>494</v>
      </c>
      <c r="J48" s="87" t="s">
        <v>494</v>
      </c>
      <c r="K48" s="87" t="s">
        <v>494</v>
      </c>
      <c r="L48" s="87" t="s">
        <v>494</v>
      </c>
      <c r="M48" s="88" t="s">
        <v>494</v>
      </c>
    </row>
    <row r="49" spans="2:13" ht="27.75" customHeight="1">
      <c r="B49" s="1179" t="s">
        <v>33</v>
      </c>
      <c r="C49" s="1180"/>
      <c r="D49" s="89"/>
      <c r="E49" s="1177" t="s">
        <v>34</v>
      </c>
      <c r="F49" s="1177"/>
      <c r="G49" s="1177"/>
      <c r="H49" s="1178"/>
      <c r="I49" s="86">
        <v>2515</v>
      </c>
      <c r="J49" s="87">
        <v>2829</v>
      </c>
      <c r="K49" s="87">
        <v>2980</v>
      </c>
      <c r="L49" s="87">
        <v>3115</v>
      </c>
      <c r="M49" s="88">
        <v>3144</v>
      </c>
    </row>
    <row r="50" spans="2:13" ht="27.75" customHeight="1">
      <c r="B50" s="1171"/>
      <c r="C50" s="1172"/>
      <c r="D50" s="85"/>
      <c r="E50" s="1177" t="s">
        <v>35</v>
      </c>
      <c r="F50" s="1177"/>
      <c r="G50" s="1177"/>
      <c r="H50" s="1178"/>
      <c r="I50" s="86">
        <v>660</v>
      </c>
      <c r="J50" s="87">
        <v>1014</v>
      </c>
      <c r="K50" s="87">
        <v>1135</v>
      </c>
      <c r="L50" s="87">
        <v>1066</v>
      </c>
      <c r="M50" s="88">
        <v>911</v>
      </c>
    </row>
    <row r="51" spans="2:13" ht="27.75" customHeight="1">
      <c r="B51" s="1173"/>
      <c r="C51" s="1174"/>
      <c r="D51" s="85"/>
      <c r="E51" s="1177" t="s">
        <v>36</v>
      </c>
      <c r="F51" s="1177"/>
      <c r="G51" s="1177"/>
      <c r="H51" s="1178"/>
      <c r="I51" s="86">
        <v>26603</v>
      </c>
      <c r="J51" s="87">
        <v>26979</v>
      </c>
      <c r="K51" s="87">
        <v>26538</v>
      </c>
      <c r="L51" s="87">
        <v>26081</v>
      </c>
      <c r="M51" s="88">
        <v>25301</v>
      </c>
    </row>
    <row r="52" spans="2:13" ht="27.75" customHeight="1" thickBot="1">
      <c r="B52" s="1181" t="s">
        <v>37</v>
      </c>
      <c r="C52" s="1182"/>
      <c r="D52" s="90"/>
      <c r="E52" s="1183" t="s">
        <v>38</v>
      </c>
      <c r="F52" s="1183"/>
      <c r="G52" s="1183"/>
      <c r="H52" s="1184"/>
      <c r="I52" s="91">
        <v>11624</v>
      </c>
      <c r="J52" s="92">
        <v>10112</v>
      </c>
      <c r="K52" s="92">
        <v>10206</v>
      </c>
      <c r="L52" s="92">
        <v>9614</v>
      </c>
      <c r="M52" s="93">
        <v>9189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531</v>
      </c>
      <c r="G2" s="111"/>
      <c r="H2" s="112"/>
    </row>
    <row r="3" spans="1:8">
      <c r="A3" s="108" t="s">
        <v>524</v>
      </c>
      <c r="B3" s="113"/>
      <c r="C3" s="114"/>
      <c r="D3" s="115">
        <v>259750</v>
      </c>
      <c r="E3" s="116"/>
      <c r="F3" s="117">
        <v>106194</v>
      </c>
      <c r="G3" s="118"/>
      <c r="H3" s="119"/>
    </row>
    <row r="4" spans="1:8">
      <c r="A4" s="120"/>
      <c r="B4" s="121"/>
      <c r="C4" s="122"/>
      <c r="D4" s="123">
        <v>137175</v>
      </c>
      <c r="E4" s="124"/>
      <c r="F4" s="125">
        <v>51075</v>
      </c>
      <c r="G4" s="126"/>
      <c r="H4" s="127"/>
    </row>
    <row r="5" spans="1:8">
      <c r="A5" s="108" t="s">
        <v>526</v>
      </c>
      <c r="B5" s="113"/>
      <c r="C5" s="114"/>
      <c r="D5" s="115">
        <v>227913</v>
      </c>
      <c r="E5" s="116"/>
      <c r="F5" s="117">
        <v>117242</v>
      </c>
      <c r="G5" s="118"/>
      <c r="H5" s="119"/>
    </row>
    <row r="6" spans="1:8">
      <c r="A6" s="120"/>
      <c r="B6" s="121"/>
      <c r="C6" s="122"/>
      <c r="D6" s="123">
        <v>152403</v>
      </c>
      <c r="E6" s="124"/>
      <c r="F6" s="125">
        <v>59388</v>
      </c>
      <c r="G6" s="126"/>
      <c r="H6" s="127"/>
    </row>
    <row r="7" spans="1:8">
      <c r="A7" s="108" t="s">
        <v>527</v>
      </c>
      <c r="B7" s="113"/>
      <c r="C7" s="114"/>
      <c r="D7" s="115">
        <v>185759</v>
      </c>
      <c r="E7" s="116"/>
      <c r="F7" s="117">
        <v>114097</v>
      </c>
      <c r="G7" s="118"/>
      <c r="H7" s="119"/>
    </row>
    <row r="8" spans="1:8">
      <c r="A8" s="120"/>
      <c r="B8" s="121"/>
      <c r="C8" s="122"/>
      <c r="D8" s="123">
        <v>125869</v>
      </c>
      <c r="E8" s="124"/>
      <c r="F8" s="125">
        <v>61630</v>
      </c>
      <c r="G8" s="126"/>
      <c r="H8" s="127"/>
    </row>
    <row r="9" spans="1:8">
      <c r="A9" s="108" t="s">
        <v>528</v>
      </c>
      <c r="B9" s="113"/>
      <c r="C9" s="114"/>
      <c r="D9" s="115">
        <v>202506</v>
      </c>
      <c r="E9" s="116"/>
      <c r="F9" s="117">
        <v>136577</v>
      </c>
      <c r="G9" s="118"/>
      <c r="H9" s="119"/>
    </row>
    <row r="10" spans="1:8">
      <c r="A10" s="120"/>
      <c r="B10" s="121"/>
      <c r="C10" s="122"/>
      <c r="D10" s="123">
        <v>127243</v>
      </c>
      <c r="E10" s="124"/>
      <c r="F10" s="125">
        <v>59645</v>
      </c>
      <c r="G10" s="126"/>
      <c r="H10" s="127"/>
    </row>
    <row r="11" spans="1:8">
      <c r="A11" s="108" t="s">
        <v>529</v>
      </c>
      <c r="B11" s="113"/>
      <c r="C11" s="114"/>
      <c r="D11" s="115">
        <v>155408</v>
      </c>
      <c r="E11" s="116"/>
      <c r="F11" s="117">
        <v>132212</v>
      </c>
      <c r="G11" s="118"/>
      <c r="H11" s="119"/>
    </row>
    <row r="12" spans="1:8">
      <c r="A12" s="120"/>
      <c r="B12" s="121"/>
      <c r="C12" s="128"/>
      <c r="D12" s="123">
        <v>104103</v>
      </c>
      <c r="E12" s="124"/>
      <c r="F12" s="125">
        <v>67114</v>
      </c>
      <c r="G12" s="126"/>
      <c r="H12" s="127"/>
    </row>
    <row r="13" spans="1:8">
      <c r="A13" s="108"/>
      <c r="B13" s="113"/>
      <c r="C13" s="129"/>
      <c r="D13" s="130">
        <v>206267</v>
      </c>
      <c r="E13" s="131"/>
      <c r="F13" s="132">
        <v>121264</v>
      </c>
      <c r="G13" s="133"/>
      <c r="H13" s="119"/>
    </row>
    <row r="14" spans="1:8">
      <c r="A14" s="120"/>
      <c r="B14" s="121"/>
      <c r="C14" s="122"/>
      <c r="D14" s="123">
        <v>129359</v>
      </c>
      <c r="E14" s="124"/>
      <c r="F14" s="125">
        <v>59770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3.5</v>
      </c>
      <c r="C19" s="134">
        <f>ROUND(VALUE(SUBSTITUTE(実質収支比率等に係る経年分析!G$48,"▲","-")),2)</f>
        <v>2.52</v>
      </c>
      <c r="D19" s="134">
        <f>ROUND(VALUE(SUBSTITUTE(実質収支比率等に係る経年分析!H$48,"▲","-")),2)</f>
        <v>2.0099999999999998</v>
      </c>
      <c r="E19" s="134">
        <f>ROUND(VALUE(SUBSTITUTE(実質収支比率等に係る経年分析!I$48,"▲","-")),2)</f>
        <v>2.93</v>
      </c>
      <c r="F19" s="134">
        <f>ROUND(VALUE(SUBSTITUTE(実質収支比率等に係る経年分析!J$48,"▲","-")),2)</f>
        <v>2.2400000000000002</v>
      </c>
    </row>
    <row r="20" spans="1:11">
      <c r="A20" s="134" t="s">
        <v>43</v>
      </c>
      <c r="B20" s="134">
        <f>ROUND(VALUE(SUBSTITUTE(実質収支比率等に係る経年分析!F$47,"▲","-")),2)</f>
        <v>11.64</v>
      </c>
      <c r="C20" s="134">
        <f>ROUND(VALUE(SUBSTITUTE(実質収支比率等に係る経年分析!G$47,"▲","-")),2)</f>
        <v>11.75</v>
      </c>
      <c r="D20" s="134">
        <f>ROUND(VALUE(SUBSTITUTE(実質収支比率等に係る経年分析!H$47,"▲","-")),2)</f>
        <v>11.75</v>
      </c>
      <c r="E20" s="134">
        <f>ROUND(VALUE(SUBSTITUTE(実質収支比率等に係る経年分析!I$47,"▲","-")),2)</f>
        <v>11.89</v>
      </c>
      <c r="F20" s="134">
        <f>ROUND(VALUE(SUBSTITUTE(実質収支比率等に係る経年分析!J$47,"▲","-")),2)</f>
        <v>12</v>
      </c>
    </row>
    <row r="21" spans="1:11">
      <c r="A21" s="134" t="s">
        <v>44</v>
      </c>
      <c r="B21" s="134">
        <f>IF(ISNUMBER(VALUE(SUBSTITUTE(実質収支比率等に係る経年分析!F$49,"▲","-"))),ROUND(VALUE(SUBSTITUTE(実質収支比率等に係る経年分析!F$49,"▲","-")),2),NA())</f>
        <v>7.72</v>
      </c>
      <c r="C21" s="134">
        <f>IF(ISNUMBER(VALUE(SUBSTITUTE(実質収支比率等に係る経年分析!G$49,"▲","-"))),ROUND(VALUE(SUBSTITUTE(実質収支比率等に係る経年分析!G$49,"▲","-")),2),NA())</f>
        <v>7.08</v>
      </c>
      <c r="D21" s="134">
        <f>IF(ISNUMBER(VALUE(SUBSTITUTE(実質収支比率等に係る経年分析!H$49,"▲","-"))),ROUND(VALUE(SUBSTITUTE(実質収支比率等に係る経年分析!H$49,"▲","-")),2),NA())</f>
        <v>7.39</v>
      </c>
      <c r="E21" s="134">
        <f>IF(ISNUMBER(VALUE(SUBSTITUTE(実質収支比率等に係る経年分析!I$49,"▲","-"))),ROUND(VALUE(SUBSTITUTE(実質収支比率等に係る経年分析!I$49,"▲","-")),2),NA())</f>
        <v>9.15</v>
      </c>
      <c r="F21" s="134">
        <f>IF(ISNUMBER(VALUE(SUBSTITUTE(実質収支比率等に係る経年分析!J$49,"▲","-"))),ROUND(VALUE(SUBSTITUTE(実質収支比率等に係る経年分析!J$49,"▲","-")),2),NA())</f>
        <v>7.51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訪問看護ステーション事業会計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合併処理浄化槽事業特別会計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国営農地開発事業会計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国民健康保険事業会計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c r="A34" s="135" t="str">
        <f>IF(連結実質赤字比率に係る赤字・黒字の構成分析!C$36="",NA(),連結実質赤字比率に係る赤字・黒字の構成分析!C$36)</f>
        <v>後期高齢者医療事業会計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2.0099999999999998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2.2200000000000002</v>
      </c>
    </row>
    <row r="36" spans="1:16">
      <c r="A36" s="135" t="str">
        <f>IF(連結実質赤字比率に係る赤字・黒字の構成分析!C$34="",NA(),連結実質赤字比率に係る赤字・黒字の構成分析!C$34)</f>
        <v>奥出雲病院事業会計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4.6500000000000004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4.4000000000000004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4.9400000000000004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2834</v>
      </c>
      <c r="E42" s="136"/>
      <c r="F42" s="136"/>
      <c r="G42" s="136">
        <f>'実質公債費比率（分子）の構造'!L$52</f>
        <v>2893</v>
      </c>
      <c r="H42" s="136"/>
      <c r="I42" s="136"/>
      <c r="J42" s="136">
        <f>'実質公債費比率（分子）の構造'!M$52</f>
        <v>2985</v>
      </c>
      <c r="K42" s="136"/>
      <c r="L42" s="136"/>
      <c r="M42" s="136">
        <f>'実質公債費比率（分子）の構造'!N$52</f>
        <v>2844</v>
      </c>
      <c r="N42" s="136"/>
      <c r="O42" s="136"/>
      <c r="P42" s="136">
        <f>'実質公債費比率（分子）の構造'!O$52</f>
        <v>2917</v>
      </c>
    </row>
    <row r="43" spans="1:16">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63</v>
      </c>
      <c r="C44" s="136"/>
      <c r="D44" s="136"/>
      <c r="E44" s="136">
        <f>'実質公債費比率（分子）の構造'!L$50</f>
        <v>62</v>
      </c>
      <c r="F44" s="136"/>
      <c r="G44" s="136"/>
      <c r="H44" s="136">
        <f>'実質公債費比率（分子）の構造'!M$50</f>
        <v>77</v>
      </c>
      <c r="I44" s="136"/>
      <c r="J44" s="136"/>
      <c r="K44" s="136">
        <f>'実質公債費比率（分子）の構造'!N$50</f>
        <v>74</v>
      </c>
      <c r="L44" s="136"/>
      <c r="M44" s="136"/>
      <c r="N44" s="136">
        <f>'実質公債費比率（分子）の構造'!O$50</f>
        <v>25</v>
      </c>
      <c r="O44" s="136"/>
      <c r="P44" s="136"/>
    </row>
    <row r="45" spans="1:16">
      <c r="A45" s="136" t="s">
        <v>54</v>
      </c>
      <c r="B45" s="136">
        <f>'実質公債費比率（分子）の構造'!K$49</f>
        <v>23</v>
      </c>
      <c r="C45" s="136"/>
      <c r="D45" s="136"/>
      <c r="E45" s="136">
        <f>'実質公債費比率（分子）の構造'!L$49</f>
        <v>20</v>
      </c>
      <c r="F45" s="136"/>
      <c r="G45" s="136"/>
      <c r="H45" s="136">
        <f>'実質公債費比率（分子）の構造'!M$49</f>
        <v>19</v>
      </c>
      <c r="I45" s="136"/>
      <c r="J45" s="136"/>
      <c r="K45" s="136">
        <f>'実質公債費比率（分子）の構造'!N$49</f>
        <v>19</v>
      </c>
      <c r="L45" s="136"/>
      <c r="M45" s="136"/>
      <c r="N45" s="136">
        <f>'実質公債費比率（分子）の構造'!O$49</f>
        <v>21</v>
      </c>
      <c r="O45" s="136"/>
      <c r="P45" s="136"/>
    </row>
    <row r="46" spans="1:16">
      <c r="A46" s="136" t="s">
        <v>55</v>
      </c>
      <c r="B46" s="136">
        <f>'実質公債費比率（分子）の構造'!K$48</f>
        <v>948</v>
      </c>
      <c r="C46" s="136"/>
      <c r="D46" s="136"/>
      <c r="E46" s="136">
        <f>'実質公債費比率（分子）の構造'!L$48</f>
        <v>999</v>
      </c>
      <c r="F46" s="136"/>
      <c r="G46" s="136"/>
      <c r="H46" s="136">
        <f>'実質公債費比率（分子）の構造'!M$48</f>
        <v>995</v>
      </c>
      <c r="I46" s="136"/>
      <c r="J46" s="136"/>
      <c r="K46" s="136">
        <f>'実質公債費比率（分子）の構造'!N$48</f>
        <v>986</v>
      </c>
      <c r="L46" s="136"/>
      <c r="M46" s="136"/>
      <c r="N46" s="136">
        <f>'実質公債費比率（分子）の構造'!O$48</f>
        <v>983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2886</v>
      </c>
      <c r="C49" s="136"/>
      <c r="D49" s="136"/>
      <c r="E49" s="136">
        <f>'実質公債費比率（分子）の構造'!L$45</f>
        <v>2857</v>
      </c>
      <c r="F49" s="136"/>
      <c r="G49" s="136"/>
      <c r="H49" s="136">
        <f>'実質公債費比率（分子）の構造'!M$45</f>
        <v>2759</v>
      </c>
      <c r="I49" s="136"/>
      <c r="J49" s="136"/>
      <c r="K49" s="136">
        <f>'実質公債費比率（分子）の構造'!N$45</f>
        <v>2676</v>
      </c>
      <c r="L49" s="136"/>
      <c r="M49" s="136"/>
      <c r="N49" s="136">
        <f>'実質公債費比率（分子）の構造'!O$45</f>
        <v>2649</v>
      </c>
      <c r="O49" s="136"/>
      <c r="P49" s="136"/>
    </row>
    <row r="50" spans="1:16">
      <c r="A50" s="136" t="s">
        <v>59</v>
      </c>
      <c r="B50" s="136" t="e">
        <f>NA()</f>
        <v>#N/A</v>
      </c>
      <c r="C50" s="136">
        <f>IF(ISNUMBER('実質公債費比率（分子）の構造'!K$53),'実質公債費比率（分子）の構造'!K$53,NA())</f>
        <v>1087</v>
      </c>
      <c r="D50" s="136" t="e">
        <f>NA()</f>
        <v>#N/A</v>
      </c>
      <c r="E50" s="136" t="e">
        <f>NA()</f>
        <v>#N/A</v>
      </c>
      <c r="F50" s="136">
        <f>IF(ISNUMBER('実質公債費比率（分子）の構造'!L$53),'実質公債費比率（分子）の構造'!L$53,NA())</f>
        <v>1046</v>
      </c>
      <c r="G50" s="136" t="e">
        <f>NA()</f>
        <v>#N/A</v>
      </c>
      <c r="H50" s="136" t="e">
        <f>NA()</f>
        <v>#N/A</v>
      </c>
      <c r="I50" s="136">
        <f>IF(ISNUMBER('実質公債費比率（分子）の構造'!M$53),'実質公債費比率（分子）の構造'!M$53,NA())</f>
        <v>866</v>
      </c>
      <c r="J50" s="136" t="e">
        <f>NA()</f>
        <v>#N/A</v>
      </c>
      <c r="K50" s="136" t="e">
        <f>NA()</f>
        <v>#N/A</v>
      </c>
      <c r="L50" s="136">
        <f>IF(ISNUMBER('実質公債費比率（分子）の構造'!N$53),'実質公債費比率（分子）の構造'!N$53,NA())</f>
        <v>911</v>
      </c>
      <c r="M50" s="136" t="e">
        <f>NA()</f>
        <v>#N/A</v>
      </c>
      <c r="N50" s="136" t="e">
        <f>NA()</f>
        <v>#N/A</v>
      </c>
      <c r="O50" s="136">
        <f>IF(ISNUMBER('実質公債費比率（分子）の構造'!O$53),'実質公債費比率（分子）の構造'!O$53,NA())</f>
        <v>761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26603</v>
      </c>
      <c r="E56" s="135"/>
      <c r="F56" s="135"/>
      <c r="G56" s="135">
        <f>'将来負担比率（分子）の構造'!J$51</f>
        <v>26979</v>
      </c>
      <c r="H56" s="135"/>
      <c r="I56" s="135"/>
      <c r="J56" s="135">
        <f>'将来負担比率（分子）の構造'!K$51</f>
        <v>26538</v>
      </c>
      <c r="K56" s="135"/>
      <c r="L56" s="135"/>
      <c r="M56" s="135">
        <f>'将来負担比率（分子）の構造'!L$51</f>
        <v>26081</v>
      </c>
      <c r="N56" s="135"/>
      <c r="O56" s="135"/>
      <c r="P56" s="135">
        <f>'将来負担比率（分子）の構造'!M$51</f>
        <v>25301</v>
      </c>
    </row>
    <row r="57" spans="1:16">
      <c r="A57" s="135" t="s">
        <v>35</v>
      </c>
      <c r="B57" s="135"/>
      <c r="C57" s="135"/>
      <c r="D57" s="135">
        <f>'将来負担比率（分子）の構造'!I$50</f>
        <v>660</v>
      </c>
      <c r="E57" s="135"/>
      <c r="F57" s="135"/>
      <c r="G57" s="135">
        <f>'将来負担比率（分子）の構造'!J$50</f>
        <v>1014</v>
      </c>
      <c r="H57" s="135"/>
      <c r="I57" s="135"/>
      <c r="J57" s="135">
        <f>'将来負担比率（分子）の構造'!K$50</f>
        <v>1135</v>
      </c>
      <c r="K57" s="135"/>
      <c r="L57" s="135"/>
      <c r="M57" s="135">
        <f>'将来負担比率（分子）の構造'!L$50</f>
        <v>1066</v>
      </c>
      <c r="N57" s="135"/>
      <c r="O57" s="135"/>
      <c r="P57" s="135">
        <f>'将来負担比率（分子）の構造'!M$50</f>
        <v>911</v>
      </c>
    </row>
    <row r="58" spans="1:16">
      <c r="A58" s="135" t="s">
        <v>34</v>
      </c>
      <c r="B58" s="135"/>
      <c r="C58" s="135"/>
      <c r="D58" s="135">
        <f>'将来負担比率（分子）の構造'!I$49</f>
        <v>2515</v>
      </c>
      <c r="E58" s="135"/>
      <c r="F58" s="135"/>
      <c r="G58" s="135">
        <f>'将来負担比率（分子）の構造'!J$49</f>
        <v>2829</v>
      </c>
      <c r="H58" s="135"/>
      <c r="I58" s="135"/>
      <c r="J58" s="135">
        <f>'将来負担比率（分子）の構造'!K$49</f>
        <v>2980</v>
      </c>
      <c r="K58" s="135"/>
      <c r="L58" s="135"/>
      <c r="M58" s="135">
        <f>'将来負担比率（分子）の構造'!L$49</f>
        <v>3115</v>
      </c>
      <c r="N58" s="135"/>
      <c r="O58" s="135"/>
      <c r="P58" s="135">
        <f>'将来負担比率（分子）の構造'!M$49</f>
        <v>3144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151</v>
      </c>
      <c r="C61" s="135"/>
      <c r="D61" s="135"/>
      <c r="E61" s="135">
        <f>'将来負担比率（分子）の構造'!J$46</f>
        <v>119</v>
      </c>
      <c r="F61" s="135"/>
      <c r="G61" s="135"/>
      <c r="H61" s="135">
        <f>'将来負担比率（分子）の構造'!K$46</f>
        <v>328</v>
      </c>
      <c r="I61" s="135"/>
      <c r="J61" s="135"/>
      <c r="K61" s="135">
        <f>'将来負担比率（分子）の構造'!L$46</f>
        <v>166</v>
      </c>
      <c r="L61" s="135"/>
      <c r="M61" s="135"/>
      <c r="N61" s="135">
        <f>'将来負担比率（分子）の構造'!M$46</f>
        <v>64</v>
      </c>
      <c r="O61" s="135"/>
      <c r="P61" s="135"/>
    </row>
    <row r="62" spans="1:16">
      <c r="A62" s="135" t="s">
        <v>29</v>
      </c>
      <c r="B62" s="135">
        <f>'将来負担比率（分子）の構造'!I$45</f>
        <v>1278</v>
      </c>
      <c r="C62" s="135"/>
      <c r="D62" s="135"/>
      <c r="E62" s="135">
        <f>'将来負担比率（分子）の構造'!J$45</f>
        <v>1265</v>
      </c>
      <c r="F62" s="135"/>
      <c r="G62" s="135"/>
      <c r="H62" s="135">
        <f>'将来負担比率（分子）の構造'!K$45</f>
        <v>1279</v>
      </c>
      <c r="I62" s="135"/>
      <c r="J62" s="135"/>
      <c r="K62" s="135">
        <f>'将来負担比率（分子）の構造'!L$45</f>
        <v>1244</v>
      </c>
      <c r="L62" s="135"/>
      <c r="M62" s="135"/>
      <c r="N62" s="135">
        <f>'将来負担比率（分子）の構造'!M$45</f>
        <v>1209</v>
      </c>
      <c r="O62" s="135"/>
      <c r="P62" s="135"/>
    </row>
    <row r="63" spans="1:16">
      <c r="A63" s="135" t="s">
        <v>28</v>
      </c>
      <c r="B63" s="135">
        <f>'将来負担比率（分子）の構造'!I$44</f>
        <v>245</v>
      </c>
      <c r="C63" s="135"/>
      <c r="D63" s="135"/>
      <c r="E63" s="135">
        <f>'将来負担比率（分子）の構造'!J$44</f>
        <v>231</v>
      </c>
      <c r="F63" s="135"/>
      <c r="G63" s="135"/>
      <c r="H63" s="135">
        <f>'将来負担比率（分子）の構造'!K$44</f>
        <v>230</v>
      </c>
      <c r="I63" s="135"/>
      <c r="J63" s="135"/>
      <c r="K63" s="135">
        <f>'将来負担比率（分子）の構造'!L$44</f>
        <v>231</v>
      </c>
      <c r="L63" s="135"/>
      <c r="M63" s="135"/>
      <c r="N63" s="135">
        <f>'将来負担比率（分子）の構造'!M$44</f>
        <v>234</v>
      </c>
      <c r="O63" s="135"/>
      <c r="P63" s="135"/>
    </row>
    <row r="64" spans="1:16">
      <c r="A64" s="135" t="s">
        <v>27</v>
      </c>
      <c r="B64" s="135">
        <f>'将来負担比率（分子）の構造'!I$43</f>
        <v>13618</v>
      </c>
      <c r="C64" s="135"/>
      <c r="D64" s="135"/>
      <c r="E64" s="135">
        <f>'将来負担比率（分子）の構造'!J$43</f>
        <v>13414</v>
      </c>
      <c r="F64" s="135"/>
      <c r="G64" s="135"/>
      <c r="H64" s="135">
        <f>'将来負担比率（分子）の構造'!K$43</f>
        <v>13363</v>
      </c>
      <c r="I64" s="135"/>
      <c r="J64" s="135"/>
      <c r="K64" s="135">
        <f>'将来負担比率（分子）の構造'!L$43</f>
        <v>13192</v>
      </c>
      <c r="L64" s="135"/>
      <c r="M64" s="135"/>
      <c r="N64" s="135">
        <f>'将来負担比率（分子）の構造'!M$43</f>
        <v>13003</v>
      </c>
      <c r="O64" s="135"/>
      <c r="P64" s="135"/>
    </row>
    <row r="65" spans="1:16">
      <c r="A65" s="135" t="s">
        <v>26</v>
      </c>
      <c r="B65" s="135">
        <f>'将来負担比率（分子）の構造'!I$42</f>
        <v>1051</v>
      </c>
      <c r="C65" s="135"/>
      <c r="D65" s="135"/>
      <c r="E65" s="135">
        <f>'将来負担比率（分子）の構造'!J$42</f>
        <v>965</v>
      </c>
      <c r="F65" s="135"/>
      <c r="G65" s="135"/>
      <c r="H65" s="135">
        <f>'将来負担比率（分子）の構造'!K$42</f>
        <v>824</v>
      </c>
      <c r="I65" s="135"/>
      <c r="J65" s="135"/>
      <c r="K65" s="135">
        <f>'将来負担比率（分子）の構造'!L$42</f>
        <v>718</v>
      </c>
      <c r="L65" s="135"/>
      <c r="M65" s="135"/>
      <c r="N65" s="135">
        <f>'将来負担比率（分子）の構造'!M$42</f>
        <v>595</v>
      </c>
      <c r="O65" s="135"/>
      <c r="P65" s="135"/>
    </row>
    <row r="66" spans="1:16">
      <c r="A66" s="135" t="s">
        <v>25</v>
      </c>
      <c r="B66" s="135">
        <f>'将来負担比率（分子）の構造'!I$41</f>
        <v>25058</v>
      </c>
      <c r="C66" s="135"/>
      <c r="D66" s="135"/>
      <c r="E66" s="135">
        <f>'将来負担比率（分子）の構造'!J$41</f>
        <v>24940</v>
      </c>
      <c r="F66" s="135"/>
      <c r="G66" s="135"/>
      <c r="H66" s="135">
        <f>'将来負担比率（分子）の構造'!K$41</f>
        <v>24836</v>
      </c>
      <c r="I66" s="135"/>
      <c r="J66" s="135"/>
      <c r="K66" s="135">
        <f>'将来負担比率（分子）の構造'!L$41</f>
        <v>24325</v>
      </c>
      <c r="L66" s="135"/>
      <c r="M66" s="135"/>
      <c r="N66" s="135">
        <f>'将来負担比率（分子）の構造'!M$41</f>
        <v>23442</v>
      </c>
      <c r="O66" s="135"/>
      <c r="P66" s="135"/>
    </row>
    <row r="67" spans="1:16">
      <c r="A67" s="135" t="s">
        <v>63</v>
      </c>
      <c r="B67" s="135" t="e">
        <f>NA()</f>
        <v>#N/A</v>
      </c>
      <c r="C67" s="135">
        <f>IF(ISNUMBER('将来負担比率（分子）の構造'!I$52), IF('将来負担比率（分子）の構造'!I$52 &lt; 0, 0, '将来負担比率（分子）の構造'!I$52), NA())</f>
        <v>11624</v>
      </c>
      <c r="D67" s="135" t="e">
        <f>NA()</f>
        <v>#N/A</v>
      </c>
      <c r="E67" s="135" t="e">
        <f>NA()</f>
        <v>#N/A</v>
      </c>
      <c r="F67" s="135">
        <f>IF(ISNUMBER('将来負担比率（分子）の構造'!J$52), IF('将来負担比率（分子）の構造'!J$52 &lt; 0, 0, '将来負担比率（分子）の構造'!J$52), NA())</f>
        <v>10112</v>
      </c>
      <c r="G67" s="135" t="e">
        <f>NA()</f>
        <v>#N/A</v>
      </c>
      <c r="H67" s="135" t="e">
        <f>NA()</f>
        <v>#N/A</v>
      </c>
      <c r="I67" s="135">
        <f>IF(ISNUMBER('将来負担比率（分子）の構造'!K$52), IF('将来負担比率（分子）の構造'!K$52 &lt; 0, 0, '将来負担比率（分子）の構造'!K$52), NA())</f>
        <v>10206</v>
      </c>
      <c r="J67" s="135" t="e">
        <f>NA()</f>
        <v>#N/A</v>
      </c>
      <c r="K67" s="135" t="e">
        <f>NA()</f>
        <v>#N/A</v>
      </c>
      <c r="L67" s="135">
        <f>IF(ISNUMBER('将来負担比率（分子）の構造'!L$52), IF('将来負担比率（分子）の構造'!L$52 &lt; 0, 0, '将来負担比率（分子）の構造'!L$52), NA())</f>
        <v>9614</v>
      </c>
      <c r="M67" s="135" t="e">
        <f>NA()</f>
        <v>#N/A</v>
      </c>
      <c r="N67" s="135" t="e">
        <f>NA()</f>
        <v>#N/A</v>
      </c>
      <c r="O67" s="135">
        <f>IF(ISNUMBER('将来負担比率（分子）の構造'!M$52), IF('将来負担比率（分子）の構造'!M$52 &lt; 0, 0, '将来負担比率（分子）の構造'!M$52), NA())</f>
        <v>9189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1300917</v>
      </c>
      <c r="S5" s="583"/>
      <c r="T5" s="583"/>
      <c r="U5" s="583"/>
      <c r="V5" s="583"/>
      <c r="W5" s="583"/>
      <c r="X5" s="583"/>
      <c r="Y5" s="584"/>
      <c r="Z5" s="585">
        <v>8.6</v>
      </c>
      <c r="AA5" s="585"/>
      <c r="AB5" s="585"/>
      <c r="AC5" s="585"/>
      <c r="AD5" s="586">
        <v>1300917</v>
      </c>
      <c r="AE5" s="586"/>
      <c r="AF5" s="586"/>
      <c r="AG5" s="586"/>
      <c r="AH5" s="586"/>
      <c r="AI5" s="586"/>
      <c r="AJ5" s="586"/>
      <c r="AK5" s="586"/>
      <c r="AL5" s="587">
        <v>16.7</v>
      </c>
      <c r="AM5" s="588"/>
      <c r="AN5" s="588"/>
      <c r="AO5" s="589"/>
      <c r="AP5" s="579" t="s">
        <v>210</v>
      </c>
      <c r="AQ5" s="580"/>
      <c r="AR5" s="580"/>
      <c r="AS5" s="580"/>
      <c r="AT5" s="580"/>
      <c r="AU5" s="580"/>
      <c r="AV5" s="580"/>
      <c r="AW5" s="580"/>
      <c r="AX5" s="580"/>
      <c r="AY5" s="580"/>
      <c r="AZ5" s="580"/>
      <c r="BA5" s="580"/>
      <c r="BB5" s="580"/>
      <c r="BC5" s="580"/>
      <c r="BD5" s="580"/>
      <c r="BE5" s="580"/>
      <c r="BF5" s="581"/>
      <c r="BG5" s="593">
        <v>1273166</v>
      </c>
      <c r="BH5" s="594"/>
      <c r="BI5" s="594"/>
      <c r="BJ5" s="594"/>
      <c r="BK5" s="594"/>
      <c r="BL5" s="594"/>
      <c r="BM5" s="594"/>
      <c r="BN5" s="595"/>
      <c r="BO5" s="596">
        <v>97.9</v>
      </c>
      <c r="BP5" s="596"/>
      <c r="BQ5" s="596"/>
      <c r="BR5" s="596"/>
      <c r="BS5" s="597">
        <v>74905</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203</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123468</v>
      </c>
      <c r="S6" s="594"/>
      <c r="T6" s="594"/>
      <c r="U6" s="594"/>
      <c r="V6" s="594"/>
      <c r="W6" s="594"/>
      <c r="X6" s="594"/>
      <c r="Y6" s="595"/>
      <c r="Z6" s="596">
        <v>0.8</v>
      </c>
      <c r="AA6" s="596"/>
      <c r="AB6" s="596"/>
      <c r="AC6" s="596"/>
      <c r="AD6" s="597">
        <v>123468</v>
      </c>
      <c r="AE6" s="597"/>
      <c r="AF6" s="597"/>
      <c r="AG6" s="597"/>
      <c r="AH6" s="597"/>
      <c r="AI6" s="597"/>
      <c r="AJ6" s="597"/>
      <c r="AK6" s="597"/>
      <c r="AL6" s="598">
        <v>1.6</v>
      </c>
      <c r="AM6" s="599"/>
      <c r="AN6" s="599"/>
      <c r="AO6" s="600"/>
      <c r="AP6" s="590" t="s">
        <v>215</v>
      </c>
      <c r="AQ6" s="591"/>
      <c r="AR6" s="591"/>
      <c r="AS6" s="591"/>
      <c r="AT6" s="591"/>
      <c r="AU6" s="591"/>
      <c r="AV6" s="591"/>
      <c r="AW6" s="591"/>
      <c r="AX6" s="591"/>
      <c r="AY6" s="591"/>
      <c r="AZ6" s="591"/>
      <c r="BA6" s="591"/>
      <c r="BB6" s="591"/>
      <c r="BC6" s="591"/>
      <c r="BD6" s="591"/>
      <c r="BE6" s="591"/>
      <c r="BF6" s="592"/>
      <c r="BG6" s="593">
        <v>1273166</v>
      </c>
      <c r="BH6" s="594"/>
      <c r="BI6" s="594"/>
      <c r="BJ6" s="594"/>
      <c r="BK6" s="594"/>
      <c r="BL6" s="594"/>
      <c r="BM6" s="594"/>
      <c r="BN6" s="595"/>
      <c r="BO6" s="596">
        <v>97.9</v>
      </c>
      <c r="BP6" s="596"/>
      <c r="BQ6" s="596"/>
      <c r="BR6" s="596"/>
      <c r="BS6" s="597">
        <v>74905</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87130</v>
      </c>
      <c r="CS6" s="594"/>
      <c r="CT6" s="594"/>
      <c r="CU6" s="594"/>
      <c r="CV6" s="594"/>
      <c r="CW6" s="594"/>
      <c r="CX6" s="594"/>
      <c r="CY6" s="595"/>
      <c r="CZ6" s="596">
        <v>0.6</v>
      </c>
      <c r="DA6" s="596"/>
      <c r="DB6" s="596"/>
      <c r="DC6" s="596"/>
      <c r="DD6" s="602" t="s">
        <v>217</v>
      </c>
      <c r="DE6" s="594"/>
      <c r="DF6" s="594"/>
      <c r="DG6" s="594"/>
      <c r="DH6" s="594"/>
      <c r="DI6" s="594"/>
      <c r="DJ6" s="594"/>
      <c r="DK6" s="594"/>
      <c r="DL6" s="594"/>
      <c r="DM6" s="594"/>
      <c r="DN6" s="594"/>
      <c r="DO6" s="594"/>
      <c r="DP6" s="595"/>
      <c r="DQ6" s="602">
        <v>87130</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3007</v>
      </c>
      <c r="S7" s="594"/>
      <c r="T7" s="594"/>
      <c r="U7" s="594"/>
      <c r="V7" s="594"/>
      <c r="W7" s="594"/>
      <c r="X7" s="594"/>
      <c r="Y7" s="595"/>
      <c r="Z7" s="596">
        <v>0</v>
      </c>
      <c r="AA7" s="596"/>
      <c r="AB7" s="596"/>
      <c r="AC7" s="596"/>
      <c r="AD7" s="597">
        <v>3007</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583243</v>
      </c>
      <c r="BH7" s="594"/>
      <c r="BI7" s="594"/>
      <c r="BJ7" s="594"/>
      <c r="BK7" s="594"/>
      <c r="BL7" s="594"/>
      <c r="BM7" s="594"/>
      <c r="BN7" s="595"/>
      <c r="BO7" s="596">
        <v>44.8</v>
      </c>
      <c r="BP7" s="596"/>
      <c r="BQ7" s="596"/>
      <c r="BR7" s="596"/>
      <c r="BS7" s="597">
        <v>19992</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1847263</v>
      </c>
      <c r="CS7" s="594"/>
      <c r="CT7" s="594"/>
      <c r="CU7" s="594"/>
      <c r="CV7" s="594"/>
      <c r="CW7" s="594"/>
      <c r="CX7" s="594"/>
      <c r="CY7" s="595"/>
      <c r="CZ7" s="596">
        <v>12.5</v>
      </c>
      <c r="DA7" s="596"/>
      <c r="DB7" s="596"/>
      <c r="DC7" s="596"/>
      <c r="DD7" s="602">
        <v>367104</v>
      </c>
      <c r="DE7" s="594"/>
      <c r="DF7" s="594"/>
      <c r="DG7" s="594"/>
      <c r="DH7" s="594"/>
      <c r="DI7" s="594"/>
      <c r="DJ7" s="594"/>
      <c r="DK7" s="594"/>
      <c r="DL7" s="594"/>
      <c r="DM7" s="594"/>
      <c r="DN7" s="594"/>
      <c r="DO7" s="594"/>
      <c r="DP7" s="595"/>
      <c r="DQ7" s="602">
        <v>1027041</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5751</v>
      </c>
      <c r="S8" s="594"/>
      <c r="T8" s="594"/>
      <c r="U8" s="594"/>
      <c r="V8" s="594"/>
      <c r="W8" s="594"/>
      <c r="X8" s="594"/>
      <c r="Y8" s="595"/>
      <c r="Z8" s="596">
        <v>0</v>
      </c>
      <c r="AA8" s="596"/>
      <c r="AB8" s="596"/>
      <c r="AC8" s="596"/>
      <c r="AD8" s="597">
        <v>5751</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21614</v>
      </c>
      <c r="BH8" s="594"/>
      <c r="BI8" s="594"/>
      <c r="BJ8" s="594"/>
      <c r="BK8" s="594"/>
      <c r="BL8" s="594"/>
      <c r="BM8" s="594"/>
      <c r="BN8" s="595"/>
      <c r="BO8" s="596">
        <v>1.7</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2581903</v>
      </c>
      <c r="CS8" s="594"/>
      <c r="CT8" s="594"/>
      <c r="CU8" s="594"/>
      <c r="CV8" s="594"/>
      <c r="CW8" s="594"/>
      <c r="CX8" s="594"/>
      <c r="CY8" s="595"/>
      <c r="CZ8" s="596">
        <v>17.399999999999999</v>
      </c>
      <c r="DA8" s="596"/>
      <c r="DB8" s="596"/>
      <c r="DC8" s="596"/>
      <c r="DD8" s="602">
        <v>247788</v>
      </c>
      <c r="DE8" s="594"/>
      <c r="DF8" s="594"/>
      <c r="DG8" s="594"/>
      <c r="DH8" s="594"/>
      <c r="DI8" s="594"/>
      <c r="DJ8" s="594"/>
      <c r="DK8" s="594"/>
      <c r="DL8" s="594"/>
      <c r="DM8" s="594"/>
      <c r="DN8" s="594"/>
      <c r="DO8" s="594"/>
      <c r="DP8" s="595"/>
      <c r="DQ8" s="602">
        <v>1179321</v>
      </c>
      <c r="DR8" s="594"/>
      <c r="DS8" s="594"/>
      <c r="DT8" s="594"/>
      <c r="DU8" s="594"/>
      <c r="DV8" s="594"/>
      <c r="DW8" s="594"/>
      <c r="DX8" s="594"/>
      <c r="DY8" s="594"/>
      <c r="DZ8" s="594"/>
      <c r="EA8" s="594"/>
      <c r="EB8" s="594"/>
      <c r="EC8" s="603"/>
    </row>
    <row r="9" spans="2:143" ht="11.25" customHeight="1">
      <c r="B9" s="590" t="s">
        <v>225</v>
      </c>
      <c r="C9" s="591"/>
      <c r="D9" s="591"/>
      <c r="E9" s="591"/>
      <c r="F9" s="591"/>
      <c r="G9" s="591"/>
      <c r="H9" s="591"/>
      <c r="I9" s="591"/>
      <c r="J9" s="591"/>
      <c r="K9" s="591"/>
      <c r="L9" s="591"/>
      <c r="M9" s="591"/>
      <c r="N9" s="591"/>
      <c r="O9" s="591"/>
      <c r="P9" s="591"/>
      <c r="Q9" s="592"/>
      <c r="R9" s="593">
        <v>3139</v>
      </c>
      <c r="S9" s="594"/>
      <c r="T9" s="594"/>
      <c r="U9" s="594"/>
      <c r="V9" s="594"/>
      <c r="W9" s="594"/>
      <c r="X9" s="594"/>
      <c r="Y9" s="595"/>
      <c r="Z9" s="596">
        <v>0</v>
      </c>
      <c r="AA9" s="596"/>
      <c r="AB9" s="596"/>
      <c r="AC9" s="596"/>
      <c r="AD9" s="597">
        <v>3139</v>
      </c>
      <c r="AE9" s="597"/>
      <c r="AF9" s="597"/>
      <c r="AG9" s="597"/>
      <c r="AH9" s="597"/>
      <c r="AI9" s="597"/>
      <c r="AJ9" s="597"/>
      <c r="AK9" s="597"/>
      <c r="AL9" s="598">
        <v>0</v>
      </c>
      <c r="AM9" s="599"/>
      <c r="AN9" s="599"/>
      <c r="AO9" s="600"/>
      <c r="AP9" s="590" t="s">
        <v>226</v>
      </c>
      <c r="AQ9" s="591"/>
      <c r="AR9" s="591"/>
      <c r="AS9" s="591"/>
      <c r="AT9" s="591"/>
      <c r="AU9" s="591"/>
      <c r="AV9" s="591"/>
      <c r="AW9" s="591"/>
      <c r="AX9" s="591"/>
      <c r="AY9" s="591"/>
      <c r="AZ9" s="591"/>
      <c r="BA9" s="591"/>
      <c r="BB9" s="591"/>
      <c r="BC9" s="591"/>
      <c r="BD9" s="591"/>
      <c r="BE9" s="591"/>
      <c r="BF9" s="592"/>
      <c r="BG9" s="593">
        <v>408482</v>
      </c>
      <c r="BH9" s="594"/>
      <c r="BI9" s="594"/>
      <c r="BJ9" s="594"/>
      <c r="BK9" s="594"/>
      <c r="BL9" s="594"/>
      <c r="BM9" s="594"/>
      <c r="BN9" s="595"/>
      <c r="BO9" s="596">
        <v>31.4</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1332517</v>
      </c>
      <c r="CS9" s="594"/>
      <c r="CT9" s="594"/>
      <c r="CU9" s="594"/>
      <c r="CV9" s="594"/>
      <c r="CW9" s="594"/>
      <c r="CX9" s="594"/>
      <c r="CY9" s="595"/>
      <c r="CZ9" s="596">
        <v>9</v>
      </c>
      <c r="DA9" s="596"/>
      <c r="DB9" s="596"/>
      <c r="DC9" s="596"/>
      <c r="DD9" s="602">
        <v>75578</v>
      </c>
      <c r="DE9" s="594"/>
      <c r="DF9" s="594"/>
      <c r="DG9" s="594"/>
      <c r="DH9" s="594"/>
      <c r="DI9" s="594"/>
      <c r="DJ9" s="594"/>
      <c r="DK9" s="594"/>
      <c r="DL9" s="594"/>
      <c r="DM9" s="594"/>
      <c r="DN9" s="594"/>
      <c r="DO9" s="594"/>
      <c r="DP9" s="595"/>
      <c r="DQ9" s="602">
        <v>1178882</v>
      </c>
      <c r="DR9" s="594"/>
      <c r="DS9" s="594"/>
      <c r="DT9" s="594"/>
      <c r="DU9" s="594"/>
      <c r="DV9" s="594"/>
      <c r="DW9" s="594"/>
      <c r="DX9" s="594"/>
      <c r="DY9" s="594"/>
      <c r="DZ9" s="594"/>
      <c r="EA9" s="594"/>
      <c r="EB9" s="594"/>
      <c r="EC9" s="603"/>
    </row>
    <row r="10" spans="2:143" ht="11.25" customHeight="1">
      <c r="B10" s="590" t="s">
        <v>228</v>
      </c>
      <c r="C10" s="591"/>
      <c r="D10" s="591"/>
      <c r="E10" s="591"/>
      <c r="F10" s="591"/>
      <c r="G10" s="591"/>
      <c r="H10" s="591"/>
      <c r="I10" s="591"/>
      <c r="J10" s="591"/>
      <c r="K10" s="591"/>
      <c r="L10" s="591"/>
      <c r="M10" s="591"/>
      <c r="N10" s="591"/>
      <c r="O10" s="591"/>
      <c r="P10" s="591"/>
      <c r="Q10" s="592"/>
      <c r="R10" s="593">
        <v>152435</v>
      </c>
      <c r="S10" s="594"/>
      <c r="T10" s="594"/>
      <c r="U10" s="594"/>
      <c r="V10" s="594"/>
      <c r="W10" s="594"/>
      <c r="X10" s="594"/>
      <c r="Y10" s="595"/>
      <c r="Z10" s="596">
        <v>1</v>
      </c>
      <c r="AA10" s="596"/>
      <c r="AB10" s="596"/>
      <c r="AC10" s="596"/>
      <c r="AD10" s="597">
        <v>152435</v>
      </c>
      <c r="AE10" s="597"/>
      <c r="AF10" s="597"/>
      <c r="AG10" s="597"/>
      <c r="AH10" s="597"/>
      <c r="AI10" s="597"/>
      <c r="AJ10" s="597"/>
      <c r="AK10" s="597"/>
      <c r="AL10" s="598">
        <v>2</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30624</v>
      </c>
      <c r="BH10" s="594"/>
      <c r="BI10" s="594"/>
      <c r="BJ10" s="594"/>
      <c r="BK10" s="594"/>
      <c r="BL10" s="594"/>
      <c r="BM10" s="594"/>
      <c r="BN10" s="595"/>
      <c r="BO10" s="596">
        <v>2.4</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45978</v>
      </c>
      <c r="CS10" s="594"/>
      <c r="CT10" s="594"/>
      <c r="CU10" s="594"/>
      <c r="CV10" s="594"/>
      <c r="CW10" s="594"/>
      <c r="CX10" s="594"/>
      <c r="CY10" s="595"/>
      <c r="CZ10" s="596">
        <v>0.3</v>
      </c>
      <c r="DA10" s="596"/>
      <c r="DB10" s="596"/>
      <c r="DC10" s="596"/>
      <c r="DD10" s="602" t="s">
        <v>223</v>
      </c>
      <c r="DE10" s="594"/>
      <c r="DF10" s="594"/>
      <c r="DG10" s="594"/>
      <c r="DH10" s="594"/>
      <c r="DI10" s="594"/>
      <c r="DJ10" s="594"/>
      <c r="DK10" s="594"/>
      <c r="DL10" s="594"/>
      <c r="DM10" s="594"/>
      <c r="DN10" s="594"/>
      <c r="DO10" s="594"/>
      <c r="DP10" s="595"/>
      <c r="DQ10" s="602">
        <v>20026</v>
      </c>
      <c r="DR10" s="594"/>
      <c r="DS10" s="594"/>
      <c r="DT10" s="594"/>
      <c r="DU10" s="594"/>
      <c r="DV10" s="594"/>
      <c r="DW10" s="594"/>
      <c r="DX10" s="594"/>
      <c r="DY10" s="594"/>
      <c r="DZ10" s="594"/>
      <c r="EA10" s="594"/>
      <c r="EB10" s="594"/>
      <c r="EC10" s="603"/>
    </row>
    <row r="11" spans="2:143" ht="11.25" customHeight="1">
      <c r="B11" s="590" t="s">
        <v>231</v>
      </c>
      <c r="C11" s="591"/>
      <c r="D11" s="591"/>
      <c r="E11" s="591"/>
      <c r="F11" s="591"/>
      <c r="G11" s="591"/>
      <c r="H11" s="591"/>
      <c r="I11" s="591"/>
      <c r="J11" s="591"/>
      <c r="K11" s="591"/>
      <c r="L11" s="591"/>
      <c r="M11" s="591"/>
      <c r="N11" s="591"/>
      <c r="O11" s="591"/>
      <c r="P11" s="591"/>
      <c r="Q11" s="592"/>
      <c r="R11" s="593" t="s">
        <v>223</v>
      </c>
      <c r="S11" s="594"/>
      <c r="T11" s="594"/>
      <c r="U11" s="594"/>
      <c r="V11" s="594"/>
      <c r="W11" s="594"/>
      <c r="X11" s="594"/>
      <c r="Y11" s="595"/>
      <c r="Z11" s="596" t="s">
        <v>223</v>
      </c>
      <c r="AA11" s="596"/>
      <c r="AB11" s="596"/>
      <c r="AC11" s="596"/>
      <c r="AD11" s="597" t="s">
        <v>223</v>
      </c>
      <c r="AE11" s="597"/>
      <c r="AF11" s="597"/>
      <c r="AG11" s="597"/>
      <c r="AH11" s="597"/>
      <c r="AI11" s="597"/>
      <c r="AJ11" s="597"/>
      <c r="AK11" s="597"/>
      <c r="AL11" s="598" t="s">
        <v>223</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122523</v>
      </c>
      <c r="BH11" s="594"/>
      <c r="BI11" s="594"/>
      <c r="BJ11" s="594"/>
      <c r="BK11" s="594"/>
      <c r="BL11" s="594"/>
      <c r="BM11" s="594"/>
      <c r="BN11" s="595"/>
      <c r="BO11" s="596">
        <v>9.4</v>
      </c>
      <c r="BP11" s="596"/>
      <c r="BQ11" s="596"/>
      <c r="BR11" s="596"/>
      <c r="BS11" s="602">
        <v>19992</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1794911</v>
      </c>
      <c r="CS11" s="594"/>
      <c r="CT11" s="594"/>
      <c r="CU11" s="594"/>
      <c r="CV11" s="594"/>
      <c r="CW11" s="594"/>
      <c r="CX11" s="594"/>
      <c r="CY11" s="595"/>
      <c r="CZ11" s="596">
        <v>12.1</v>
      </c>
      <c r="DA11" s="596"/>
      <c r="DB11" s="596"/>
      <c r="DC11" s="596"/>
      <c r="DD11" s="602">
        <v>251743</v>
      </c>
      <c r="DE11" s="594"/>
      <c r="DF11" s="594"/>
      <c r="DG11" s="594"/>
      <c r="DH11" s="594"/>
      <c r="DI11" s="594"/>
      <c r="DJ11" s="594"/>
      <c r="DK11" s="594"/>
      <c r="DL11" s="594"/>
      <c r="DM11" s="594"/>
      <c r="DN11" s="594"/>
      <c r="DO11" s="594"/>
      <c r="DP11" s="595"/>
      <c r="DQ11" s="602">
        <v>1027993</v>
      </c>
      <c r="DR11" s="594"/>
      <c r="DS11" s="594"/>
      <c r="DT11" s="594"/>
      <c r="DU11" s="594"/>
      <c r="DV11" s="594"/>
      <c r="DW11" s="594"/>
      <c r="DX11" s="594"/>
      <c r="DY11" s="594"/>
      <c r="DZ11" s="594"/>
      <c r="EA11" s="594"/>
      <c r="EB11" s="594"/>
      <c r="EC11" s="603"/>
    </row>
    <row r="12" spans="2:143" ht="11.25" customHeight="1">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583604</v>
      </c>
      <c r="BH12" s="594"/>
      <c r="BI12" s="594"/>
      <c r="BJ12" s="594"/>
      <c r="BK12" s="594"/>
      <c r="BL12" s="594"/>
      <c r="BM12" s="594"/>
      <c r="BN12" s="595"/>
      <c r="BO12" s="596">
        <v>44.9</v>
      </c>
      <c r="BP12" s="596"/>
      <c r="BQ12" s="596"/>
      <c r="BR12" s="596"/>
      <c r="BS12" s="602">
        <v>54913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351167</v>
      </c>
      <c r="CS12" s="594"/>
      <c r="CT12" s="594"/>
      <c r="CU12" s="594"/>
      <c r="CV12" s="594"/>
      <c r="CW12" s="594"/>
      <c r="CX12" s="594"/>
      <c r="CY12" s="595"/>
      <c r="CZ12" s="596">
        <v>2.4</v>
      </c>
      <c r="DA12" s="596"/>
      <c r="DB12" s="596"/>
      <c r="DC12" s="596"/>
      <c r="DD12" s="602">
        <v>74132</v>
      </c>
      <c r="DE12" s="594"/>
      <c r="DF12" s="594"/>
      <c r="DG12" s="594"/>
      <c r="DH12" s="594"/>
      <c r="DI12" s="594"/>
      <c r="DJ12" s="594"/>
      <c r="DK12" s="594"/>
      <c r="DL12" s="594"/>
      <c r="DM12" s="594"/>
      <c r="DN12" s="594"/>
      <c r="DO12" s="594"/>
      <c r="DP12" s="595"/>
      <c r="DQ12" s="602">
        <v>98202</v>
      </c>
      <c r="DR12" s="594"/>
      <c r="DS12" s="594"/>
      <c r="DT12" s="594"/>
      <c r="DU12" s="594"/>
      <c r="DV12" s="594"/>
      <c r="DW12" s="594"/>
      <c r="DX12" s="594"/>
      <c r="DY12" s="594"/>
      <c r="DZ12" s="594"/>
      <c r="EA12" s="594"/>
      <c r="EB12" s="594"/>
      <c r="EC12" s="603"/>
    </row>
    <row r="13" spans="2:143" ht="11.25" customHeight="1">
      <c r="B13" s="590" t="s">
        <v>237</v>
      </c>
      <c r="C13" s="591"/>
      <c r="D13" s="591"/>
      <c r="E13" s="591"/>
      <c r="F13" s="591"/>
      <c r="G13" s="591"/>
      <c r="H13" s="591"/>
      <c r="I13" s="591"/>
      <c r="J13" s="591"/>
      <c r="K13" s="591"/>
      <c r="L13" s="591"/>
      <c r="M13" s="591"/>
      <c r="N13" s="591"/>
      <c r="O13" s="591"/>
      <c r="P13" s="591"/>
      <c r="Q13" s="592"/>
      <c r="R13" s="593">
        <v>9630</v>
      </c>
      <c r="S13" s="594"/>
      <c r="T13" s="594"/>
      <c r="U13" s="594"/>
      <c r="V13" s="594"/>
      <c r="W13" s="594"/>
      <c r="X13" s="594"/>
      <c r="Y13" s="595"/>
      <c r="Z13" s="596">
        <v>0.1</v>
      </c>
      <c r="AA13" s="596"/>
      <c r="AB13" s="596"/>
      <c r="AC13" s="596"/>
      <c r="AD13" s="597">
        <v>9630</v>
      </c>
      <c r="AE13" s="597"/>
      <c r="AF13" s="597"/>
      <c r="AG13" s="597"/>
      <c r="AH13" s="597"/>
      <c r="AI13" s="597"/>
      <c r="AJ13" s="597"/>
      <c r="AK13" s="597"/>
      <c r="AL13" s="598">
        <v>0.1</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570102</v>
      </c>
      <c r="BH13" s="594"/>
      <c r="BI13" s="594"/>
      <c r="BJ13" s="594"/>
      <c r="BK13" s="594"/>
      <c r="BL13" s="594"/>
      <c r="BM13" s="594"/>
      <c r="BN13" s="595"/>
      <c r="BO13" s="596">
        <v>43.8</v>
      </c>
      <c r="BP13" s="596"/>
      <c r="BQ13" s="596"/>
      <c r="BR13" s="596"/>
      <c r="BS13" s="602">
        <v>54913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2217009</v>
      </c>
      <c r="CS13" s="594"/>
      <c r="CT13" s="594"/>
      <c r="CU13" s="594"/>
      <c r="CV13" s="594"/>
      <c r="CW13" s="594"/>
      <c r="CX13" s="594"/>
      <c r="CY13" s="595"/>
      <c r="CZ13" s="596">
        <v>15</v>
      </c>
      <c r="DA13" s="596"/>
      <c r="DB13" s="596"/>
      <c r="DC13" s="596"/>
      <c r="DD13" s="602">
        <v>981210</v>
      </c>
      <c r="DE13" s="594"/>
      <c r="DF13" s="594"/>
      <c r="DG13" s="594"/>
      <c r="DH13" s="594"/>
      <c r="DI13" s="594"/>
      <c r="DJ13" s="594"/>
      <c r="DK13" s="594"/>
      <c r="DL13" s="594"/>
      <c r="DM13" s="594"/>
      <c r="DN13" s="594"/>
      <c r="DO13" s="594"/>
      <c r="DP13" s="595"/>
      <c r="DQ13" s="602">
        <v>451432</v>
      </c>
      <c r="DR13" s="594"/>
      <c r="DS13" s="594"/>
      <c r="DT13" s="594"/>
      <c r="DU13" s="594"/>
      <c r="DV13" s="594"/>
      <c r="DW13" s="594"/>
      <c r="DX13" s="594"/>
      <c r="DY13" s="594"/>
      <c r="DZ13" s="594"/>
      <c r="EA13" s="594"/>
      <c r="EB13" s="594"/>
      <c r="EC13" s="603"/>
    </row>
    <row r="14" spans="2:143" ht="11.25" customHeight="1">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42509</v>
      </c>
      <c r="BH14" s="594"/>
      <c r="BI14" s="594"/>
      <c r="BJ14" s="594"/>
      <c r="BK14" s="594"/>
      <c r="BL14" s="594"/>
      <c r="BM14" s="594"/>
      <c r="BN14" s="595"/>
      <c r="BO14" s="596">
        <v>3.3</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401625</v>
      </c>
      <c r="CS14" s="594"/>
      <c r="CT14" s="594"/>
      <c r="CU14" s="594"/>
      <c r="CV14" s="594"/>
      <c r="CW14" s="594"/>
      <c r="CX14" s="594"/>
      <c r="CY14" s="595"/>
      <c r="CZ14" s="596">
        <v>2.7</v>
      </c>
      <c r="DA14" s="596"/>
      <c r="DB14" s="596"/>
      <c r="DC14" s="596"/>
      <c r="DD14" s="602">
        <v>36104</v>
      </c>
      <c r="DE14" s="594"/>
      <c r="DF14" s="594"/>
      <c r="DG14" s="594"/>
      <c r="DH14" s="594"/>
      <c r="DI14" s="594"/>
      <c r="DJ14" s="594"/>
      <c r="DK14" s="594"/>
      <c r="DL14" s="594"/>
      <c r="DM14" s="594"/>
      <c r="DN14" s="594"/>
      <c r="DO14" s="594"/>
      <c r="DP14" s="595"/>
      <c r="DQ14" s="602">
        <v>329451</v>
      </c>
      <c r="DR14" s="594"/>
      <c r="DS14" s="594"/>
      <c r="DT14" s="594"/>
      <c r="DU14" s="594"/>
      <c r="DV14" s="594"/>
      <c r="DW14" s="594"/>
      <c r="DX14" s="594"/>
      <c r="DY14" s="594"/>
      <c r="DZ14" s="594"/>
      <c r="EA14" s="594"/>
      <c r="EB14" s="594"/>
      <c r="EC14" s="603"/>
    </row>
    <row r="15" spans="2:143" ht="11.25" customHeight="1">
      <c r="B15" s="590" t="s">
        <v>243</v>
      </c>
      <c r="C15" s="591"/>
      <c r="D15" s="591"/>
      <c r="E15" s="591"/>
      <c r="F15" s="591"/>
      <c r="G15" s="591"/>
      <c r="H15" s="591"/>
      <c r="I15" s="591"/>
      <c r="J15" s="591"/>
      <c r="K15" s="591"/>
      <c r="L15" s="591"/>
      <c r="M15" s="591"/>
      <c r="N15" s="591"/>
      <c r="O15" s="591"/>
      <c r="P15" s="591"/>
      <c r="Q15" s="592"/>
      <c r="R15" s="593">
        <v>1454</v>
      </c>
      <c r="S15" s="594"/>
      <c r="T15" s="594"/>
      <c r="U15" s="594"/>
      <c r="V15" s="594"/>
      <c r="W15" s="594"/>
      <c r="X15" s="594"/>
      <c r="Y15" s="595"/>
      <c r="Z15" s="596">
        <v>0</v>
      </c>
      <c r="AA15" s="596"/>
      <c r="AB15" s="596"/>
      <c r="AC15" s="596"/>
      <c r="AD15" s="597">
        <v>1454</v>
      </c>
      <c r="AE15" s="597"/>
      <c r="AF15" s="597"/>
      <c r="AG15" s="597"/>
      <c r="AH15" s="597"/>
      <c r="AI15" s="597"/>
      <c r="AJ15" s="597"/>
      <c r="AK15" s="597"/>
      <c r="AL15" s="598">
        <v>0</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63809</v>
      </c>
      <c r="BH15" s="594"/>
      <c r="BI15" s="594"/>
      <c r="BJ15" s="594"/>
      <c r="BK15" s="594"/>
      <c r="BL15" s="594"/>
      <c r="BM15" s="594"/>
      <c r="BN15" s="595"/>
      <c r="BO15" s="596">
        <v>4.9000000000000004</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652137</v>
      </c>
      <c r="CS15" s="594"/>
      <c r="CT15" s="594"/>
      <c r="CU15" s="594"/>
      <c r="CV15" s="594"/>
      <c r="CW15" s="594"/>
      <c r="CX15" s="594"/>
      <c r="CY15" s="595"/>
      <c r="CZ15" s="596">
        <v>4.4000000000000004</v>
      </c>
      <c r="DA15" s="596"/>
      <c r="DB15" s="596"/>
      <c r="DC15" s="596"/>
      <c r="DD15" s="602">
        <v>52627</v>
      </c>
      <c r="DE15" s="594"/>
      <c r="DF15" s="594"/>
      <c r="DG15" s="594"/>
      <c r="DH15" s="594"/>
      <c r="DI15" s="594"/>
      <c r="DJ15" s="594"/>
      <c r="DK15" s="594"/>
      <c r="DL15" s="594"/>
      <c r="DM15" s="594"/>
      <c r="DN15" s="594"/>
      <c r="DO15" s="594"/>
      <c r="DP15" s="595"/>
      <c r="DQ15" s="602">
        <v>578710</v>
      </c>
      <c r="DR15" s="594"/>
      <c r="DS15" s="594"/>
      <c r="DT15" s="594"/>
      <c r="DU15" s="594"/>
      <c r="DV15" s="594"/>
      <c r="DW15" s="594"/>
      <c r="DX15" s="594"/>
      <c r="DY15" s="594"/>
      <c r="DZ15" s="594"/>
      <c r="EA15" s="594"/>
      <c r="EB15" s="594"/>
      <c r="EC15" s="603"/>
    </row>
    <row r="16" spans="2:143" ht="11.25" customHeight="1">
      <c r="B16" s="590" t="s">
        <v>246</v>
      </c>
      <c r="C16" s="591"/>
      <c r="D16" s="591"/>
      <c r="E16" s="591"/>
      <c r="F16" s="591"/>
      <c r="G16" s="591"/>
      <c r="H16" s="591"/>
      <c r="I16" s="591"/>
      <c r="J16" s="591"/>
      <c r="K16" s="591"/>
      <c r="L16" s="591"/>
      <c r="M16" s="591"/>
      <c r="N16" s="591"/>
      <c r="O16" s="591"/>
      <c r="P16" s="591"/>
      <c r="Q16" s="592"/>
      <c r="R16" s="593">
        <v>6806718</v>
      </c>
      <c r="S16" s="594"/>
      <c r="T16" s="594"/>
      <c r="U16" s="594"/>
      <c r="V16" s="594"/>
      <c r="W16" s="594"/>
      <c r="X16" s="594"/>
      <c r="Y16" s="595"/>
      <c r="Z16" s="596">
        <v>45.1</v>
      </c>
      <c r="AA16" s="596"/>
      <c r="AB16" s="596"/>
      <c r="AC16" s="596"/>
      <c r="AD16" s="597">
        <v>6133874</v>
      </c>
      <c r="AE16" s="597"/>
      <c r="AF16" s="597"/>
      <c r="AG16" s="597"/>
      <c r="AH16" s="597"/>
      <c r="AI16" s="597"/>
      <c r="AJ16" s="597"/>
      <c r="AK16" s="597"/>
      <c r="AL16" s="598">
        <v>78.5</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v>1</v>
      </c>
      <c r="BH16" s="594"/>
      <c r="BI16" s="594"/>
      <c r="BJ16" s="594"/>
      <c r="BK16" s="594"/>
      <c r="BL16" s="594"/>
      <c r="BM16" s="594"/>
      <c r="BN16" s="595"/>
      <c r="BO16" s="596">
        <v>0</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101387</v>
      </c>
      <c r="CS16" s="594"/>
      <c r="CT16" s="594"/>
      <c r="CU16" s="594"/>
      <c r="CV16" s="594"/>
      <c r="CW16" s="594"/>
      <c r="CX16" s="594"/>
      <c r="CY16" s="595"/>
      <c r="CZ16" s="596">
        <v>0.7</v>
      </c>
      <c r="DA16" s="596"/>
      <c r="DB16" s="596"/>
      <c r="DC16" s="596"/>
      <c r="DD16" s="602" t="s">
        <v>223</v>
      </c>
      <c r="DE16" s="594"/>
      <c r="DF16" s="594"/>
      <c r="DG16" s="594"/>
      <c r="DH16" s="594"/>
      <c r="DI16" s="594"/>
      <c r="DJ16" s="594"/>
      <c r="DK16" s="594"/>
      <c r="DL16" s="594"/>
      <c r="DM16" s="594"/>
      <c r="DN16" s="594"/>
      <c r="DO16" s="594"/>
      <c r="DP16" s="595"/>
      <c r="DQ16" s="602">
        <v>28418</v>
      </c>
      <c r="DR16" s="594"/>
      <c r="DS16" s="594"/>
      <c r="DT16" s="594"/>
      <c r="DU16" s="594"/>
      <c r="DV16" s="594"/>
      <c r="DW16" s="594"/>
      <c r="DX16" s="594"/>
      <c r="DY16" s="594"/>
      <c r="DZ16" s="594"/>
      <c r="EA16" s="594"/>
      <c r="EB16" s="594"/>
      <c r="EC16" s="603"/>
    </row>
    <row r="17" spans="2:133" ht="11.25" customHeight="1">
      <c r="B17" s="590" t="s">
        <v>249</v>
      </c>
      <c r="C17" s="591"/>
      <c r="D17" s="591"/>
      <c r="E17" s="591"/>
      <c r="F17" s="591"/>
      <c r="G17" s="591"/>
      <c r="H17" s="591"/>
      <c r="I17" s="591"/>
      <c r="J17" s="591"/>
      <c r="K17" s="591"/>
      <c r="L17" s="591"/>
      <c r="M17" s="591"/>
      <c r="N17" s="591"/>
      <c r="O17" s="591"/>
      <c r="P17" s="591"/>
      <c r="Q17" s="592"/>
      <c r="R17" s="593">
        <v>6133874</v>
      </c>
      <c r="S17" s="594"/>
      <c r="T17" s="594"/>
      <c r="U17" s="594"/>
      <c r="V17" s="594"/>
      <c r="W17" s="594"/>
      <c r="X17" s="594"/>
      <c r="Y17" s="595"/>
      <c r="Z17" s="596">
        <v>40.6</v>
      </c>
      <c r="AA17" s="596"/>
      <c r="AB17" s="596"/>
      <c r="AC17" s="596"/>
      <c r="AD17" s="597">
        <v>6133874</v>
      </c>
      <c r="AE17" s="597"/>
      <c r="AF17" s="597"/>
      <c r="AG17" s="597"/>
      <c r="AH17" s="597"/>
      <c r="AI17" s="597"/>
      <c r="AJ17" s="597"/>
      <c r="AK17" s="597"/>
      <c r="AL17" s="598">
        <v>78.5</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3317349</v>
      </c>
      <c r="CS17" s="594"/>
      <c r="CT17" s="594"/>
      <c r="CU17" s="594"/>
      <c r="CV17" s="594"/>
      <c r="CW17" s="594"/>
      <c r="CX17" s="594"/>
      <c r="CY17" s="595"/>
      <c r="CZ17" s="596">
        <v>22.4</v>
      </c>
      <c r="DA17" s="596"/>
      <c r="DB17" s="596"/>
      <c r="DC17" s="596"/>
      <c r="DD17" s="602" t="s">
        <v>223</v>
      </c>
      <c r="DE17" s="594"/>
      <c r="DF17" s="594"/>
      <c r="DG17" s="594"/>
      <c r="DH17" s="594"/>
      <c r="DI17" s="594"/>
      <c r="DJ17" s="594"/>
      <c r="DK17" s="594"/>
      <c r="DL17" s="594"/>
      <c r="DM17" s="594"/>
      <c r="DN17" s="594"/>
      <c r="DO17" s="594"/>
      <c r="DP17" s="595"/>
      <c r="DQ17" s="602">
        <v>3273670</v>
      </c>
      <c r="DR17" s="594"/>
      <c r="DS17" s="594"/>
      <c r="DT17" s="594"/>
      <c r="DU17" s="594"/>
      <c r="DV17" s="594"/>
      <c r="DW17" s="594"/>
      <c r="DX17" s="594"/>
      <c r="DY17" s="594"/>
      <c r="DZ17" s="594"/>
      <c r="EA17" s="594"/>
      <c r="EB17" s="594"/>
      <c r="EC17" s="603"/>
    </row>
    <row r="18" spans="2:133" ht="11.25" customHeight="1">
      <c r="B18" s="590" t="s">
        <v>252</v>
      </c>
      <c r="C18" s="591"/>
      <c r="D18" s="591"/>
      <c r="E18" s="591"/>
      <c r="F18" s="591"/>
      <c r="G18" s="591"/>
      <c r="H18" s="591"/>
      <c r="I18" s="591"/>
      <c r="J18" s="591"/>
      <c r="K18" s="591"/>
      <c r="L18" s="591"/>
      <c r="M18" s="591"/>
      <c r="N18" s="591"/>
      <c r="O18" s="591"/>
      <c r="P18" s="591"/>
      <c r="Q18" s="592"/>
      <c r="R18" s="593">
        <v>672843</v>
      </c>
      <c r="S18" s="594"/>
      <c r="T18" s="594"/>
      <c r="U18" s="594"/>
      <c r="V18" s="594"/>
      <c r="W18" s="594"/>
      <c r="X18" s="594"/>
      <c r="Y18" s="595"/>
      <c r="Z18" s="596">
        <v>4.5</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v>70000</v>
      </c>
      <c r="CS18" s="594"/>
      <c r="CT18" s="594"/>
      <c r="CU18" s="594"/>
      <c r="CV18" s="594"/>
      <c r="CW18" s="594"/>
      <c r="CX18" s="594"/>
      <c r="CY18" s="595"/>
      <c r="CZ18" s="596">
        <v>0.5</v>
      </c>
      <c r="DA18" s="596"/>
      <c r="DB18" s="596"/>
      <c r="DC18" s="596"/>
      <c r="DD18" s="602">
        <v>70000</v>
      </c>
      <c r="DE18" s="594"/>
      <c r="DF18" s="594"/>
      <c r="DG18" s="594"/>
      <c r="DH18" s="594"/>
      <c r="DI18" s="594"/>
      <c r="DJ18" s="594"/>
      <c r="DK18" s="594"/>
      <c r="DL18" s="594"/>
      <c r="DM18" s="594"/>
      <c r="DN18" s="594"/>
      <c r="DO18" s="594"/>
      <c r="DP18" s="595"/>
      <c r="DQ18" s="602">
        <v>70000</v>
      </c>
      <c r="DR18" s="594"/>
      <c r="DS18" s="594"/>
      <c r="DT18" s="594"/>
      <c r="DU18" s="594"/>
      <c r="DV18" s="594"/>
      <c r="DW18" s="594"/>
      <c r="DX18" s="594"/>
      <c r="DY18" s="594"/>
      <c r="DZ18" s="594"/>
      <c r="EA18" s="594"/>
      <c r="EB18" s="594"/>
      <c r="EC18" s="603"/>
    </row>
    <row r="19" spans="2:133" ht="11.25" customHeight="1">
      <c r="B19" s="590" t="s">
        <v>255</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v>27751</v>
      </c>
      <c r="BH19" s="594"/>
      <c r="BI19" s="594"/>
      <c r="BJ19" s="594"/>
      <c r="BK19" s="594"/>
      <c r="BL19" s="594"/>
      <c r="BM19" s="594"/>
      <c r="BN19" s="595"/>
      <c r="BO19" s="596">
        <v>2.1</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c r="B20" s="590" t="s">
        <v>258</v>
      </c>
      <c r="C20" s="591"/>
      <c r="D20" s="591"/>
      <c r="E20" s="591"/>
      <c r="F20" s="591"/>
      <c r="G20" s="591"/>
      <c r="H20" s="591"/>
      <c r="I20" s="591"/>
      <c r="J20" s="591"/>
      <c r="K20" s="591"/>
      <c r="L20" s="591"/>
      <c r="M20" s="591"/>
      <c r="N20" s="591"/>
      <c r="O20" s="591"/>
      <c r="P20" s="591"/>
      <c r="Q20" s="592"/>
      <c r="R20" s="593">
        <v>8406519</v>
      </c>
      <c r="S20" s="594"/>
      <c r="T20" s="594"/>
      <c r="U20" s="594"/>
      <c r="V20" s="594"/>
      <c r="W20" s="594"/>
      <c r="X20" s="594"/>
      <c r="Y20" s="595"/>
      <c r="Z20" s="596">
        <v>55.7</v>
      </c>
      <c r="AA20" s="596"/>
      <c r="AB20" s="596"/>
      <c r="AC20" s="596"/>
      <c r="AD20" s="597">
        <v>7733675</v>
      </c>
      <c r="AE20" s="597"/>
      <c r="AF20" s="597"/>
      <c r="AG20" s="597"/>
      <c r="AH20" s="597"/>
      <c r="AI20" s="597"/>
      <c r="AJ20" s="597"/>
      <c r="AK20" s="597"/>
      <c r="AL20" s="598">
        <v>99</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v>27751</v>
      </c>
      <c r="BH20" s="594"/>
      <c r="BI20" s="594"/>
      <c r="BJ20" s="594"/>
      <c r="BK20" s="594"/>
      <c r="BL20" s="594"/>
      <c r="BM20" s="594"/>
      <c r="BN20" s="595"/>
      <c r="BO20" s="596">
        <v>2.1</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14800376</v>
      </c>
      <c r="CS20" s="594"/>
      <c r="CT20" s="594"/>
      <c r="CU20" s="594"/>
      <c r="CV20" s="594"/>
      <c r="CW20" s="594"/>
      <c r="CX20" s="594"/>
      <c r="CY20" s="595"/>
      <c r="CZ20" s="596">
        <v>100</v>
      </c>
      <c r="DA20" s="596"/>
      <c r="DB20" s="596"/>
      <c r="DC20" s="596"/>
      <c r="DD20" s="602">
        <v>2156286</v>
      </c>
      <c r="DE20" s="594"/>
      <c r="DF20" s="594"/>
      <c r="DG20" s="594"/>
      <c r="DH20" s="594"/>
      <c r="DI20" s="594"/>
      <c r="DJ20" s="594"/>
      <c r="DK20" s="594"/>
      <c r="DL20" s="594"/>
      <c r="DM20" s="594"/>
      <c r="DN20" s="594"/>
      <c r="DO20" s="594"/>
      <c r="DP20" s="595"/>
      <c r="DQ20" s="602">
        <v>9350276</v>
      </c>
      <c r="DR20" s="594"/>
      <c r="DS20" s="594"/>
      <c r="DT20" s="594"/>
      <c r="DU20" s="594"/>
      <c r="DV20" s="594"/>
      <c r="DW20" s="594"/>
      <c r="DX20" s="594"/>
      <c r="DY20" s="594"/>
      <c r="DZ20" s="594"/>
      <c r="EA20" s="594"/>
      <c r="EB20" s="594"/>
      <c r="EC20" s="603"/>
    </row>
    <row r="21" spans="2:133" ht="11.25" customHeight="1">
      <c r="B21" s="590" t="s">
        <v>261</v>
      </c>
      <c r="C21" s="591"/>
      <c r="D21" s="591"/>
      <c r="E21" s="591"/>
      <c r="F21" s="591"/>
      <c r="G21" s="591"/>
      <c r="H21" s="591"/>
      <c r="I21" s="591"/>
      <c r="J21" s="591"/>
      <c r="K21" s="591"/>
      <c r="L21" s="591"/>
      <c r="M21" s="591"/>
      <c r="N21" s="591"/>
      <c r="O21" s="591"/>
      <c r="P21" s="591"/>
      <c r="Q21" s="592"/>
      <c r="R21" s="593">
        <v>1416</v>
      </c>
      <c r="S21" s="594"/>
      <c r="T21" s="594"/>
      <c r="U21" s="594"/>
      <c r="V21" s="594"/>
      <c r="W21" s="594"/>
      <c r="X21" s="594"/>
      <c r="Y21" s="595"/>
      <c r="Z21" s="596">
        <v>0</v>
      </c>
      <c r="AA21" s="596"/>
      <c r="AB21" s="596"/>
      <c r="AC21" s="596"/>
      <c r="AD21" s="597">
        <v>1416</v>
      </c>
      <c r="AE21" s="597"/>
      <c r="AF21" s="597"/>
      <c r="AG21" s="597"/>
      <c r="AH21" s="597"/>
      <c r="AI21" s="597"/>
      <c r="AJ21" s="597"/>
      <c r="AK21" s="597"/>
      <c r="AL21" s="598">
        <v>0</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v>27751</v>
      </c>
      <c r="BH21" s="594"/>
      <c r="BI21" s="594"/>
      <c r="BJ21" s="594"/>
      <c r="BK21" s="594"/>
      <c r="BL21" s="594"/>
      <c r="BM21" s="594"/>
      <c r="BN21" s="595"/>
      <c r="BO21" s="596">
        <v>2.1</v>
      </c>
      <c r="BP21" s="596"/>
      <c r="BQ21" s="596"/>
      <c r="BR21" s="596"/>
      <c r="BS21" s="602" t="s">
        <v>223</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263</v>
      </c>
      <c r="C22" s="591"/>
      <c r="D22" s="591"/>
      <c r="E22" s="591"/>
      <c r="F22" s="591"/>
      <c r="G22" s="591"/>
      <c r="H22" s="591"/>
      <c r="I22" s="591"/>
      <c r="J22" s="591"/>
      <c r="K22" s="591"/>
      <c r="L22" s="591"/>
      <c r="M22" s="591"/>
      <c r="N22" s="591"/>
      <c r="O22" s="591"/>
      <c r="P22" s="591"/>
      <c r="Q22" s="592"/>
      <c r="R22" s="593">
        <v>84547</v>
      </c>
      <c r="S22" s="594"/>
      <c r="T22" s="594"/>
      <c r="U22" s="594"/>
      <c r="V22" s="594"/>
      <c r="W22" s="594"/>
      <c r="X22" s="594"/>
      <c r="Y22" s="595"/>
      <c r="Z22" s="596">
        <v>0.6</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266</v>
      </c>
      <c r="C23" s="591"/>
      <c r="D23" s="591"/>
      <c r="E23" s="591"/>
      <c r="F23" s="591"/>
      <c r="G23" s="591"/>
      <c r="H23" s="591"/>
      <c r="I23" s="591"/>
      <c r="J23" s="591"/>
      <c r="K23" s="591"/>
      <c r="L23" s="591"/>
      <c r="M23" s="591"/>
      <c r="N23" s="591"/>
      <c r="O23" s="591"/>
      <c r="P23" s="591"/>
      <c r="Q23" s="592"/>
      <c r="R23" s="593">
        <v>370014</v>
      </c>
      <c r="S23" s="594"/>
      <c r="T23" s="594"/>
      <c r="U23" s="594"/>
      <c r="V23" s="594"/>
      <c r="W23" s="594"/>
      <c r="X23" s="594"/>
      <c r="Y23" s="595"/>
      <c r="Z23" s="596">
        <v>2.5</v>
      </c>
      <c r="AA23" s="596"/>
      <c r="AB23" s="596"/>
      <c r="AC23" s="596"/>
      <c r="AD23" s="597">
        <v>73557</v>
      </c>
      <c r="AE23" s="597"/>
      <c r="AF23" s="597"/>
      <c r="AG23" s="597"/>
      <c r="AH23" s="597"/>
      <c r="AI23" s="597"/>
      <c r="AJ23" s="597"/>
      <c r="AK23" s="597"/>
      <c r="AL23" s="598">
        <v>0.9</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8" t="s">
        <v>271</v>
      </c>
      <c r="DM23" s="619"/>
      <c r="DN23" s="619"/>
      <c r="DO23" s="619"/>
      <c r="DP23" s="619"/>
      <c r="DQ23" s="619"/>
      <c r="DR23" s="619"/>
      <c r="DS23" s="619"/>
      <c r="DT23" s="619"/>
      <c r="DU23" s="619"/>
      <c r="DV23" s="620"/>
      <c r="DW23" s="575" t="s">
        <v>272</v>
      </c>
      <c r="DX23" s="576"/>
      <c r="DY23" s="576"/>
      <c r="DZ23" s="576"/>
      <c r="EA23" s="576"/>
      <c r="EB23" s="576"/>
      <c r="EC23" s="577"/>
    </row>
    <row r="24" spans="2:133" ht="11.25" customHeight="1">
      <c r="B24" s="590" t="s">
        <v>273</v>
      </c>
      <c r="C24" s="591"/>
      <c r="D24" s="591"/>
      <c r="E24" s="591"/>
      <c r="F24" s="591"/>
      <c r="G24" s="591"/>
      <c r="H24" s="591"/>
      <c r="I24" s="591"/>
      <c r="J24" s="591"/>
      <c r="K24" s="591"/>
      <c r="L24" s="591"/>
      <c r="M24" s="591"/>
      <c r="N24" s="591"/>
      <c r="O24" s="591"/>
      <c r="P24" s="591"/>
      <c r="Q24" s="592"/>
      <c r="R24" s="593">
        <v>26919</v>
      </c>
      <c r="S24" s="594"/>
      <c r="T24" s="594"/>
      <c r="U24" s="594"/>
      <c r="V24" s="594"/>
      <c r="W24" s="594"/>
      <c r="X24" s="594"/>
      <c r="Y24" s="595"/>
      <c r="Z24" s="596">
        <v>0.2</v>
      </c>
      <c r="AA24" s="596"/>
      <c r="AB24" s="596"/>
      <c r="AC24" s="596"/>
      <c r="AD24" s="597">
        <v>216</v>
      </c>
      <c r="AE24" s="597"/>
      <c r="AF24" s="597"/>
      <c r="AG24" s="597"/>
      <c r="AH24" s="597"/>
      <c r="AI24" s="597"/>
      <c r="AJ24" s="597"/>
      <c r="AK24" s="597"/>
      <c r="AL24" s="598">
        <v>0</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5820885</v>
      </c>
      <c r="CS24" s="583"/>
      <c r="CT24" s="583"/>
      <c r="CU24" s="583"/>
      <c r="CV24" s="583"/>
      <c r="CW24" s="583"/>
      <c r="CX24" s="583"/>
      <c r="CY24" s="584"/>
      <c r="CZ24" s="622">
        <v>39.299999999999997</v>
      </c>
      <c r="DA24" s="623"/>
      <c r="DB24" s="623"/>
      <c r="DC24" s="624"/>
      <c r="DD24" s="621">
        <v>4822869</v>
      </c>
      <c r="DE24" s="583"/>
      <c r="DF24" s="583"/>
      <c r="DG24" s="583"/>
      <c r="DH24" s="583"/>
      <c r="DI24" s="583"/>
      <c r="DJ24" s="583"/>
      <c r="DK24" s="584"/>
      <c r="DL24" s="621">
        <v>4037317</v>
      </c>
      <c r="DM24" s="583"/>
      <c r="DN24" s="583"/>
      <c r="DO24" s="583"/>
      <c r="DP24" s="583"/>
      <c r="DQ24" s="583"/>
      <c r="DR24" s="583"/>
      <c r="DS24" s="583"/>
      <c r="DT24" s="583"/>
      <c r="DU24" s="583"/>
      <c r="DV24" s="584"/>
      <c r="DW24" s="587">
        <v>49.1</v>
      </c>
      <c r="DX24" s="588"/>
      <c r="DY24" s="588"/>
      <c r="DZ24" s="588"/>
      <c r="EA24" s="588"/>
      <c r="EB24" s="588"/>
      <c r="EC24" s="589"/>
    </row>
    <row r="25" spans="2:133" ht="11.25" customHeight="1">
      <c r="B25" s="590" t="s">
        <v>276</v>
      </c>
      <c r="C25" s="591"/>
      <c r="D25" s="591"/>
      <c r="E25" s="591"/>
      <c r="F25" s="591"/>
      <c r="G25" s="591"/>
      <c r="H25" s="591"/>
      <c r="I25" s="591"/>
      <c r="J25" s="591"/>
      <c r="K25" s="591"/>
      <c r="L25" s="591"/>
      <c r="M25" s="591"/>
      <c r="N25" s="591"/>
      <c r="O25" s="591"/>
      <c r="P25" s="591"/>
      <c r="Q25" s="592"/>
      <c r="R25" s="593">
        <v>1121525</v>
      </c>
      <c r="S25" s="594"/>
      <c r="T25" s="594"/>
      <c r="U25" s="594"/>
      <c r="V25" s="594"/>
      <c r="W25" s="594"/>
      <c r="X25" s="594"/>
      <c r="Y25" s="595"/>
      <c r="Z25" s="596">
        <v>7.4</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1266616</v>
      </c>
      <c r="CS25" s="613"/>
      <c r="CT25" s="613"/>
      <c r="CU25" s="613"/>
      <c r="CV25" s="613"/>
      <c r="CW25" s="613"/>
      <c r="CX25" s="613"/>
      <c r="CY25" s="614"/>
      <c r="CZ25" s="627">
        <v>8.6</v>
      </c>
      <c r="DA25" s="628"/>
      <c r="DB25" s="628"/>
      <c r="DC25" s="629"/>
      <c r="DD25" s="602">
        <v>1163845</v>
      </c>
      <c r="DE25" s="613"/>
      <c r="DF25" s="613"/>
      <c r="DG25" s="613"/>
      <c r="DH25" s="613"/>
      <c r="DI25" s="613"/>
      <c r="DJ25" s="613"/>
      <c r="DK25" s="614"/>
      <c r="DL25" s="602">
        <v>1040912</v>
      </c>
      <c r="DM25" s="613"/>
      <c r="DN25" s="613"/>
      <c r="DO25" s="613"/>
      <c r="DP25" s="613"/>
      <c r="DQ25" s="613"/>
      <c r="DR25" s="613"/>
      <c r="DS25" s="613"/>
      <c r="DT25" s="613"/>
      <c r="DU25" s="613"/>
      <c r="DV25" s="614"/>
      <c r="DW25" s="598">
        <v>12.7</v>
      </c>
      <c r="DX25" s="625"/>
      <c r="DY25" s="625"/>
      <c r="DZ25" s="625"/>
      <c r="EA25" s="625"/>
      <c r="EB25" s="625"/>
      <c r="EC25" s="626"/>
    </row>
    <row r="26" spans="2:133" ht="11.25" customHeight="1">
      <c r="B26" s="630" t="s">
        <v>279</v>
      </c>
      <c r="C26" s="631"/>
      <c r="D26" s="631"/>
      <c r="E26" s="631"/>
      <c r="F26" s="631"/>
      <c r="G26" s="631"/>
      <c r="H26" s="631"/>
      <c r="I26" s="631"/>
      <c r="J26" s="631"/>
      <c r="K26" s="631"/>
      <c r="L26" s="631"/>
      <c r="M26" s="631"/>
      <c r="N26" s="631"/>
      <c r="O26" s="631"/>
      <c r="P26" s="631"/>
      <c r="Q26" s="632"/>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684766</v>
      </c>
      <c r="CS26" s="594"/>
      <c r="CT26" s="594"/>
      <c r="CU26" s="594"/>
      <c r="CV26" s="594"/>
      <c r="CW26" s="594"/>
      <c r="CX26" s="594"/>
      <c r="CY26" s="595"/>
      <c r="CZ26" s="627">
        <v>4.5999999999999996</v>
      </c>
      <c r="DA26" s="628"/>
      <c r="DB26" s="628"/>
      <c r="DC26" s="629"/>
      <c r="DD26" s="602">
        <v>629962</v>
      </c>
      <c r="DE26" s="594"/>
      <c r="DF26" s="594"/>
      <c r="DG26" s="594"/>
      <c r="DH26" s="594"/>
      <c r="DI26" s="594"/>
      <c r="DJ26" s="594"/>
      <c r="DK26" s="595"/>
      <c r="DL26" s="602" t="s">
        <v>217</v>
      </c>
      <c r="DM26" s="594"/>
      <c r="DN26" s="594"/>
      <c r="DO26" s="594"/>
      <c r="DP26" s="594"/>
      <c r="DQ26" s="594"/>
      <c r="DR26" s="594"/>
      <c r="DS26" s="594"/>
      <c r="DT26" s="594"/>
      <c r="DU26" s="594"/>
      <c r="DV26" s="595"/>
      <c r="DW26" s="598" t="s">
        <v>217</v>
      </c>
      <c r="DX26" s="625"/>
      <c r="DY26" s="625"/>
      <c r="DZ26" s="625"/>
      <c r="EA26" s="625"/>
      <c r="EB26" s="625"/>
      <c r="EC26" s="626"/>
    </row>
    <row r="27" spans="2:133" ht="11.25" customHeight="1">
      <c r="B27" s="590" t="s">
        <v>282</v>
      </c>
      <c r="C27" s="591"/>
      <c r="D27" s="591"/>
      <c r="E27" s="591"/>
      <c r="F27" s="591"/>
      <c r="G27" s="591"/>
      <c r="H27" s="591"/>
      <c r="I27" s="591"/>
      <c r="J27" s="591"/>
      <c r="K27" s="591"/>
      <c r="L27" s="591"/>
      <c r="M27" s="591"/>
      <c r="N27" s="591"/>
      <c r="O27" s="591"/>
      <c r="P27" s="591"/>
      <c r="Q27" s="592"/>
      <c r="R27" s="593">
        <v>951865</v>
      </c>
      <c r="S27" s="594"/>
      <c r="T27" s="594"/>
      <c r="U27" s="594"/>
      <c r="V27" s="594"/>
      <c r="W27" s="594"/>
      <c r="X27" s="594"/>
      <c r="Y27" s="595"/>
      <c r="Z27" s="596">
        <v>6.3</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1300917</v>
      </c>
      <c r="BH27" s="594"/>
      <c r="BI27" s="594"/>
      <c r="BJ27" s="594"/>
      <c r="BK27" s="594"/>
      <c r="BL27" s="594"/>
      <c r="BM27" s="594"/>
      <c r="BN27" s="595"/>
      <c r="BO27" s="596">
        <v>100</v>
      </c>
      <c r="BP27" s="596"/>
      <c r="BQ27" s="596"/>
      <c r="BR27" s="596"/>
      <c r="BS27" s="602">
        <v>74905</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1244035</v>
      </c>
      <c r="CS27" s="613"/>
      <c r="CT27" s="613"/>
      <c r="CU27" s="613"/>
      <c r="CV27" s="613"/>
      <c r="CW27" s="613"/>
      <c r="CX27" s="613"/>
      <c r="CY27" s="614"/>
      <c r="CZ27" s="627">
        <v>8.4</v>
      </c>
      <c r="DA27" s="628"/>
      <c r="DB27" s="628"/>
      <c r="DC27" s="629"/>
      <c r="DD27" s="602">
        <v>392469</v>
      </c>
      <c r="DE27" s="613"/>
      <c r="DF27" s="613"/>
      <c r="DG27" s="613"/>
      <c r="DH27" s="613"/>
      <c r="DI27" s="613"/>
      <c r="DJ27" s="613"/>
      <c r="DK27" s="614"/>
      <c r="DL27" s="602">
        <v>390571</v>
      </c>
      <c r="DM27" s="613"/>
      <c r="DN27" s="613"/>
      <c r="DO27" s="613"/>
      <c r="DP27" s="613"/>
      <c r="DQ27" s="613"/>
      <c r="DR27" s="613"/>
      <c r="DS27" s="613"/>
      <c r="DT27" s="613"/>
      <c r="DU27" s="613"/>
      <c r="DV27" s="614"/>
      <c r="DW27" s="598">
        <v>4.8</v>
      </c>
      <c r="DX27" s="625"/>
      <c r="DY27" s="625"/>
      <c r="DZ27" s="625"/>
      <c r="EA27" s="625"/>
      <c r="EB27" s="625"/>
      <c r="EC27" s="626"/>
    </row>
    <row r="28" spans="2:133" ht="11.25" customHeight="1">
      <c r="B28" s="590" t="s">
        <v>285</v>
      </c>
      <c r="C28" s="591"/>
      <c r="D28" s="591"/>
      <c r="E28" s="591"/>
      <c r="F28" s="591"/>
      <c r="G28" s="591"/>
      <c r="H28" s="591"/>
      <c r="I28" s="591"/>
      <c r="J28" s="591"/>
      <c r="K28" s="591"/>
      <c r="L28" s="591"/>
      <c r="M28" s="591"/>
      <c r="N28" s="591"/>
      <c r="O28" s="591"/>
      <c r="P28" s="591"/>
      <c r="Q28" s="592"/>
      <c r="R28" s="593">
        <v>8213</v>
      </c>
      <c r="S28" s="594"/>
      <c r="T28" s="594"/>
      <c r="U28" s="594"/>
      <c r="V28" s="594"/>
      <c r="W28" s="594"/>
      <c r="X28" s="594"/>
      <c r="Y28" s="595"/>
      <c r="Z28" s="596">
        <v>0.1</v>
      </c>
      <c r="AA28" s="596"/>
      <c r="AB28" s="596"/>
      <c r="AC28" s="596"/>
      <c r="AD28" s="597">
        <v>36</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3310234</v>
      </c>
      <c r="CS28" s="594"/>
      <c r="CT28" s="594"/>
      <c r="CU28" s="594"/>
      <c r="CV28" s="594"/>
      <c r="CW28" s="594"/>
      <c r="CX28" s="594"/>
      <c r="CY28" s="595"/>
      <c r="CZ28" s="627">
        <v>22.4</v>
      </c>
      <c r="DA28" s="628"/>
      <c r="DB28" s="628"/>
      <c r="DC28" s="629"/>
      <c r="DD28" s="602">
        <v>3266555</v>
      </c>
      <c r="DE28" s="594"/>
      <c r="DF28" s="594"/>
      <c r="DG28" s="594"/>
      <c r="DH28" s="594"/>
      <c r="DI28" s="594"/>
      <c r="DJ28" s="594"/>
      <c r="DK28" s="595"/>
      <c r="DL28" s="602">
        <v>2605834</v>
      </c>
      <c r="DM28" s="594"/>
      <c r="DN28" s="594"/>
      <c r="DO28" s="594"/>
      <c r="DP28" s="594"/>
      <c r="DQ28" s="594"/>
      <c r="DR28" s="594"/>
      <c r="DS28" s="594"/>
      <c r="DT28" s="594"/>
      <c r="DU28" s="594"/>
      <c r="DV28" s="595"/>
      <c r="DW28" s="598">
        <v>31.7</v>
      </c>
      <c r="DX28" s="625"/>
      <c r="DY28" s="625"/>
      <c r="DZ28" s="625"/>
      <c r="EA28" s="625"/>
      <c r="EB28" s="625"/>
      <c r="EC28" s="626"/>
    </row>
    <row r="29" spans="2:133" ht="11.25" customHeight="1">
      <c r="B29" s="590" t="s">
        <v>287</v>
      </c>
      <c r="C29" s="591"/>
      <c r="D29" s="591"/>
      <c r="E29" s="591"/>
      <c r="F29" s="591"/>
      <c r="G29" s="591"/>
      <c r="H29" s="591"/>
      <c r="I29" s="591"/>
      <c r="J29" s="591"/>
      <c r="K29" s="591"/>
      <c r="L29" s="591"/>
      <c r="M29" s="591"/>
      <c r="N29" s="591"/>
      <c r="O29" s="591"/>
      <c r="P29" s="591"/>
      <c r="Q29" s="592"/>
      <c r="R29" s="593">
        <v>82269</v>
      </c>
      <c r="S29" s="594"/>
      <c r="T29" s="594"/>
      <c r="U29" s="594"/>
      <c r="V29" s="594"/>
      <c r="W29" s="594"/>
      <c r="X29" s="594"/>
      <c r="Y29" s="595"/>
      <c r="Z29" s="596">
        <v>0.5</v>
      </c>
      <c r="AA29" s="596"/>
      <c r="AB29" s="596"/>
      <c r="AC29" s="596"/>
      <c r="AD29" s="597" t="s">
        <v>223</v>
      </c>
      <c r="AE29" s="597"/>
      <c r="AF29" s="597"/>
      <c r="AG29" s="597"/>
      <c r="AH29" s="597"/>
      <c r="AI29" s="597"/>
      <c r="AJ29" s="597"/>
      <c r="AK29" s="597"/>
      <c r="AL29" s="598" t="s">
        <v>223</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3309894</v>
      </c>
      <c r="CS29" s="613"/>
      <c r="CT29" s="613"/>
      <c r="CU29" s="613"/>
      <c r="CV29" s="613"/>
      <c r="CW29" s="613"/>
      <c r="CX29" s="613"/>
      <c r="CY29" s="614"/>
      <c r="CZ29" s="627">
        <v>22.4</v>
      </c>
      <c r="DA29" s="628"/>
      <c r="DB29" s="628"/>
      <c r="DC29" s="629"/>
      <c r="DD29" s="602">
        <v>3266215</v>
      </c>
      <c r="DE29" s="613"/>
      <c r="DF29" s="613"/>
      <c r="DG29" s="613"/>
      <c r="DH29" s="613"/>
      <c r="DI29" s="613"/>
      <c r="DJ29" s="613"/>
      <c r="DK29" s="614"/>
      <c r="DL29" s="602">
        <v>2605494</v>
      </c>
      <c r="DM29" s="613"/>
      <c r="DN29" s="613"/>
      <c r="DO29" s="613"/>
      <c r="DP29" s="613"/>
      <c r="DQ29" s="613"/>
      <c r="DR29" s="613"/>
      <c r="DS29" s="613"/>
      <c r="DT29" s="613"/>
      <c r="DU29" s="613"/>
      <c r="DV29" s="614"/>
      <c r="DW29" s="598">
        <v>31.7</v>
      </c>
      <c r="DX29" s="625"/>
      <c r="DY29" s="625"/>
      <c r="DZ29" s="625"/>
      <c r="EA29" s="625"/>
      <c r="EB29" s="625"/>
      <c r="EC29" s="626"/>
    </row>
    <row r="30" spans="2:133" ht="11.25" customHeight="1">
      <c r="B30" s="590" t="s">
        <v>292</v>
      </c>
      <c r="C30" s="591"/>
      <c r="D30" s="591"/>
      <c r="E30" s="591"/>
      <c r="F30" s="591"/>
      <c r="G30" s="591"/>
      <c r="H30" s="591"/>
      <c r="I30" s="591"/>
      <c r="J30" s="591"/>
      <c r="K30" s="591"/>
      <c r="L30" s="591"/>
      <c r="M30" s="591"/>
      <c r="N30" s="591"/>
      <c r="O30" s="591"/>
      <c r="P30" s="591"/>
      <c r="Q30" s="592"/>
      <c r="R30" s="593">
        <v>294801</v>
      </c>
      <c r="S30" s="594"/>
      <c r="T30" s="594"/>
      <c r="U30" s="594"/>
      <c r="V30" s="594"/>
      <c r="W30" s="594"/>
      <c r="X30" s="594"/>
      <c r="Y30" s="595"/>
      <c r="Z30" s="596">
        <v>2</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172</v>
      </c>
      <c r="AY30" s="580"/>
      <c r="AZ30" s="580"/>
      <c r="BA30" s="580"/>
      <c r="BB30" s="580"/>
      <c r="BC30" s="580"/>
      <c r="BD30" s="580"/>
      <c r="BE30" s="580"/>
      <c r="BF30" s="581"/>
      <c r="BG30" s="651">
        <v>98.7</v>
      </c>
      <c r="BH30" s="652"/>
      <c r="BI30" s="652"/>
      <c r="BJ30" s="652"/>
      <c r="BK30" s="652"/>
      <c r="BL30" s="652"/>
      <c r="BM30" s="588">
        <v>93.4</v>
      </c>
      <c r="BN30" s="652"/>
      <c r="BO30" s="652"/>
      <c r="BP30" s="652"/>
      <c r="BQ30" s="653"/>
      <c r="BR30" s="651">
        <v>98.6</v>
      </c>
      <c r="BS30" s="652"/>
      <c r="BT30" s="652"/>
      <c r="BU30" s="652"/>
      <c r="BV30" s="652"/>
      <c r="BW30" s="652"/>
      <c r="BX30" s="588">
        <v>93</v>
      </c>
      <c r="BY30" s="652"/>
      <c r="BZ30" s="652"/>
      <c r="CA30" s="652"/>
      <c r="CB30" s="653"/>
      <c r="CD30" s="656"/>
      <c r="CE30" s="657"/>
      <c r="CF30" s="607" t="s">
        <v>295</v>
      </c>
      <c r="CG30" s="608"/>
      <c r="CH30" s="608"/>
      <c r="CI30" s="608"/>
      <c r="CJ30" s="608"/>
      <c r="CK30" s="608"/>
      <c r="CL30" s="608"/>
      <c r="CM30" s="608"/>
      <c r="CN30" s="608"/>
      <c r="CO30" s="608"/>
      <c r="CP30" s="608"/>
      <c r="CQ30" s="609"/>
      <c r="CR30" s="593">
        <v>3048847</v>
      </c>
      <c r="CS30" s="594"/>
      <c r="CT30" s="594"/>
      <c r="CU30" s="594"/>
      <c r="CV30" s="594"/>
      <c r="CW30" s="594"/>
      <c r="CX30" s="594"/>
      <c r="CY30" s="595"/>
      <c r="CZ30" s="627">
        <v>20.6</v>
      </c>
      <c r="DA30" s="628"/>
      <c r="DB30" s="628"/>
      <c r="DC30" s="629"/>
      <c r="DD30" s="602">
        <v>3016595</v>
      </c>
      <c r="DE30" s="594"/>
      <c r="DF30" s="594"/>
      <c r="DG30" s="594"/>
      <c r="DH30" s="594"/>
      <c r="DI30" s="594"/>
      <c r="DJ30" s="594"/>
      <c r="DK30" s="595"/>
      <c r="DL30" s="602">
        <v>2355874</v>
      </c>
      <c r="DM30" s="594"/>
      <c r="DN30" s="594"/>
      <c r="DO30" s="594"/>
      <c r="DP30" s="594"/>
      <c r="DQ30" s="594"/>
      <c r="DR30" s="594"/>
      <c r="DS30" s="594"/>
      <c r="DT30" s="594"/>
      <c r="DU30" s="594"/>
      <c r="DV30" s="595"/>
      <c r="DW30" s="598">
        <v>28.7</v>
      </c>
      <c r="DX30" s="625"/>
      <c r="DY30" s="625"/>
      <c r="DZ30" s="625"/>
      <c r="EA30" s="625"/>
      <c r="EB30" s="625"/>
      <c r="EC30" s="626"/>
    </row>
    <row r="31" spans="2:133" ht="11.25" customHeight="1">
      <c r="B31" s="590" t="s">
        <v>296</v>
      </c>
      <c r="C31" s="591"/>
      <c r="D31" s="591"/>
      <c r="E31" s="591"/>
      <c r="F31" s="591"/>
      <c r="G31" s="591"/>
      <c r="H31" s="591"/>
      <c r="I31" s="591"/>
      <c r="J31" s="591"/>
      <c r="K31" s="591"/>
      <c r="L31" s="591"/>
      <c r="M31" s="591"/>
      <c r="N31" s="591"/>
      <c r="O31" s="591"/>
      <c r="P31" s="591"/>
      <c r="Q31" s="592"/>
      <c r="R31" s="593">
        <v>311096</v>
      </c>
      <c r="S31" s="594"/>
      <c r="T31" s="594"/>
      <c r="U31" s="594"/>
      <c r="V31" s="594"/>
      <c r="W31" s="594"/>
      <c r="X31" s="594"/>
      <c r="Y31" s="595"/>
      <c r="Z31" s="596">
        <v>2.1</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99.1</v>
      </c>
      <c r="BH31" s="613"/>
      <c r="BI31" s="613"/>
      <c r="BJ31" s="613"/>
      <c r="BK31" s="613"/>
      <c r="BL31" s="613"/>
      <c r="BM31" s="599">
        <v>95.6</v>
      </c>
      <c r="BN31" s="649"/>
      <c r="BO31" s="649"/>
      <c r="BP31" s="649"/>
      <c r="BQ31" s="650"/>
      <c r="BR31" s="648">
        <v>98.8</v>
      </c>
      <c r="BS31" s="613"/>
      <c r="BT31" s="613"/>
      <c r="BU31" s="613"/>
      <c r="BV31" s="613"/>
      <c r="BW31" s="613"/>
      <c r="BX31" s="599">
        <v>94.7</v>
      </c>
      <c r="BY31" s="649"/>
      <c r="BZ31" s="649"/>
      <c r="CA31" s="649"/>
      <c r="CB31" s="650"/>
      <c r="CD31" s="656"/>
      <c r="CE31" s="657"/>
      <c r="CF31" s="607" t="s">
        <v>299</v>
      </c>
      <c r="CG31" s="608"/>
      <c r="CH31" s="608"/>
      <c r="CI31" s="608"/>
      <c r="CJ31" s="608"/>
      <c r="CK31" s="608"/>
      <c r="CL31" s="608"/>
      <c r="CM31" s="608"/>
      <c r="CN31" s="608"/>
      <c r="CO31" s="608"/>
      <c r="CP31" s="608"/>
      <c r="CQ31" s="609"/>
      <c r="CR31" s="593">
        <v>261047</v>
      </c>
      <c r="CS31" s="613"/>
      <c r="CT31" s="613"/>
      <c r="CU31" s="613"/>
      <c r="CV31" s="613"/>
      <c r="CW31" s="613"/>
      <c r="CX31" s="613"/>
      <c r="CY31" s="614"/>
      <c r="CZ31" s="627">
        <v>1.8</v>
      </c>
      <c r="DA31" s="628"/>
      <c r="DB31" s="628"/>
      <c r="DC31" s="629"/>
      <c r="DD31" s="602">
        <v>249620</v>
      </c>
      <c r="DE31" s="613"/>
      <c r="DF31" s="613"/>
      <c r="DG31" s="613"/>
      <c r="DH31" s="613"/>
      <c r="DI31" s="613"/>
      <c r="DJ31" s="613"/>
      <c r="DK31" s="614"/>
      <c r="DL31" s="602">
        <v>249620</v>
      </c>
      <c r="DM31" s="613"/>
      <c r="DN31" s="613"/>
      <c r="DO31" s="613"/>
      <c r="DP31" s="613"/>
      <c r="DQ31" s="613"/>
      <c r="DR31" s="613"/>
      <c r="DS31" s="613"/>
      <c r="DT31" s="613"/>
      <c r="DU31" s="613"/>
      <c r="DV31" s="614"/>
      <c r="DW31" s="598">
        <v>3</v>
      </c>
      <c r="DX31" s="625"/>
      <c r="DY31" s="625"/>
      <c r="DZ31" s="625"/>
      <c r="EA31" s="625"/>
      <c r="EB31" s="625"/>
      <c r="EC31" s="626"/>
    </row>
    <row r="32" spans="2:133" ht="11.25" customHeight="1">
      <c r="B32" s="590" t="s">
        <v>300</v>
      </c>
      <c r="C32" s="591"/>
      <c r="D32" s="591"/>
      <c r="E32" s="591"/>
      <c r="F32" s="591"/>
      <c r="G32" s="591"/>
      <c r="H32" s="591"/>
      <c r="I32" s="591"/>
      <c r="J32" s="591"/>
      <c r="K32" s="591"/>
      <c r="L32" s="591"/>
      <c r="M32" s="591"/>
      <c r="N32" s="591"/>
      <c r="O32" s="591"/>
      <c r="P32" s="591"/>
      <c r="Q32" s="592"/>
      <c r="R32" s="593">
        <v>1266792</v>
      </c>
      <c r="S32" s="594"/>
      <c r="T32" s="594"/>
      <c r="U32" s="594"/>
      <c r="V32" s="594"/>
      <c r="W32" s="594"/>
      <c r="X32" s="594"/>
      <c r="Y32" s="595"/>
      <c r="Z32" s="596">
        <v>8.4</v>
      </c>
      <c r="AA32" s="596"/>
      <c r="AB32" s="596"/>
      <c r="AC32" s="596"/>
      <c r="AD32" s="597">
        <v>593</v>
      </c>
      <c r="AE32" s="597"/>
      <c r="AF32" s="597"/>
      <c r="AG32" s="597"/>
      <c r="AH32" s="597"/>
      <c r="AI32" s="597"/>
      <c r="AJ32" s="597"/>
      <c r="AK32" s="597"/>
      <c r="AL32" s="598">
        <v>0</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98.2</v>
      </c>
      <c r="BH32" s="661"/>
      <c r="BI32" s="661"/>
      <c r="BJ32" s="661"/>
      <c r="BK32" s="661"/>
      <c r="BL32" s="661"/>
      <c r="BM32" s="662">
        <v>90.2</v>
      </c>
      <c r="BN32" s="661"/>
      <c r="BO32" s="661"/>
      <c r="BP32" s="661"/>
      <c r="BQ32" s="663"/>
      <c r="BR32" s="660">
        <v>98.3</v>
      </c>
      <c r="BS32" s="661"/>
      <c r="BT32" s="661"/>
      <c r="BU32" s="661"/>
      <c r="BV32" s="661"/>
      <c r="BW32" s="661"/>
      <c r="BX32" s="662">
        <v>90.2</v>
      </c>
      <c r="BY32" s="661"/>
      <c r="BZ32" s="661"/>
      <c r="CA32" s="661"/>
      <c r="CB32" s="663"/>
      <c r="CD32" s="658"/>
      <c r="CE32" s="659"/>
      <c r="CF32" s="607" t="s">
        <v>302</v>
      </c>
      <c r="CG32" s="608"/>
      <c r="CH32" s="608"/>
      <c r="CI32" s="608"/>
      <c r="CJ32" s="608"/>
      <c r="CK32" s="608"/>
      <c r="CL32" s="608"/>
      <c r="CM32" s="608"/>
      <c r="CN32" s="608"/>
      <c r="CO32" s="608"/>
      <c r="CP32" s="608"/>
      <c r="CQ32" s="609"/>
      <c r="CR32" s="593">
        <v>340</v>
      </c>
      <c r="CS32" s="594"/>
      <c r="CT32" s="594"/>
      <c r="CU32" s="594"/>
      <c r="CV32" s="594"/>
      <c r="CW32" s="594"/>
      <c r="CX32" s="594"/>
      <c r="CY32" s="595"/>
      <c r="CZ32" s="627">
        <v>0</v>
      </c>
      <c r="DA32" s="628"/>
      <c r="DB32" s="628"/>
      <c r="DC32" s="629"/>
      <c r="DD32" s="602">
        <v>340</v>
      </c>
      <c r="DE32" s="594"/>
      <c r="DF32" s="594"/>
      <c r="DG32" s="594"/>
      <c r="DH32" s="594"/>
      <c r="DI32" s="594"/>
      <c r="DJ32" s="594"/>
      <c r="DK32" s="595"/>
      <c r="DL32" s="602">
        <v>340</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303</v>
      </c>
      <c r="C33" s="591"/>
      <c r="D33" s="591"/>
      <c r="E33" s="591"/>
      <c r="F33" s="591"/>
      <c r="G33" s="591"/>
      <c r="H33" s="591"/>
      <c r="I33" s="591"/>
      <c r="J33" s="591"/>
      <c r="K33" s="591"/>
      <c r="L33" s="591"/>
      <c r="M33" s="591"/>
      <c r="N33" s="591"/>
      <c r="O33" s="591"/>
      <c r="P33" s="591"/>
      <c r="Q33" s="592"/>
      <c r="R33" s="593">
        <v>2165501</v>
      </c>
      <c r="S33" s="594"/>
      <c r="T33" s="594"/>
      <c r="U33" s="594"/>
      <c r="V33" s="594"/>
      <c r="W33" s="594"/>
      <c r="X33" s="594"/>
      <c r="Y33" s="595"/>
      <c r="Z33" s="596">
        <v>14.3</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6721818</v>
      </c>
      <c r="CS33" s="613"/>
      <c r="CT33" s="613"/>
      <c r="CU33" s="613"/>
      <c r="CV33" s="613"/>
      <c r="CW33" s="613"/>
      <c r="CX33" s="613"/>
      <c r="CY33" s="614"/>
      <c r="CZ33" s="627">
        <v>45.4</v>
      </c>
      <c r="DA33" s="628"/>
      <c r="DB33" s="628"/>
      <c r="DC33" s="629"/>
      <c r="DD33" s="602">
        <v>4204515</v>
      </c>
      <c r="DE33" s="613"/>
      <c r="DF33" s="613"/>
      <c r="DG33" s="613"/>
      <c r="DH33" s="613"/>
      <c r="DI33" s="613"/>
      <c r="DJ33" s="613"/>
      <c r="DK33" s="614"/>
      <c r="DL33" s="602">
        <v>3032464</v>
      </c>
      <c r="DM33" s="613"/>
      <c r="DN33" s="613"/>
      <c r="DO33" s="613"/>
      <c r="DP33" s="613"/>
      <c r="DQ33" s="613"/>
      <c r="DR33" s="613"/>
      <c r="DS33" s="613"/>
      <c r="DT33" s="613"/>
      <c r="DU33" s="613"/>
      <c r="DV33" s="614"/>
      <c r="DW33" s="598">
        <v>36.9</v>
      </c>
      <c r="DX33" s="625"/>
      <c r="DY33" s="625"/>
      <c r="DZ33" s="625"/>
      <c r="EA33" s="625"/>
      <c r="EB33" s="625"/>
      <c r="EC33" s="626"/>
    </row>
    <row r="34" spans="2:133" ht="11.25" customHeight="1">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1291191</v>
      </c>
      <c r="CS34" s="594"/>
      <c r="CT34" s="594"/>
      <c r="CU34" s="594"/>
      <c r="CV34" s="594"/>
      <c r="CW34" s="594"/>
      <c r="CX34" s="594"/>
      <c r="CY34" s="595"/>
      <c r="CZ34" s="627">
        <v>8.6999999999999993</v>
      </c>
      <c r="DA34" s="628"/>
      <c r="DB34" s="628"/>
      <c r="DC34" s="629"/>
      <c r="DD34" s="602">
        <v>802201</v>
      </c>
      <c r="DE34" s="594"/>
      <c r="DF34" s="594"/>
      <c r="DG34" s="594"/>
      <c r="DH34" s="594"/>
      <c r="DI34" s="594"/>
      <c r="DJ34" s="594"/>
      <c r="DK34" s="595"/>
      <c r="DL34" s="602">
        <v>626768</v>
      </c>
      <c r="DM34" s="594"/>
      <c r="DN34" s="594"/>
      <c r="DO34" s="594"/>
      <c r="DP34" s="594"/>
      <c r="DQ34" s="594"/>
      <c r="DR34" s="594"/>
      <c r="DS34" s="594"/>
      <c r="DT34" s="594"/>
      <c r="DU34" s="594"/>
      <c r="DV34" s="595"/>
      <c r="DW34" s="598">
        <v>7.6</v>
      </c>
      <c r="DX34" s="625"/>
      <c r="DY34" s="625"/>
      <c r="DZ34" s="625"/>
      <c r="EA34" s="625"/>
      <c r="EB34" s="625"/>
      <c r="EC34" s="626"/>
    </row>
    <row r="35" spans="2:133" ht="11.25" customHeight="1">
      <c r="B35" s="590" t="s">
        <v>309</v>
      </c>
      <c r="C35" s="591"/>
      <c r="D35" s="591"/>
      <c r="E35" s="591"/>
      <c r="F35" s="591"/>
      <c r="G35" s="591"/>
      <c r="H35" s="591"/>
      <c r="I35" s="591"/>
      <c r="J35" s="591"/>
      <c r="K35" s="591"/>
      <c r="L35" s="591"/>
      <c r="M35" s="591"/>
      <c r="N35" s="591"/>
      <c r="O35" s="591"/>
      <c r="P35" s="591"/>
      <c r="Q35" s="592"/>
      <c r="R35" s="593">
        <v>405301</v>
      </c>
      <c r="S35" s="594"/>
      <c r="T35" s="594"/>
      <c r="U35" s="594"/>
      <c r="V35" s="594"/>
      <c r="W35" s="594"/>
      <c r="X35" s="594"/>
      <c r="Y35" s="595"/>
      <c r="Z35" s="596">
        <v>2.7</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2087639</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2763</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191647</v>
      </c>
      <c r="CS35" s="613"/>
      <c r="CT35" s="613"/>
      <c r="CU35" s="613"/>
      <c r="CV35" s="613"/>
      <c r="CW35" s="613"/>
      <c r="CX35" s="613"/>
      <c r="CY35" s="614"/>
      <c r="CZ35" s="627">
        <v>1.3</v>
      </c>
      <c r="DA35" s="628"/>
      <c r="DB35" s="628"/>
      <c r="DC35" s="629"/>
      <c r="DD35" s="602">
        <v>155261</v>
      </c>
      <c r="DE35" s="613"/>
      <c r="DF35" s="613"/>
      <c r="DG35" s="613"/>
      <c r="DH35" s="613"/>
      <c r="DI35" s="613"/>
      <c r="DJ35" s="613"/>
      <c r="DK35" s="614"/>
      <c r="DL35" s="602">
        <v>40416</v>
      </c>
      <c r="DM35" s="613"/>
      <c r="DN35" s="613"/>
      <c r="DO35" s="613"/>
      <c r="DP35" s="613"/>
      <c r="DQ35" s="613"/>
      <c r="DR35" s="613"/>
      <c r="DS35" s="613"/>
      <c r="DT35" s="613"/>
      <c r="DU35" s="613"/>
      <c r="DV35" s="614"/>
      <c r="DW35" s="598">
        <v>0.5</v>
      </c>
      <c r="DX35" s="625"/>
      <c r="DY35" s="625"/>
      <c r="DZ35" s="625"/>
      <c r="EA35" s="625"/>
      <c r="EB35" s="625"/>
      <c r="EC35" s="626"/>
    </row>
    <row r="36" spans="2:133" ht="11.25" customHeight="1">
      <c r="B36" s="636" t="s">
        <v>313</v>
      </c>
      <c r="C36" s="637"/>
      <c r="D36" s="637"/>
      <c r="E36" s="637"/>
      <c r="F36" s="637"/>
      <c r="G36" s="637"/>
      <c r="H36" s="637"/>
      <c r="I36" s="637"/>
      <c r="J36" s="637"/>
      <c r="K36" s="637"/>
      <c r="L36" s="637"/>
      <c r="M36" s="637"/>
      <c r="N36" s="637"/>
      <c r="O36" s="637"/>
      <c r="P36" s="637"/>
      <c r="Q36" s="638"/>
      <c r="R36" s="665">
        <v>15091477</v>
      </c>
      <c r="S36" s="666"/>
      <c r="T36" s="666"/>
      <c r="U36" s="666"/>
      <c r="V36" s="666"/>
      <c r="W36" s="666"/>
      <c r="X36" s="666"/>
      <c r="Y36" s="667"/>
      <c r="Z36" s="668">
        <v>100</v>
      </c>
      <c r="AA36" s="668"/>
      <c r="AB36" s="668"/>
      <c r="AC36" s="668"/>
      <c r="AD36" s="669">
        <v>7809493</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556824</v>
      </c>
      <c r="BA36" s="594"/>
      <c r="BB36" s="594"/>
      <c r="BC36" s="594"/>
      <c r="BD36" s="613"/>
      <c r="BE36" s="613"/>
      <c r="BF36" s="650"/>
      <c r="BG36" s="607" t="s">
        <v>315</v>
      </c>
      <c r="BH36" s="608"/>
      <c r="BI36" s="608"/>
      <c r="BJ36" s="608"/>
      <c r="BK36" s="608"/>
      <c r="BL36" s="608"/>
      <c r="BM36" s="608"/>
      <c r="BN36" s="608"/>
      <c r="BO36" s="608"/>
      <c r="BP36" s="608"/>
      <c r="BQ36" s="608"/>
      <c r="BR36" s="608"/>
      <c r="BS36" s="608"/>
      <c r="BT36" s="608"/>
      <c r="BU36" s="609"/>
      <c r="BV36" s="593">
        <v>-16136</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2223256</v>
      </c>
      <c r="CS36" s="594"/>
      <c r="CT36" s="594"/>
      <c r="CU36" s="594"/>
      <c r="CV36" s="594"/>
      <c r="CW36" s="594"/>
      <c r="CX36" s="594"/>
      <c r="CY36" s="595"/>
      <c r="CZ36" s="627">
        <v>15</v>
      </c>
      <c r="DA36" s="628"/>
      <c r="DB36" s="628"/>
      <c r="DC36" s="629"/>
      <c r="DD36" s="602">
        <v>1439215</v>
      </c>
      <c r="DE36" s="594"/>
      <c r="DF36" s="594"/>
      <c r="DG36" s="594"/>
      <c r="DH36" s="594"/>
      <c r="DI36" s="594"/>
      <c r="DJ36" s="594"/>
      <c r="DK36" s="595"/>
      <c r="DL36" s="602">
        <v>1126772</v>
      </c>
      <c r="DM36" s="594"/>
      <c r="DN36" s="594"/>
      <c r="DO36" s="594"/>
      <c r="DP36" s="594"/>
      <c r="DQ36" s="594"/>
      <c r="DR36" s="594"/>
      <c r="DS36" s="594"/>
      <c r="DT36" s="594"/>
      <c r="DU36" s="594"/>
      <c r="DV36" s="595"/>
      <c r="DW36" s="598">
        <v>13.7</v>
      </c>
      <c r="DX36" s="625"/>
      <c r="DY36" s="625"/>
      <c r="DZ36" s="625"/>
      <c r="EA36" s="625"/>
      <c r="EB36" s="625"/>
      <c r="EC36" s="626"/>
    </row>
    <row r="37" spans="2:133" ht="11.25" customHeight="1">
      <c r="AQ37" s="672" t="s">
        <v>317</v>
      </c>
      <c r="AR37" s="673"/>
      <c r="AS37" s="673"/>
      <c r="AT37" s="673"/>
      <c r="AU37" s="673"/>
      <c r="AV37" s="673"/>
      <c r="AW37" s="673"/>
      <c r="AX37" s="673"/>
      <c r="AY37" s="674"/>
      <c r="AZ37" s="593">
        <v>458101</v>
      </c>
      <c r="BA37" s="594"/>
      <c r="BB37" s="594"/>
      <c r="BC37" s="594"/>
      <c r="BD37" s="613"/>
      <c r="BE37" s="613"/>
      <c r="BF37" s="650"/>
      <c r="BG37" s="607" t="s">
        <v>318</v>
      </c>
      <c r="BH37" s="608"/>
      <c r="BI37" s="608"/>
      <c r="BJ37" s="608"/>
      <c r="BK37" s="608"/>
      <c r="BL37" s="608"/>
      <c r="BM37" s="608"/>
      <c r="BN37" s="608"/>
      <c r="BO37" s="608"/>
      <c r="BP37" s="608"/>
      <c r="BQ37" s="608"/>
      <c r="BR37" s="608"/>
      <c r="BS37" s="608"/>
      <c r="BT37" s="608"/>
      <c r="BU37" s="609"/>
      <c r="BV37" s="593">
        <v>1919</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310004</v>
      </c>
      <c r="CS37" s="613"/>
      <c r="CT37" s="613"/>
      <c r="CU37" s="613"/>
      <c r="CV37" s="613"/>
      <c r="CW37" s="613"/>
      <c r="CX37" s="613"/>
      <c r="CY37" s="614"/>
      <c r="CZ37" s="627">
        <v>2.1</v>
      </c>
      <c r="DA37" s="628"/>
      <c r="DB37" s="628"/>
      <c r="DC37" s="629"/>
      <c r="DD37" s="602">
        <v>289085</v>
      </c>
      <c r="DE37" s="613"/>
      <c r="DF37" s="613"/>
      <c r="DG37" s="613"/>
      <c r="DH37" s="613"/>
      <c r="DI37" s="613"/>
      <c r="DJ37" s="613"/>
      <c r="DK37" s="614"/>
      <c r="DL37" s="602">
        <v>285683</v>
      </c>
      <c r="DM37" s="613"/>
      <c r="DN37" s="613"/>
      <c r="DO37" s="613"/>
      <c r="DP37" s="613"/>
      <c r="DQ37" s="613"/>
      <c r="DR37" s="613"/>
      <c r="DS37" s="613"/>
      <c r="DT37" s="613"/>
      <c r="DU37" s="613"/>
      <c r="DV37" s="614"/>
      <c r="DW37" s="598">
        <v>3.5</v>
      </c>
      <c r="DX37" s="625"/>
      <c r="DY37" s="625"/>
      <c r="DZ37" s="625"/>
      <c r="EA37" s="625"/>
      <c r="EB37" s="625"/>
      <c r="EC37" s="626"/>
    </row>
    <row r="38" spans="2:133" ht="11.25" customHeight="1">
      <c r="AQ38" s="672" t="s">
        <v>320</v>
      </c>
      <c r="AR38" s="673"/>
      <c r="AS38" s="673"/>
      <c r="AT38" s="673"/>
      <c r="AU38" s="673"/>
      <c r="AV38" s="673"/>
      <c r="AW38" s="673"/>
      <c r="AX38" s="673"/>
      <c r="AY38" s="674"/>
      <c r="AZ38" s="593">
        <v>387360</v>
      </c>
      <c r="BA38" s="594"/>
      <c r="BB38" s="594"/>
      <c r="BC38" s="594"/>
      <c r="BD38" s="613"/>
      <c r="BE38" s="613"/>
      <c r="BF38" s="650"/>
      <c r="BG38" s="607" t="s">
        <v>321</v>
      </c>
      <c r="BH38" s="608"/>
      <c r="BI38" s="608"/>
      <c r="BJ38" s="608"/>
      <c r="BK38" s="608"/>
      <c r="BL38" s="608"/>
      <c r="BM38" s="608"/>
      <c r="BN38" s="608"/>
      <c r="BO38" s="608"/>
      <c r="BP38" s="608"/>
      <c r="BQ38" s="608"/>
      <c r="BR38" s="608"/>
      <c r="BS38" s="608"/>
      <c r="BT38" s="608"/>
      <c r="BU38" s="609"/>
      <c r="BV38" s="593">
        <v>3197</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1629538</v>
      </c>
      <c r="CS38" s="594"/>
      <c r="CT38" s="594"/>
      <c r="CU38" s="594"/>
      <c r="CV38" s="594"/>
      <c r="CW38" s="594"/>
      <c r="CX38" s="594"/>
      <c r="CY38" s="595"/>
      <c r="CZ38" s="627">
        <v>11</v>
      </c>
      <c r="DA38" s="628"/>
      <c r="DB38" s="628"/>
      <c r="DC38" s="629"/>
      <c r="DD38" s="602">
        <v>1542034</v>
      </c>
      <c r="DE38" s="594"/>
      <c r="DF38" s="594"/>
      <c r="DG38" s="594"/>
      <c r="DH38" s="594"/>
      <c r="DI38" s="594"/>
      <c r="DJ38" s="594"/>
      <c r="DK38" s="595"/>
      <c r="DL38" s="602">
        <v>1238508</v>
      </c>
      <c r="DM38" s="594"/>
      <c r="DN38" s="594"/>
      <c r="DO38" s="594"/>
      <c r="DP38" s="594"/>
      <c r="DQ38" s="594"/>
      <c r="DR38" s="594"/>
      <c r="DS38" s="594"/>
      <c r="DT38" s="594"/>
      <c r="DU38" s="594"/>
      <c r="DV38" s="595"/>
      <c r="DW38" s="598">
        <v>15.1</v>
      </c>
      <c r="DX38" s="625"/>
      <c r="DY38" s="625"/>
      <c r="DZ38" s="625"/>
      <c r="EA38" s="625"/>
      <c r="EB38" s="625"/>
      <c r="EC38" s="626"/>
    </row>
    <row r="39" spans="2:133" ht="11.25" customHeight="1">
      <c r="AQ39" s="672" t="s">
        <v>323</v>
      </c>
      <c r="AR39" s="673"/>
      <c r="AS39" s="673"/>
      <c r="AT39" s="673"/>
      <c r="AU39" s="673"/>
      <c r="AV39" s="673"/>
      <c r="AW39" s="673"/>
      <c r="AX39" s="673"/>
      <c r="AY39" s="674"/>
      <c r="AZ39" s="593">
        <v>7228</v>
      </c>
      <c r="BA39" s="594"/>
      <c r="BB39" s="594"/>
      <c r="BC39" s="594"/>
      <c r="BD39" s="613"/>
      <c r="BE39" s="613"/>
      <c r="BF39" s="650"/>
      <c r="BG39" s="678" t="s">
        <v>324</v>
      </c>
      <c r="BH39" s="679"/>
      <c r="BI39" s="679"/>
      <c r="BJ39" s="679"/>
      <c r="BK39" s="679"/>
      <c r="BL39" s="187"/>
      <c r="BM39" s="608" t="s">
        <v>325</v>
      </c>
      <c r="BN39" s="608"/>
      <c r="BO39" s="608"/>
      <c r="BP39" s="608"/>
      <c r="BQ39" s="608"/>
      <c r="BR39" s="608"/>
      <c r="BS39" s="608"/>
      <c r="BT39" s="608"/>
      <c r="BU39" s="609"/>
      <c r="BV39" s="593">
        <v>96</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318817</v>
      </c>
      <c r="CS39" s="613"/>
      <c r="CT39" s="613"/>
      <c r="CU39" s="613"/>
      <c r="CV39" s="613"/>
      <c r="CW39" s="613"/>
      <c r="CX39" s="613"/>
      <c r="CY39" s="614"/>
      <c r="CZ39" s="627">
        <v>2.2000000000000002</v>
      </c>
      <c r="DA39" s="628"/>
      <c r="DB39" s="628"/>
      <c r="DC39" s="629"/>
      <c r="DD39" s="602">
        <v>265804</v>
      </c>
      <c r="DE39" s="613"/>
      <c r="DF39" s="613"/>
      <c r="DG39" s="613"/>
      <c r="DH39" s="613"/>
      <c r="DI39" s="613"/>
      <c r="DJ39" s="613"/>
      <c r="DK39" s="614"/>
      <c r="DL39" s="602" t="s">
        <v>223</v>
      </c>
      <c r="DM39" s="613"/>
      <c r="DN39" s="613"/>
      <c r="DO39" s="613"/>
      <c r="DP39" s="613"/>
      <c r="DQ39" s="613"/>
      <c r="DR39" s="613"/>
      <c r="DS39" s="613"/>
      <c r="DT39" s="613"/>
      <c r="DU39" s="613"/>
      <c r="DV39" s="614"/>
      <c r="DW39" s="598" t="s">
        <v>223</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137493</v>
      </c>
      <c r="BA40" s="594"/>
      <c r="BB40" s="594"/>
      <c r="BC40" s="594"/>
      <c r="BD40" s="613"/>
      <c r="BE40" s="613"/>
      <c r="BF40" s="650"/>
      <c r="BG40" s="678"/>
      <c r="BH40" s="679"/>
      <c r="BI40" s="679"/>
      <c r="BJ40" s="679"/>
      <c r="BK40" s="679"/>
      <c r="BL40" s="187"/>
      <c r="BM40" s="608" t="s">
        <v>328</v>
      </c>
      <c r="BN40" s="608"/>
      <c r="BO40" s="608"/>
      <c r="BP40" s="608"/>
      <c r="BQ40" s="608"/>
      <c r="BR40" s="608"/>
      <c r="BS40" s="608"/>
      <c r="BT40" s="608"/>
      <c r="BU40" s="609"/>
      <c r="BV40" s="593">
        <v>112</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1067369</v>
      </c>
      <c r="CS40" s="594"/>
      <c r="CT40" s="594"/>
      <c r="CU40" s="594"/>
      <c r="CV40" s="594"/>
      <c r="CW40" s="594"/>
      <c r="CX40" s="594"/>
      <c r="CY40" s="595"/>
      <c r="CZ40" s="627">
        <v>7.2</v>
      </c>
      <c r="DA40" s="628"/>
      <c r="DB40" s="628"/>
      <c r="DC40" s="629"/>
      <c r="DD40" s="602" t="s">
        <v>223</v>
      </c>
      <c r="DE40" s="594"/>
      <c r="DF40" s="594"/>
      <c r="DG40" s="594"/>
      <c r="DH40" s="594"/>
      <c r="DI40" s="594"/>
      <c r="DJ40" s="594"/>
      <c r="DK40" s="595"/>
      <c r="DL40" s="602" t="s">
        <v>223</v>
      </c>
      <c r="DM40" s="594"/>
      <c r="DN40" s="594"/>
      <c r="DO40" s="594"/>
      <c r="DP40" s="594"/>
      <c r="DQ40" s="594"/>
      <c r="DR40" s="594"/>
      <c r="DS40" s="594"/>
      <c r="DT40" s="594"/>
      <c r="DU40" s="594"/>
      <c r="DV40" s="595"/>
      <c r="DW40" s="598" t="s">
        <v>223</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330</v>
      </c>
      <c r="AR41" s="616"/>
      <c r="AS41" s="616"/>
      <c r="AT41" s="616"/>
      <c r="AU41" s="616"/>
      <c r="AV41" s="616"/>
      <c r="AW41" s="616"/>
      <c r="AX41" s="616"/>
      <c r="AY41" s="617"/>
      <c r="AZ41" s="665">
        <v>540633</v>
      </c>
      <c r="BA41" s="666"/>
      <c r="BB41" s="666"/>
      <c r="BC41" s="666"/>
      <c r="BD41" s="661"/>
      <c r="BE41" s="661"/>
      <c r="BF41" s="663"/>
      <c r="BG41" s="680"/>
      <c r="BH41" s="681"/>
      <c r="BI41" s="681"/>
      <c r="BJ41" s="681"/>
      <c r="BK41" s="681"/>
      <c r="BL41" s="189"/>
      <c r="BM41" s="616" t="s">
        <v>331</v>
      </c>
      <c r="BN41" s="616"/>
      <c r="BO41" s="616"/>
      <c r="BP41" s="616"/>
      <c r="BQ41" s="616"/>
      <c r="BR41" s="616"/>
      <c r="BS41" s="616"/>
      <c r="BT41" s="616"/>
      <c r="BU41" s="617"/>
      <c r="BV41" s="665">
        <v>344</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217</v>
      </c>
      <c r="CS41" s="613"/>
      <c r="CT41" s="613"/>
      <c r="CU41" s="613"/>
      <c r="CV41" s="613"/>
      <c r="CW41" s="613"/>
      <c r="CX41" s="613"/>
      <c r="CY41" s="614"/>
      <c r="CZ41" s="627" t="s">
        <v>217</v>
      </c>
      <c r="DA41" s="628"/>
      <c r="DB41" s="628"/>
      <c r="DC41" s="629"/>
      <c r="DD41" s="602" t="s">
        <v>217</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2257673</v>
      </c>
      <c r="CS42" s="594"/>
      <c r="CT42" s="594"/>
      <c r="CU42" s="594"/>
      <c r="CV42" s="594"/>
      <c r="CW42" s="594"/>
      <c r="CX42" s="594"/>
      <c r="CY42" s="595"/>
      <c r="CZ42" s="627">
        <v>15.3</v>
      </c>
      <c r="DA42" s="676"/>
      <c r="DB42" s="676"/>
      <c r="DC42" s="677"/>
      <c r="DD42" s="602">
        <v>322892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51948</v>
      </c>
      <c r="CS43" s="613"/>
      <c r="CT43" s="613"/>
      <c r="CU43" s="613"/>
      <c r="CV43" s="613"/>
      <c r="CW43" s="613"/>
      <c r="CX43" s="613"/>
      <c r="CY43" s="614"/>
      <c r="CZ43" s="627">
        <v>0.4</v>
      </c>
      <c r="DA43" s="628"/>
      <c r="DB43" s="628"/>
      <c r="DC43" s="629"/>
      <c r="DD43" s="602">
        <v>44806</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290</v>
      </c>
      <c r="CE44" s="700"/>
      <c r="CF44" s="590" t="s">
        <v>338</v>
      </c>
      <c r="CG44" s="591"/>
      <c r="CH44" s="591"/>
      <c r="CI44" s="591"/>
      <c r="CJ44" s="591"/>
      <c r="CK44" s="591"/>
      <c r="CL44" s="591"/>
      <c r="CM44" s="591"/>
      <c r="CN44" s="591"/>
      <c r="CO44" s="591"/>
      <c r="CP44" s="591"/>
      <c r="CQ44" s="592"/>
      <c r="CR44" s="593">
        <v>2156286</v>
      </c>
      <c r="CS44" s="594"/>
      <c r="CT44" s="594"/>
      <c r="CU44" s="594"/>
      <c r="CV44" s="594"/>
      <c r="CW44" s="594"/>
      <c r="CX44" s="594"/>
      <c r="CY44" s="595"/>
      <c r="CZ44" s="627">
        <v>14.6</v>
      </c>
      <c r="DA44" s="676"/>
      <c r="DB44" s="676"/>
      <c r="DC44" s="677"/>
      <c r="DD44" s="602">
        <v>294474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656774</v>
      </c>
      <c r="CS45" s="613"/>
      <c r="CT45" s="613"/>
      <c r="CU45" s="613"/>
      <c r="CV45" s="613"/>
      <c r="CW45" s="613"/>
      <c r="CX45" s="613"/>
      <c r="CY45" s="614"/>
      <c r="CZ45" s="627">
        <v>4.4000000000000004</v>
      </c>
      <c r="DA45" s="628"/>
      <c r="DB45" s="628"/>
      <c r="DC45" s="629"/>
      <c r="DD45" s="602">
        <v>13611</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1444434</v>
      </c>
      <c r="CS46" s="594"/>
      <c r="CT46" s="594"/>
      <c r="CU46" s="594"/>
      <c r="CV46" s="594"/>
      <c r="CW46" s="594"/>
      <c r="CX46" s="594"/>
      <c r="CY46" s="595"/>
      <c r="CZ46" s="627">
        <v>9.8000000000000007</v>
      </c>
      <c r="DA46" s="676"/>
      <c r="DB46" s="676"/>
      <c r="DC46" s="677"/>
      <c r="DD46" s="602">
        <v>278837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101387</v>
      </c>
      <c r="CS47" s="613"/>
      <c r="CT47" s="613"/>
      <c r="CU47" s="613"/>
      <c r="CV47" s="613"/>
      <c r="CW47" s="613"/>
      <c r="CX47" s="613"/>
      <c r="CY47" s="614"/>
      <c r="CZ47" s="627">
        <v>0.7</v>
      </c>
      <c r="DA47" s="628"/>
      <c r="DB47" s="628"/>
      <c r="DC47" s="629"/>
      <c r="DD47" s="602">
        <v>28418</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343</v>
      </c>
      <c r="CS48" s="594"/>
      <c r="CT48" s="594"/>
      <c r="CU48" s="594"/>
      <c r="CV48" s="594"/>
      <c r="CW48" s="594"/>
      <c r="CX48" s="594"/>
      <c r="CY48" s="595"/>
      <c r="CZ48" s="627" t="s">
        <v>343</v>
      </c>
      <c r="DA48" s="676"/>
      <c r="DB48" s="676"/>
      <c r="DC48" s="677"/>
      <c r="DD48" s="602" t="s">
        <v>343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14800376</v>
      </c>
      <c r="CS49" s="661"/>
      <c r="CT49" s="661"/>
      <c r="CU49" s="661"/>
      <c r="CV49" s="661"/>
      <c r="CW49" s="661"/>
      <c r="CX49" s="661"/>
      <c r="CY49" s="688"/>
      <c r="CZ49" s="689">
        <v>100</v>
      </c>
      <c r="DA49" s="690"/>
      <c r="DB49" s="690"/>
      <c r="DC49" s="691"/>
      <c r="DD49" s="692">
        <v>9350276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15077</v>
      </c>
      <c r="R7" s="723"/>
      <c r="S7" s="723"/>
      <c r="T7" s="723"/>
      <c r="U7" s="723"/>
      <c r="V7" s="723">
        <v>14786</v>
      </c>
      <c r="W7" s="723"/>
      <c r="X7" s="723"/>
      <c r="Y7" s="723"/>
      <c r="Z7" s="723"/>
      <c r="AA7" s="723">
        <v>291</v>
      </c>
      <c r="AB7" s="723"/>
      <c r="AC7" s="723"/>
      <c r="AD7" s="723"/>
      <c r="AE7" s="724"/>
      <c r="AF7" s="725">
        <v>179</v>
      </c>
      <c r="AG7" s="726"/>
      <c r="AH7" s="726"/>
      <c r="AI7" s="726"/>
      <c r="AJ7" s="727"/>
      <c r="AK7" s="762">
        <v>285</v>
      </c>
      <c r="AL7" s="763"/>
      <c r="AM7" s="763"/>
      <c r="AN7" s="763"/>
      <c r="AO7" s="763"/>
      <c r="AP7" s="763">
        <v>23442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556</v>
      </c>
      <c r="BT7" s="767"/>
      <c r="BU7" s="767"/>
      <c r="BV7" s="767"/>
      <c r="BW7" s="767"/>
      <c r="BX7" s="767"/>
      <c r="BY7" s="767"/>
      <c r="BZ7" s="767"/>
      <c r="CA7" s="767"/>
      <c r="CB7" s="767"/>
      <c r="CC7" s="767"/>
      <c r="CD7" s="767"/>
      <c r="CE7" s="767"/>
      <c r="CF7" s="767"/>
      <c r="CG7" s="768"/>
      <c r="CH7" s="759">
        <v>1</v>
      </c>
      <c r="CI7" s="760"/>
      <c r="CJ7" s="760"/>
      <c r="CK7" s="760"/>
      <c r="CL7" s="761"/>
      <c r="CM7" s="759">
        <v>2</v>
      </c>
      <c r="CN7" s="760"/>
      <c r="CO7" s="760"/>
      <c r="CP7" s="760"/>
      <c r="CQ7" s="761"/>
      <c r="CR7" s="759">
        <v>99</v>
      </c>
      <c r="CS7" s="760"/>
      <c r="CT7" s="760"/>
      <c r="CU7" s="760"/>
      <c r="CV7" s="761"/>
      <c r="CW7" s="759" t="s">
        <v>548</v>
      </c>
      <c r="CX7" s="760"/>
      <c r="CY7" s="760"/>
      <c r="CZ7" s="760"/>
      <c r="DA7" s="761"/>
      <c r="DB7" s="759" t="s">
        <v>548</v>
      </c>
      <c r="DC7" s="760"/>
      <c r="DD7" s="760"/>
      <c r="DE7" s="760"/>
      <c r="DF7" s="761"/>
      <c r="DG7" s="759" t="s">
        <v>548</v>
      </c>
      <c r="DH7" s="760"/>
      <c r="DI7" s="760"/>
      <c r="DJ7" s="760"/>
      <c r="DK7" s="761"/>
      <c r="DL7" s="759">
        <v>330</v>
      </c>
      <c r="DM7" s="760"/>
      <c r="DN7" s="760"/>
      <c r="DO7" s="760"/>
      <c r="DP7" s="761"/>
      <c r="DQ7" s="759">
        <v>33</v>
      </c>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32</v>
      </c>
      <c r="R8" s="747"/>
      <c r="S8" s="747"/>
      <c r="T8" s="747"/>
      <c r="U8" s="747"/>
      <c r="V8" s="747">
        <v>31</v>
      </c>
      <c r="W8" s="747"/>
      <c r="X8" s="747"/>
      <c r="Y8" s="747"/>
      <c r="Z8" s="747"/>
      <c r="AA8" s="747">
        <v>1</v>
      </c>
      <c r="AB8" s="747"/>
      <c r="AC8" s="747"/>
      <c r="AD8" s="747"/>
      <c r="AE8" s="748"/>
      <c r="AF8" s="749">
        <v>1</v>
      </c>
      <c r="AG8" s="750"/>
      <c r="AH8" s="750"/>
      <c r="AI8" s="750"/>
      <c r="AJ8" s="751"/>
      <c r="AK8" s="752" t="s">
        <v>547</v>
      </c>
      <c r="AL8" s="753"/>
      <c r="AM8" s="753"/>
      <c r="AN8" s="753"/>
      <c r="AO8" s="753"/>
      <c r="AP8" s="753" t="s">
        <v>547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557</v>
      </c>
      <c r="BT8" s="757"/>
      <c r="BU8" s="757"/>
      <c r="BV8" s="757"/>
      <c r="BW8" s="757"/>
      <c r="BX8" s="757"/>
      <c r="BY8" s="757"/>
      <c r="BZ8" s="757"/>
      <c r="CA8" s="757"/>
      <c r="CB8" s="757"/>
      <c r="CC8" s="757"/>
      <c r="CD8" s="757"/>
      <c r="CE8" s="757"/>
      <c r="CF8" s="757"/>
      <c r="CG8" s="758"/>
      <c r="CH8" s="769">
        <v>25</v>
      </c>
      <c r="CI8" s="770"/>
      <c r="CJ8" s="770"/>
      <c r="CK8" s="770"/>
      <c r="CL8" s="771"/>
      <c r="CM8" s="769">
        <v>235</v>
      </c>
      <c r="CN8" s="770"/>
      <c r="CO8" s="770"/>
      <c r="CP8" s="770"/>
      <c r="CQ8" s="771"/>
      <c r="CR8" s="769">
        <v>200</v>
      </c>
      <c r="CS8" s="770"/>
      <c r="CT8" s="770"/>
      <c r="CU8" s="770"/>
      <c r="CV8" s="771"/>
      <c r="CW8" s="769" t="s">
        <v>548</v>
      </c>
      <c r="CX8" s="770"/>
      <c r="CY8" s="770"/>
      <c r="CZ8" s="770"/>
      <c r="DA8" s="771"/>
      <c r="DB8" s="769" t="s">
        <v>548</v>
      </c>
      <c r="DC8" s="770"/>
      <c r="DD8" s="770"/>
      <c r="DE8" s="770"/>
      <c r="DF8" s="771"/>
      <c r="DG8" s="769" t="s">
        <v>548</v>
      </c>
      <c r="DH8" s="770"/>
      <c r="DI8" s="770"/>
      <c r="DJ8" s="770"/>
      <c r="DK8" s="771"/>
      <c r="DL8" s="769">
        <v>25</v>
      </c>
      <c r="DM8" s="770"/>
      <c r="DN8" s="770"/>
      <c r="DO8" s="770"/>
      <c r="DP8" s="771"/>
      <c r="DQ8" s="769">
        <v>3</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558</v>
      </c>
      <c r="BT9" s="757"/>
      <c r="BU9" s="757"/>
      <c r="BV9" s="757"/>
      <c r="BW9" s="757"/>
      <c r="BX9" s="757"/>
      <c r="BY9" s="757"/>
      <c r="BZ9" s="757"/>
      <c r="CA9" s="757"/>
      <c r="CB9" s="757"/>
      <c r="CC9" s="757"/>
      <c r="CD9" s="757"/>
      <c r="CE9" s="757"/>
      <c r="CF9" s="757"/>
      <c r="CG9" s="758"/>
      <c r="CH9" s="769">
        <v>-37</v>
      </c>
      <c r="CI9" s="770"/>
      <c r="CJ9" s="770"/>
      <c r="CK9" s="770"/>
      <c r="CL9" s="771"/>
      <c r="CM9" s="769">
        <v>20</v>
      </c>
      <c r="CN9" s="770"/>
      <c r="CO9" s="770"/>
      <c r="CP9" s="770"/>
      <c r="CQ9" s="771"/>
      <c r="CR9" s="769">
        <v>50</v>
      </c>
      <c r="CS9" s="770"/>
      <c r="CT9" s="770"/>
      <c r="CU9" s="770"/>
      <c r="CV9" s="771"/>
      <c r="CW9" s="769" t="s">
        <v>548</v>
      </c>
      <c r="CX9" s="770"/>
      <c r="CY9" s="770"/>
      <c r="CZ9" s="770"/>
      <c r="DA9" s="771"/>
      <c r="DB9" s="769" t="s">
        <v>548</v>
      </c>
      <c r="DC9" s="770"/>
      <c r="DD9" s="770"/>
      <c r="DE9" s="770"/>
      <c r="DF9" s="771"/>
      <c r="DG9" s="769" t="s">
        <v>565</v>
      </c>
      <c r="DH9" s="770"/>
      <c r="DI9" s="770"/>
      <c r="DJ9" s="770"/>
      <c r="DK9" s="771"/>
      <c r="DL9" s="769" t="s">
        <v>548</v>
      </c>
      <c r="DM9" s="770"/>
      <c r="DN9" s="770"/>
      <c r="DO9" s="770"/>
      <c r="DP9" s="771"/>
      <c r="DQ9" s="769" t="s">
        <v>548</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559</v>
      </c>
      <c r="BT10" s="757"/>
      <c r="BU10" s="757"/>
      <c r="BV10" s="757"/>
      <c r="BW10" s="757"/>
      <c r="BX10" s="757"/>
      <c r="BY10" s="757"/>
      <c r="BZ10" s="757"/>
      <c r="CA10" s="757"/>
      <c r="CB10" s="757"/>
      <c r="CC10" s="757"/>
      <c r="CD10" s="757"/>
      <c r="CE10" s="757"/>
      <c r="CF10" s="757"/>
      <c r="CG10" s="758"/>
      <c r="CH10" s="769">
        <v>-28</v>
      </c>
      <c r="CI10" s="770"/>
      <c r="CJ10" s="770"/>
      <c r="CK10" s="770"/>
      <c r="CL10" s="771"/>
      <c r="CM10" s="769">
        <v>141</v>
      </c>
      <c r="CN10" s="770"/>
      <c r="CO10" s="770"/>
      <c r="CP10" s="770"/>
      <c r="CQ10" s="771"/>
      <c r="CR10" s="769">
        <v>160</v>
      </c>
      <c r="CS10" s="770"/>
      <c r="CT10" s="770"/>
      <c r="CU10" s="770"/>
      <c r="CV10" s="771"/>
      <c r="CW10" s="769" t="s">
        <v>548</v>
      </c>
      <c r="CX10" s="770"/>
      <c r="CY10" s="770"/>
      <c r="CZ10" s="770"/>
      <c r="DA10" s="771"/>
      <c r="DB10" s="769" t="s">
        <v>548</v>
      </c>
      <c r="DC10" s="770"/>
      <c r="DD10" s="770"/>
      <c r="DE10" s="770"/>
      <c r="DF10" s="771"/>
      <c r="DG10" s="769" t="s">
        <v>548</v>
      </c>
      <c r="DH10" s="770"/>
      <c r="DI10" s="770"/>
      <c r="DJ10" s="770"/>
      <c r="DK10" s="771"/>
      <c r="DL10" s="769" t="s">
        <v>548</v>
      </c>
      <c r="DM10" s="770"/>
      <c r="DN10" s="770"/>
      <c r="DO10" s="770"/>
      <c r="DP10" s="771"/>
      <c r="DQ10" s="769" t="s">
        <v>548</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560</v>
      </c>
      <c r="BT11" s="757"/>
      <c r="BU11" s="757"/>
      <c r="BV11" s="757"/>
      <c r="BW11" s="757"/>
      <c r="BX11" s="757"/>
      <c r="BY11" s="757"/>
      <c r="BZ11" s="757"/>
      <c r="CA11" s="757"/>
      <c r="CB11" s="757"/>
      <c r="CC11" s="757"/>
      <c r="CD11" s="757"/>
      <c r="CE11" s="757"/>
      <c r="CF11" s="757"/>
      <c r="CG11" s="758"/>
      <c r="CH11" s="769">
        <v>1</v>
      </c>
      <c r="CI11" s="770"/>
      <c r="CJ11" s="770"/>
      <c r="CK11" s="770"/>
      <c r="CL11" s="771"/>
      <c r="CM11" s="769">
        <v>30</v>
      </c>
      <c r="CN11" s="770"/>
      <c r="CO11" s="770"/>
      <c r="CP11" s="770"/>
      <c r="CQ11" s="771"/>
      <c r="CR11" s="769">
        <v>30</v>
      </c>
      <c r="CS11" s="770"/>
      <c r="CT11" s="770"/>
      <c r="CU11" s="770"/>
      <c r="CV11" s="771"/>
      <c r="CW11" s="769" t="s">
        <v>548</v>
      </c>
      <c r="CX11" s="770"/>
      <c r="CY11" s="770"/>
      <c r="CZ11" s="770"/>
      <c r="DA11" s="771"/>
      <c r="DB11" s="769" t="s">
        <v>548</v>
      </c>
      <c r="DC11" s="770"/>
      <c r="DD11" s="770"/>
      <c r="DE11" s="770"/>
      <c r="DF11" s="771"/>
      <c r="DG11" s="769" t="s">
        <v>548</v>
      </c>
      <c r="DH11" s="770"/>
      <c r="DI11" s="770"/>
      <c r="DJ11" s="770"/>
      <c r="DK11" s="771"/>
      <c r="DL11" s="769" t="s">
        <v>548</v>
      </c>
      <c r="DM11" s="770"/>
      <c r="DN11" s="770"/>
      <c r="DO11" s="770"/>
      <c r="DP11" s="771"/>
      <c r="DQ11" s="769" t="s">
        <v>548</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561</v>
      </c>
      <c r="BT12" s="757"/>
      <c r="BU12" s="757"/>
      <c r="BV12" s="757"/>
      <c r="BW12" s="757"/>
      <c r="BX12" s="757"/>
      <c r="BY12" s="757"/>
      <c r="BZ12" s="757"/>
      <c r="CA12" s="757"/>
      <c r="CB12" s="757"/>
      <c r="CC12" s="757"/>
      <c r="CD12" s="757"/>
      <c r="CE12" s="757"/>
      <c r="CF12" s="757"/>
      <c r="CG12" s="758"/>
      <c r="CH12" s="769">
        <v>3</v>
      </c>
      <c r="CI12" s="770"/>
      <c r="CJ12" s="770"/>
      <c r="CK12" s="770"/>
      <c r="CL12" s="771"/>
      <c r="CM12" s="769">
        <v>80</v>
      </c>
      <c r="CN12" s="770"/>
      <c r="CO12" s="770"/>
      <c r="CP12" s="770"/>
      <c r="CQ12" s="771"/>
      <c r="CR12" s="769">
        <v>5</v>
      </c>
      <c r="CS12" s="770"/>
      <c r="CT12" s="770"/>
      <c r="CU12" s="770"/>
      <c r="CV12" s="771"/>
      <c r="CW12" s="769" t="s">
        <v>548</v>
      </c>
      <c r="CX12" s="770"/>
      <c r="CY12" s="770"/>
      <c r="CZ12" s="770"/>
      <c r="DA12" s="771"/>
      <c r="DB12" s="769" t="s">
        <v>548</v>
      </c>
      <c r="DC12" s="770"/>
      <c r="DD12" s="770"/>
      <c r="DE12" s="770"/>
      <c r="DF12" s="771"/>
      <c r="DG12" s="769">
        <v>680</v>
      </c>
      <c r="DH12" s="770"/>
      <c r="DI12" s="770"/>
      <c r="DJ12" s="770"/>
      <c r="DK12" s="771"/>
      <c r="DL12" s="769" t="s">
        <v>548</v>
      </c>
      <c r="DM12" s="770"/>
      <c r="DN12" s="770"/>
      <c r="DO12" s="770"/>
      <c r="DP12" s="771"/>
      <c r="DQ12" s="769" t="s">
        <v>548</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562</v>
      </c>
      <c r="BT13" s="757"/>
      <c r="BU13" s="757"/>
      <c r="BV13" s="757"/>
      <c r="BW13" s="757"/>
      <c r="BX13" s="757"/>
      <c r="BY13" s="757"/>
      <c r="BZ13" s="757"/>
      <c r="CA13" s="757"/>
      <c r="CB13" s="757"/>
      <c r="CC13" s="757"/>
      <c r="CD13" s="757"/>
      <c r="CE13" s="757"/>
      <c r="CF13" s="757"/>
      <c r="CG13" s="758"/>
      <c r="CH13" s="769">
        <v>9</v>
      </c>
      <c r="CI13" s="770"/>
      <c r="CJ13" s="770"/>
      <c r="CK13" s="770"/>
      <c r="CL13" s="771"/>
      <c r="CM13" s="769">
        <v>27</v>
      </c>
      <c r="CN13" s="770"/>
      <c r="CO13" s="770"/>
      <c r="CP13" s="770"/>
      <c r="CQ13" s="771"/>
      <c r="CR13" s="769">
        <v>104</v>
      </c>
      <c r="CS13" s="770"/>
      <c r="CT13" s="770"/>
      <c r="CU13" s="770"/>
      <c r="CV13" s="771"/>
      <c r="CW13" s="769">
        <v>10</v>
      </c>
      <c r="CX13" s="770"/>
      <c r="CY13" s="770"/>
      <c r="CZ13" s="770"/>
      <c r="DA13" s="771"/>
      <c r="DB13" s="769">
        <v>2</v>
      </c>
      <c r="DC13" s="770"/>
      <c r="DD13" s="770"/>
      <c r="DE13" s="770"/>
      <c r="DF13" s="771"/>
      <c r="DG13" s="769" t="s">
        <v>548</v>
      </c>
      <c r="DH13" s="770"/>
      <c r="DI13" s="770"/>
      <c r="DJ13" s="770"/>
      <c r="DK13" s="771"/>
      <c r="DL13" s="769">
        <v>203</v>
      </c>
      <c r="DM13" s="770"/>
      <c r="DN13" s="770"/>
      <c r="DO13" s="770"/>
      <c r="DP13" s="771"/>
      <c r="DQ13" s="769">
        <v>20</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563</v>
      </c>
      <c r="BT14" s="757"/>
      <c r="BU14" s="757"/>
      <c r="BV14" s="757"/>
      <c r="BW14" s="757"/>
      <c r="BX14" s="757"/>
      <c r="BY14" s="757"/>
      <c r="BZ14" s="757"/>
      <c r="CA14" s="757"/>
      <c r="CB14" s="757"/>
      <c r="CC14" s="757"/>
      <c r="CD14" s="757"/>
      <c r="CE14" s="757"/>
      <c r="CF14" s="757"/>
      <c r="CG14" s="758"/>
      <c r="CH14" s="769">
        <v>-1</v>
      </c>
      <c r="CI14" s="770"/>
      <c r="CJ14" s="770"/>
      <c r="CK14" s="770"/>
      <c r="CL14" s="771"/>
      <c r="CM14" s="769">
        <v>6</v>
      </c>
      <c r="CN14" s="770"/>
      <c r="CO14" s="770"/>
      <c r="CP14" s="770"/>
      <c r="CQ14" s="771"/>
      <c r="CR14" s="769">
        <v>30</v>
      </c>
      <c r="CS14" s="770"/>
      <c r="CT14" s="770"/>
      <c r="CU14" s="770"/>
      <c r="CV14" s="771"/>
      <c r="CW14" s="769" t="s">
        <v>548</v>
      </c>
      <c r="CX14" s="770"/>
      <c r="CY14" s="770"/>
      <c r="CZ14" s="770"/>
      <c r="DA14" s="771"/>
      <c r="DB14" s="769" t="s">
        <v>548</v>
      </c>
      <c r="DC14" s="770"/>
      <c r="DD14" s="770"/>
      <c r="DE14" s="770"/>
      <c r="DF14" s="771"/>
      <c r="DG14" s="769" t="s">
        <v>548</v>
      </c>
      <c r="DH14" s="770"/>
      <c r="DI14" s="770"/>
      <c r="DJ14" s="770"/>
      <c r="DK14" s="771"/>
      <c r="DL14" s="769" t="s">
        <v>548</v>
      </c>
      <c r="DM14" s="770"/>
      <c r="DN14" s="770"/>
      <c r="DO14" s="770"/>
      <c r="DP14" s="771"/>
      <c r="DQ14" s="769" t="s">
        <v>548</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564</v>
      </c>
      <c r="BT15" s="757"/>
      <c r="BU15" s="757"/>
      <c r="BV15" s="757"/>
      <c r="BW15" s="757"/>
      <c r="BX15" s="757"/>
      <c r="BY15" s="757"/>
      <c r="BZ15" s="757"/>
      <c r="CA15" s="757"/>
      <c r="CB15" s="757"/>
      <c r="CC15" s="757"/>
      <c r="CD15" s="757"/>
      <c r="CE15" s="757"/>
      <c r="CF15" s="757"/>
      <c r="CG15" s="758"/>
      <c r="CH15" s="769">
        <v>1</v>
      </c>
      <c r="CI15" s="770"/>
      <c r="CJ15" s="770"/>
      <c r="CK15" s="770"/>
      <c r="CL15" s="771"/>
      <c r="CM15" s="769">
        <v>100</v>
      </c>
      <c r="CN15" s="770"/>
      <c r="CO15" s="770"/>
      <c r="CP15" s="770"/>
      <c r="CQ15" s="771"/>
      <c r="CR15" s="769">
        <v>100</v>
      </c>
      <c r="CS15" s="770"/>
      <c r="CT15" s="770"/>
      <c r="CU15" s="770"/>
      <c r="CV15" s="771"/>
      <c r="CW15" s="769" t="s">
        <v>548</v>
      </c>
      <c r="CX15" s="770"/>
      <c r="CY15" s="770"/>
      <c r="CZ15" s="770"/>
      <c r="DA15" s="771"/>
      <c r="DB15" s="769" t="s">
        <v>548</v>
      </c>
      <c r="DC15" s="770"/>
      <c r="DD15" s="770"/>
      <c r="DE15" s="770"/>
      <c r="DF15" s="771"/>
      <c r="DG15" s="769" t="s">
        <v>548</v>
      </c>
      <c r="DH15" s="770"/>
      <c r="DI15" s="770"/>
      <c r="DJ15" s="770"/>
      <c r="DK15" s="771"/>
      <c r="DL15" s="769" t="s">
        <v>548</v>
      </c>
      <c r="DM15" s="770"/>
      <c r="DN15" s="770"/>
      <c r="DO15" s="770"/>
      <c r="DP15" s="771"/>
      <c r="DQ15" s="769" t="s">
        <v>548</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566</v>
      </c>
      <c r="BT16" s="757"/>
      <c r="BU16" s="757"/>
      <c r="BV16" s="757"/>
      <c r="BW16" s="757"/>
      <c r="BX16" s="757"/>
      <c r="BY16" s="757"/>
      <c r="BZ16" s="757"/>
      <c r="CA16" s="757"/>
      <c r="CB16" s="757"/>
      <c r="CC16" s="757"/>
      <c r="CD16" s="757"/>
      <c r="CE16" s="757"/>
      <c r="CF16" s="757"/>
      <c r="CG16" s="758"/>
      <c r="CH16" s="769">
        <v>905</v>
      </c>
      <c r="CI16" s="770"/>
      <c r="CJ16" s="770"/>
      <c r="CK16" s="770"/>
      <c r="CL16" s="771"/>
      <c r="CM16" s="769">
        <v>103</v>
      </c>
      <c r="CN16" s="770"/>
      <c r="CO16" s="770"/>
      <c r="CP16" s="770"/>
      <c r="CQ16" s="771"/>
      <c r="CR16" s="769" t="s">
        <v>548</v>
      </c>
      <c r="CS16" s="770"/>
      <c r="CT16" s="770"/>
      <c r="CU16" s="770"/>
      <c r="CV16" s="771"/>
      <c r="CW16" s="769" t="s">
        <v>548</v>
      </c>
      <c r="CX16" s="770"/>
      <c r="CY16" s="770"/>
      <c r="CZ16" s="770"/>
      <c r="DA16" s="771"/>
      <c r="DB16" s="769" t="s">
        <v>548</v>
      </c>
      <c r="DC16" s="770"/>
      <c r="DD16" s="770"/>
      <c r="DE16" s="770"/>
      <c r="DF16" s="771"/>
      <c r="DG16" s="769" t="s">
        <v>548</v>
      </c>
      <c r="DH16" s="770"/>
      <c r="DI16" s="770"/>
      <c r="DJ16" s="770"/>
      <c r="DK16" s="771"/>
      <c r="DL16" s="769">
        <v>28</v>
      </c>
      <c r="DM16" s="770"/>
      <c r="DN16" s="770"/>
      <c r="DO16" s="770"/>
      <c r="DP16" s="771"/>
      <c r="DQ16" s="769">
        <v>1</v>
      </c>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567</v>
      </c>
      <c r="BT17" s="757"/>
      <c r="BU17" s="757"/>
      <c r="BV17" s="757"/>
      <c r="BW17" s="757"/>
      <c r="BX17" s="757"/>
      <c r="BY17" s="757"/>
      <c r="BZ17" s="757"/>
      <c r="CA17" s="757"/>
      <c r="CB17" s="757"/>
      <c r="CC17" s="757"/>
      <c r="CD17" s="757"/>
      <c r="CE17" s="757"/>
      <c r="CF17" s="757"/>
      <c r="CG17" s="758"/>
      <c r="CH17" s="769">
        <v>-12</v>
      </c>
      <c r="CI17" s="770"/>
      <c r="CJ17" s="770"/>
      <c r="CK17" s="770"/>
      <c r="CL17" s="771"/>
      <c r="CM17" s="769">
        <v>880</v>
      </c>
      <c r="CN17" s="770"/>
      <c r="CO17" s="770"/>
      <c r="CP17" s="770"/>
      <c r="CQ17" s="771"/>
      <c r="CR17" s="769" t="s">
        <v>569</v>
      </c>
      <c r="CS17" s="770"/>
      <c r="CT17" s="770"/>
      <c r="CU17" s="770"/>
      <c r="CV17" s="771"/>
      <c r="CW17" s="769"/>
      <c r="CX17" s="770"/>
      <c r="CY17" s="770"/>
      <c r="CZ17" s="770"/>
      <c r="DA17" s="771"/>
      <c r="DB17" s="769" t="s">
        <v>569</v>
      </c>
      <c r="DC17" s="770"/>
      <c r="DD17" s="770"/>
      <c r="DE17" s="770"/>
      <c r="DF17" s="771"/>
      <c r="DG17" s="769" t="s">
        <v>569</v>
      </c>
      <c r="DH17" s="770"/>
      <c r="DI17" s="770"/>
      <c r="DJ17" s="770"/>
      <c r="DK17" s="771"/>
      <c r="DL17" s="769">
        <v>2</v>
      </c>
      <c r="DM17" s="770"/>
      <c r="DN17" s="770"/>
      <c r="DO17" s="770"/>
      <c r="DP17" s="771"/>
      <c r="DQ17" s="769">
        <v>1</v>
      </c>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t="s">
        <v>568</v>
      </c>
      <c r="BT18" s="757"/>
      <c r="BU18" s="757"/>
      <c r="BV18" s="757"/>
      <c r="BW18" s="757"/>
      <c r="BX18" s="757"/>
      <c r="BY18" s="757"/>
      <c r="BZ18" s="757"/>
      <c r="CA18" s="757"/>
      <c r="CB18" s="757"/>
      <c r="CC18" s="757"/>
      <c r="CD18" s="757"/>
      <c r="CE18" s="757"/>
      <c r="CF18" s="757"/>
      <c r="CG18" s="758"/>
      <c r="CH18" s="769">
        <v>33</v>
      </c>
      <c r="CI18" s="770"/>
      <c r="CJ18" s="770"/>
      <c r="CK18" s="770"/>
      <c r="CL18" s="771"/>
      <c r="CM18" s="769">
        <v>4868</v>
      </c>
      <c r="CN18" s="770"/>
      <c r="CO18" s="770"/>
      <c r="CP18" s="770"/>
      <c r="CQ18" s="771"/>
      <c r="CR18" s="769" t="s">
        <v>569</v>
      </c>
      <c r="CS18" s="770"/>
      <c r="CT18" s="770"/>
      <c r="CU18" s="770"/>
      <c r="CV18" s="771"/>
      <c r="CW18" s="769" t="s">
        <v>569</v>
      </c>
      <c r="CX18" s="770"/>
      <c r="CY18" s="770"/>
      <c r="CZ18" s="770"/>
      <c r="DA18" s="771"/>
      <c r="DB18" s="769" t="s">
        <v>569</v>
      </c>
      <c r="DC18" s="770"/>
      <c r="DD18" s="770"/>
      <c r="DE18" s="770"/>
      <c r="DF18" s="771"/>
      <c r="DG18" s="769" t="s">
        <v>569</v>
      </c>
      <c r="DH18" s="770"/>
      <c r="DI18" s="770"/>
      <c r="DJ18" s="770"/>
      <c r="DK18" s="771"/>
      <c r="DL18" s="769">
        <v>86</v>
      </c>
      <c r="DM18" s="770"/>
      <c r="DN18" s="770"/>
      <c r="DO18" s="770"/>
      <c r="DP18" s="771"/>
      <c r="DQ18" s="769">
        <v>9</v>
      </c>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15091</v>
      </c>
      <c r="R23" s="782"/>
      <c r="S23" s="782"/>
      <c r="T23" s="782"/>
      <c r="U23" s="782"/>
      <c r="V23" s="782">
        <v>14800</v>
      </c>
      <c r="W23" s="782"/>
      <c r="X23" s="782"/>
      <c r="Y23" s="782"/>
      <c r="Z23" s="782"/>
      <c r="AA23" s="782">
        <v>291</v>
      </c>
      <c r="AB23" s="782"/>
      <c r="AC23" s="782"/>
      <c r="AD23" s="782"/>
      <c r="AE23" s="783"/>
      <c r="AF23" s="784">
        <v>180</v>
      </c>
      <c r="AG23" s="782"/>
      <c r="AH23" s="782"/>
      <c r="AI23" s="782"/>
      <c r="AJ23" s="785"/>
      <c r="AK23" s="786"/>
      <c r="AL23" s="787"/>
      <c r="AM23" s="787"/>
      <c r="AN23" s="787"/>
      <c r="AO23" s="787"/>
      <c r="AP23" s="782">
        <v>23442</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1649</v>
      </c>
      <c r="R28" s="811"/>
      <c r="S28" s="811"/>
      <c r="T28" s="811"/>
      <c r="U28" s="811"/>
      <c r="V28" s="811">
        <v>1646</v>
      </c>
      <c r="W28" s="811"/>
      <c r="X28" s="811"/>
      <c r="Y28" s="811"/>
      <c r="Z28" s="811"/>
      <c r="AA28" s="811">
        <v>3</v>
      </c>
      <c r="AB28" s="811"/>
      <c r="AC28" s="811"/>
      <c r="AD28" s="811"/>
      <c r="AE28" s="812"/>
      <c r="AF28" s="813">
        <v>3</v>
      </c>
      <c r="AG28" s="811"/>
      <c r="AH28" s="811"/>
      <c r="AI28" s="811"/>
      <c r="AJ28" s="814"/>
      <c r="AK28" s="815">
        <v>152</v>
      </c>
      <c r="AL28" s="806"/>
      <c r="AM28" s="806"/>
      <c r="AN28" s="806"/>
      <c r="AO28" s="806"/>
      <c r="AP28" s="806" t="s">
        <v>548</v>
      </c>
      <c r="AQ28" s="806"/>
      <c r="AR28" s="806"/>
      <c r="AS28" s="806"/>
      <c r="AT28" s="806"/>
      <c r="AU28" s="806" t="s">
        <v>548</v>
      </c>
      <c r="AV28" s="806"/>
      <c r="AW28" s="806"/>
      <c r="AX28" s="806"/>
      <c r="AY28" s="806"/>
      <c r="AZ28" s="807" t="s">
        <v>548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388</v>
      </c>
      <c r="R29" s="747"/>
      <c r="S29" s="747"/>
      <c r="T29" s="747"/>
      <c r="U29" s="747"/>
      <c r="V29" s="747">
        <v>385</v>
      </c>
      <c r="W29" s="747"/>
      <c r="X29" s="747"/>
      <c r="Y29" s="747"/>
      <c r="Z29" s="747"/>
      <c r="AA29" s="747">
        <v>3</v>
      </c>
      <c r="AB29" s="747"/>
      <c r="AC29" s="747"/>
      <c r="AD29" s="747"/>
      <c r="AE29" s="748"/>
      <c r="AF29" s="749">
        <v>3</v>
      </c>
      <c r="AG29" s="750"/>
      <c r="AH29" s="750"/>
      <c r="AI29" s="750"/>
      <c r="AJ29" s="751"/>
      <c r="AK29" s="818">
        <v>263</v>
      </c>
      <c r="AL29" s="819"/>
      <c r="AM29" s="819"/>
      <c r="AN29" s="819"/>
      <c r="AO29" s="819"/>
      <c r="AP29" s="819" t="s">
        <v>549</v>
      </c>
      <c r="AQ29" s="819"/>
      <c r="AR29" s="819"/>
      <c r="AS29" s="819"/>
      <c r="AT29" s="819"/>
      <c r="AU29" s="819" t="s">
        <v>549</v>
      </c>
      <c r="AV29" s="819"/>
      <c r="AW29" s="819"/>
      <c r="AX29" s="819"/>
      <c r="AY29" s="819"/>
      <c r="AZ29" s="820" t="s">
        <v>548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360</v>
      </c>
      <c r="R30" s="747"/>
      <c r="S30" s="747"/>
      <c r="T30" s="747"/>
      <c r="U30" s="747"/>
      <c r="V30" s="747">
        <v>360</v>
      </c>
      <c r="W30" s="747"/>
      <c r="X30" s="747"/>
      <c r="Y30" s="747"/>
      <c r="Z30" s="747"/>
      <c r="AA30" s="747" t="s">
        <v>548</v>
      </c>
      <c r="AB30" s="747"/>
      <c r="AC30" s="747"/>
      <c r="AD30" s="747"/>
      <c r="AE30" s="748"/>
      <c r="AF30" s="749" t="s">
        <v>113</v>
      </c>
      <c r="AG30" s="750"/>
      <c r="AH30" s="750"/>
      <c r="AI30" s="750"/>
      <c r="AJ30" s="751"/>
      <c r="AK30" s="818" t="s">
        <v>548</v>
      </c>
      <c r="AL30" s="819"/>
      <c r="AM30" s="819"/>
      <c r="AN30" s="819"/>
      <c r="AO30" s="819"/>
      <c r="AP30" s="819">
        <v>166</v>
      </c>
      <c r="AQ30" s="819"/>
      <c r="AR30" s="819"/>
      <c r="AS30" s="819"/>
      <c r="AT30" s="819"/>
      <c r="AU30" s="819">
        <v>5</v>
      </c>
      <c r="AV30" s="819"/>
      <c r="AW30" s="819"/>
      <c r="AX30" s="819"/>
      <c r="AY30" s="819"/>
      <c r="AZ30" s="820" t="s">
        <v>548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357</v>
      </c>
      <c r="R31" s="747"/>
      <c r="S31" s="747"/>
      <c r="T31" s="747"/>
      <c r="U31" s="747"/>
      <c r="V31" s="747">
        <v>357</v>
      </c>
      <c r="W31" s="747"/>
      <c r="X31" s="747"/>
      <c r="Y31" s="747"/>
      <c r="Z31" s="747"/>
      <c r="AA31" s="747" t="s">
        <v>548</v>
      </c>
      <c r="AB31" s="747"/>
      <c r="AC31" s="747"/>
      <c r="AD31" s="747"/>
      <c r="AE31" s="748"/>
      <c r="AF31" s="749" t="s">
        <v>113</v>
      </c>
      <c r="AG31" s="750"/>
      <c r="AH31" s="750"/>
      <c r="AI31" s="750"/>
      <c r="AJ31" s="751"/>
      <c r="AK31" s="818">
        <v>7</v>
      </c>
      <c r="AL31" s="819"/>
      <c r="AM31" s="819"/>
      <c r="AN31" s="819"/>
      <c r="AO31" s="819"/>
      <c r="AP31" s="819">
        <v>450</v>
      </c>
      <c r="AQ31" s="819"/>
      <c r="AR31" s="819"/>
      <c r="AS31" s="819"/>
      <c r="AT31" s="819"/>
      <c r="AU31" s="819">
        <v>4</v>
      </c>
      <c r="AV31" s="819"/>
      <c r="AW31" s="819"/>
      <c r="AX31" s="819"/>
      <c r="AY31" s="819"/>
      <c r="AZ31" s="820" t="s">
        <v>548</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19</v>
      </c>
      <c r="R32" s="747"/>
      <c r="S32" s="747"/>
      <c r="T32" s="747"/>
      <c r="U32" s="747"/>
      <c r="V32" s="747">
        <v>18</v>
      </c>
      <c r="W32" s="747"/>
      <c r="X32" s="747"/>
      <c r="Y32" s="747"/>
      <c r="Z32" s="747"/>
      <c r="AA32" s="747">
        <v>1</v>
      </c>
      <c r="AB32" s="747"/>
      <c r="AC32" s="747"/>
      <c r="AD32" s="747"/>
      <c r="AE32" s="748"/>
      <c r="AF32" s="749">
        <v>1</v>
      </c>
      <c r="AG32" s="750"/>
      <c r="AH32" s="750"/>
      <c r="AI32" s="750"/>
      <c r="AJ32" s="751"/>
      <c r="AK32" s="818" t="s">
        <v>548</v>
      </c>
      <c r="AL32" s="819"/>
      <c r="AM32" s="819"/>
      <c r="AN32" s="819"/>
      <c r="AO32" s="819"/>
      <c r="AP32" s="819" t="s">
        <v>548</v>
      </c>
      <c r="AQ32" s="819"/>
      <c r="AR32" s="819"/>
      <c r="AS32" s="819"/>
      <c r="AT32" s="819"/>
      <c r="AU32" s="819" t="s">
        <v>548</v>
      </c>
      <c r="AV32" s="819"/>
      <c r="AW32" s="819"/>
      <c r="AX32" s="819"/>
      <c r="AY32" s="819"/>
      <c r="AZ32" s="820" t="s">
        <v>548</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2055</v>
      </c>
      <c r="R33" s="747"/>
      <c r="S33" s="747"/>
      <c r="T33" s="747"/>
      <c r="U33" s="747"/>
      <c r="V33" s="747">
        <v>2289</v>
      </c>
      <c r="W33" s="747"/>
      <c r="X33" s="747"/>
      <c r="Y33" s="747"/>
      <c r="Z33" s="747"/>
      <c r="AA33" s="747">
        <v>-234</v>
      </c>
      <c r="AB33" s="747"/>
      <c r="AC33" s="747"/>
      <c r="AD33" s="747"/>
      <c r="AE33" s="748"/>
      <c r="AF33" s="749">
        <v>398</v>
      </c>
      <c r="AG33" s="750"/>
      <c r="AH33" s="750"/>
      <c r="AI33" s="750"/>
      <c r="AJ33" s="751"/>
      <c r="AK33" s="818">
        <v>458</v>
      </c>
      <c r="AL33" s="819"/>
      <c r="AM33" s="819"/>
      <c r="AN33" s="819"/>
      <c r="AO33" s="819"/>
      <c r="AP33" s="819">
        <v>3457</v>
      </c>
      <c r="AQ33" s="819"/>
      <c r="AR33" s="819"/>
      <c r="AS33" s="819"/>
      <c r="AT33" s="819"/>
      <c r="AU33" s="819">
        <v>2252</v>
      </c>
      <c r="AV33" s="819"/>
      <c r="AW33" s="819"/>
      <c r="AX33" s="819"/>
      <c r="AY33" s="819"/>
      <c r="AZ33" s="820" t="s">
        <v>548</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911</v>
      </c>
      <c r="R34" s="747"/>
      <c r="S34" s="747"/>
      <c r="T34" s="747"/>
      <c r="U34" s="747"/>
      <c r="V34" s="747">
        <v>910</v>
      </c>
      <c r="W34" s="747"/>
      <c r="X34" s="747"/>
      <c r="Y34" s="747"/>
      <c r="Z34" s="747"/>
      <c r="AA34" s="747">
        <v>1</v>
      </c>
      <c r="AB34" s="747"/>
      <c r="AC34" s="747"/>
      <c r="AD34" s="747"/>
      <c r="AE34" s="748"/>
      <c r="AF34" s="749">
        <v>1</v>
      </c>
      <c r="AG34" s="750"/>
      <c r="AH34" s="750"/>
      <c r="AI34" s="750"/>
      <c r="AJ34" s="751"/>
      <c r="AK34" s="818">
        <v>387</v>
      </c>
      <c r="AL34" s="819"/>
      <c r="AM34" s="819"/>
      <c r="AN34" s="819"/>
      <c r="AO34" s="819"/>
      <c r="AP34" s="819">
        <v>5050</v>
      </c>
      <c r="AQ34" s="819"/>
      <c r="AR34" s="819"/>
      <c r="AS34" s="819"/>
      <c r="AT34" s="819"/>
      <c r="AU34" s="819">
        <v>3980</v>
      </c>
      <c r="AV34" s="819"/>
      <c r="AW34" s="819"/>
      <c r="AX34" s="819"/>
      <c r="AY34" s="819"/>
      <c r="AZ34" s="820" t="s">
        <v>548</v>
      </c>
      <c r="BA34" s="820"/>
      <c r="BB34" s="820"/>
      <c r="BC34" s="820"/>
      <c r="BD34" s="820"/>
      <c r="BE34" s="816" t="s">
        <v>390</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391</v>
      </c>
      <c r="C35" s="744"/>
      <c r="D35" s="744"/>
      <c r="E35" s="744"/>
      <c r="F35" s="744"/>
      <c r="G35" s="744"/>
      <c r="H35" s="744"/>
      <c r="I35" s="744"/>
      <c r="J35" s="744"/>
      <c r="K35" s="744"/>
      <c r="L35" s="744"/>
      <c r="M35" s="744"/>
      <c r="N35" s="744"/>
      <c r="O35" s="744"/>
      <c r="P35" s="745"/>
      <c r="Q35" s="746">
        <v>280</v>
      </c>
      <c r="R35" s="747"/>
      <c r="S35" s="747"/>
      <c r="T35" s="747"/>
      <c r="U35" s="747"/>
      <c r="V35" s="747">
        <v>279</v>
      </c>
      <c r="W35" s="747"/>
      <c r="X35" s="747"/>
      <c r="Y35" s="747"/>
      <c r="Z35" s="747"/>
      <c r="AA35" s="747">
        <v>1</v>
      </c>
      <c r="AB35" s="747"/>
      <c r="AC35" s="747"/>
      <c r="AD35" s="747"/>
      <c r="AE35" s="748"/>
      <c r="AF35" s="749">
        <v>1</v>
      </c>
      <c r="AG35" s="750"/>
      <c r="AH35" s="750"/>
      <c r="AI35" s="750"/>
      <c r="AJ35" s="751"/>
      <c r="AK35" s="818">
        <v>152</v>
      </c>
      <c r="AL35" s="819"/>
      <c r="AM35" s="819"/>
      <c r="AN35" s="819"/>
      <c r="AO35" s="819"/>
      <c r="AP35" s="819">
        <v>2586</v>
      </c>
      <c r="AQ35" s="819"/>
      <c r="AR35" s="819"/>
      <c r="AS35" s="819"/>
      <c r="AT35" s="819"/>
      <c r="AU35" s="819">
        <v>2048</v>
      </c>
      <c r="AV35" s="819"/>
      <c r="AW35" s="819"/>
      <c r="AX35" s="819"/>
      <c r="AY35" s="819"/>
      <c r="AZ35" s="820" t="s">
        <v>548</v>
      </c>
      <c r="BA35" s="820"/>
      <c r="BB35" s="820"/>
      <c r="BC35" s="820"/>
      <c r="BD35" s="820"/>
      <c r="BE35" s="816" t="s">
        <v>390</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392</v>
      </c>
      <c r="C36" s="744"/>
      <c r="D36" s="744"/>
      <c r="E36" s="744"/>
      <c r="F36" s="744"/>
      <c r="G36" s="744"/>
      <c r="H36" s="744"/>
      <c r="I36" s="744"/>
      <c r="J36" s="744"/>
      <c r="K36" s="744"/>
      <c r="L36" s="744"/>
      <c r="M36" s="744"/>
      <c r="N36" s="744"/>
      <c r="O36" s="744"/>
      <c r="P36" s="745"/>
      <c r="Q36" s="746">
        <v>546</v>
      </c>
      <c r="R36" s="747"/>
      <c r="S36" s="747"/>
      <c r="T36" s="747"/>
      <c r="U36" s="747"/>
      <c r="V36" s="747">
        <v>545</v>
      </c>
      <c r="W36" s="747"/>
      <c r="X36" s="747"/>
      <c r="Y36" s="747"/>
      <c r="Z36" s="747"/>
      <c r="AA36" s="747">
        <v>1</v>
      </c>
      <c r="AB36" s="747"/>
      <c r="AC36" s="747"/>
      <c r="AD36" s="747"/>
      <c r="AE36" s="748"/>
      <c r="AF36" s="749">
        <v>1</v>
      </c>
      <c r="AG36" s="750"/>
      <c r="AH36" s="750"/>
      <c r="AI36" s="750"/>
      <c r="AJ36" s="751"/>
      <c r="AK36" s="818">
        <v>342</v>
      </c>
      <c r="AL36" s="819"/>
      <c r="AM36" s="819"/>
      <c r="AN36" s="819"/>
      <c r="AO36" s="819"/>
      <c r="AP36" s="819">
        <v>5156</v>
      </c>
      <c r="AQ36" s="819"/>
      <c r="AR36" s="819"/>
      <c r="AS36" s="819"/>
      <c r="AT36" s="819"/>
      <c r="AU36" s="819">
        <v>4367</v>
      </c>
      <c r="AV36" s="819"/>
      <c r="AW36" s="819"/>
      <c r="AX36" s="819"/>
      <c r="AY36" s="819"/>
      <c r="AZ36" s="820" t="s">
        <v>548</v>
      </c>
      <c r="BA36" s="820"/>
      <c r="BB36" s="820"/>
      <c r="BC36" s="820"/>
      <c r="BD36" s="820"/>
      <c r="BE36" s="816" t="s">
        <v>390</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393</v>
      </c>
      <c r="C37" s="744"/>
      <c r="D37" s="744"/>
      <c r="E37" s="744"/>
      <c r="F37" s="744"/>
      <c r="G37" s="744"/>
      <c r="H37" s="744"/>
      <c r="I37" s="744"/>
      <c r="J37" s="744"/>
      <c r="K37" s="744"/>
      <c r="L37" s="744"/>
      <c r="M37" s="744"/>
      <c r="N37" s="744"/>
      <c r="O37" s="744"/>
      <c r="P37" s="745"/>
      <c r="Q37" s="746">
        <v>166</v>
      </c>
      <c r="R37" s="747"/>
      <c r="S37" s="747"/>
      <c r="T37" s="747"/>
      <c r="U37" s="747"/>
      <c r="V37" s="747">
        <v>165</v>
      </c>
      <c r="W37" s="747"/>
      <c r="X37" s="747"/>
      <c r="Y37" s="747"/>
      <c r="Z37" s="747"/>
      <c r="AA37" s="747">
        <v>1</v>
      </c>
      <c r="AB37" s="747"/>
      <c r="AC37" s="747"/>
      <c r="AD37" s="747"/>
      <c r="AE37" s="748"/>
      <c r="AF37" s="749">
        <v>1</v>
      </c>
      <c r="AG37" s="750"/>
      <c r="AH37" s="750"/>
      <c r="AI37" s="750"/>
      <c r="AJ37" s="751"/>
      <c r="AK37" s="818">
        <v>65</v>
      </c>
      <c r="AL37" s="819"/>
      <c r="AM37" s="819"/>
      <c r="AN37" s="819"/>
      <c r="AO37" s="819"/>
      <c r="AP37" s="819">
        <v>486</v>
      </c>
      <c r="AQ37" s="819"/>
      <c r="AR37" s="819"/>
      <c r="AS37" s="819"/>
      <c r="AT37" s="819"/>
      <c r="AU37" s="819">
        <v>347</v>
      </c>
      <c r="AV37" s="819"/>
      <c r="AW37" s="819"/>
      <c r="AX37" s="819"/>
      <c r="AY37" s="819"/>
      <c r="AZ37" s="820" t="s">
        <v>548</v>
      </c>
      <c r="BA37" s="820"/>
      <c r="BB37" s="820"/>
      <c r="BC37" s="820"/>
      <c r="BD37" s="820"/>
      <c r="BE37" s="816" t="s">
        <v>390</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394</v>
      </c>
      <c r="C38" s="744"/>
      <c r="D38" s="744"/>
      <c r="E38" s="744"/>
      <c r="F38" s="744"/>
      <c r="G38" s="744"/>
      <c r="H38" s="744"/>
      <c r="I38" s="744"/>
      <c r="J38" s="744"/>
      <c r="K38" s="744"/>
      <c r="L38" s="744"/>
      <c r="M38" s="744"/>
      <c r="N38" s="744"/>
      <c r="O38" s="744"/>
      <c r="P38" s="745"/>
      <c r="Q38" s="746">
        <v>13</v>
      </c>
      <c r="R38" s="747"/>
      <c r="S38" s="747"/>
      <c r="T38" s="747"/>
      <c r="U38" s="747"/>
      <c r="V38" s="747">
        <v>13</v>
      </c>
      <c r="W38" s="747"/>
      <c r="X38" s="747"/>
      <c r="Y38" s="747"/>
      <c r="Z38" s="747"/>
      <c r="AA38" s="747" t="s">
        <v>548</v>
      </c>
      <c r="AB38" s="747"/>
      <c r="AC38" s="747"/>
      <c r="AD38" s="747"/>
      <c r="AE38" s="748"/>
      <c r="AF38" s="749" t="s">
        <v>113</v>
      </c>
      <c r="AG38" s="750"/>
      <c r="AH38" s="750"/>
      <c r="AI38" s="750"/>
      <c r="AJ38" s="751"/>
      <c r="AK38" s="818">
        <v>5</v>
      </c>
      <c r="AL38" s="819"/>
      <c r="AM38" s="819"/>
      <c r="AN38" s="819"/>
      <c r="AO38" s="819"/>
      <c r="AP38" s="819" t="s">
        <v>548</v>
      </c>
      <c r="AQ38" s="819"/>
      <c r="AR38" s="819"/>
      <c r="AS38" s="819"/>
      <c r="AT38" s="819"/>
      <c r="AU38" s="819" t="s">
        <v>548</v>
      </c>
      <c r="AV38" s="819"/>
      <c r="AW38" s="819"/>
      <c r="AX38" s="819"/>
      <c r="AY38" s="819"/>
      <c r="AZ38" s="820" t="s">
        <v>548</v>
      </c>
      <c r="BA38" s="820"/>
      <c r="BB38" s="820"/>
      <c r="BC38" s="820"/>
      <c r="BD38" s="820"/>
      <c r="BE38" s="816" t="s">
        <v>390</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395</v>
      </c>
      <c r="C39" s="744"/>
      <c r="D39" s="744"/>
      <c r="E39" s="744"/>
      <c r="F39" s="744"/>
      <c r="G39" s="744"/>
      <c r="H39" s="744"/>
      <c r="I39" s="744"/>
      <c r="J39" s="744"/>
      <c r="K39" s="744"/>
      <c r="L39" s="744"/>
      <c r="M39" s="744"/>
      <c r="N39" s="744"/>
      <c r="O39" s="744"/>
      <c r="P39" s="745"/>
      <c r="Q39" s="746">
        <v>141</v>
      </c>
      <c r="R39" s="747"/>
      <c r="S39" s="747"/>
      <c r="T39" s="747"/>
      <c r="U39" s="747"/>
      <c r="V39" s="747">
        <v>141</v>
      </c>
      <c r="W39" s="747"/>
      <c r="X39" s="747"/>
      <c r="Y39" s="747"/>
      <c r="Z39" s="747"/>
      <c r="AA39" s="747" t="s">
        <v>548</v>
      </c>
      <c r="AB39" s="747"/>
      <c r="AC39" s="747"/>
      <c r="AD39" s="747"/>
      <c r="AE39" s="748"/>
      <c r="AF39" s="749" t="s">
        <v>113</v>
      </c>
      <c r="AG39" s="750"/>
      <c r="AH39" s="750"/>
      <c r="AI39" s="750"/>
      <c r="AJ39" s="751"/>
      <c r="AK39" s="818">
        <v>6</v>
      </c>
      <c r="AL39" s="819"/>
      <c r="AM39" s="819"/>
      <c r="AN39" s="819"/>
      <c r="AO39" s="819"/>
      <c r="AP39" s="819">
        <v>163</v>
      </c>
      <c r="AQ39" s="819"/>
      <c r="AR39" s="819"/>
      <c r="AS39" s="819"/>
      <c r="AT39" s="819"/>
      <c r="AU39" s="819" t="s">
        <v>548</v>
      </c>
      <c r="AV39" s="819"/>
      <c r="AW39" s="819"/>
      <c r="AX39" s="819"/>
      <c r="AY39" s="819"/>
      <c r="AZ39" s="820" t="s">
        <v>548</v>
      </c>
      <c r="BA39" s="820"/>
      <c r="BB39" s="820"/>
      <c r="BC39" s="820"/>
      <c r="BD39" s="820"/>
      <c r="BE39" s="816" t="s">
        <v>390</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t="s">
        <v>396</v>
      </c>
      <c r="C40" s="744"/>
      <c r="D40" s="744"/>
      <c r="E40" s="744"/>
      <c r="F40" s="744"/>
      <c r="G40" s="744"/>
      <c r="H40" s="744"/>
      <c r="I40" s="744"/>
      <c r="J40" s="744"/>
      <c r="K40" s="744"/>
      <c r="L40" s="744"/>
      <c r="M40" s="744"/>
      <c r="N40" s="744"/>
      <c r="O40" s="744"/>
      <c r="P40" s="745"/>
      <c r="Q40" s="746">
        <v>33</v>
      </c>
      <c r="R40" s="747"/>
      <c r="S40" s="747"/>
      <c r="T40" s="747"/>
      <c r="U40" s="747"/>
      <c r="V40" s="747">
        <v>33</v>
      </c>
      <c r="W40" s="747"/>
      <c r="X40" s="747"/>
      <c r="Y40" s="747"/>
      <c r="Z40" s="747"/>
      <c r="AA40" s="747" t="s">
        <v>548</v>
      </c>
      <c r="AB40" s="747"/>
      <c r="AC40" s="747"/>
      <c r="AD40" s="747"/>
      <c r="AE40" s="748"/>
      <c r="AF40" s="749" t="s">
        <v>548</v>
      </c>
      <c r="AG40" s="750"/>
      <c r="AH40" s="750"/>
      <c r="AI40" s="750"/>
      <c r="AJ40" s="751"/>
      <c r="AK40" s="818" t="s">
        <v>548</v>
      </c>
      <c r="AL40" s="819"/>
      <c r="AM40" s="819"/>
      <c r="AN40" s="819"/>
      <c r="AO40" s="819"/>
      <c r="AP40" s="819">
        <v>39</v>
      </c>
      <c r="AQ40" s="819"/>
      <c r="AR40" s="819"/>
      <c r="AS40" s="819"/>
      <c r="AT40" s="819"/>
      <c r="AU40" s="819" t="s">
        <v>548</v>
      </c>
      <c r="AV40" s="819"/>
      <c r="AW40" s="819"/>
      <c r="AX40" s="819"/>
      <c r="AY40" s="819"/>
      <c r="AZ40" s="820" t="s">
        <v>548</v>
      </c>
      <c r="BA40" s="820"/>
      <c r="BB40" s="820"/>
      <c r="BC40" s="820"/>
      <c r="BD40" s="820"/>
      <c r="BE40" s="816" t="s">
        <v>390</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409</v>
      </c>
      <c r="AG63" s="830"/>
      <c r="AH63" s="830"/>
      <c r="AI63" s="830"/>
      <c r="AJ63" s="831"/>
      <c r="AK63" s="832"/>
      <c r="AL63" s="827"/>
      <c r="AM63" s="827"/>
      <c r="AN63" s="827"/>
      <c r="AO63" s="827"/>
      <c r="AP63" s="830">
        <v>17553</v>
      </c>
      <c r="AQ63" s="830"/>
      <c r="AR63" s="830"/>
      <c r="AS63" s="830"/>
      <c r="AT63" s="830"/>
      <c r="AU63" s="830">
        <v>13003</v>
      </c>
      <c r="AV63" s="830"/>
      <c r="AW63" s="830"/>
      <c r="AX63" s="830"/>
      <c r="AY63" s="830"/>
      <c r="AZ63" s="834"/>
      <c r="BA63" s="834"/>
      <c r="BB63" s="834"/>
      <c r="BC63" s="834"/>
      <c r="BD63" s="834"/>
      <c r="BE63" s="835"/>
      <c r="BF63" s="835"/>
      <c r="BG63" s="835"/>
      <c r="BH63" s="835"/>
      <c r="BI63" s="836"/>
      <c r="BJ63" s="837" t="s">
        <v>399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401</v>
      </c>
      <c r="B66" s="729"/>
      <c r="C66" s="729"/>
      <c r="D66" s="729"/>
      <c r="E66" s="729"/>
      <c r="F66" s="729"/>
      <c r="G66" s="729"/>
      <c r="H66" s="729"/>
      <c r="I66" s="729"/>
      <c r="J66" s="729"/>
      <c r="K66" s="729"/>
      <c r="L66" s="729"/>
      <c r="M66" s="729"/>
      <c r="N66" s="729"/>
      <c r="O66" s="729"/>
      <c r="P66" s="730"/>
      <c r="Q66" s="705" t="s">
        <v>402</v>
      </c>
      <c r="R66" s="706"/>
      <c r="S66" s="706"/>
      <c r="T66" s="706"/>
      <c r="U66" s="707"/>
      <c r="V66" s="705" t="s">
        <v>403</v>
      </c>
      <c r="W66" s="706"/>
      <c r="X66" s="706"/>
      <c r="Y66" s="706"/>
      <c r="Z66" s="707"/>
      <c r="AA66" s="705" t="s">
        <v>404</v>
      </c>
      <c r="AB66" s="706"/>
      <c r="AC66" s="706"/>
      <c r="AD66" s="706"/>
      <c r="AE66" s="707"/>
      <c r="AF66" s="840" t="s">
        <v>405</v>
      </c>
      <c r="AG66" s="801"/>
      <c r="AH66" s="801"/>
      <c r="AI66" s="801"/>
      <c r="AJ66" s="841"/>
      <c r="AK66" s="705" t="s">
        <v>406</v>
      </c>
      <c r="AL66" s="729"/>
      <c r="AM66" s="729"/>
      <c r="AN66" s="729"/>
      <c r="AO66" s="730"/>
      <c r="AP66" s="705" t="s">
        <v>407</v>
      </c>
      <c r="AQ66" s="706"/>
      <c r="AR66" s="706"/>
      <c r="AS66" s="706"/>
      <c r="AT66" s="707"/>
      <c r="AU66" s="705" t="s">
        <v>408</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550</v>
      </c>
      <c r="C68" s="858"/>
      <c r="D68" s="858"/>
      <c r="E68" s="858"/>
      <c r="F68" s="858"/>
      <c r="G68" s="858"/>
      <c r="H68" s="858"/>
      <c r="I68" s="858"/>
      <c r="J68" s="858"/>
      <c r="K68" s="858"/>
      <c r="L68" s="858"/>
      <c r="M68" s="858"/>
      <c r="N68" s="858"/>
      <c r="O68" s="858"/>
      <c r="P68" s="859"/>
      <c r="Q68" s="860">
        <v>6388</v>
      </c>
      <c r="R68" s="854"/>
      <c r="S68" s="854"/>
      <c r="T68" s="854"/>
      <c r="U68" s="854"/>
      <c r="V68" s="854">
        <v>6331</v>
      </c>
      <c r="W68" s="854"/>
      <c r="X68" s="854"/>
      <c r="Y68" s="854"/>
      <c r="Z68" s="854"/>
      <c r="AA68" s="854">
        <v>57</v>
      </c>
      <c r="AB68" s="854"/>
      <c r="AC68" s="854"/>
      <c r="AD68" s="854"/>
      <c r="AE68" s="854"/>
      <c r="AF68" s="854">
        <v>57</v>
      </c>
      <c r="AG68" s="854"/>
      <c r="AH68" s="854"/>
      <c r="AI68" s="854"/>
      <c r="AJ68" s="854"/>
      <c r="AK68" s="854">
        <v>36</v>
      </c>
      <c r="AL68" s="854"/>
      <c r="AM68" s="854"/>
      <c r="AN68" s="854"/>
      <c r="AO68" s="854"/>
      <c r="AP68" s="854" t="s">
        <v>548</v>
      </c>
      <c r="AQ68" s="854"/>
      <c r="AR68" s="854"/>
      <c r="AS68" s="854"/>
      <c r="AT68" s="854"/>
      <c r="AU68" s="854" t="s">
        <v>548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551</v>
      </c>
      <c r="C69" s="862"/>
      <c r="D69" s="862"/>
      <c r="E69" s="862"/>
      <c r="F69" s="862"/>
      <c r="G69" s="862"/>
      <c r="H69" s="862"/>
      <c r="I69" s="862"/>
      <c r="J69" s="862"/>
      <c r="K69" s="862"/>
      <c r="L69" s="862"/>
      <c r="M69" s="862"/>
      <c r="N69" s="862"/>
      <c r="O69" s="862"/>
      <c r="P69" s="863"/>
      <c r="Q69" s="864">
        <v>1727</v>
      </c>
      <c r="R69" s="819"/>
      <c r="S69" s="819"/>
      <c r="T69" s="819"/>
      <c r="U69" s="819"/>
      <c r="V69" s="819">
        <v>1697</v>
      </c>
      <c r="W69" s="819"/>
      <c r="X69" s="819"/>
      <c r="Y69" s="819"/>
      <c r="Z69" s="819"/>
      <c r="AA69" s="819">
        <v>30</v>
      </c>
      <c r="AB69" s="819"/>
      <c r="AC69" s="819"/>
      <c r="AD69" s="819"/>
      <c r="AE69" s="819"/>
      <c r="AF69" s="819">
        <v>28</v>
      </c>
      <c r="AG69" s="819"/>
      <c r="AH69" s="819"/>
      <c r="AI69" s="819"/>
      <c r="AJ69" s="819"/>
      <c r="AK69" s="819" t="s">
        <v>548</v>
      </c>
      <c r="AL69" s="819"/>
      <c r="AM69" s="819"/>
      <c r="AN69" s="819"/>
      <c r="AO69" s="819"/>
      <c r="AP69" s="819">
        <v>1440</v>
      </c>
      <c r="AQ69" s="819"/>
      <c r="AR69" s="819"/>
      <c r="AS69" s="819"/>
      <c r="AT69" s="819"/>
      <c r="AU69" s="819">
        <v>231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552</v>
      </c>
      <c r="C70" s="862"/>
      <c r="D70" s="862"/>
      <c r="E70" s="862"/>
      <c r="F70" s="862"/>
      <c r="G70" s="862"/>
      <c r="H70" s="862"/>
      <c r="I70" s="862"/>
      <c r="J70" s="862"/>
      <c r="K70" s="862"/>
      <c r="L70" s="862"/>
      <c r="M70" s="862"/>
      <c r="N70" s="862"/>
      <c r="O70" s="862"/>
      <c r="P70" s="863"/>
      <c r="Q70" s="864">
        <v>7616</v>
      </c>
      <c r="R70" s="819"/>
      <c r="S70" s="819"/>
      <c r="T70" s="819"/>
      <c r="U70" s="819"/>
      <c r="V70" s="819">
        <v>7444</v>
      </c>
      <c r="W70" s="819"/>
      <c r="X70" s="819"/>
      <c r="Y70" s="819"/>
      <c r="Z70" s="819"/>
      <c r="AA70" s="819">
        <v>172</v>
      </c>
      <c r="AB70" s="819"/>
      <c r="AC70" s="819"/>
      <c r="AD70" s="819"/>
      <c r="AE70" s="819"/>
      <c r="AF70" s="819">
        <v>172</v>
      </c>
      <c r="AG70" s="819"/>
      <c r="AH70" s="819"/>
      <c r="AI70" s="819"/>
      <c r="AJ70" s="819"/>
      <c r="AK70" s="819">
        <v>1096</v>
      </c>
      <c r="AL70" s="819"/>
      <c r="AM70" s="819"/>
      <c r="AN70" s="819"/>
      <c r="AO70" s="819"/>
      <c r="AP70" s="819" t="s">
        <v>548</v>
      </c>
      <c r="AQ70" s="819"/>
      <c r="AR70" s="819"/>
      <c r="AS70" s="819"/>
      <c r="AT70" s="819"/>
      <c r="AU70" s="819" t="s">
        <v>548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553</v>
      </c>
      <c r="C71" s="862"/>
      <c r="D71" s="862"/>
      <c r="E71" s="862"/>
      <c r="F71" s="862"/>
      <c r="G71" s="862"/>
      <c r="H71" s="862"/>
      <c r="I71" s="862"/>
      <c r="J71" s="862"/>
      <c r="K71" s="862"/>
      <c r="L71" s="862"/>
      <c r="M71" s="862"/>
      <c r="N71" s="862"/>
      <c r="O71" s="862"/>
      <c r="P71" s="863"/>
      <c r="Q71" s="864">
        <v>22</v>
      </c>
      <c r="R71" s="819"/>
      <c r="S71" s="819"/>
      <c r="T71" s="819"/>
      <c r="U71" s="819"/>
      <c r="V71" s="819">
        <v>22</v>
      </c>
      <c r="W71" s="819"/>
      <c r="X71" s="819"/>
      <c r="Y71" s="819"/>
      <c r="Z71" s="819"/>
      <c r="AA71" s="819">
        <v>0</v>
      </c>
      <c r="AB71" s="819"/>
      <c r="AC71" s="819"/>
      <c r="AD71" s="819"/>
      <c r="AE71" s="819"/>
      <c r="AF71" s="819">
        <v>0</v>
      </c>
      <c r="AG71" s="819"/>
      <c r="AH71" s="819"/>
      <c r="AI71" s="819"/>
      <c r="AJ71" s="819"/>
      <c r="AK71" s="819" t="s">
        <v>548</v>
      </c>
      <c r="AL71" s="819"/>
      <c r="AM71" s="819"/>
      <c r="AN71" s="819"/>
      <c r="AO71" s="819"/>
      <c r="AP71" s="819">
        <v>19</v>
      </c>
      <c r="AQ71" s="819"/>
      <c r="AR71" s="819"/>
      <c r="AS71" s="819"/>
      <c r="AT71" s="819"/>
      <c r="AU71" s="819">
        <v>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554</v>
      </c>
      <c r="C72" s="862"/>
      <c r="D72" s="862"/>
      <c r="E72" s="862"/>
      <c r="F72" s="862"/>
      <c r="G72" s="862"/>
      <c r="H72" s="862"/>
      <c r="I72" s="862"/>
      <c r="J72" s="862"/>
      <c r="K72" s="862"/>
      <c r="L72" s="862"/>
      <c r="M72" s="862"/>
      <c r="N72" s="862"/>
      <c r="O72" s="862"/>
      <c r="P72" s="863"/>
      <c r="Q72" s="864">
        <v>1003</v>
      </c>
      <c r="R72" s="819"/>
      <c r="S72" s="819"/>
      <c r="T72" s="819"/>
      <c r="U72" s="819"/>
      <c r="V72" s="819">
        <v>990</v>
      </c>
      <c r="W72" s="819"/>
      <c r="X72" s="819"/>
      <c r="Y72" s="819"/>
      <c r="Z72" s="819"/>
      <c r="AA72" s="819">
        <v>13</v>
      </c>
      <c r="AB72" s="819"/>
      <c r="AC72" s="819"/>
      <c r="AD72" s="819"/>
      <c r="AE72" s="819"/>
      <c r="AF72" s="819">
        <v>13</v>
      </c>
      <c r="AG72" s="819"/>
      <c r="AH72" s="819"/>
      <c r="AI72" s="819"/>
      <c r="AJ72" s="819"/>
      <c r="AK72" s="819">
        <v>33</v>
      </c>
      <c r="AL72" s="819"/>
      <c r="AM72" s="819"/>
      <c r="AN72" s="819"/>
      <c r="AO72" s="819"/>
      <c r="AP72" s="819" t="s">
        <v>548</v>
      </c>
      <c r="AQ72" s="819"/>
      <c r="AR72" s="819"/>
      <c r="AS72" s="819"/>
      <c r="AT72" s="819"/>
      <c r="AU72" s="819" t="s">
        <v>548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555</v>
      </c>
      <c r="C73" s="862"/>
      <c r="D73" s="862"/>
      <c r="E73" s="862"/>
      <c r="F73" s="862"/>
      <c r="G73" s="862"/>
      <c r="H73" s="862"/>
      <c r="I73" s="862"/>
      <c r="J73" s="862"/>
      <c r="K73" s="862"/>
      <c r="L73" s="862"/>
      <c r="M73" s="862"/>
      <c r="N73" s="862"/>
      <c r="O73" s="862"/>
      <c r="P73" s="863"/>
      <c r="Q73" s="864">
        <v>105861</v>
      </c>
      <c r="R73" s="819"/>
      <c r="S73" s="819"/>
      <c r="T73" s="819"/>
      <c r="U73" s="819"/>
      <c r="V73" s="819">
        <v>104455</v>
      </c>
      <c r="W73" s="819"/>
      <c r="X73" s="819"/>
      <c r="Y73" s="819"/>
      <c r="Z73" s="819"/>
      <c r="AA73" s="819">
        <v>1406</v>
      </c>
      <c r="AB73" s="819"/>
      <c r="AC73" s="819"/>
      <c r="AD73" s="819"/>
      <c r="AE73" s="819"/>
      <c r="AF73" s="819">
        <v>1406</v>
      </c>
      <c r="AG73" s="819"/>
      <c r="AH73" s="819"/>
      <c r="AI73" s="819"/>
      <c r="AJ73" s="819"/>
      <c r="AK73" s="819">
        <v>1543</v>
      </c>
      <c r="AL73" s="819"/>
      <c r="AM73" s="819"/>
      <c r="AN73" s="819"/>
      <c r="AO73" s="819"/>
      <c r="AP73" s="819" t="s">
        <v>548</v>
      </c>
      <c r="AQ73" s="819"/>
      <c r="AR73" s="819"/>
      <c r="AS73" s="819"/>
      <c r="AT73" s="819"/>
      <c r="AU73" s="819" t="s">
        <v>548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409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1676</v>
      </c>
      <c r="AG88" s="830"/>
      <c r="AH88" s="830"/>
      <c r="AI88" s="830"/>
      <c r="AJ88" s="830"/>
      <c r="AK88" s="827"/>
      <c r="AL88" s="827"/>
      <c r="AM88" s="827"/>
      <c r="AN88" s="827"/>
      <c r="AO88" s="827"/>
      <c r="AP88" s="830">
        <v>1459</v>
      </c>
      <c r="AQ88" s="830"/>
      <c r="AR88" s="830"/>
      <c r="AS88" s="830"/>
      <c r="AT88" s="830"/>
      <c r="AU88" s="830">
        <v>233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410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411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412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415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417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418</v>
      </c>
      <c r="AB109" s="883"/>
      <c r="AC109" s="883"/>
      <c r="AD109" s="883"/>
      <c r="AE109" s="884"/>
      <c r="AF109" s="882" t="s">
        <v>289</v>
      </c>
      <c r="AG109" s="883"/>
      <c r="AH109" s="883"/>
      <c r="AI109" s="883"/>
      <c r="AJ109" s="884"/>
      <c r="AK109" s="882" t="s">
        <v>288</v>
      </c>
      <c r="AL109" s="883"/>
      <c r="AM109" s="883"/>
      <c r="AN109" s="883"/>
      <c r="AO109" s="884"/>
      <c r="AP109" s="882" t="s">
        <v>419</v>
      </c>
      <c r="AQ109" s="883"/>
      <c r="AR109" s="883"/>
      <c r="AS109" s="883"/>
      <c r="AT109" s="885"/>
      <c r="AU109" s="904" t="s">
        <v>417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418</v>
      </c>
      <c r="BR109" s="883"/>
      <c r="BS109" s="883"/>
      <c r="BT109" s="883"/>
      <c r="BU109" s="884"/>
      <c r="BV109" s="882" t="s">
        <v>289</v>
      </c>
      <c r="BW109" s="883"/>
      <c r="BX109" s="883"/>
      <c r="BY109" s="883"/>
      <c r="BZ109" s="884"/>
      <c r="CA109" s="882" t="s">
        <v>288</v>
      </c>
      <c r="CB109" s="883"/>
      <c r="CC109" s="883"/>
      <c r="CD109" s="883"/>
      <c r="CE109" s="884"/>
      <c r="CF109" s="905" t="s">
        <v>419</v>
      </c>
      <c r="CG109" s="905"/>
      <c r="CH109" s="905"/>
      <c r="CI109" s="905"/>
      <c r="CJ109" s="905"/>
      <c r="CK109" s="882" t="s">
        <v>420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418</v>
      </c>
      <c r="DH109" s="883"/>
      <c r="DI109" s="883"/>
      <c r="DJ109" s="883"/>
      <c r="DK109" s="884"/>
      <c r="DL109" s="882" t="s">
        <v>289</v>
      </c>
      <c r="DM109" s="883"/>
      <c r="DN109" s="883"/>
      <c r="DO109" s="883"/>
      <c r="DP109" s="884"/>
      <c r="DQ109" s="882" t="s">
        <v>288</v>
      </c>
      <c r="DR109" s="883"/>
      <c r="DS109" s="883"/>
      <c r="DT109" s="883"/>
      <c r="DU109" s="884"/>
      <c r="DV109" s="882" t="s">
        <v>419</v>
      </c>
      <c r="DW109" s="883"/>
      <c r="DX109" s="883"/>
      <c r="DY109" s="883"/>
      <c r="DZ109" s="885"/>
    </row>
    <row r="110" spans="1:131" s="197" customFormat="1" ht="26.25" customHeight="1">
      <c r="A110" s="886" t="s">
        <v>421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2759427</v>
      </c>
      <c r="AB110" s="890"/>
      <c r="AC110" s="890"/>
      <c r="AD110" s="890"/>
      <c r="AE110" s="891"/>
      <c r="AF110" s="892">
        <v>2676190</v>
      </c>
      <c r="AG110" s="890"/>
      <c r="AH110" s="890"/>
      <c r="AI110" s="890"/>
      <c r="AJ110" s="891"/>
      <c r="AK110" s="892">
        <v>2649173</v>
      </c>
      <c r="AL110" s="890"/>
      <c r="AM110" s="890"/>
      <c r="AN110" s="890"/>
      <c r="AO110" s="891"/>
      <c r="AP110" s="893">
        <v>50</v>
      </c>
      <c r="AQ110" s="894"/>
      <c r="AR110" s="894"/>
      <c r="AS110" s="894"/>
      <c r="AT110" s="895"/>
      <c r="AU110" s="896" t="s">
        <v>61</v>
      </c>
      <c r="AV110" s="897"/>
      <c r="AW110" s="897"/>
      <c r="AX110" s="897"/>
      <c r="AY110" s="898"/>
      <c r="AZ110" s="940" t="s">
        <v>422</v>
      </c>
      <c r="BA110" s="887"/>
      <c r="BB110" s="887"/>
      <c r="BC110" s="887"/>
      <c r="BD110" s="887"/>
      <c r="BE110" s="887"/>
      <c r="BF110" s="887"/>
      <c r="BG110" s="887"/>
      <c r="BH110" s="887"/>
      <c r="BI110" s="887"/>
      <c r="BJ110" s="887"/>
      <c r="BK110" s="887"/>
      <c r="BL110" s="887"/>
      <c r="BM110" s="887"/>
      <c r="BN110" s="887"/>
      <c r="BO110" s="887"/>
      <c r="BP110" s="888"/>
      <c r="BQ110" s="926">
        <v>24836317</v>
      </c>
      <c r="BR110" s="927"/>
      <c r="BS110" s="927"/>
      <c r="BT110" s="927"/>
      <c r="BU110" s="927"/>
      <c r="BV110" s="927">
        <v>24324945</v>
      </c>
      <c r="BW110" s="927"/>
      <c r="BX110" s="927"/>
      <c r="BY110" s="927"/>
      <c r="BZ110" s="927"/>
      <c r="CA110" s="927">
        <v>23441599</v>
      </c>
      <c r="CB110" s="927"/>
      <c r="CC110" s="927"/>
      <c r="CD110" s="927"/>
      <c r="CE110" s="927"/>
      <c r="CF110" s="941">
        <v>442.4</v>
      </c>
      <c r="CG110" s="942"/>
      <c r="CH110" s="942"/>
      <c r="CI110" s="942"/>
      <c r="CJ110" s="942"/>
      <c r="CK110" s="943" t="s">
        <v>423</v>
      </c>
      <c r="CL110" s="944"/>
      <c r="CM110" s="923" t="s">
        <v>424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425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426</v>
      </c>
      <c r="BA111" s="950"/>
      <c r="BB111" s="950"/>
      <c r="BC111" s="950"/>
      <c r="BD111" s="950"/>
      <c r="BE111" s="950"/>
      <c r="BF111" s="950"/>
      <c r="BG111" s="950"/>
      <c r="BH111" s="950"/>
      <c r="BI111" s="950"/>
      <c r="BJ111" s="950"/>
      <c r="BK111" s="950"/>
      <c r="BL111" s="950"/>
      <c r="BM111" s="950"/>
      <c r="BN111" s="950"/>
      <c r="BO111" s="950"/>
      <c r="BP111" s="951"/>
      <c r="BQ111" s="919">
        <v>824249</v>
      </c>
      <c r="BR111" s="920"/>
      <c r="BS111" s="920"/>
      <c r="BT111" s="920"/>
      <c r="BU111" s="920"/>
      <c r="BV111" s="920">
        <v>717953</v>
      </c>
      <c r="BW111" s="920"/>
      <c r="BX111" s="920"/>
      <c r="BY111" s="920"/>
      <c r="BZ111" s="920"/>
      <c r="CA111" s="920">
        <v>595087</v>
      </c>
      <c r="CB111" s="920"/>
      <c r="CC111" s="920"/>
      <c r="CD111" s="920"/>
      <c r="CE111" s="920"/>
      <c r="CF111" s="914">
        <v>11.2</v>
      </c>
      <c r="CG111" s="915"/>
      <c r="CH111" s="915"/>
      <c r="CI111" s="915"/>
      <c r="CJ111" s="915"/>
      <c r="CK111" s="945"/>
      <c r="CL111" s="946"/>
      <c r="CM111" s="916" t="s">
        <v>427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428</v>
      </c>
      <c r="B112" s="953"/>
      <c r="C112" s="950" t="s">
        <v>429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430</v>
      </c>
      <c r="BA112" s="950"/>
      <c r="BB112" s="950"/>
      <c r="BC112" s="950"/>
      <c r="BD112" s="950"/>
      <c r="BE112" s="950"/>
      <c r="BF112" s="950"/>
      <c r="BG112" s="950"/>
      <c r="BH112" s="950"/>
      <c r="BI112" s="950"/>
      <c r="BJ112" s="950"/>
      <c r="BK112" s="950"/>
      <c r="BL112" s="950"/>
      <c r="BM112" s="950"/>
      <c r="BN112" s="950"/>
      <c r="BO112" s="950"/>
      <c r="BP112" s="951"/>
      <c r="BQ112" s="919">
        <v>13362599</v>
      </c>
      <c r="BR112" s="920"/>
      <c r="BS112" s="920"/>
      <c r="BT112" s="920"/>
      <c r="BU112" s="920"/>
      <c r="BV112" s="920">
        <v>13192172</v>
      </c>
      <c r="BW112" s="920"/>
      <c r="BX112" s="920"/>
      <c r="BY112" s="920"/>
      <c r="BZ112" s="920"/>
      <c r="CA112" s="920">
        <v>13003038</v>
      </c>
      <c r="CB112" s="920"/>
      <c r="CC112" s="920"/>
      <c r="CD112" s="920"/>
      <c r="CE112" s="920"/>
      <c r="CF112" s="914">
        <v>245.4</v>
      </c>
      <c r="CG112" s="915"/>
      <c r="CH112" s="915"/>
      <c r="CI112" s="915"/>
      <c r="CJ112" s="915"/>
      <c r="CK112" s="945"/>
      <c r="CL112" s="946"/>
      <c r="CM112" s="916" t="s">
        <v>431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c r="A113" s="954"/>
      <c r="B113" s="955"/>
      <c r="C113" s="950" t="s">
        <v>432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995033</v>
      </c>
      <c r="AB113" s="934"/>
      <c r="AC113" s="934"/>
      <c r="AD113" s="934"/>
      <c r="AE113" s="935"/>
      <c r="AF113" s="936">
        <v>985633</v>
      </c>
      <c r="AG113" s="934"/>
      <c r="AH113" s="934"/>
      <c r="AI113" s="934"/>
      <c r="AJ113" s="935"/>
      <c r="AK113" s="936">
        <v>983366</v>
      </c>
      <c r="AL113" s="934"/>
      <c r="AM113" s="934"/>
      <c r="AN113" s="934"/>
      <c r="AO113" s="935"/>
      <c r="AP113" s="937">
        <v>18.600000000000001</v>
      </c>
      <c r="AQ113" s="938"/>
      <c r="AR113" s="938"/>
      <c r="AS113" s="938"/>
      <c r="AT113" s="939"/>
      <c r="AU113" s="899"/>
      <c r="AV113" s="900"/>
      <c r="AW113" s="900"/>
      <c r="AX113" s="900"/>
      <c r="AY113" s="901"/>
      <c r="AZ113" s="949" t="s">
        <v>433</v>
      </c>
      <c r="BA113" s="950"/>
      <c r="BB113" s="950"/>
      <c r="BC113" s="950"/>
      <c r="BD113" s="950"/>
      <c r="BE113" s="950"/>
      <c r="BF113" s="950"/>
      <c r="BG113" s="950"/>
      <c r="BH113" s="950"/>
      <c r="BI113" s="950"/>
      <c r="BJ113" s="950"/>
      <c r="BK113" s="950"/>
      <c r="BL113" s="950"/>
      <c r="BM113" s="950"/>
      <c r="BN113" s="950"/>
      <c r="BO113" s="950"/>
      <c r="BP113" s="951"/>
      <c r="BQ113" s="919">
        <v>229551</v>
      </c>
      <c r="BR113" s="920"/>
      <c r="BS113" s="920"/>
      <c r="BT113" s="920"/>
      <c r="BU113" s="920"/>
      <c r="BV113" s="920">
        <v>230608</v>
      </c>
      <c r="BW113" s="920"/>
      <c r="BX113" s="920"/>
      <c r="BY113" s="920"/>
      <c r="BZ113" s="920"/>
      <c r="CA113" s="920">
        <v>233513</v>
      </c>
      <c r="CB113" s="920"/>
      <c r="CC113" s="920"/>
      <c r="CD113" s="920"/>
      <c r="CE113" s="920"/>
      <c r="CF113" s="914">
        <v>4.4000000000000004</v>
      </c>
      <c r="CG113" s="915"/>
      <c r="CH113" s="915"/>
      <c r="CI113" s="915"/>
      <c r="CJ113" s="915"/>
      <c r="CK113" s="945"/>
      <c r="CL113" s="946"/>
      <c r="CM113" s="916" t="s">
        <v>434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5983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c r="A114" s="954"/>
      <c r="B114" s="955"/>
      <c r="C114" s="950" t="s">
        <v>435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18629</v>
      </c>
      <c r="AB114" s="959"/>
      <c r="AC114" s="959"/>
      <c r="AD114" s="959"/>
      <c r="AE114" s="960"/>
      <c r="AF114" s="961">
        <v>18668</v>
      </c>
      <c r="AG114" s="959"/>
      <c r="AH114" s="959"/>
      <c r="AI114" s="959"/>
      <c r="AJ114" s="960"/>
      <c r="AK114" s="961">
        <v>20981</v>
      </c>
      <c r="AL114" s="959"/>
      <c r="AM114" s="959"/>
      <c r="AN114" s="959"/>
      <c r="AO114" s="960"/>
      <c r="AP114" s="962">
        <v>0.4</v>
      </c>
      <c r="AQ114" s="963"/>
      <c r="AR114" s="963"/>
      <c r="AS114" s="963"/>
      <c r="AT114" s="964"/>
      <c r="AU114" s="899"/>
      <c r="AV114" s="900"/>
      <c r="AW114" s="900"/>
      <c r="AX114" s="900"/>
      <c r="AY114" s="901"/>
      <c r="AZ114" s="949" t="s">
        <v>436</v>
      </c>
      <c r="BA114" s="950"/>
      <c r="BB114" s="950"/>
      <c r="BC114" s="950"/>
      <c r="BD114" s="950"/>
      <c r="BE114" s="950"/>
      <c r="BF114" s="950"/>
      <c r="BG114" s="950"/>
      <c r="BH114" s="950"/>
      <c r="BI114" s="950"/>
      <c r="BJ114" s="950"/>
      <c r="BK114" s="950"/>
      <c r="BL114" s="950"/>
      <c r="BM114" s="950"/>
      <c r="BN114" s="950"/>
      <c r="BO114" s="950"/>
      <c r="BP114" s="951"/>
      <c r="BQ114" s="919">
        <v>1279378</v>
      </c>
      <c r="BR114" s="920"/>
      <c r="BS114" s="920"/>
      <c r="BT114" s="920"/>
      <c r="BU114" s="920"/>
      <c r="BV114" s="920">
        <v>1244390</v>
      </c>
      <c r="BW114" s="920"/>
      <c r="BX114" s="920"/>
      <c r="BY114" s="920"/>
      <c r="BZ114" s="920"/>
      <c r="CA114" s="920">
        <v>1208893</v>
      </c>
      <c r="CB114" s="920"/>
      <c r="CC114" s="920"/>
      <c r="CD114" s="920"/>
      <c r="CE114" s="920"/>
      <c r="CF114" s="914">
        <v>22.8</v>
      </c>
      <c r="CG114" s="915"/>
      <c r="CH114" s="915"/>
      <c r="CI114" s="915"/>
      <c r="CJ114" s="915"/>
      <c r="CK114" s="945"/>
      <c r="CL114" s="946"/>
      <c r="CM114" s="916" t="s">
        <v>437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438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76784</v>
      </c>
      <c r="AB115" s="934"/>
      <c r="AC115" s="934"/>
      <c r="AD115" s="934"/>
      <c r="AE115" s="935"/>
      <c r="AF115" s="936">
        <v>74072</v>
      </c>
      <c r="AG115" s="934"/>
      <c r="AH115" s="934"/>
      <c r="AI115" s="934"/>
      <c r="AJ115" s="935"/>
      <c r="AK115" s="936">
        <v>24962</v>
      </c>
      <c r="AL115" s="934"/>
      <c r="AM115" s="934"/>
      <c r="AN115" s="934"/>
      <c r="AO115" s="935"/>
      <c r="AP115" s="937">
        <v>0.5</v>
      </c>
      <c r="AQ115" s="938"/>
      <c r="AR115" s="938"/>
      <c r="AS115" s="938"/>
      <c r="AT115" s="939"/>
      <c r="AU115" s="899"/>
      <c r="AV115" s="900"/>
      <c r="AW115" s="900"/>
      <c r="AX115" s="900"/>
      <c r="AY115" s="901"/>
      <c r="AZ115" s="949" t="s">
        <v>439</v>
      </c>
      <c r="BA115" s="950"/>
      <c r="BB115" s="950"/>
      <c r="BC115" s="950"/>
      <c r="BD115" s="950"/>
      <c r="BE115" s="950"/>
      <c r="BF115" s="950"/>
      <c r="BG115" s="950"/>
      <c r="BH115" s="950"/>
      <c r="BI115" s="950"/>
      <c r="BJ115" s="950"/>
      <c r="BK115" s="950"/>
      <c r="BL115" s="950"/>
      <c r="BM115" s="950"/>
      <c r="BN115" s="950"/>
      <c r="BO115" s="950"/>
      <c r="BP115" s="951"/>
      <c r="BQ115" s="919">
        <v>327812</v>
      </c>
      <c r="BR115" s="920"/>
      <c r="BS115" s="920"/>
      <c r="BT115" s="920"/>
      <c r="BU115" s="920"/>
      <c r="BV115" s="920">
        <v>165557</v>
      </c>
      <c r="BW115" s="920"/>
      <c r="BX115" s="920"/>
      <c r="BY115" s="920"/>
      <c r="BZ115" s="920"/>
      <c r="CA115" s="920">
        <v>64267</v>
      </c>
      <c r="CB115" s="920"/>
      <c r="CC115" s="920"/>
      <c r="CD115" s="920"/>
      <c r="CE115" s="920"/>
      <c r="CF115" s="914">
        <v>1.2</v>
      </c>
      <c r="CG115" s="915"/>
      <c r="CH115" s="915"/>
      <c r="CI115" s="915"/>
      <c r="CJ115" s="915"/>
      <c r="CK115" s="945"/>
      <c r="CL115" s="946"/>
      <c r="CM115" s="949" t="s">
        <v>440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401243</v>
      </c>
      <c r="DH115" s="959"/>
      <c r="DI115" s="959"/>
      <c r="DJ115" s="959"/>
      <c r="DK115" s="960"/>
      <c r="DL115" s="961">
        <v>351243</v>
      </c>
      <c r="DM115" s="959"/>
      <c r="DN115" s="959"/>
      <c r="DO115" s="959"/>
      <c r="DP115" s="960"/>
      <c r="DQ115" s="961">
        <v>281243</v>
      </c>
      <c r="DR115" s="959"/>
      <c r="DS115" s="959"/>
      <c r="DT115" s="959"/>
      <c r="DU115" s="960"/>
      <c r="DV115" s="962">
        <v>5.3</v>
      </c>
      <c r="DW115" s="963"/>
      <c r="DX115" s="963"/>
      <c r="DY115" s="963"/>
      <c r="DZ115" s="964"/>
    </row>
    <row r="116" spans="1:130" s="197" customFormat="1" ht="26.25" customHeight="1">
      <c r="A116" s="956"/>
      <c r="B116" s="957"/>
      <c r="C116" s="971" t="s">
        <v>441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836</v>
      </c>
      <c r="AB116" s="959"/>
      <c r="AC116" s="959"/>
      <c r="AD116" s="959"/>
      <c r="AE116" s="960"/>
      <c r="AF116" s="961">
        <v>393</v>
      </c>
      <c r="AG116" s="959"/>
      <c r="AH116" s="959"/>
      <c r="AI116" s="959"/>
      <c r="AJ116" s="960"/>
      <c r="AK116" s="961">
        <v>340</v>
      </c>
      <c r="AL116" s="959"/>
      <c r="AM116" s="959"/>
      <c r="AN116" s="959"/>
      <c r="AO116" s="960"/>
      <c r="AP116" s="962">
        <v>0</v>
      </c>
      <c r="AQ116" s="963"/>
      <c r="AR116" s="963"/>
      <c r="AS116" s="963"/>
      <c r="AT116" s="964"/>
      <c r="AU116" s="899"/>
      <c r="AV116" s="900"/>
      <c r="AW116" s="900"/>
      <c r="AX116" s="900"/>
      <c r="AY116" s="901"/>
      <c r="AZ116" s="949" t="s">
        <v>442</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443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6374</v>
      </c>
      <c r="DH116" s="959"/>
      <c r="DI116" s="959"/>
      <c r="DJ116" s="959"/>
      <c r="DK116" s="960"/>
      <c r="DL116" s="961">
        <v>5348</v>
      </c>
      <c r="DM116" s="959"/>
      <c r="DN116" s="959"/>
      <c r="DO116" s="959"/>
      <c r="DP116" s="960"/>
      <c r="DQ116" s="961">
        <v>2871</v>
      </c>
      <c r="DR116" s="959"/>
      <c r="DS116" s="959"/>
      <c r="DT116" s="959"/>
      <c r="DU116" s="960"/>
      <c r="DV116" s="962">
        <v>0.1</v>
      </c>
      <c r="DW116" s="963"/>
      <c r="DX116" s="963"/>
      <c r="DY116" s="963"/>
      <c r="DZ116" s="964"/>
    </row>
    <row r="117" spans="1:130" s="197" customFormat="1" ht="26.25" customHeight="1">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444</v>
      </c>
      <c r="Z117" s="884"/>
      <c r="AA117" s="996">
        <v>3850709</v>
      </c>
      <c r="AB117" s="966"/>
      <c r="AC117" s="966"/>
      <c r="AD117" s="966"/>
      <c r="AE117" s="967"/>
      <c r="AF117" s="965">
        <v>3754956</v>
      </c>
      <c r="AG117" s="966"/>
      <c r="AH117" s="966"/>
      <c r="AI117" s="966"/>
      <c r="AJ117" s="967"/>
      <c r="AK117" s="965">
        <v>3678822</v>
      </c>
      <c r="AL117" s="966"/>
      <c r="AM117" s="966"/>
      <c r="AN117" s="966"/>
      <c r="AO117" s="967"/>
      <c r="AP117" s="968"/>
      <c r="AQ117" s="969"/>
      <c r="AR117" s="969"/>
      <c r="AS117" s="969"/>
      <c r="AT117" s="970"/>
      <c r="AU117" s="899"/>
      <c r="AV117" s="900"/>
      <c r="AW117" s="900"/>
      <c r="AX117" s="900"/>
      <c r="AY117" s="901"/>
      <c r="AZ117" s="995" t="s">
        <v>445</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446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420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418</v>
      </c>
      <c r="AB118" s="883"/>
      <c r="AC118" s="883"/>
      <c r="AD118" s="883"/>
      <c r="AE118" s="884"/>
      <c r="AF118" s="882" t="s">
        <v>289</v>
      </c>
      <c r="AG118" s="883"/>
      <c r="AH118" s="883"/>
      <c r="AI118" s="883"/>
      <c r="AJ118" s="884"/>
      <c r="AK118" s="882" t="s">
        <v>288</v>
      </c>
      <c r="AL118" s="883"/>
      <c r="AM118" s="883"/>
      <c r="AN118" s="883"/>
      <c r="AO118" s="884"/>
      <c r="AP118" s="990" t="s">
        <v>419</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447</v>
      </c>
      <c r="BP118" s="994"/>
      <c r="BQ118" s="985">
        <v>40859906</v>
      </c>
      <c r="BR118" s="986"/>
      <c r="BS118" s="986"/>
      <c r="BT118" s="986"/>
      <c r="BU118" s="986"/>
      <c r="BV118" s="986">
        <v>39875625</v>
      </c>
      <c r="BW118" s="986"/>
      <c r="BX118" s="986"/>
      <c r="BY118" s="986"/>
      <c r="BZ118" s="986"/>
      <c r="CA118" s="986">
        <v>38546397</v>
      </c>
      <c r="CB118" s="986"/>
      <c r="CC118" s="986"/>
      <c r="CD118" s="986"/>
      <c r="CE118" s="986"/>
      <c r="CF118" s="987"/>
      <c r="CG118" s="988"/>
      <c r="CH118" s="988"/>
      <c r="CI118" s="988"/>
      <c r="CJ118" s="989"/>
      <c r="CK118" s="945"/>
      <c r="CL118" s="946"/>
      <c r="CM118" s="916" t="s">
        <v>448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423</v>
      </c>
      <c r="B119" s="944"/>
      <c r="C119" s="923" t="s">
        <v>424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449</v>
      </c>
      <c r="AV119" s="978"/>
      <c r="AW119" s="978"/>
      <c r="AX119" s="978"/>
      <c r="AY119" s="979"/>
      <c r="AZ119" s="940" t="s">
        <v>450</v>
      </c>
      <c r="BA119" s="887"/>
      <c r="BB119" s="887"/>
      <c r="BC119" s="887"/>
      <c r="BD119" s="887"/>
      <c r="BE119" s="887"/>
      <c r="BF119" s="887"/>
      <c r="BG119" s="887"/>
      <c r="BH119" s="887"/>
      <c r="BI119" s="887"/>
      <c r="BJ119" s="887"/>
      <c r="BK119" s="887"/>
      <c r="BL119" s="887"/>
      <c r="BM119" s="887"/>
      <c r="BN119" s="887"/>
      <c r="BO119" s="887"/>
      <c r="BP119" s="888"/>
      <c r="BQ119" s="926">
        <v>2980437</v>
      </c>
      <c r="BR119" s="927"/>
      <c r="BS119" s="927"/>
      <c r="BT119" s="927"/>
      <c r="BU119" s="927"/>
      <c r="BV119" s="927">
        <v>3114532</v>
      </c>
      <c r="BW119" s="927"/>
      <c r="BX119" s="927"/>
      <c r="BY119" s="927"/>
      <c r="BZ119" s="927"/>
      <c r="CA119" s="927">
        <v>3144117</v>
      </c>
      <c r="CB119" s="927"/>
      <c r="CC119" s="927"/>
      <c r="CD119" s="927"/>
      <c r="CE119" s="927"/>
      <c r="CF119" s="941">
        <v>59.3</v>
      </c>
      <c r="CG119" s="942"/>
      <c r="CH119" s="942"/>
      <c r="CI119" s="942"/>
      <c r="CJ119" s="942"/>
      <c r="CK119" s="947"/>
      <c r="CL119" s="948"/>
      <c r="CM119" s="1004" t="s">
        <v>451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410649</v>
      </c>
      <c r="DH119" s="998"/>
      <c r="DI119" s="998"/>
      <c r="DJ119" s="998"/>
      <c r="DK119" s="999"/>
      <c r="DL119" s="1000">
        <v>361362</v>
      </c>
      <c r="DM119" s="998"/>
      <c r="DN119" s="998"/>
      <c r="DO119" s="998"/>
      <c r="DP119" s="999"/>
      <c r="DQ119" s="1000">
        <v>310973</v>
      </c>
      <c r="DR119" s="998"/>
      <c r="DS119" s="998"/>
      <c r="DT119" s="998"/>
      <c r="DU119" s="999"/>
      <c r="DV119" s="1001">
        <v>5.9</v>
      </c>
      <c r="DW119" s="1002"/>
      <c r="DX119" s="1002"/>
      <c r="DY119" s="1002"/>
      <c r="DZ119" s="1003"/>
    </row>
    <row r="120" spans="1:130" s="197" customFormat="1" ht="26.25" customHeight="1">
      <c r="A120" s="975"/>
      <c r="B120" s="946"/>
      <c r="C120" s="916" t="s">
        <v>427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452</v>
      </c>
      <c r="BA120" s="950"/>
      <c r="BB120" s="950"/>
      <c r="BC120" s="950"/>
      <c r="BD120" s="950"/>
      <c r="BE120" s="950"/>
      <c r="BF120" s="950"/>
      <c r="BG120" s="950"/>
      <c r="BH120" s="950"/>
      <c r="BI120" s="950"/>
      <c r="BJ120" s="950"/>
      <c r="BK120" s="950"/>
      <c r="BL120" s="950"/>
      <c r="BM120" s="950"/>
      <c r="BN120" s="950"/>
      <c r="BO120" s="950"/>
      <c r="BP120" s="951"/>
      <c r="BQ120" s="919">
        <v>1135344</v>
      </c>
      <c r="BR120" s="920"/>
      <c r="BS120" s="920"/>
      <c r="BT120" s="920"/>
      <c r="BU120" s="920"/>
      <c r="BV120" s="920">
        <v>1065810</v>
      </c>
      <c r="BW120" s="920"/>
      <c r="BX120" s="920"/>
      <c r="BY120" s="920"/>
      <c r="BZ120" s="920"/>
      <c r="CA120" s="920">
        <v>911371</v>
      </c>
      <c r="CB120" s="920"/>
      <c r="CC120" s="920"/>
      <c r="CD120" s="920"/>
      <c r="CE120" s="920"/>
      <c r="CF120" s="914">
        <v>17.2</v>
      </c>
      <c r="CG120" s="915"/>
      <c r="CH120" s="915"/>
      <c r="CI120" s="915"/>
      <c r="CJ120" s="915"/>
      <c r="CK120" s="1013" t="s">
        <v>453</v>
      </c>
      <c r="CL120" s="1014"/>
      <c r="CM120" s="1014"/>
      <c r="CN120" s="1014"/>
      <c r="CO120" s="1015"/>
      <c r="CP120" s="1021" t="s">
        <v>392</v>
      </c>
      <c r="CQ120" s="1022"/>
      <c r="CR120" s="1022"/>
      <c r="CS120" s="1022"/>
      <c r="CT120" s="1022"/>
      <c r="CU120" s="1022"/>
      <c r="CV120" s="1022"/>
      <c r="CW120" s="1022"/>
      <c r="CX120" s="1022"/>
      <c r="CY120" s="1022"/>
      <c r="CZ120" s="1022"/>
      <c r="DA120" s="1022"/>
      <c r="DB120" s="1022"/>
      <c r="DC120" s="1022"/>
      <c r="DD120" s="1022"/>
      <c r="DE120" s="1022"/>
      <c r="DF120" s="1023"/>
      <c r="DG120" s="926">
        <v>4404167</v>
      </c>
      <c r="DH120" s="927"/>
      <c r="DI120" s="927"/>
      <c r="DJ120" s="927"/>
      <c r="DK120" s="927"/>
      <c r="DL120" s="927">
        <v>4405677</v>
      </c>
      <c r="DM120" s="927"/>
      <c r="DN120" s="927"/>
      <c r="DO120" s="927"/>
      <c r="DP120" s="927"/>
      <c r="DQ120" s="927">
        <v>4367191</v>
      </c>
      <c r="DR120" s="927"/>
      <c r="DS120" s="927"/>
      <c r="DT120" s="927"/>
      <c r="DU120" s="927"/>
      <c r="DV120" s="928">
        <v>82.4</v>
      </c>
      <c r="DW120" s="928"/>
      <c r="DX120" s="928"/>
      <c r="DY120" s="928"/>
      <c r="DZ120" s="929"/>
    </row>
    <row r="121" spans="1:130" s="197" customFormat="1" ht="26.25" customHeight="1">
      <c r="A121" s="975"/>
      <c r="B121" s="946"/>
      <c r="C121" s="1010" t="s">
        <v>454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8768</v>
      </c>
      <c r="AB121" s="959"/>
      <c r="AC121" s="959"/>
      <c r="AD121" s="959"/>
      <c r="AE121" s="960"/>
      <c r="AF121" s="961">
        <v>9263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455</v>
      </c>
      <c r="BA121" s="971"/>
      <c r="BB121" s="971"/>
      <c r="BC121" s="971"/>
      <c r="BD121" s="971"/>
      <c r="BE121" s="971"/>
      <c r="BF121" s="971"/>
      <c r="BG121" s="971"/>
      <c r="BH121" s="971"/>
      <c r="BI121" s="971"/>
      <c r="BJ121" s="971"/>
      <c r="BK121" s="971"/>
      <c r="BL121" s="971"/>
      <c r="BM121" s="971"/>
      <c r="BN121" s="971"/>
      <c r="BO121" s="971"/>
      <c r="BP121" s="972"/>
      <c r="BQ121" s="985">
        <v>26537953</v>
      </c>
      <c r="BR121" s="986"/>
      <c r="BS121" s="986"/>
      <c r="BT121" s="986"/>
      <c r="BU121" s="986"/>
      <c r="BV121" s="986">
        <v>26081128</v>
      </c>
      <c r="BW121" s="986"/>
      <c r="BX121" s="986"/>
      <c r="BY121" s="986"/>
      <c r="BZ121" s="986"/>
      <c r="CA121" s="986">
        <v>25301456</v>
      </c>
      <c r="CB121" s="986"/>
      <c r="CC121" s="986"/>
      <c r="CD121" s="986"/>
      <c r="CE121" s="986"/>
      <c r="CF121" s="1024">
        <v>477.5</v>
      </c>
      <c r="CG121" s="1025"/>
      <c r="CH121" s="1025"/>
      <c r="CI121" s="1025"/>
      <c r="CJ121" s="1025"/>
      <c r="CK121" s="1016"/>
      <c r="CL121" s="1017"/>
      <c r="CM121" s="1017"/>
      <c r="CN121" s="1017"/>
      <c r="CO121" s="1018"/>
      <c r="CP121" s="1007" t="s">
        <v>389</v>
      </c>
      <c r="CQ121" s="1008"/>
      <c r="CR121" s="1008"/>
      <c r="CS121" s="1008"/>
      <c r="CT121" s="1008"/>
      <c r="CU121" s="1008"/>
      <c r="CV121" s="1008"/>
      <c r="CW121" s="1008"/>
      <c r="CX121" s="1008"/>
      <c r="CY121" s="1008"/>
      <c r="CZ121" s="1008"/>
      <c r="DA121" s="1008"/>
      <c r="DB121" s="1008"/>
      <c r="DC121" s="1008"/>
      <c r="DD121" s="1008"/>
      <c r="DE121" s="1008"/>
      <c r="DF121" s="1009"/>
      <c r="DG121" s="919">
        <v>4235177</v>
      </c>
      <c r="DH121" s="920"/>
      <c r="DI121" s="920"/>
      <c r="DJ121" s="920"/>
      <c r="DK121" s="920"/>
      <c r="DL121" s="920">
        <v>4049298</v>
      </c>
      <c r="DM121" s="920"/>
      <c r="DN121" s="920"/>
      <c r="DO121" s="920"/>
      <c r="DP121" s="920"/>
      <c r="DQ121" s="920">
        <v>3979663</v>
      </c>
      <c r="DR121" s="920"/>
      <c r="DS121" s="920"/>
      <c r="DT121" s="920"/>
      <c r="DU121" s="920"/>
      <c r="DV121" s="921">
        <v>75.099999999999994</v>
      </c>
      <c r="DW121" s="921"/>
      <c r="DX121" s="921"/>
      <c r="DY121" s="921"/>
      <c r="DZ121" s="922"/>
    </row>
    <row r="122" spans="1:130" s="197" customFormat="1" ht="26.25" customHeight="1">
      <c r="A122" s="975"/>
      <c r="B122" s="946"/>
      <c r="C122" s="916" t="s">
        <v>437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456</v>
      </c>
      <c r="BP122" s="994"/>
      <c r="BQ122" s="1034">
        <v>30653734</v>
      </c>
      <c r="BR122" s="1035"/>
      <c r="BS122" s="1035"/>
      <c r="BT122" s="1035"/>
      <c r="BU122" s="1035"/>
      <c r="BV122" s="1035">
        <v>30261470</v>
      </c>
      <c r="BW122" s="1035"/>
      <c r="BX122" s="1035"/>
      <c r="BY122" s="1035"/>
      <c r="BZ122" s="1035"/>
      <c r="CA122" s="1035">
        <v>29356944</v>
      </c>
      <c r="CB122" s="1035"/>
      <c r="CC122" s="1035"/>
      <c r="CD122" s="1035"/>
      <c r="CE122" s="1035"/>
      <c r="CF122" s="987"/>
      <c r="CG122" s="988"/>
      <c r="CH122" s="988"/>
      <c r="CI122" s="988"/>
      <c r="CJ122" s="989"/>
      <c r="CK122" s="1016"/>
      <c r="CL122" s="1017"/>
      <c r="CM122" s="1017"/>
      <c r="CN122" s="1017"/>
      <c r="CO122" s="1018"/>
      <c r="CP122" s="1007" t="s">
        <v>457</v>
      </c>
      <c r="CQ122" s="1008"/>
      <c r="CR122" s="1008"/>
      <c r="CS122" s="1008"/>
      <c r="CT122" s="1008"/>
      <c r="CU122" s="1008"/>
      <c r="CV122" s="1008"/>
      <c r="CW122" s="1008"/>
      <c r="CX122" s="1008"/>
      <c r="CY122" s="1008"/>
      <c r="CZ122" s="1008"/>
      <c r="DA122" s="1008"/>
      <c r="DB122" s="1008"/>
      <c r="DC122" s="1008"/>
      <c r="DD122" s="1008"/>
      <c r="DE122" s="1008"/>
      <c r="DF122" s="1009"/>
      <c r="DG122" s="919">
        <v>2341501</v>
      </c>
      <c r="DH122" s="920"/>
      <c r="DI122" s="920"/>
      <c r="DJ122" s="920"/>
      <c r="DK122" s="920"/>
      <c r="DL122" s="920">
        <v>2410224</v>
      </c>
      <c r="DM122" s="920"/>
      <c r="DN122" s="920"/>
      <c r="DO122" s="920"/>
      <c r="DP122" s="920"/>
      <c r="DQ122" s="920">
        <v>2252129</v>
      </c>
      <c r="DR122" s="920"/>
      <c r="DS122" s="920"/>
      <c r="DT122" s="920"/>
      <c r="DU122" s="920"/>
      <c r="DV122" s="921">
        <v>42.5</v>
      </c>
      <c r="DW122" s="921"/>
      <c r="DX122" s="921"/>
      <c r="DY122" s="921"/>
      <c r="DZ122" s="922"/>
    </row>
    <row r="123" spans="1:130" s="197" customFormat="1" ht="26.25" customHeight="1" thickBot="1">
      <c r="A123" s="975"/>
      <c r="B123" s="946"/>
      <c r="C123" s="916" t="s">
        <v>443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113</v>
      </c>
      <c r="AB123" s="959"/>
      <c r="AC123" s="959"/>
      <c r="AD123" s="959"/>
      <c r="AE123" s="960"/>
      <c r="AF123" s="961" t="s">
        <v>113</v>
      </c>
      <c r="AG123" s="959"/>
      <c r="AH123" s="959"/>
      <c r="AI123" s="959"/>
      <c r="AJ123" s="960"/>
      <c r="AK123" s="961" t="s">
        <v>113</v>
      </c>
      <c r="AL123" s="959"/>
      <c r="AM123" s="959"/>
      <c r="AN123" s="959"/>
      <c r="AO123" s="960"/>
      <c r="AP123" s="962" t="s">
        <v>113</v>
      </c>
      <c r="AQ123" s="963"/>
      <c r="AR123" s="963"/>
      <c r="AS123" s="963"/>
      <c r="AT123" s="964"/>
      <c r="AU123" s="1031" t="s">
        <v>458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190.2</v>
      </c>
      <c r="BR123" s="1027"/>
      <c r="BS123" s="1027"/>
      <c r="BT123" s="1027"/>
      <c r="BU123" s="1027"/>
      <c r="BV123" s="1027">
        <v>178</v>
      </c>
      <c r="BW123" s="1027"/>
      <c r="BX123" s="1027"/>
      <c r="BY123" s="1027"/>
      <c r="BZ123" s="1027"/>
      <c r="CA123" s="1027">
        <v>173.4</v>
      </c>
      <c r="CB123" s="1027"/>
      <c r="CC123" s="1027"/>
      <c r="CD123" s="1027"/>
      <c r="CE123" s="1027"/>
      <c r="CF123" s="1028"/>
      <c r="CG123" s="1029"/>
      <c r="CH123" s="1029"/>
      <c r="CI123" s="1029"/>
      <c r="CJ123" s="1030"/>
      <c r="CK123" s="1016"/>
      <c r="CL123" s="1017"/>
      <c r="CM123" s="1017"/>
      <c r="CN123" s="1017"/>
      <c r="CO123" s="1018"/>
      <c r="CP123" s="1007" t="s">
        <v>391</v>
      </c>
      <c r="CQ123" s="1008"/>
      <c r="CR123" s="1008"/>
      <c r="CS123" s="1008"/>
      <c r="CT123" s="1008"/>
      <c r="CU123" s="1008"/>
      <c r="CV123" s="1008"/>
      <c r="CW123" s="1008"/>
      <c r="CX123" s="1008"/>
      <c r="CY123" s="1008"/>
      <c r="CZ123" s="1008"/>
      <c r="DA123" s="1008"/>
      <c r="DB123" s="1008"/>
      <c r="DC123" s="1008"/>
      <c r="DD123" s="1008"/>
      <c r="DE123" s="1008"/>
      <c r="DF123" s="1009"/>
      <c r="DG123" s="958">
        <v>2049879</v>
      </c>
      <c r="DH123" s="959"/>
      <c r="DI123" s="959"/>
      <c r="DJ123" s="959"/>
      <c r="DK123" s="960"/>
      <c r="DL123" s="961">
        <v>1985191</v>
      </c>
      <c r="DM123" s="959"/>
      <c r="DN123" s="959"/>
      <c r="DO123" s="959"/>
      <c r="DP123" s="960"/>
      <c r="DQ123" s="961">
        <v>2048222</v>
      </c>
      <c r="DR123" s="959"/>
      <c r="DS123" s="959"/>
      <c r="DT123" s="959"/>
      <c r="DU123" s="960"/>
      <c r="DV123" s="962">
        <v>38.700000000000003</v>
      </c>
      <c r="DW123" s="963"/>
      <c r="DX123" s="963"/>
      <c r="DY123" s="963"/>
      <c r="DZ123" s="964"/>
    </row>
    <row r="124" spans="1:130" s="197" customFormat="1" ht="26.25" customHeight="1">
      <c r="A124" s="975"/>
      <c r="B124" s="946"/>
      <c r="C124" s="916" t="s">
        <v>446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459</v>
      </c>
      <c r="CQ124" s="1008"/>
      <c r="CR124" s="1008"/>
      <c r="CS124" s="1008"/>
      <c r="CT124" s="1008"/>
      <c r="CU124" s="1008"/>
      <c r="CV124" s="1008"/>
      <c r="CW124" s="1008"/>
      <c r="CX124" s="1008"/>
      <c r="CY124" s="1008"/>
      <c r="CZ124" s="1008"/>
      <c r="DA124" s="1008"/>
      <c r="DB124" s="1008"/>
      <c r="DC124" s="1008"/>
      <c r="DD124" s="1008"/>
      <c r="DE124" s="1008"/>
      <c r="DF124" s="1009"/>
      <c r="DG124" s="997">
        <v>319683</v>
      </c>
      <c r="DH124" s="998"/>
      <c r="DI124" s="998"/>
      <c r="DJ124" s="998"/>
      <c r="DK124" s="999"/>
      <c r="DL124" s="1000">
        <v>331335</v>
      </c>
      <c r="DM124" s="998"/>
      <c r="DN124" s="998"/>
      <c r="DO124" s="998"/>
      <c r="DP124" s="999"/>
      <c r="DQ124" s="1000">
        <v>346518</v>
      </c>
      <c r="DR124" s="998"/>
      <c r="DS124" s="998"/>
      <c r="DT124" s="998"/>
      <c r="DU124" s="999"/>
      <c r="DV124" s="1001">
        <v>6.5</v>
      </c>
      <c r="DW124" s="1002"/>
      <c r="DX124" s="1002"/>
      <c r="DY124" s="1002"/>
      <c r="DZ124" s="1003"/>
    </row>
    <row r="125" spans="1:130" s="197" customFormat="1" ht="26.25" customHeight="1" thickBot="1">
      <c r="A125" s="975"/>
      <c r="B125" s="946"/>
      <c r="C125" s="916" t="s">
        <v>448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460</v>
      </c>
      <c r="CL125" s="1014"/>
      <c r="CM125" s="1014"/>
      <c r="CN125" s="1014"/>
      <c r="CO125" s="1015"/>
      <c r="CP125" s="940" t="s">
        <v>461</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451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66285</v>
      </c>
      <c r="AB126" s="959"/>
      <c r="AC126" s="959"/>
      <c r="AD126" s="959"/>
      <c r="AE126" s="960"/>
      <c r="AF126" s="961">
        <v>63917</v>
      </c>
      <c r="AG126" s="959"/>
      <c r="AH126" s="959"/>
      <c r="AI126" s="959"/>
      <c r="AJ126" s="960"/>
      <c r="AK126" s="961">
        <v>24327</v>
      </c>
      <c r="AL126" s="959"/>
      <c r="AM126" s="959"/>
      <c r="AN126" s="959"/>
      <c r="AO126" s="960"/>
      <c r="AP126" s="962">
        <v>0.5</v>
      </c>
      <c r="AQ126" s="963"/>
      <c r="AR126" s="963"/>
      <c r="AS126" s="963"/>
      <c r="AT126" s="964"/>
      <c r="AU126" s="233"/>
      <c r="AV126" s="233"/>
      <c r="AW126" s="233"/>
      <c r="AX126" s="1036" t="s">
        <v>462</v>
      </c>
      <c r="AY126" s="1037"/>
      <c r="AZ126" s="1037"/>
      <c r="BA126" s="1037"/>
      <c r="BB126" s="1037"/>
      <c r="BC126" s="1037"/>
      <c r="BD126" s="1037"/>
      <c r="BE126" s="1038"/>
      <c r="BF126" s="1052" t="s">
        <v>463</v>
      </c>
      <c r="BG126" s="1037"/>
      <c r="BH126" s="1037"/>
      <c r="BI126" s="1037"/>
      <c r="BJ126" s="1037"/>
      <c r="BK126" s="1037"/>
      <c r="BL126" s="1038"/>
      <c r="BM126" s="1052" t="s">
        <v>464</v>
      </c>
      <c r="BN126" s="1037"/>
      <c r="BO126" s="1037"/>
      <c r="BP126" s="1037"/>
      <c r="BQ126" s="1037"/>
      <c r="BR126" s="1037"/>
      <c r="BS126" s="1038"/>
      <c r="BT126" s="1052" t="s">
        <v>465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466</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467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1731</v>
      </c>
      <c r="AB127" s="959"/>
      <c r="AC127" s="959"/>
      <c r="AD127" s="959"/>
      <c r="AE127" s="960"/>
      <c r="AF127" s="961">
        <v>892</v>
      </c>
      <c r="AG127" s="959"/>
      <c r="AH127" s="959"/>
      <c r="AI127" s="959"/>
      <c r="AJ127" s="960"/>
      <c r="AK127" s="961">
        <v>635</v>
      </c>
      <c r="AL127" s="959"/>
      <c r="AM127" s="959"/>
      <c r="AN127" s="959"/>
      <c r="AO127" s="960"/>
      <c r="AP127" s="962">
        <v>0</v>
      </c>
      <c r="AQ127" s="963"/>
      <c r="AR127" s="963"/>
      <c r="AS127" s="963"/>
      <c r="AT127" s="964"/>
      <c r="AU127" s="233"/>
      <c r="AV127" s="233"/>
      <c r="AW127" s="233"/>
      <c r="AX127" s="886" t="s">
        <v>468</v>
      </c>
      <c r="AY127" s="887"/>
      <c r="AZ127" s="887"/>
      <c r="BA127" s="887"/>
      <c r="BB127" s="887"/>
      <c r="BC127" s="887"/>
      <c r="BD127" s="887"/>
      <c r="BE127" s="888"/>
      <c r="BF127" s="1041" t="s">
        <v>113</v>
      </c>
      <c r="BG127" s="1042"/>
      <c r="BH127" s="1042"/>
      <c r="BI127" s="1042"/>
      <c r="BJ127" s="1042"/>
      <c r="BK127" s="1042"/>
      <c r="BL127" s="1051"/>
      <c r="BM127" s="1041">
        <v>13.74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469</v>
      </c>
      <c r="CQ127" s="1045"/>
      <c r="CR127" s="1045"/>
      <c r="CS127" s="1045"/>
      <c r="CT127" s="1045"/>
      <c r="CU127" s="1045"/>
      <c r="CV127" s="1045"/>
      <c r="CW127" s="1045"/>
      <c r="CX127" s="1045"/>
      <c r="CY127" s="1045"/>
      <c r="CZ127" s="1045"/>
      <c r="DA127" s="1045"/>
      <c r="DB127" s="1045"/>
      <c r="DC127" s="1045"/>
      <c r="DD127" s="1045"/>
      <c r="DE127" s="1045"/>
      <c r="DF127" s="1046"/>
      <c r="DG127" s="1047">
        <v>327812</v>
      </c>
      <c r="DH127" s="1048"/>
      <c r="DI127" s="1048"/>
      <c r="DJ127" s="1048"/>
      <c r="DK127" s="1048"/>
      <c r="DL127" s="1048">
        <v>165557</v>
      </c>
      <c r="DM127" s="1048"/>
      <c r="DN127" s="1048"/>
      <c r="DO127" s="1048"/>
      <c r="DP127" s="1048"/>
      <c r="DQ127" s="1048">
        <v>64267</v>
      </c>
      <c r="DR127" s="1048"/>
      <c r="DS127" s="1048"/>
      <c r="DT127" s="1048"/>
      <c r="DU127" s="1048"/>
      <c r="DV127" s="1049">
        <v>1.2</v>
      </c>
      <c r="DW127" s="1049"/>
      <c r="DX127" s="1049"/>
      <c r="DY127" s="1049"/>
      <c r="DZ127" s="1050"/>
    </row>
    <row r="128" spans="1:130" s="197" customFormat="1" ht="26.25" customHeight="1">
      <c r="A128" s="1071" t="s">
        <v>470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471</v>
      </c>
      <c r="X128" s="1073"/>
      <c r="Y128" s="1073"/>
      <c r="Z128" s="1074"/>
      <c r="AA128" s="1089">
        <v>140302</v>
      </c>
      <c r="AB128" s="1090"/>
      <c r="AC128" s="1090"/>
      <c r="AD128" s="1090"/>
      <c r="AE128" s="1091"/>
      <c r="AF128" s="1092">
        <v>133350</v>
      </c>
      <c r="AG128" s="1090"/>
      <c r="AH128" s="1090"/>
      <c r="AI128" s="1090"/>
      <c r="AJ128" s="1091"/>
      <c r="AK128" s="1092">
        <v>170314</v>
      </c>
      <c r="AL128" s="1090"/>
      <c r="AM128" s="1090"/>
      <c r="AN128" s="1090"/>
      <c r="AO128" s="1091"/>
      <c r="AP128" s="1093"/>
      <c r="AQ128" s="1094"/>
      <c r="AR128" s="1094"/>
      <c r="AS128" s="1094"/>
      <c r="AT128" s="1095"/>
      <c r="AU128" s="235"/>
      <c r="AV128" s="235"/>
      <c r="AW128" s="235"/>
      <c r="AX128" s="1054" t="s">
        <v>472</v>
      </c>
      <c r="AY128" s="950"/>
      <c r="AZ128" s="950"/>
      <c r="BA128" s="950"/>
      <c r="BB128" s="950"/>
      <c r="BC128" s="950"/>
      <c r="BD128" s="950"/>
      <c r="BE128" s="951"/>
      <c r="BF128" s="1066" t="s">
        <v>113</v>
      </c>
      <c r="BG128" s="1067"/>
      <c r="BH128" s="1067"/>
      <c r="BI128" s="1067"/>
      <c r="BJ128" s="1067"/>
      <c r="BK128" s="1067"/>
      <c r="BL128" s="1068"/>
      <c r="BM128" s="1066">
        <v>18.739999999999998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473</v>
      </c>
      <c r="X129" s="1061"/>
      <c r="Y129" s="1061"/>
      <c r="Z129" s="1062"/>
      <c r="AA129" s="958">
        <v>8211968</v>
      </c>
      <c r="AB129" s="959"/>
      <c r="AC129" s="959"/>
      <c r="AD129" s="959"/>
      <c r="AE129" s="960"/>
      <c r="AF129" s="961">
        <v>8111457</v>
      </c>
      <c r="AG129" s="959"/>
      <c r="AH129" s="959"/>
      <c r="AI129" s="959"/>
      <c r="AJ129" s="960"/>
      <c r="AK129" s="961">
        <v>8045159</v>
      </c>
      <c r="AL129" s="959"/>
      <c r="AM129" s="959"/>
      <c r="AN129" s="959"/>
      <c r="AO129" s="960"/>
      <c r="AP129" s="1063"/>
      <c r="AQ129" s="1064"/>
      <c r="AR129" s="1064"/>
      <c r="AS129" s="1064"/>
      <c r="AT129" s="1065"/>
      <c r="AU129" s="235"/>
      <c r="AV129" s="235"/>
      <c r="AW129" s="235"/>
      <c r="AX129" s="1054" t="s">
        <v>474</v>
      </c>
      <c r="AY129" s="950"/>
      <c r="AZ129" s="950"/>
      <c r="BA129" s="950"/>
      <c r="BB129" s="950"/>
      <c r="BC129" s="950"/>
      <c r="BD129" s="950"/>
      <c r="BE129" s="951"/>
      <c r="BF129" s="1055">
        <v>15.7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476</v>
      </c>
      <c r="X130" s="1061"/>
      <c r="Y130" s="1061"/>
      <c r="Z130" s="1062"/>
      <c r="AA130" s="958">
        <v>2846135</v>
      </c>
      <c r="AB130" s="959"/>
      <c r="AC130" s="959"/>
      <c r="AD130" s="959"/>
      <c r="AE130" s="960"/>
      <c r="AF130" s="961">
        <v>2711556</v>
      </c>
      <c r="AG130" s="959"/>
      <c r="AH130" s="959"/>
      <c r="AI130" s="959"/>
      <c r="AJ130" s="960"/>
      <c r="AK130" s="961">
        <v>2746265</v>
      </c>
      <c r="AL130" s="959"/>
      <c r="AM130" s="959"/>
      <c r="AN130" s="959"/>
      <c r="AO130" s="960"/>
      <c r="AP130" s="1063"/>
      <c r="AQ130" s="1064"/>
      <c r="AR130" s="1064"/>
      <c r="AS130" s="1064"/>
      <c r="AT130" s="1065"/>
      <c r="AU130" s="235"/>
      <c r="AV130" s="235"/>
      <c r="AW130" s="235"/>
      <c r="AX130" s="1113" t="s">
        <v>477</v>
      </c>
      <c r="AY130" s="1045"/>
      <c r="AZ130" s="1045"/>
      <c r="BA130" s="1045"/>
      <c r="BB130" s="1045"/>
      <c r="BC130" s="1045"/>
      <c r="BD130" s="1045"/>
      <c r="BE130" s="1046"/>
      <c r="BF130" s="1075">
        <v>173.4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478</v>
      </c>
      <c r="X131" s="1084"/>
      <c r="Y131" s="1084"/>
      <c r="Z131" s="1085"/>
      <c r="AA131" s="997">
        <v>5365833</v>
      </c>
      <c r="AB131" s="998"/>
      <c r="AC131" s="998"/>
      <c r="AD131" s="998"/>
      <c r="AE131" s="999"/>
      <c r="AF131" s="1000">
        <v>5399901</v>
      </c>
      <c r="AG131" s="998"/>
      <c r="AH131" s="998"/>
      <c r="AI131" s="998"/>
      <c r="AJ131" s="999"/>
      <c r="AK131" s="1000">
        <v>5298894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480</v>
      </c>
      <c r="W132" s="1101"/>
      <c r="X132" s="1101"/>
      <c r="Y132" s="1101"/>
      <c r="Z132" s="1102"/>
      <c r="AA132" s="1103">
        <v>16.106949279999998</v>
      </c>
      <c r="AB132" s="1104"/>
      <c r="AC132" s="1104"/>
      <c r="AD132" s="1104"/>
      <c r="AE132" s="1105"/>
      <c r="AF132" s="1106">
        <v>16.853086749999999</v>
      </c>
      <c r="AG132" s="1104"/>
      <c r="AH132" s="1104"/>
      <c r="AI132" s="1104"/>
      <c r="AJ132" s="1105"/>
      <c r="AK132" s="1106">
        <v>14.38494524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481</v>
      </c>
      <c r="W133" s="1108"/>
      <c r="X133" s="1108"/>
      <c r="Y133" s="1108"/>
      <c r="Z133" s="1109"/>
      <c r="AA133" s="1110">
        <v>18.600000000000001</v>
      </c>
      <c r="AB133" s="1111"/>
      <c r="AC133" s="1111"/>
      <c r="AD133" s="1111"/>
      <c r="AE133" s="1112"/>
      <c r="AF133" s="1110">
        <v>17.3</v>
      </c>
      <c r="AG133" s="1111"/>
      <c r="AH133" s="1111"/>
      <c r="AI133" s="1111"/>
      <c r="AJ133" s="1112"/>
      <c r="AK133" s="1110">
        <v>15.7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482</v>
      </c>
      <c r="B5" s="246"/>
      <c r="C5" s="246"/>
      <c r="D5" s="246"/>
      <c r="E5" s="246"/>
      <c r="F5" s="246"/>
      <c r="G5" s="246"/>
      <c r="H5" s="246"/>
      <c r="I5" s="246"/>
      <c r="J5" s="246"/>
      <c r="K5" s="246"/>
      <c r="L5" s="246"/>
      <c r="M5" s="246"/>
      <c r="N5" s="246"/>
      <c r="O5" s="247"/>
    </row>
    <row r="6" spans="1:16">
      <c r="A6" s="248"/>
      <c r="B6" s="244"/>
      <c r="C6" s="244"/>
      <c r="D6" s="244"/>
      <c r="E6" s="244"/>
      <c r="F6" s="244"/>
      <c r="G6" s="249" t="s">
        <v>483</v>
      </c>
      <c r="H6" s="249"/>
      <c r="I6" s="249"/>
      <c r="J6" s="249"/>
      <c r="K6" s="244"/>
      <c r="L6" s="244"/>
      <c r="M6" s="244"/>
      <c r="N6" s="244"/>
    </row>
    <row r="7" spans="1:16">
      <c r="A7" s="248"/>
      <c r="B7" s="244"/>
      <c r="C7" s="244"/>
      <c r="D7" s="244"/>
      <c r="E7" s="244"/>
      <c r="F7" s="244"/>
      <c r="G7" s="251"/>
      <c r="H7" s="252"/>
      <c r="I7" s="252"/>
      <c r="J7" s="253"/>
      <c r="K7" s="1117" t="s">
        <v>484</v>
      </c>
      <c r="L7" s="254"/>
      <c r="M7" s="255" t="s">
        <v>485</v>
      </c>
      <c r="N7" s="256"/>
    </row>
    <row r="8" spans="1:16">
      <c r="A8" s="248"/>
      <c r="B8" s="244"/>
      <c r="C8" s="244"/>
      <c r="D8" s="244"/>
      <c r="E8" s="244"/>
      <c r="F8" s="244"/>
      <c r="G8" s="257"/>
      <c r="H8" s="258"/>
      <c r="I8" s="258"/>
      <c r="J8" s="259"/>
      <c r="K8" s="1118"/>
      <c r="L8" s="260" t="s">
        <v>486</v>
      </c>
      <c r="M8" s="261" t="s">
        <v>487</v>
      </c>
      <c r="N8" s="262" t="s">
        <v>488</v>
      </c>
    </row>
    <row r="9" spans="1:16">
      <c r="A9" s="248"/>
      <c r="B9" s="244"/>
      <c r="C9" s="244"/>
      <c r="D9" s="244"/>
      <c r="E9" s="244"/>
      <c r="F9" s="244"/>
      <c r="G9" s="1119" t="s">
        <v>489</v>
      </c>
      <c r="H9" s="1120"/>
      <c r="I9" s="1120"/>
      <c r="J9" s="1121"/>
      <c r="K9" s="263">
        <v>1266616</v>
      </c>
      <c r="L9" s="264">
        <v>91288</v>
      </c>
      <c r="M9" s="265">
        <v>98802</v>
      </c>
      <c r="N9" s="266">
        <v>-7.6</v>
      </c>
    </row>
    <row r="10" spans="1:16">
      <c r="A10" s="248"/>
      <c r="B10" s="244"/>
      <c r="C10" s="244"/>
      <c r="D10" s="244"/>
      <c r="E10" s="244"/>
      <c r="F10" s="244"/>
      <c r="G10" s="1119" t="s">
        <v>490</v>
      </c>
      <c r="H10" s="1120"/>
      <c r="I10" s="1120"/>
      <c r="J10" s="1121"/>
      <c r="K10" s="267">
        <v>66571</v>
      </c>
      <c r="L10" s="268">
        <v>4798</v>
      </c>
      <c r="M10" s="269">
        <v>9936</v>
      </c>
      <c r="N10" s="270">
        <v>-51.7</v>
      </c>
    </row>
    <row r="11" spans="1:16" ht="13.5" customHeight="1">
      <c r="A11" s="248"/>
      <c r="B11" s="244"/>
      <c r="C11" s="244"/>
      <c r="D11" s="244"/>
      <c r="E11" s="244"/>
      <c r="F11" s="244"/>
      <c r="G11" s="1119" t="s">
        <v>491</v>
      </c>
      <c r="H11" s="1120"/>
      <c r="I11" s="1120"/>
      <c r="J11" s="1121"/>
      <c r="K11" s="267">
        <v>205630</v>
      </c>
      <c r="L11" s="268">
        <v>14820</v>
      </c>
      <c r="M11" s="269">
        <v>18057</v>
      </c>
      <c r="N11" s="270">
        <v>-17.899999999999999</v>
      </c>
    </row>
    <row r="12" spans="1:16" ht="13.5" customHeight="1">
      <c r="A12" s="248"/>
      <c r="B12" s="244"/>
      <c r="C12" s="244"/>
      <c r="D12" s="244"/>
      <c r="E12" s="244"/>
      <c r="F12" s="244"/>
      <c r="G12" s="1119" t="s">
        <v>492</v>
      </c>
      <c r="H12" s="1120"/>
      <c r="I12" s="1120"/>
      <c r="J12" s="1121"/>
      <c r="K12" s="267">
        <v>56995</v>
      </c>
      <c r="L12" s="268">
        <v>4108</v>
      </c>
      <c r="M12" s="269">
        <v>2120</v>
      </c>
      <c r="N12" s="270">
        <v>93.8</v>
      </c>
    </row>
    <row r="13" spans="1:16" ht="13.5" customHeight="1">
      <c r="A13" s="248"/>
      <c r="B13" s="244"/>
      <c r="C13" s="244"/>
      <c r="D13" s="244"/>
      <c r="E13" s="244"/>
      <c r="F13" s="244"/>
      <c r="G13" s="1119" t="s">
        <v>493</v>
      </c>
      <c r="H13" s="1120"/>
      <c r="I13" s="1120"/>
      <c r="J13" s="1121"/>
      <c r="K13" s="267" t="s">
        <v>494</v>
      </c>
      <c r="L13" s="268" t="s">
        <v>494</v>
      </c>
      <c r="M13" s="269" t="s">
        <v>494</v>
      </c>
      <c r="N13" s="270" t="s">
        <v>494</v>
      </c>
    </row>
    <row r="14" spans="1:16" ht="13.5" customHeight="1">
      <c r="A14" s="248"/>
      <c r="B14" s="244"/>
      <c r="C14" s="244"/>
      <c r="D14" s="244"/>
      <c r="E14" s="244"/>
      <c r="F14" s="244"/>
      <c r="G14" s="1119" t="s">
        <v>495</v>
      </c>
      <c r="H14" s="1120"/>
      <c r="I14" s="1120"/>
      <c r="J14" s="1121"/>
      <c r="K14" s="267">
        <v>71668</v>
      </c>
      <c r="L14" s="268">
        <v>5165</v>
      </c>
      <c r="M14" s="269">
        <v>5213</v>
      </c>
      <c r="N14" s="270">
        <v>-0.9</v>
      </c>
    </row>
    <row r="15" spans="1:16" ht="13.5" customHeight="1">
      <c r="A15" s="248"/>
      <c r="B15" s="244"/>
      <c r="C15" s="244"/>
      <c r="D15" s="244"/>
      <c r="E15" s="244"/>
      <c r="F15" s="244"/>
      <c r="G15" s="1119" t="s">
        <v>496</v>
      </c>
      <c r="H15" s="1120"/>
      <c r="I15" s="1120"/>
      <c r="J15" s="1121"/>
      <c r="K15" s="267">
        <v>51948</v>
      </c>
      <c r="L15" s="268">
        <v>3744</v>
      </c>
      <c r="M15" s="269">
        <v>2752</v>
      </c>
      <c r="N15" s="270">
        <v>36</v>
      </c>
    </row>
    <row r="16" spans="1:16">
      <c r="A16" s="248"/>
      <c r="B16" s="244"/>
      <c r="C16" s="244"/>
      <c r="D16" s="244"/>
      <c r="E16" s="244"/>
      <c r="F16" s="244"/>
      <c r="G16" s="1122" t="s">
        <v>497</v>
      </c>
      <c r="H16" s="1123"/>
      <c r="I16" s="1123"/>
      <c r="J16" s="1124"/>
      <c r="K16" s="268">
        <v>-103554</v>
      </c>
      <c r="L16" s="268">
        <v>-7463</v>
      </c>
      <c r="M16" s="269">
        <v>-11422</v>
      </c>
      <c r="N16" s="270">
        <v>-34.700000000000003</v>
      </c>
    </row>
    <row r="17" spans="1:16">
      <c r="A17" s="248"/>
      <c r="B17" s="244"/>
      <c r="C17" s="244"/>
      <c r="D17" s="244"/>
      <c r="E17" s="244"/>
      <c r="F17" s="244"/>
      <c r="G17" s="1122" t="s">
        <v>172</v>
      </c>
      <c r="H17" s="1123"/>
      <c r="I17" s="1123"/>
      <c r="J17" s="1124"/>
      <c r="K17" s="268">
        <v>1615874</v>
      </c>
      <c r="L17" s="268">
        <v>116459</v>
      </c>
      <c r="M17" s="269">
        <v>125458</v>
      </c>
      <c r="N17" s="270">
        <v>-7.2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498</v>
      </c>
      <c r="H19" s="244"/>
      <c r="I19" s="244"/>
      <c r="J19" s="244"/>
      <c r="K19" s="244"/>
      <c r="L19" s="244"/>
      <c r="M19" s="244"/>
      <c r="N19" s="244"/>
    </row>
    <row r="20" spans="1:16">
      <c r="A20" s="248"/>
      <c r="B20" s="244"/>
      <c r="C20" s="244"/>
      <c r="D20" s="244"/>
      <c r="E20" s="244"/>
      <c r="F20" s="244"/>
      <c r="G20" s="272"/>
      <c r="H20" s="273"/>
      <c r="I20" s="273"/>
      <c r="J20" s="274"/>
      <c r="K20" s="275" t="s">
        <v>499</v>
      </c>
      <c r="L20" s="276" t="s">
        <v>500</v>
      </c>
      <c r="M20" s="277" t="s">
        <v>501</v>
      </c>
      <c r="N20" s="278"/>
    </row>
    <row r="21" spans="1:16" s="284" customFormat="1">
      <c r="A21" s="279"/>
      <c r="B21" s="249"/>
      <c r="C21" s="249"/>
      <c r="D21" s="249"/>
      <c r="E21" s="249"/>
      <c r="F21" s="249"/>
      <c r="G21" s="1114" t="s">
        <v>502</v>
      </c>
      <c r="H21" s="1115"/>
      <c r="I21" s="1115"/>
      <c r="J21" s="1116"/>
      <c r="K21" s="280">
        <v>9.73</v>
      </c>
      <c r="L21" s="281">
        <v>11.31</v>
      </c>
      <c r="M21" s="282">
        <v>-1.58</v>
      </c>
      <c r="N21" s="249"/>
      <c r="O21" s="283"/>
      <c r="P21" s="279"/>
    </row>
    <row r="22" spans="1:16" s="284" customFormat="1">
      <c r="A22" s="279"/>
      <c r="B22" s="249"/>
      <c r="C22" s="249"/>
      <c r="D22" s="249"/>
      <c r="E22" s="249"/>
      <c r="F22" s="249"/>
      <c r="G22" s="1114" t="s">
        <v>503</v>
      </c>
      <c r="H22" s="1115"/>
      <c r="I22" s="1115"/>
      <c r="J22" s="1116"/>
      <c r="K22" s="285">
        <v>92.4</v>
      </c>
      <c r="L22" s="286">
        <v>94.9</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505</v>
      </c>
      <c r="H29" s="249"/>
      <c r="I29" s="249"/>
      <c r="J29" s="249"/>
      <c r="K29" s="244"/>
      <c r="L29" s="244"/>
      <c r="M29" s="244"/>
      <c r="N29" s="244"/>
      <c r="O29" s="293"/>
    </row>
    <row r="30" spans="1:16">
      <c r="A30" s="248"/>
      <c r="B30" s="244"/>
      <c r="C30" s="244"/>
      <c r="D30" s="244"/>
      <c r="E30" s="244"/>
      <c r="F30" s="244"/>
      <c r="G30" s="251"/>
      <c r="H30" s="252"/>
      <c r="I30" s="252"/>
      <c r="J30" s="253"/>
      <c r="K30" s="1117" t="s">
        <v>484</v>
      </c>
      <c r="L30" s="254"/>
      <c r="M30" s="255" t="s">
        <v>485</v>
      </c>
      <c r="N30" s="256"/>
    </row>
    <row r="31" spans="1:16">
      <c r="A31" s="248"/>
      <c r="B31" s="244"/>
      <c r="C31" s="244"/>
      <c r="D31" s="244"/>
      <c r="E31" s="244"/>
      <c r="F31" s="244"/>
      <c r="G31" s="257"/>
      <c r="H31" s="258"/>
      <c r="I31" s="258"/>
      <c r="J31" s="259"/>
      <c r="K31" s="1118"/>
      <c r="L31" s="260" t="s">
        <v>486</v>
      </c>
      <c r="M31" s="261" t="s">
        <v>487</v>
      </c>
      <c r="N31" s="262" t="s">
        <v>488</v>
      </c>
    </row>
    <row r="32" spans="1:16" ht="27" customHeight="1">
      <c r="A32" s="248"/>
      <c r="B32" s="244"/>
      <c r="C32" s="244"/>
      <c r="D32" s="244"/>
      <c r="E32" s="244"/>
      <c r="F32" s="244"/>
      <c r="G32" s="1130" t="s">
        <v>506</v>
      </c>
      <c r="H32" s="1131"/>
      <c r="I32" s="1131"/>
      <c r="J32" s="1132"/>
      <c r="K32" s="294">
        <v>2649173</v>
      </c>
      <c r="L32" s="294">
        <v>190931</v>
      </c>
      <c r="M32" s="295">
        <v>88984</v>
      </c>
      <c r="N32" s="296">
        <v>114.6</v>
      </c>
    </row>
    <row r="33" spans="1:16" ht="13.5" customHeight="1">
      <c r="A33" s="248"/>
      <c r="B33" s="244"/>
      <c r="C33" s="244"/>
      <c r="D33" s="244"/>
      <c r="E33" s="244"/>
      <c r="F33" s="244"/>
      <c r="G33" s="1130" t="s">
        <v>507</v>
      </c>
      <c r="H33" s="1131"/>
      <c r="I33" s="1131"/>
      <c r="J33" s="1132"/>
      <c r="K33" s="294" t="s">
        <v>494</v>
      </c>
      <c r="L33" s="294" t="s">
        <v>494</v>
      </c>
      <c r="M33" s="295" t="s">
        <v>494</v>
      </c>
      <c r="N33" s="296" t="s">
        <v>494</v>
      </c>
    </row>
    <row r="34" spans="1:16" ht="27" customHeight="1">
      <c r="A34" s="248"/>
      <c r="B34" s="244"/>
      <c r="C34" s="244"/>
      <c r="D34" s="244"/>
      <c r="E34" s="244"/>
      <c r="F34" s="244"/>
      <c r="G34" s="1130" t="s">
        <v>508</v>
      </c>
      <c r="H34" s="1131"/>
      <c r="I34" s="1131"/>
      <c r="J34" s="1132"/>
      <c r="K34" s="294" t="s">
        <v>494</v>
      </c>
      <c r="L34" s="294" t="s">
        <v>494</v>
      </c>
      <c r="M34" s="295" t="s">
        <v>494</v>
      </c>
      <c r="N34" s="296" t="s">
        <v>494</v>
      </c>
    </row>
    <row r="35" spans="1:16" ht="27" customHeight="1">
      <c r="A35" s="248"/>
      <c r="B35" s="244"/>
      <c r="C35" s="244"/>
      <c r="D35" s="244"/>
      <c r="E35" s="244"/>
      <c r="F35" s="244"/>
      <c r="G35" s="1130" t="s">
        <v>509</v>
      </c>
      <c r="H35" s="1131"/>
      <c r="I35" s="1131"/>
      <c r="J35" s="1132"/>
      <c r="K35" s="294">
        <v>983366</v>
      </c>
      <c r="L35" s="294">
        <v>70873</v>
      </c>
      <c r="M35" s="295">
        <v>24074</v>
      </c>
      <c r="N35" s="296">
        <v>194.4</v>
      </c>
    </row>
    <row r="36" spans="1:16" ht="27" customHeight="1">
      <c r="A36" s="248"/>
      <c r="B36" s="244"/>
      <c r="C36" s="244"/>
      <c r="D36" s="244"/>
      <c r="E36" s="244"/>
      <c r="F36" s="244"/>
      <c r="G36" s="1130" t="s">
        <v>510</v>
      </c>
      <c r="H36" s="1131"/>
      <c r="I36" s="1131"/>
      <c r="J36" s="1132"/>
      <c r="K36" s="294">
        <v>20981</v>
      </c>
      <c r="L36" s="294">
        <v>1512</v>
      </c>
      <c r="M36" s="295">
        <v>3724</v>
      </c>
      <c r="N36" s="296">
        <v>-59.4</v>
      </c>
    </row>
    <row r="37" spans="1:16" ht="13.5" customHeight="1">
      <c r="A37" s="248"/>
      <c r="B37" s="244"/>
      <c r="C37" s="244"/>
      <c r="D37" s="244"/>
      <c r="E37" s="244"/>
      <c r="F37" s="244"/>
      <c r="G37" s="1130" t="s">
        <v>511</v>
      </c>
      <c r="H37" s="1131"/>
      <c r="I37" s="1131"/>
      <c r="J37" s="1132"/>
      <c r="K37" s="294">
        <v>24962</v>
      </c>
      <c r="L37" s="294">
        <v>1799</v>
      </c>
      <c r="M37" s="295">
        <v>1554</v>
      </c>
      <c r="N37" s="296">
        <v>15.8</v>
      </c>
    </row>
    <row r="38" spans="1:16" ht="27" customHeight="1">
      <c r="A38" s="248"/>
      <c r="B38" s="244"/>
      <c r="C38" s="244"/>
      <c r="D38" s="244"/>
      <c r="E38" s="244"/>
      <c r="F38" s="244"/>
      <c r="G38" s="1133" t="s">
        <v>512</v>
      </c>
      <c r="H38" s="1134"/>
      <c r="I38" s="1134"/>
      <c r="J38" s="1135"/>
      <c r="K38" s="297">
        <v>340</v>
      </c>
      <c r="L38" s="297">
        <v>25</v>
      </c>
      <c r="M38" s="298">
        <v>30</v>
      </c>
      <c r="N38" s="299">
        <v>-16.7</v>
      </c>
      <c r="O38" s="293"/>
    </row>
    <row r="39" spans="1:16">
      <c r="A39" s="248"/>
      <c r="B39" s="244"/>
      <c r="C39" s="244"/>
      <c r="D39" s="244"/>
      <c r="E39" s="244"/>
      <c r="F39" s="244"/>
      <c r="G39" s="1133" t="s">
        <v>513</v>
      </c>
      <c r="H39" s="1134"/>
      <c r="I39" s="1134"/>
      <c r="J39" s="1135"/>
      <c r="K39" s="300">
        <v>-170314</v>
      </c>
      <c r="L39" s="300">
        <v>-12275</v>
      </c>
      <c r="M39" s="301">
        <v>-3836</v>
      </c>
      <c r="N39" s="302">
        <v>220</v>
      </c>
      <c r="O39" s="293"/>
    </row>
    <row r="40" spans="1:16" ht="27" customHeight="1">
      <c r="A40" s="248"/>
      <c r="B40" s="244"/>
      <c r="C40" s="244"/>
      <c r="D40" s="244"/>
      <c r="E40" s="244"/>
      <c r="F40" s="244"/>
      <c r="G40" s="1130" t="s">
        <v>514</v>
      </c>
      <c r="H40" s="1131"/>
      <c r="I40" s="1131"/>
      <c r="J40" s="1132"/>
      <c r="K40" s="300">
        <v>-2746265</v>
      </c>
      <c r="L40" s="300">
        <v>-197929</v>
      </c>
      <c r="M40" s="301">
        <v>-78134</v>
      </c>
      <c r="N40" s="302">
        <v>153.30000000000001</v>
      </c>
      <c r="O40" s="293"/>
    </row>
    <row r="41" spans="1:16">
      <c r="A41" s="248"/>
      <c r="B41" s="244"/>
      <c r="C41" s="244"/>
      <c r="D41" s="244"/>
      <c r="E41" s="244"/>
      <c r="F41" s="244"/>
      <c r="G41" s="1136" t="s">
        <v>283</v>
      </c>
      <c r="H41" s="1137"/>
      <c r="I41" s="1137"/>
      <c r="J41" s="1138"/>
      <c r="K41" s="294">
        <v>762243</v>
      </c>
      <c r="L41" s="300">
        <v>54936</v>
      </c>
      <c r="M41" s="301">
        <v>36395</v>
      </c>
      <c r="N41" s="302">
        <v>50.9</v>
      </c>
      <c r="O41" s="293"/>
    </row>
    <row r="42" spans="1:16">
      <c r="A42" s="248"/>
      <c r="B42" s="244"/>
      <c r="C42" s="244"/>
      <c r="D42" s="244"/>
      <c r="E42" s="244"/>
      <c r="F42" s="244"/>
      <c r="G42" s="303" t="s">
        <v>515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516</v>
      </c>
      <c r="B47" s="244"/>
      <c r="C47" s="244"/>
      <c r="D47" s="244"/>
      <c r="E47" s="244"/>
      <c r="F47" s="244"/>
      <c r="G47" s="244"/>
      <c r="H47" s="244"/>
      <c r="I47" s="244"/>
      <c r="J47" s="244"/>
      <c r="K47" s="244"/>
      <c r="L47" s="244"/>
      <c r="M47" s="244"/>
      <c r="N47" s="244"/>
    </row>
    <row r="48" spans="1:16">
      <c r="A48" s="248"/>
      <c r="B48" s="244"/>
      <c r="C48" s="244"/>
      <c r="D48" s="244"/>
      <c r="E48" s="244"/>
      <c r="F48" s="244"/>
      <c r="G48" s="308" t="s">
        <v>517</v>
      </c>
      <c r="H48" s="308"/>
      <c r="I48" s="308"/>
      <c r="J48" s="308"/>
      <c r="K48" s="308"/>
      <c r="L48" s="308"/>
      <c r="M48" s="309"/>
      <c r="N48" s="308"/>
    </row>
    <row r="49" spans="1:14" ht="13.5" customHeight="1">
      <c r="A49" s="248"/>
      <c r="B49" s="244"/>
      <c r="C49" s="244"/>
      <c r="D49" s="244"/>
      <c r="E49" s="244"/>
      <c r="F49" s="244"/>
      <c r="G49" s="310"/>
      <c r="H49" s="311"/>
      <c r="I49" s="1125" t="s">
        <v>484</v>
      </c>
      <c r="J49" s="1127" t="s">
        <v>518</v>
      </c>
      <c r="K49" s="1128"/>
      <c r="L49" s="1128"/>
      <c r="M49" s="1128"/>
      <c r="N49" s="1129"/>
    </row>
    <row r="50" spans="1:14">
      <c r="A50" s="248"/>
      <c r="B50" s="244"/>
      <c r="C50" s="244"/>
      <c r="D50" s="244"/>
      <c r="E50" s="244"/>
      <c r="F50" s="244"/>
      <c r="G50" s="312"/>
      <c r="H50" s="313"/>
      <c r="I50" s="1126"/>
      <c r="J50" s="314" t="s">
        <v>519</v>
      </c>
      <c r="K50" s="315" t="s">
        <v>520</v>
      </c>
      <c r="L50" s="316" t="s">
        <v>521</v>
      </c>
      <c r="M50" s="317" t="s">
        <v>522</v>
      </c>
      <c r="N50" s="318" t="s">
        <v>523</v>
      </c>
    </row>
    <row r="51" spans="1:14">
      <c r="A51" s="248"/>
      <c r="B51" s="244"/>
      <c r="C51" s="244"/>
      <c r="D51" s="244"/>
      <c r="E51" s="244"/>
      <c r="F51" s="244"/>
      <c r="G51" s="310" t="s">
        <v>524</v>
      </c>
      <c r="H51" s="311"/>
      <c r="I51" s="319">
        <v>3811570</v>
      </c>
      <c r="J51" s="320">
        <v>259750</v>
      </c>
      <c r="K51" s="321">
        <v>-3.5</v>
      </c>
      <c r="L51" s="322">
        <v>106194</v>
      </c>
      <c r="M51" s="323">
        <v>3.7</v>
      </c>
      <c r="N51" s="324">
        <v>-7.2</v>
      </c>
    </row>
    <row r="52" spans="1:14">
      <c r="A52" s="248"/>
      <c r="B52" s="244"/>
      <c r="C52" s="244"/>
      <c r="D52" s="244"/>
      <c r="E52" s="244"/>
      <c r="F52" s="244"/>
      <c r="G52" s="325"/>
      <c r="H52" s="326" t="s">
        <v>525</v>
      </c>
      <c r="I52" s="327">
        <v>2012907</v>
      </c>
      <c r="J52" s="328">
        <v>137175</v>
      </c>
      <c r="K52" s="329">
        <v>-23.3</v>
      </c>
      <c r="L52" s="330">
        <v>51075</v>
      </c>
      <c r="M52" s="331">
        <v>-13.1</v>
      </c>
      <c r="N52" s="332">
        <v>-10.199999999999999</v>
      </c>
    </row>
    <row r="53" spans="1:14">
      <c r="A53" s="248"/>
      <c r="B53" s="244"/>
      <c r="C53" s="244"/>
      <c r="D53" s="244"/>
      <c r="E53" s="244"/>
      <c r="F53" s="244"/>
      <c r="G53" s="310" t="s">
        <v>526</v>
      </c>
      <c r="H53" s="311"/>
      <c r="I53" s="319">
        <v>3281036</v>
      </c>
      <c r="J53" s="320">
        <v>227913</v>
      </c>
      <c r="K53" s="321">
        <v>-12.3</v>
      </c>
      <c r="L53" s="322">
        <v>117242</v>
      </c>
      <c r="M53" s="323">
        <v>10.4</v>
      </c>
      <c r="N53" s="324">
        <v>-22.7</v>
      </c>
    </row>
    <row r="54" spans="1:14">
      <c r="A54" s="248"/>
      <c r="B54" s="244"/>
      <c r="C54" s="244"/>
      <c r="D54" s="244"/>
      <c r="E54" s="244"/>
      <c r="F54" s="244"/>
      <c r="G54" s="325"/>
      <c r="H54" s="326" t="s">
        <v>525</v>
      </c>
      <c r="I54" s="327">
        <v>2193992</v>
      </c>
      <c r="J54" s="328">
        <v>152403</v>
      </c>
      <c r="K54" s="329">
        <v>11.1</v>
      </c>
      <c r="L54" s="330">
        <v>59388</v>
      </c>
      <c r="M54" s="331">
        <v>16.3</v>
      </c>
      <c r="N54" s="332">
        <v>-5.2</v>
      </c>
    </row>
    <row r="55" spans="1:14">
      <c r="A55" s="248"/>
      <c r="B55" s="244"/>
      <c r="C55" s="244"/>
      <c r="D55" s="244"/>
      <c r="E55" s="244"/>
      <c r="F55" s="244"/>
      <c r="G55" s="310" t="s">
        <v>527</v>
      </c>
      <c r="H55" s="311"/>
      <c r="I55" s="319">
        <v>2648362</v>
      </c>
      <c r="J55" s="320">
        <v>185759</v>
      </c>
      <c r="K55" s="321">
        <v>-18.5</v>
      </c>
      <c r="L55" s="322">
        <v>114097</v>
      </c>
      <c r="M55" s="323">
        <v>-2.7</v>
      </c>
      <c r="N55" s="324">
        <v>-15.8</v>
      </c>
    </row>
    <row r="56" spans="1:14">
      <c r="A56" s="248"/>
      <c r="B56" s="244"/>
      <c r="C56" s="244"/>
      <c r="D56" s="244"/>
      <c r="E56" s="244"/>
      <c r="F56" s="244"/>
      <c r="G56" s="325"/>
      <c r="H56" s="326" t="s">
        <v>525</v>
      </c>
      <c r="I56" s="327">
        <v>1794508</v>
      </c>
      <c r="J56" s="328">
        <v>125869</v>
      </c>
      <c r="K56" s="329">
        <v>-17.399999999999999</v>
      </c>
      <c r="L56" s="330">
        <v>61630</v>
      </c>
      <c r="M56" s="331">
        <v>3.8</v>
      </c>
      <c r="N56" s="332">
        <v>-21.2</v>
      </c>
    </row>
    <row r="57" spans="1:14">
      <c r="A57" s="248"/>
      <c r="B57" s="244"/>
      <c r="C57" s="244"/>
      <c r="D57" s="244"/>
      <c r="E57" s="244"/>
      <c r="F57" s="244"/>
      <c r="G57" s="310" t="s">
        <v>528</v>
      </c>
      <c r="H57" s="311"/>
      <c r="I57" s="319">
        <v>2865870</v>
      </c>
      <c r="J57" s="320">
        <v>202506</v>
      </c>
      <c r="K57" s="321">
        <v>9</v>
      </c>
      <c r="L57" s="322">
        <v>136577</v>
      </c>
      <c r="M57" s="323">
        <v>19.7</v>
      </c>
      <c r="N57" s="324">
        <v>-10.7</v>
      </c>
    </row>
    <row r="58" spans="1:14">
      <c r="A58" s="248"/>
      <c r="B58" s="244"/>
      <c r="C58" s="244"/>
      <c r="D58" s="244"/>
      <c r="E58" s="244"/>
      <c r="F58" s="244"/>
      <c r="G58" s="325"/>
      <c r="H58" s="326" t="s">
        <v>525</v>
      </c>
      <c r="I58" s="327">
        <v>1800744</v>
      </c>
      <c r="J58" s="328">
        <v>127243</v>
      </c>
      <c r="K58" s="329">
        <v>1.1000000000000001</v>
      </c>
      <c r="L58" s="330">
        <v>59645</v>
      </c>
      <c r="M58" s="331">
        <v>-3.2</v>
      </c>
      <c r="N58" s="332">
        <v>4.3</v>
      </c>
    </row>
    <row r="59" spans="1:14">
      <c r="A59" s="248"/>
      <c r="B59" s="244"/>
      <c r="C59" s="244"/>
      <c r="D59" s="244"/>
      <c r="E59" s="244"/>
      <c r="F59" s="244"/>
      <c r="G59" s="310" t="s">
        <v>529</v>
      </c>
      <c r="H59" s="311"/>
      <c r="I59" s="319">
        <v>2156286</v>
      </c>
      <c r="J59" s="320">
        <v>155408</v>
      </c>
      <c r="K59" s="321">
        <v>-23.3</v>
      </c>
      <c r="L59" s="322">
        <v>132212</v>
      </c>
      <c r="M59" s="323">
        <v>-3.2</v>
      </c>
      <c r="N59" s="324">
        <v>-20.100000000000001</v>
      </c>
    </row>
    <row r="60" spans="1:14">
      <c r="A60" s="248"/>
      <c r="B60" s="244"/>
      <c r="C60" s="244"/>
      <c r="D60" s="244"/>
      <c r="E60" s="244"/>
      <c r="F60" s="244"/>
      <c r="G60" s="325"/>
      <c r="H60" s="326" t="s">
        <v>525</v>
      </c>
      <c r="I60" s="333">
        <v>1444434</v>
      </c>
      <c r="J60" s="328">
        <v>104103</v>
      </c>
      <c r="K60" s="329">
        <v>-18.2</v>
      </c>
      <c r="L60" s="330">
        <v>67114</v>
      </c>
      <c r="M60" s="331">
        <v>12.5</v>
      </c>
      <c r="N60" s="332">
        <v>-30.7</v>
      </c>
    </row>
    <row r="61" spans="1:14">
      <c r="A61" s="248"/>
      <c r="B61" s="244"/>
      <c r="C61" s="244"/>
      <c r="D61" s="244"/>
      <c r="E61" s="244"/>
      <c r="F61" s="244"/>
      <c r="G61" s="310" t="s">
        <v>530</v>
      </c>
      <c r="H61" s="334"/>
      <c r="I61" s="335">
        <v>2952625</v>
      </c>
      <c r="J61" s="336">
        <v>206267</v>
      </c>
      <c r="K61" s="337">
        <v>-9.6999999999999993</v>
      </c>
      <c r="L61" s="338">
        <v>121264</v>
      </c>
      <c r="M61" s="339">
        <v>5.6</v>
      </c>
      <c r="N61" s="324">
        <v>-15.3</v>
      </c>
    </row>
    <row r="62" spans="1:14">
      <c r="A62" s="248"/>
      <c r="B62" s="244"/>
      <c r="C62" s="244"/>
      <c r="D62" s="244"/>
      <c r="E62" s="244"/>
      <c r="F62" s="244"/>
      <c r="G62" s="325"/>
      <c r="H62" s="326" t="s">
        <v>525</v>
      </c>
      <c r="I62" s="327">
        <v>1849317</v>
      </c>
      <c r="J62" s="328">
        <v>129359</v>
      </c>
      <c r="K62" s="329">
        <v>-9.3000000000000007</v>
      </c>
      <c r="L62" s="330">
        <v>59770</v>
      </c>
      <c r="M62" s="331">
        <v>3.3</v>
      </c>
      <c r="N62" s="332">
        <v>-12.6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532</v>
      </c>
      <c r="G46" s="8" t="s">
        <v>533</v>
      </c>
      <c r="H46" s="8" t="s">
        <v>534</v>
      </c>
      <c r="I46" s="8" t="s">
        <v>535</v>
      </c>
      <c r="J46" s="9" t="s">
        <v>536</v>
      </c>
    </row>
    <row r="47" spans="2:10" ht="57.75" customHeight="1">
      <c r="B47" s="10"/>
      <c r="C47" s="1139" t="s">
        <v>3</v>
      </c>
      <c r="D47" s="1139"/>
      <c r="E47" s="1140"/>
      <c r="F47" s="11">
        <v>11.64</v>
      </c>
      <c r="G47" s="12">
        <v>11.75</v>
      </c>
      <c r="H47" s="12">
        <v>11.75</v>
      </c>
      <c r="I47" s="12">
        <v>11.89</v>
      </c>
      <c r="J47" s="13">
        <v>12</v>
      </c>
    </row>
    <row r="48" spans="2:10" ht="57.75" customHeight="1">
      <c r="B48" s="14"/>
      <c r="C48" s="1141" t="s">
        <v>4</v>
      </c>
      <c r="D48" s="1141"/>
      <c r="E48" s="1142"/>
      <c r="F48" s="15">
        <v>3.5</v>
      </c>
      <c r="G48" s="16">
        <v>2.52</v>
      </c>
      <c r="H48" s="16">
        <v>2.0099999999999998</v>
      </c>
      <c r="I48" s="16">
        <v>2.93</v>
      </c>
      <c r="J48" s="17">
        <v>2.2400000000000002</v>
      </c>
    </row>
    <row r="49" spans="2:10" ht="57.75" customHeight="1" thickBot="1">
      <c r="B49" s="18"/>
      <c r="C49" s="1143" t="s">
        <v>5</v>
      </c>
      <c r="D49" s="1143"/>
      <c r="E49" s="1144"/>
      <c r="F49" s="19">
        <v>7.72</v>
      </c>
      <c r="G49" s="20">
        <v>7.08</v>
      </c>
      <c r="H49" s="20">
        <v>7.39</v>
      </c>
      <c r="I49" s="20">
        <v>9.15</v>
      </c>
      <c r="J49" s="21">
        <v>7.51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c r="A34" s="22"/>
      <c r="B34" s="31"/>
      <c r="C34" s="1151" t="s">
        <v>537</v>
      </c>
      <c r="D34" s="1151"/>
      <c r="E34" s="1152"/>
      <c r="F34" s="32">
        <v>6.88</v>
      </c>
      <c r="G34" s="33">
        <v>6.24</v>
      </c>
      <c r="H34" s="33">
        <v>4.6500000000000004</v>
      </c>
      <c r="I34" s="33">
        <v>4.4000000000000004</v>
      </c>
      <c r="J34" s="34">
        <v>4.9400000000000004</v>
      </c>
      <c r="K34" s="22"/>
      <c r="L34" s="22"/>
      <c r="M34" s="22"/>
      <c r="N34" s="22"/>
      <c r="O34" s="22"/>
      <c r="P34" s="22"/>
    </row>
    <row r="35" spans="1:16" ht="39" customHeight="1">
      <c r="A35" s="22"/>
      <c r="B35" s="35"/>
      <c r="C35" s="1145" t="s">
        <v>538</v>
      </c>
      <c r="D35" s="1146"/>
      <c r="E35" s="1147"/>
      <c r="F35" s="36">
        <v>3.48</v>
      </c>
      <c r="G35" s="37">
        <v>2.5</v>
      </c>
      <c r="H35" s="37">
        <v>2.0099999999999998</v>
      </c>
      <c r="I35" s="37">
        <v>2.89</v>
      </c>
      <c r="J35" s="38">
        <v>2.2200000000000002</v>
      </c>
      <c r="K35" s="22"/>
      <c r="L35" s="22"/>
      <c r="M35" s="22"/>
      <c r="N35" s="22"/>
      <c r="O35" s="22"/>
      <c r="P35" s="22"/>
    </row>
    <row r="36" spans="1:16" ht="39" customHeight="1">
      <c r="A36" s="22"/>
      <c r="B36" s="35"/>
      <c r="C36" s="1145" t="s">
        <v>539</v>
      </c>
      <c r="D36" s="1146"/>
      <c r="E36" s="1147"/>
      <c r="F36" s="36">
        <v>0</v>
      </c>
      <c r="G36" s="37">
        <v>0</v>
      </c>
      <c r="H36" s="37">
        <v>0.03</v>
      </c>
      <c r="I36" s="37">
        <v>0.03</v>
      </c>
      <c r="J36" s="38">
        <v>0.03</v>
      </c>
      <c r="K36" s="22"/>
      <c r="L36" s="22"/>
      <c r="M36" s="22"/>
      <c r="N36" s="22"/>
      <c r="O36" s="22"/>
      <c r="P36" s="22"/>
    </row>
    <row r="37" spans="1:16" ht="39" customHeight="1">
      <c r="A37" s="22"/>
      <c r="B37" s="35"/>
      <c r="C37" s="1145" t="s">
        <v>540</v>
      </c>
      <c r="D37" s="1146"/>
      <c r="E37" s="1147"/>
      <c r="F37" s="36">
        <v>0.02</v>
      </c>
      <c r="G37" s="37">
        <v>0</v>
      </c>
      <c r="H37" s="37">
        <v>0.06</v>
      </c>
      <c r="I37" s="37">
        <v>0.02</v>
      </c>
      <c r="J37" s="38">
        <v>0.03</v>
      </c>
      <c r="K37" s="22"/>
      <c r="L37" s="22"/>
      <c r="M37" s="22"/>
      <c r="N37" s="22"/>
      <c r="O37" s="22"/>
      <c r="P37" s="22"/>
    </row>
    <row r="38" spans="1:16" ht="39" customHeight="1">
      <c r="A38" s="22"/>
      <c r="B38" s="35"/>
      <c r="C38" s="1145" t="s">
        <v>541</v>
      </c>
      <c r="D38" s="1146"/>
      <c r="E38" s="1147"/>
      <c r="F38" s="36">
        <v>0</v>
      </c>
      <c r="G38" s="37">
        <v>0</v>
      </c>
      <c r="H38" s="37">
        <v>0</v>
      </c>
      <c r="I38" s="37">
        <v>0.02</v>
      </c>
      <c r="J38" s="38">
        <v>0.01</v>
      </c>
      <c r="K38" s="22"/>
      <c r="L38" s="22"/>
      <c r="M38" s="22"/>
      <c r="N38" s="22"/>
      <c r="O38" s="22"/>
      <c r="P38" s="22"/>
    </row>
    <row r="39" spans="1:16" ht="39" customHeight="1">
      <c r="A39" s="22"/>
      <c r="B39" s="35"/>
      <c r="C39" s="1145" t="s">
        <v>542</v>
      </c>
      <c r="D39" s="1146"/>
      <c r="E39" s="1147"/>
      <c r="F39" s="36">
        <v>0</v>
      </c>
      <c r="G39" s="37">
        <v>0</v>
      </c>
      <c r="H39" s="37">
        <v>0</v>
      </c>
      <c r="I39" s="37">
        <v>0</v>
      </c>
      <c r="J39" s="38">
        <v>0.01</v>
      </c>
      <c r="K39" s="22"/>
      <c r="L39" s="22"/>
      <c r="M39" s="22"/>
      <c r="N39" s="22"/>
      <c r="O39" s="22"/>
      <c r="P39" s="22"/>
    </row>
    <row r="40" spans="1:16" ht="39" customHeight="1">
      <c r="A40" s="22"/>
      <c r="B40" s="35"/>
      <c r="C40" s="1145" t="s">
        <v>543</v>
      </c>
      <c r="D40" s="1146"/>
      <c r="E40" s="1147"/>
      <c r="F40" s="36">
        <v>0.01</v>
      </c>
      <c r="G40" s="37">
        <v>0.01</v>
      </c>
      <c r="H40" s="37">
        <v>0.01</v>
      </c>
      <c r="I40" s="37">
        <v>0.2</v>
      </c>
      <c r="J40" s="38">
        <v>0.01</v>
      </c>
      <c r="K40" s="22"/>
      <c r="L40" s="22"/>
      <c r="M40" s="22"/>
      <c r="N40" s="22"/>
      <c r="O40" s="22"/>
      <c r="P40" s="22"/>
    </row>
    <row r="41" spans="1:16" ht="39" customHeight="1">
      <c r="A41" s="22"/>
      <c r="B41" s="35"/>
      <c r="C41" s="1145" t="s">
        <v>544</v>
      </c>
      <c r="D41" s="1146"/>
      <c r="E41" s="1147"/>
      <c r="F41" s="36">
        <v>0</v>
      </c>
      <c r="G41" s="37">
        <v>0</v>
      </c>
      <c r="H41" s="37">
        <v>0</v>
      </c>
      <c r="I41" s="37">
        <v>0.01</v>
      </c>
      <c r="J41" s="38">
        <v>0.01</v>
      </c>
      <c r="K41" s="22"/>
      <c r="L41" s="22"/>
      <c r="M41" s="22"/>
      <c r="N41" s="22"/>
      <c r="O41" s="22"/>
      <c r="P41" s="22"/>
    </row>
    <row r="42" spans="1:16" ht="39" customHeight="1">
      <c r="A42" s="22"/>
      <c r="B42" s="39"/>
      <c r="C42" s="1145" t="s">
        <v>545</v>
      </c>
      <c r="D42" s="1146"/>
      <c r="E42" s="1147"/>
      <c r="F42" s="36" t="s">
        <v>494</v>
      </c>
      <c r="G42" s="37" t="s">
        <v>494</v>
      </c>
      <c r="H42" s="37" t="s">
        <v>494</v>
      </c>
      <c r="I42" s="37" t="s">
        <v>494</v>
      </c>
      <c r="J42" s="38" t="s">
        <v>494</v>
      </c>
      <c r="K42" s="22"/>
      <c r="L42" s="22"/>
      <c r="M42" s="22"/>
      <c r="N42" s="22"/>
      <c r="O42" s="22"/>
      <c r="P42" s="22"/>
    </row>
    <row r="43" spans="1:16" ht="39" customHeight="1" thickBot="1">
      <c r="A43" s="22"/>
      <c r="B43" s="40"/>
      <c r="C43" s="1148" t="s">
        <v>546</v>
      </c>
      <c r="D43" s="1149"/>
      <c r="E43" s="1150"/>
      <c r="F43" s="41">
        <v>0.03</v>
      </c>
      <c r="G43" s="42">
        <v>0.04</v>
      </c>
      <c r="H43" s="42">
        <v>0.03</v>
      </c>
      <c r="I43" s="42">
        <v>0.03</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c r="A45" s="48"/>
      <c r="B45" s="1161" t="s">
        <v>11</v>
      </c>
      <c r="C45" s="1162"/>
      <c r="D45" s="58"/>
      <c r="E45" s="1167" t="s">
        <v>12</v>
      </c>
      <c r="F45" s="1167"/>
      <c r="G45" s="1167"/>
      <c r="H45" s="1167"/>
      <c r="I45" s="1167"/>
      <c r="J45" s="1168"/>
      <c r="K45" s="59">
        <v>2886</v>
      </c>
      <c r="L45" s="60">
        <v>2857</v>
      </c>
      <c r="M45" s="60">
        <v>2759</v>
      </c>
      <c r="N45" s="60">
        <v>2676</v>
      </c>
      <c r="O45" s="61">
        <v>2649</v>
      </c>
      <c r="P45" s="48"/>
      <c r="Q45" s="48"/>
      <c r="R45" s="48"/>
      <c r="S45" s="48"/>
      <c r="T45" s="48"/>
      <c r="U45" s="48"/>
    </row>
    <row r="46" spans="1:21" ht="30.75" customHeight="1">
      <c r="A46" s="48"/>
      <c r="B46" s="1163"/>
      <c r="C46" s="1164"/>
      <c r="D46" s="62"/>
      <c r="E46" s="1155" t="s">
        <v>13</v>
      </c>
      <c r="F46" s="1155"/>
      <c r="G46" s="1155"/>
      <c r="H46" s="1155"/>
      <c r="I46" s="1155"/>
      <c r="J46" s="1156"/>
      <c r="K46" s="63" t="s">
        <v>494</v>
      </c>
      <c r="L46" s="64" t="s">
        <v>494</v>
      </c>
      <c r="M46" s="64" t="s">
        <v>494</v>
      </c>
      <c r="N46" s="64" t="s">
        <v>494</v>
      </c>
      <c r="O46" s="65" t="s">
        <v>494</v>
      </c>
      <c r="P46" s="48"/>
      <c r="Q46" s="48"/>
      <c r="R46" s="48"/>
      <c r="S46" s="48"/>
      <c r="T46" s="48"/>
      <c r="U46" s="48"/>
    </row>
    <row r="47" spans="1:21" ht="30.75" customHeight="1">
      <c r="A47" s="48"/>
      <c r="B47" s="1163"/>
      <c r="C47" s="1164"/>
      <c r="D47" s="62"/>
      <c r="E47" s="1155" t="s">
        <v>14</v>
      </c>
      <c r="F47" s="1155"/>
      <c r="G47" s="1155"/>
      <c r="H47" s="1155"/>
      <c r="I47" s="1155"/>
      <c r="J47" s="1156"/>
      <c r="K47" s="63" t="s">
        <v>494</v>
      </c>
      <c r="L47" s="64" t="s">
        <v>494</v>
      </c>
      <c r="M47" s="64" t="s">
        <v>494</v>
      </c>
      <c r="N47" s="64" t="s">
        <v>494</v>
      </c>
      <c r="O47" s="65" t="s">
        <v>494</v>
      </c>
      <c r="P47" s="48"/>
      <c r="Q47" s="48"/>
      <c r="R47" s="48"/>
      <c r="S47" s="48"/>
      <c r="T47" s="48"/>
      <c r="U47" s="48"/>
    </row>
    <row r="48" spans="1:21" ht="30.75" customHeight="1">
      <c r="A48" s="48"/>
      <c r="B48" s="1163"/>
      <c r="C48" s="1164"/>
      <c r="D48" s="62"/>
      <c r="E48" s="1155" t="s">
        <v>15</v>
      </c>
      <c r="F48" s="1155"/>
      <c r="G48" s="1155"/>
      <c r="H48" s="1155"/>
      <c r="I48" s="1155"/>
      <c r="J48" s="1156"/>
      <c r="K48" s="63">
        <v>948</v>
      </c>
      <c r="L48" s="64">
        <v>999</v>
      </c>
      <c r="M48" s="64">
        <v>995</v>
      </c>
      <c r="N48" s="64">
        <v>986</v>
      </c>
      <c r="O48" s="65">
        <v>983</v>
      </c>
      <c r="P48" s="48"/>
      <c r="Q48" s="48"/>
      <c r="R48" s="48"/>
      <c r="S48" s="48"/>
      <c r="T48" s="48"/>
      <c r="U48" s="48"/>
    </row>
    <row r="49" spans="1:21" ht="30.75" customHeight="1">
      <c r="A49" s="48"/>
      <c r="B49" s="1163"/>
      <c r="C49" s="1164"/>
      <c r="D49" s="62"/>
      <c r="E49" s="1155" t="s">
        <v>16</v>
      </c>
      <c r="F49" s="1155"/>
      <c r="G49" s="1155"/>
      <c r="H49" s="1155"/>
      <c r="I49" s="1155"/>
      <c r="J49" s="1156"/>
      <c r="K49" s="63">
        <v>23</v>
      </c>
      <c r="L49" s="64">
        <v>20</v>
      </c>
      <c r="M49" s="64">
        <v>19</v>
      </c>
      <c r="N49" s="64">
        <v>19</v>
      </c>
      <c r="O49" s="65">
        <v>21</v>
      </c>
      <c r="P49" s="48"/>
      <c r="Q49" s="48"/>
      <c r="R49" s="48"/>
      <c r="S49" s="48"/>
      <c r="T49" s="48"/>
      <c r="U49" s="48"/>
    </row>
    <row r="50" spans="1:21" ht="30.75" customHeight="1">
      <c r="A50" s="48"/>
      <c r="B50" s="1163"/>
      <c r="C50" s="1164"/>
      <c r="D50" s="62"/>
      <c r="E50" s="1155" t="s">
        <v>17</v>
      </c>
      <c r="F50" s="1155"/>
      <c r="G50" s="1155"/>
      <c r="H50" s="1155"/>
      <c r="I50" s="1155"/>
      <c r="J50" s="1156"/>
      <c r="K50" s="63">
        <v>63</v>
      </c>
      <c r="L50" s="64">
        <v>62</v>
      </c>
      <c r="M50" s="64">
        <v>77</v>
      </c>
      <c r="N50" s="64">
        <v>74</v>
      </c>
      <c r="O50" s="65">
        <v>25</v>
      </c>
      <c r="P50" s="48"/>
      <c r="Q50" s="48"/>
      <c r="R50" s="48"/>
      <c r="S50" s="48"/>
      <c r="T50" s="48"/>
      <c r="U50" s="48"/>
    </row>
    <row r="51" spans="1:21" ht="30.75" customHeight="1">
      <c r="A51" s="48"/>
      <c r="B51" s="1165"/>
      <c r="C51" s="1166"/>
      <c r="D51" s="66"/>
      <c r="E51" s="1155" t="s">
        <v>18</v>
      </c>
      <c r="F51" s="1155"/>
      <c r="G51" s="1155"/>
      <c r="H51" s="1155"/>
      <c r="I51" s="1155"/>
      <c r="J51" s="1156"/>
      <c r="K51" s="63">
        <v>1</v>
      </c>
      <c r="L51" s="64">
        <v>1</v>
      </c>
      <c r="M51" s="64">
        <v>1</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2834</v>
      </c>
      <c r="L52" s="64">
        <v>2893</v>
      </c>
      <c r="M52" s="64">
        <v>2985</v>
      </c>
      <c r="N52" s="64">
        <v>2844</v>
      </c>
      <c r="O52" s="65">
        <v>2917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1087</v>
      </c>
      <c r="L53" s="69">
        <v>1046</v>
      </c>
      <c r="M53" s="69">
        <v>866</v>
      </c>
      <c r="N53" s="69">
        <v>911</v>
      </c>
      <c r="O53" s="70">
        <v>761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2016-05-09T02:57:28Z</cp:lastPrinted>
  <dcterms:created xsi:type="dcterms:W3CDTF">2016-02-15T01:57:43Z</dcterms:created>
  <dcterms:modified xsi:type="dcterms:W3CDTF">2016-05-09T06:12:52Z</dcterms:modified>
  <cp:category/>
</cp:coreProperties>
</file>